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IT\LICENSE\"/>
    </mc:Choice>
  </mc:AlternateContent>
  <bookViews>
    <workbookView xWindow="0" yWindow="0" windowWidth="28800" windowHeight="11625"/>
  </bookViews>
  <sheets>
    <sheet name="Sheet1" sheetId="1" r:id="rId1"/>
    <sheet name="Sheet5" sheetId="5" r:id="rId2"/>
    <sheet name="setting" sheetId="6" r:id="rId3"/>
    <sheet name="Cabang" sheetId="3" r:id="rId4"/>
    <sheet name="MUI" sheetId="2" r:id="rId5"/>
  </sheets>
  <calcPr calcId="152511"/>
</workbook>
</file>

<file path=xl/calcChain.xml><?xml version="1.0" encoding="utf-8"?>
<calcChain xmlns="http://schemas.openxmlformats.org/spreadsheetml/2006/main">
  <c r="H861" i="1" l="1"/>
  <c r="K861" i="1"/>
  <c r="L861" i="1"/>
  <c r="H862" i="1"/>
  <c r="K862" i="1"/>
  <c r="L862" i="1"/>
  <c r="H863" i="1"/>
  <c r="K863" i="1"/>
  <c r="L863" i="1"/>
  <c r="H864" i="1"/>
  <c r="K864" i="1"/>
  <c r="L864" i="1"/>
  <c r="H865" i="1"/>
  <c r="K865" i="1"/>
  <c r="L865" i="1"/>
  <c r="H866" i="1"/>
  <c r="K866" i="1"/>
  <c r="L866" i="1"/>
  <c r="H867" i="1"/>
  <c r="K867" i="1"/>
  <c r="L867" i="1"/>
  <c r="H868" i="1"/>
  <c r="K868" i="1"/>
  <c r="L868" i="1"/>
  <c r="H869" i="1"/>
  <c r="K869" i="1"/>
  <c r="L869" i="1"/>
  <c r="H870" i="1"/>
  <c r="K870" i="1"/>
  <c r="L870" i="1"/>
  <c r="H871" i="1"/>
  <c r="K871" i="1"/>
  <c r="L871" i="1"/>
  <c r="H872" i="1"/>
  <c r="K872" i="1"/>
  <c r="L872" i="1"/>
  <c r="H873" i="1"/>
  <c r="K873" i="1"/>
  <c r="L873" i="1"/>
  <c r="H874" i="1"/>
  <c r="K874" i="1"/>
  <c r="L874" i="1"/>
  <c r="H875" i="1"/>
  <c r="K875" i="1"/>
  <c r="L875" i="1"/>
  <c r="H876" i="1"/>
  <c r="K876" i="1"/>
  <c r="L876" i="1"/>
  <c r="M876" i="1" s="1"/>
  <c r="H877" i="1"/>
  <c r="K877" i="1"/>
  <c r="L877" i="1"/>
  <c r="H878" i="1"/>
  <c r="K878" i="1"/>
  <c r="L878" i="1"/>
  <c r="H879" i="1"/>
  <c r="K879" i="1"/>
  <c r="L879" i="1"/>
  <c r="H880" i="1"/>
  <c r="K880" i="1"/>
  <c r="L880" i="1"/>
  <c r="H881" i="1"/>
  <c r="K881" i="1"/>
  <c r="L881" i="1"/>
  <c r="M879" i="1"/>
  <c r="M862" i="1"/>
  <c r="N863" i="1"/>
  <c r="O864" i="1"/>
  <c r="M866" i="1"/>
  <c r="N867" i="1"/>
  <c r="O868" i="1"/>
  <c r="N871" i="1"/>
  <c r="O872" i="1"/>
  <c r="M874" i="1"/>
  <c r="N875" i="1"/>
  <c r="O876" i="1"/>
  <c r="O880" i="1" l="1"/>
  <c r="Z880" i="1"/>
  <c r="AA880" i="1"/>
  <c r="N880" i="1"/>
  <c r="N881" i="1"/>
  <c r="Z881" i="1"/>
  <c r="AA881" i="1"/>
  <c r="O881" i="1"/>
  <c r="M873" i="1"/>
  <c r="Z873" i="1"/>
  <c r="AA873" i="1"/>
  <c r="M869" i="1"/>
  <c r="Z869" i="1"/>
  <c r="AA869" i="1"/>
  <c r="M861" i="1"/>
  <c r="Z861" i="1"/>
  <c r="AA861" i="1"/>
  <c r="M877" i="1"/>
  <c r="Z877" i="1"/>
  <c r="AA877" i="1"/>
  <c r="M865" i="1"/>
  <c r="Z865" i="1"/>
  <c r="AA865" i="1"/>
  <c r="M878" i="1"/>
  <c r="Z878" i="1"/>
  <c r="AA878" i="1"/>
  <c r="N874" i="1"/>
  <c r="Z874" i="1"/>
  <c r="AA874" i="1"/>
  <c r="N870" i="1"/>
  <c r="Z870" i="1"/>
  <c r="AA870" i="1"/>
  <c r="M870" i="1"/>
  <c r="N866" i="1"/>
  <c r="Z866" i="1"/>
  <c r="AA866" i="1"/>
  <c r="N862" i="1"/>
  <c r="Z862" i="1"/>
  <c r="AA862" i="1"/>
  <c r="N879" i="1"/>
  <c r="Z879" i="1"/>
  <c r="AA879" i="1"/>
  <c r="O875" i="1"/>
  <c r="Z875" i="1"/>
  <c r="AA875" i="1"/>
  <c r="O871" i="1"/>
  <c r="Z871" i="1"/>
  <c r="AA871" i="1"/>
  <c r="O867" i="1"/>
  <c r="Z867" i="1"/>
  <c r="AA867" i="1"/>
  <c r="O863" i="1"/>
  <c r="Z863" i="1"/>
  <c r="AA863" i="1"/>
  <c r="AA876" i="1"/>
  <c r="N872" i="1"/>
  <c r="Z872" i="1"/>
  <c r="AA872" i="1"/>
  <c r="N868" i="1"/>
  <c r="Z868" i="1"/>
  <c r="AA868" i="1"/>
  <c r="M864" i="1"/>
  <c r="Z864" i="1"/>
  <c r="AA864" i="1"/>
  <c r="Z876" i="1"/>
  <c r="O877" i="1"/>
  <c r="N876" i="1"/>
  <c r="O873" i="1"/>
  <c r="M871" i="1"/>
  <c r="M867" i="1"/>
  <c r="N864" i="1"/>
  <c r="O861" i="1"/>
  <c r="O878" i="1"/>
  <c r="N877" i="1"/>
  <c r="O874" i="1"/>
  <c r="N873" i="1"/>
  <c r="M872" i="1"/>
  <c r="O870" i="1"/>
  <c r="N869" i="1"/>
  <c r="M868" i="1"/>
  <c r="O866" i="1"/>
  <c r="N865" i="1"/>
  <c r="O862" i="1"/>
  <c r="N861" i="1"/>
  <c r="M881" i="1"/>
  <c r="O879" i="1"/>
  <c r="N878" i="1"/>
  <c r="M875" i="1"/>
  <c r="O869" i="1"/>
  <c r="O865" i="1"/>
  <c r="M863" i="1"/>
  <c r="M880" i="1"/>
  <c r="L860" i="1"/>
  <c r="K860" i="1"/>
  <c r="H860" i="1"/>
  <c r="C861" i="1"/>
  <c r="D861" i="1"/>
  <c r="P861" i="1" s="1"/>
  <c r="C862" i="1"/>
  <c r="D862" i="1"/>
  <c r="P862" i="1" s="1"/>
  <c r="C863" i="1"/>
  <c r="D863" i="1"/>
  <c r="P863" i="1" s="1"/>
  <c r="C864" i="1"/>
  <c r="D864" i="1"/>
  <c r="P864" i="1" s="1"/>
  <c r="C865" i="1"/>
  <c r="D865" i="1"/>
  <c r="P865" i="1" s="1"/>
  <c r="C866" i="1"/>
  <c r="D866" i="1"/>
  <c r="P866" i="1" s="1"/>
  <c r="C867" i="1"/>
  <c r="D867" i="1"/>
  <c r="P867" i="1" s="1"/>
  <c r="C868" i="1"/>
  <c r="D868" i="1"/>
  <c r="P868" i="1" s="1"/>
  <c r="C869" i="1"/>
  <c r="D869" i="1"/>
  <c r="P869" i="1" s="1"/>
  <c r="C870" i="1"/>
  <c r="D870" i="1"/>
  <c r="P870" i="1" s="1"/>
  <c r="C871" i="1"/>
  <c r="D871" i="1"/>
  <c r="P871" i="1" s="1"/>
  <c r="C872" i="1"/>
  <c r="D872" i="1"/>
  <c r="P872" i="1" s="1"/>
  <c r="C873" i="1"/>
  <c r="D873" i="1"/>
  <c r="P873" i="1" s="1"/>
  <c r="C874" i="1"/>
  <c r="D874" i="1"/>
  <c r="P874" i="1" s="1"/>
  <c r="C875" i="1"/>
  <c r="D875" i="1"/>
  <c r="P875" i="1" s="1"/>
  <c r="C876" i="1"/>
  <c r="D876" i="1"/>
  <c r="P876" i="1" s="1"/>
  <c r="C877" i="1"/>
  <c r="D877" i="1"/>
  <c r="P877" i="1" s="1"/>
  <c r="C878" i="1"/>
  <c r="D878" i="1"/>
  <c r="P878" i="1" s="1"/>
  <c r="C879" i="1"/>
  <c r="D879" i="1"/>
  <c r="P879" i="1" s="1"/>
  <c r="C880" i="1"/>
  <c r="D880" i="1"/>
  <c r="P880" i="1" s="1"/>
  <c r="C881" i="1"/>
  <c r="D881" i="1"/>
  <c r="P881" i="1" s="1"/>
  <c r="D860" i="1"/>
  <c r="P860" i="1" s="1"/>
  <c r="C860" i="1"/>
  <c r="AA860" i="1" l="1"/>
  <c r="Z860" i="1"/>
  <c r="M860" i="1"/>
  <c r="O860" i="1"/>
  <c r="F860" i="1" s="1"/>
  <c r="I860" i="1" s="1"/>
  <c r="AD860" i="1" s="1"/>
  <c r="N860" i="1"/>
  <c r="F881" i="1"/>
  <c r="I881" i="1" s="1"/>
  <c r="AD881" i="1" s="1"/>
  <c r="F877" i="1"/>
  <c r="I877" i="1" s="1"/>
  <c r="AD877" i="1" s="1"/>
  <c r="F873" i="1"/>
  <c r="I873" i="1" s="1"/>
  <c r="AD873" i="1" s="1"/>
  <c r="F869" i="1"/>
  <c r="I869" i="1" s="1"/>
  <c r="AD869" i="1" s="1"/>
  <c r="F879" i="1"/>
  <c r="I879" i="1" s="1"/>
  <c r="AD879" i="1" s="1"/>
  <c r="F875" i="1"/>
  <c r="I875" i="1" s="1"/>
  <c r="AD875" i="1" s="1"/>
  <c r="F871" i="1"/>
  <c r="I871" i="1" s="1"/>
  <c r="AD871" i="1" s="1"/>
  <c r="F867" i="1"/>
  <c r="I867" i="1" s="1"/>
  <c r="AD867" i="1" s="1"/>
  <c r="F863" i="1"/>
  <c r="I863" i="1" s="1"/>
  <c r="AD863" i="1" s="1"/>
  <c r="F874" i="1"/>
  <c r="I874" i="1" s="1"/>
  <c r="AD874" i="1" s="1"/>
  <c r="F870" i="1"/>
  <c r="I870" i="1" s="1"/>
  <c r="AD870" i="1" s="1"/>
  <c r="F866" i="1"/>
  <c r="I866" i="1" s="1"/>
  <c r="AD866" i="1" s="1"/>
  <c r="F862" i="1"/>
  <c r="I862" i="1" s="1"/>
  <c r="AD862" i="1" s="1"/>
  <c r="F878" i="1"/>
  <c r="I878" i="1" s="1"/>
  <c r="AD878" i="1" s="1"/>
  <c r="F865" i="1"/>
  <c r="I865" i="1" s="1"/>
  <c r="AD865" i="1" s="1"/>
  <c r="F861" i="1"/>
  <c r="I861" i="1" s="1"/>
  <c r="AD861" i="1" s="1"/>
  <c r="F880" i="1"/>
  <c r="I880" i="1" s="1"/>
  <c r="AD880" i="1" s="1"/>
  <c r="F876" i="1"/>
  <c r="I876" i="1" s="1"/>
  <c r="AD876" i="1" s="1"/>
  <c r="F872" i="1"/>
  <c r="I872" i="1" s="1"/>
  <c r="AD872" i="1" s="1"/>
  <c r="F868" i="1"/>
  <c r="I868" i="1" s="1"/>
  <c r="AD868" i="1" s="1"/>
  <c r="F864" i="1"/>
  <c r="I864" i="1" s="1"/>
  <c r="AD864" i="1" s="1"/>
  <c r="L858" i="1"/>
  <c r="H858" i="1"/>
  <c r="K857" i="1"/>
  <c r="H857" i="1"/>
  <c r="H856" i="1"/>
  <c r="B857" i="1"/>
  <c r="C857" i="1" s="1"/>
  <c r="B858" i="1"/>
  <c r="D858" i="1" s="1"/>
  <c r="B856" i="1"/>
  <c r="D856" i="1" s="1"/>
  <c r="C858" i="1" l="1"/>
  <c r="K856" i="1"/>
  <c r="L857" i="1"/>
  <c r="Z858" i="1"/>
  <c r="AA858" i="1"/>
  <c r="P858" i="1"/>
  <c r="M858" i="1"/>
  <c r="N858" i="1"/>
  <c r="O858" i="1"/>
  <c r="L856" i="1"/>
  <c r="K858" i="1"/>
  <c r="F858" i="1"/>
  <c r="I858" i="1" s="1"/>
  <c r="D857" i="1"/>
  <c r="C856" i="1"/>
  <c r="K854" i="1"/>
  <c r="H854" i="1"/>
  <c r="B854" i="1"/>
  <c r="D854" i="1" s="1"/>
  <c r="L854" i="1" l="1"/>
  <c r="Z857" i="1"/>
  <c r="AA857" i="1"/>
  <c r="P857" i="1"/>
  <c r="O857" i="1"/>
  <c r="N857" i="1"/>
  <c r="M857" i="1"/>
  <c r="AA856" i="1"/>
  <c r="Z856" i="1"/>
  <c r="F856" i="1" s="1"/>
  <c r="I856" i="1" s="1"/>
  <c r="AD856" i="1" s="1"/>
  <c r="M856" i="1"/>
  <c r="P856" i="1"/>
  <c r="O856" i="1"/>
  <c r="N856" i="1"/>
  <c r="AD858" i="1"/>
  <c r="C854" i="1"/>
  <c r="L852" i="1"/>
  <c r="K852" i="1"/>
  <c r="H852" i="1"/>
  <c r="B852" i="1"/>
  <c r="D852" i="1" s="1"/>
  <c r="AA852" i="1" l="1"/>
  <c r="Z852" i="1"/>
  <c r="M852" i="1"/>
  <c r="N852" i="1"/>
  <c r="P852" i="1"/>
  <c r="O852" i="1"/>
  <c r="AA854" i="1"/>
  <c r="Z854" i="1"/>
  <c r="F854" i="1" s="1"/>
  <c r="I854" i="1" s="1"/>
  <c r="AD854" i="1" s="1"/>
  <c r="M854" i="1"/>
  <c r="O854" i="1"/>
  <c r="N854" i="1"/>
  <c r="P854" i="1"/>
  <c r="F857" i="1"/>
  <c r="I857" i="1" s="1"/>
  <c r="AD857" i="1" s="1"/>
  <c r="C852" i="1"/>
  <c r="H850" i="1"/>
  <c r="B850" i="1"/>
  <c r="C850" i="1" s="1"/>
  <c r="L850" i="1" l="1"/>
  <c r="D850" i="1"/>
  <c r="K850" i="1"/>
  <c r="F852" i="1"/>
  <c r="I852" i="1" s="1"/>
  <c r="AD852" i="1" s="1"/>
  <c r="H848" i="1"/>
  <c r="K847" i="1"/>
  <c r="H847" i="1"/>
  <c r="B848" i="1"/>
  <c r="D848" i="1" s="1"/>
  <c r="B847" i="1"/>
  <c r="C847" i="1" s="1"/>
  <c r="L847" i="1" l="1"/>
  <c r="K848" i="1"/>
  <c r="L848" i="1"/>
  <c r="AA850" i="1"/>
  <c r="Z850" i="1"/>
  <c r="M850" i="1"/>
  <c r="F850" i="1" s="1"/>
  <c r="I850" i="1" s="1"/>
  <c r="AD850" i="1" s="1"/>
  <c r="P850" i="1"/>
  <c r="N850" i="1"/>
  <c r="O850" i="1"/>
  <c r="D847" i="1"/>
  <c r="C848" i="1"/>
  <c r="K845" i="1"/>
  <c r="H845" i="1"/>
  <c r="H844" i="1"/>
  <c r="L843" i="1"/>
  <c r="H843" i="1"/>
  <c r="H842" i="1"/>
  <c r="B845" i="1"/>
  <c r="D845" i="1" s="1"/>
  <c r="B844" i="1"/>
  <c r="C844" i="1" s="1"/>
  <c r="B843" i="1"/>
  <c r="C843" i="1" s="1"/>
  <c r="B842" i="1"/>
  <c r="C842" i="1" s="1"/>
  <c r="Z843" i="1" l="1"/>
  <c r="AA843" i="1"/>
  <c r="P843" i="1"/>
  <c r="O843" i="1"/>
  <c r="N843" i="1"/>
  <c r="M843" i="1"/>
  <c r="AA847" i="1"/>
  <c r="Z847" i="1"/>
  <c r="M847" i="1"/>
  <c r="O847" i="1"/>
  <c r="N847" i="1"/>
  <c r="P847" i="1"/>
  <c r="D843" i="1"/>
  <c r="K843" i="1"/>
  <c r="L844" i="1"/>
  <c r="Z848" i="1"/>
  <c r="AA848" i="1"/>
  <c r="P848" i="1"/>
  <c r="M848" i="1"/>
  <c r="N848" i="1"/>
  <c r="O848" i="1"/>
  <c r="K842" i="1"/>
  <c r="D844" i="1"/>
  <c r="L842" i="1"/>
  <c r="K844" i="1"/>
  <c r="L845" i="1"/>
  <c r="F848" i="1"/>
  <c r="I848" i="1" s="1"/>
  <c r="AD848" i="1" s="1"/>
  <c r="D842" i="1"/>
  <c r="C845" i="1"/>
  <c r="L840" i="1"/>
  <c r="K840" i="1"/>
  <c r="H840" i="1"/>
  <c r="B840" i="1"/>
  <c r="D840" i="1" s="1"/>
  <c r="AA842" i="1" l="1"/>
  <c r="Z842" i="1"/>
  <c r="M842" i="1"/>
  <c r="O842" i="1"/>
  <c r="N842" i="1"/>
  <c r="P842" i="1"/>
  <c r="P844" i="1"/>
  <c r="Z844" i="1"/>
  <c r="AA844" i="1"/>
  <c r="M844" i="1"/>
  <c r="N844" i="1"/>
  <c r="O844" i="1"/>
  <c r="AA840" i="1"/>
  <c r="Z840" i="1"/>
  <c r="M840" i="1"/>
  <c r="N840" i="1"/>
  <c r="P840" i="1"/>
  <c r="O840" i="1"/>
  <c r="Z845" i="1"/>
  <c r="AA845" i="1"/>
  <c r="P845" i="1"/>
  <c r="M845" i="1"/>
  <c r="F845" i="1" s="1"/>
  <c r="I845" i="1" s="1"/>
  <c r="AD845" i="1" s="1"/>
  <c r="N845" i="1"/>
  <c r="O845" i="1"/>
  <c r="F843" i="1"/>
  <c r="I843" i="1" s="1"/>
  <c r="AD843" i="1" s="1"/>
  <c r="F844" i="1"/>
  <c r="I844" i="1" s="1"/>
  <c r="AD844" i="1" s="1"/>
  <c r="F847" i="1"/>
  <c r="I847" i="1" s="1"/>
  <c r="AD847" i="1" s="1"/>
  <c r="C840" i="1"/>
  <c r="H838" i="1"/>
  <c r="K837" i="1"/>
  <c r="H837" i="1"/>
  <c r="B838" i="1"/>
  <c r="D838" i="1" s="1"/>
  <c r="B837" i="1"/>
  <c r="C837" i="1" s="1"/>
  <c r="K838" i="1" l="1"/>
  <c r="L838" i="1"/>
  <c r="L837" i="1"/>
  <c r="F840" i="1"/>
  <c r="I840" i="1" s="1"/>
  <c r="AD840" i="1" s="1"/>
  <c r="F842" i="1"/>
  <c r="I842" i="1" s="1"/>
  <c r="AD842" i="1" s="1"/>
  <c r="D837" i="1"/>
  <c r="C838" i="1"/>
  <c r="H835" i="1"/>
  <c r="L834" i="1"/>
  <c r="K834" i="1"/>
  <c r="H834" i="1"/>
  <c r="K833" i="1"/>
  <c r="H833" i="1"/>
  <c r="H832" i="1"/>
  <c r="L831" i="1"/>
  <c r="H831" i="1"/>
  <c r="L830" i="1"/>
  <c r="K830" i="1"/>
  <c r="H830" i="1"/>
  <c r="H829" i="1"/>
  <c r="H828" i="1"/>
  <c r="L827" i="1"/>
  <c r="H827" i="1"/>
  <c r="H826" i="1"/>
  <c r="H825" i="1"/>
  <c r="H824" i="1"/>
  <c r="L823" i="1"/>
  <c r="H823" i="1"/>
  <c r="K822" i="1"/>
  <c r="H822" i="1"/>
  <c r="H821" i="1"/>
  <c r="H820" i="1"/>
  <c r="H819" i="1"/>
  <c r="K818" i="1"/>
  <c r="H818" i="1"/>
  <c r="H817" i="1"/>
  <c r="H816" i="1"/>
  <c r="B835" i="1"/>
  <c r="D835" i="1" s="1"/>
  <c r="B834" i="1"/>
  <c r="C834" i="1" s="1"/>
  <c r="D833" i="1"/>
  <c r="C833" i="1"/>
  <c r="B833" i="1"/>
  <c r="L833" i="1" s="1"/>
  <c r="B832" i="1"/>
  <c r="D832" i="1" s="1"/>
  <c r="B831" i="1"/>
  <c r="D831" i="1" s="1"/>
  <c r="D830" i="1"/>
  <c r="B830" i="1"/>
  <c r="C830" i="1" s="1"/>
  <c r="B829" i="1"/>
  <c r="L829" i="1" s="1"/>
  <c r="B828" i="1"/>
  <c r="D828" i="1" s="1"/>
  <c r="B827" i="1"/>
  <c r="D827" i="1" s="1"/>
  <c r="B826" i="1"/>
  <c r="C826" i="1" s="1"/>
  <c r="B825" i="1"/>
  <c r="D825" i="1" s="1"/>
  <c r="B824" i="1"/>
  <c r="D824" i="1" s="1"/>
  <c r="B823" i="1"/>
  <c r="D823" i="1" s="1"/>
  <c r="B822" i="1"/>
  <c r="C822" i="1" s="1"/>
  <c r="D821" i="1"/>
  <c r="B821" i="1"/>
  <c r="C821" i="1" s="1"/>
  <c r="B820" i="1"/>
  <c r="D820" i="1" s="1"/>
  <c r="B819" i="1"/>
  <c r="D819" i="1" s="1"/>
  <c r="B818" i="1"/>
  <c r="C818" i="1" s="1"/>
  <c r="D817" i="1"/>
  <c r="C817" i="1"/>
  <c r="B817" i="1"/>
  <c r="L817" i="1" s="1"/>
  <c r="B816" i="1"/>
  <c r="D816" i="1" s="1"/>
  <c r="K814" i="1"/>
  <c r="H814" i="1"/>
  <c r="H813" i="1"/>
  <c r="H812" i="1"/>
  <c r="L811" i="1"/>
  <c r="H811" i="1"/>
  <c r="B814" i="1"/>
  <c r="D814" i="1" s="1"/>
  <c r="B813" i="1"/>
  <c r="C813" i="1" s="1"/>
  <c r="B812" i="1"/>
  <c r="C812" i="1" s="1"/>
  <c r="B811" i="1"/>
  <c r="D811" i="1" s="1"/>
  <c r="D806" i="1"/>
  <c r="H809" i="1"/>
  <c r="L808" i="1"/>
  <c r="H808" i="1"/>
  <c r="B809" i="1"/>
  <c r="D809" i="1" s="1"/>
  <c r="D808" i="1"/>
  <c r="B808" i="1"/>
  <c r="K808" i="1" s="1"/>
  <c r="L806" i="1"/>
  <c r="K806" i="1"/>
  <c r="H806" i="1"/>
  <c r="B806" i="1"/>
  <c r="C806" i="1" s="1"/>
  <c r="L804" i="1"/>
  <c r="K804" i="1"/>
  <c r="H804" i="1"/>
  <c r="H803" i="1"/>
  <c r="H802" i="1"/>
  <c r="L801" i="1"/>
  <c r="H801" i="1"/>
  <c r="H800" i="1"/>
  <c r="B804" i="1"/>
  <c r="D804" i="1" s="1"/>
  <c r="B803" i="1"/>
  <c r="C803" i="1" s="1"/>
  <c r="B802" i="1"/>
  <c r="D802" i="1" s="1"/>
  <c r="B801" i="1"/>
  <c r="K801" i="1" s="1"/>
  <c r="B800" i="1"/>
  <c r="D800" i="1" s="1"/>
  <c r="Z817" i="1" l="1"/>
  <c r="AA817" i="1"/>
  <c r="P817" i="1"/>
  <c r="N817" i="1"/>
  <c r="O817" i="1"/>
  <c r="M817" i="1"/>
  <c r="Z829" i="1"/>
  <c r="AA829" i="1"/>
  <c r="P829" i="1"/>
  <c r="N829" i="1"/>
  <c r="O829" i="1"/>
  <c r="M829" i="1"/>
  <c r="Z833" i="1"/>
  <c r="AA833" i="1"/>
  <c r="P833" i="1"/>
  <c r="N833" i="1"/>
  <c r="O833" i="1"/>
  <c r="M833" i="1"/>
  <c r="Z823" i="1"/>
  <c r="AA823" i="1"/>
  <c r="P823" i="1"/>
  <c r="M823" i="1"/>
  <c r="O823" i="1"/>
  <c r="N823" i="1"/>
  <c r="K826" i="1"/>
  <c r="Z827" i="1"/>
  <c r="AA827" i="1"/>
  <c r="P827" i="1"/>
  <c r="M827" i="1"/>
  <c r="N827" i="1"/>
  <c r="O827" i="1"/>
  <c r="Z831" i="1"/>
  <c r="AA831" i="1"/>
  <c r="P831" i="1"/>
  <c r="M831" i="1"/>
  <c r="O831" i="1"/>
  <c r="N831" i="1"/>
  <c r="L835" i="1"/>
  <c r="Z801" i="1"/>
  <c r="AA801" i="1"/>
  <c r="P801" i="1"/>
  <c r="M801" i="1"/>
  <c r="N801" i="1"/>
  <c r="O801" i="1"/>
  <c r="AA808" i="1"/>
  <c r="Z808" i="1"/>
  <c r="M808" i="1"/>
  <c r="N808" i="1"/>
  <c r="O808" i="1"/>
  <c r="P808" i="1"/>
  <c r="L819" i="1"/>
  <c r="K803" i="1"/>
  <c r="M806" i="1"/>
  <c r="P806" i="1"/>
  <c r="AA806" i="1"/>
  <c r="Z806" i="1"/>
  <c r="O806" i="1"/>
  <c r="N806" i="1"/>
  <c r="D826" i="1"/>
  <c r="C829" i="1"/>
  <c r="K817" i="1"/>
  <c r="L818" i="1"/>
  <c r="K821" i="1"/>
  <c r="L822" i="1"/>
  <c r="K825" i="1"/>
  <c r="L826" i="1"/>
  <c r="K829" i="1"/>
  <c r="Z830" i="1"/>
  <c r="AA830" i="1"/>
  <c r="P830" i="1"/>
  <c r="O830" i="1"/>
  <c r="M830" i="1"/>
  <c r="N830" i="1"/>
  <c r="Z834" i="1"/>
  <c r="AA834" i="1"/>
  <c r="P834" i="1"/>
  <c r="O834" i="1"/>
  <c r="N834" i="1"/>
  <c r="M834" i="1"/>
  <c r="AA837" i="1"/>
  <c r="Z837" i="1"/>
  <c r="M837" i="1"/>
  <c r="P837" i="1"/>
  <c r="O837" i="1"/>
  <c r="N837" i="1"/>
  <c r="K813" i="1"/>
  <c r="L814" i="1"/>
  <c r="K802" i="1"/>
  <c r="L803" i="1"/>
  <c r="K812" i="1"/>
  <c r="L813" i="1"/>
  <c r="D822" i="1"/>
  <c r="C825" i="1"/>
  <c r="D829" i="1"/>
  <c r="K816" i="1"/>
  <c r="K820" i="1"/>
  <c r="L821" i="1"/>
  <c r="K824" i="1"/>
  <c r="L825" i="1"/>
  <c r="K828" i="1"/>
  <c r="K832" i="1"/>
  <c r="AA838" i="1"/>
  <c r="Z838" i="1"/>
  <c r="P838" i="1"/>
  <c r="M838" i="1"/>
  <c r="O838" i="1"/>
  <c r="N838" i="1"/>
  <c r="K800" i="1"/>
  <c r="AA811" i="1"/>
  <c r="Z811" i="1"/>
  <c r="M811" i="1"/>
  <c r="P811" i="1"/>
  <c r="O811" i="1"/>
  <c r="N811" i="1"/>
  <c r="L800" i="1"/>
  <c r="Z804" i="1"/>
  <c r="AA804" i="1"/>
  <c r="P804" i="1"/>
  <c r="M804" i="1"/>
  <c r="O804" i="1"/>
  <c r="N804" i="1"/>
  <c r="C801" i="1"/>
  <c r="K809" i="1"/>
  <c r="D801" i="1"/>
  <c r="L802" i="1"/>
  <c r="C808" i="1"/>
  <c r="L809" i="1"/>
  <c r="D812" i="1"/>
  <c r="K811" i="1"/>
  <c r="L812" i="1"/>
  <c r="D818" i="1"/>
  <c r="D834" i="1"/>
  <c r="L816" i="1"/>
  <c r="K819" i="1"/>
  <c r="L820" i="1"/>
  <c r="K823" i="1"/>
  <c r="L824" i="1"/>
  <c r="K827" i="1"/>
  <c r="L828" i="1"/>
  <c r="K831" i="1"/>
  <c r="L832" i="1"/>
  <c r="K835" i="1"/>
  <c r="F838" i="1"/>
  <c r="I838" i="1" s="1"/>
  <c r="AD838" i="1" s="1"/>
  <c r="C816" i="1"/>
  <c r="C820" i="1"/>
  <c r="C824" i="1"/>
  <c r="C828" i="1"/>
  <c r="C832" i="1"/>
  <c r="C819" i="1"/>
  <c r="C823" i="1"/>
  <c r="C827" i="1"/>
  <c r="C831" i="1"/>
  <c r="C835" i="1"/>
  <c r="D813" i="1"/>
  <c r="C814" i="1"/>
  <c r="C811" i="1"/>
  <c r="C809" i="1"/>
  <c r="C800" i="1"/>
  <c r="C802" i="1"/>
  <c r="D803" i="1"/>
  <c r="C804" i="1"/>
  <c r="L798" i="1"/>
  <c r="H798" i="1"/>
  <c r="B798" i="1"/>
  <c r="D798" i="1" s="1"/>
  <c r="AA798" i="1" l="1"/>
  <c r="Z798" i="1"/>
  <c r="M798" i="1"/>
  <c r="O798" i="1"/>
  <c r="N798" i="1"/>
  <c r="P798" i="1"/>
  <c r="Z822" i="1"/>
  <c r="AA822" i="1"/>
  <c r="P822" i="1"/>
  <c r="O822" i="1"/>
  <c r="M822" i="1"/>
  <c r="N822" i="1"/>
  <c r="F822" i="1" s="1"/>
  <c r="I822" i="1" s="1"/>
  <c r="AD822" i="1" s="1"/>
  <c r="K798" i="1"/>
  <c r="Z828" i="1"/>
  <c r="AA828" i="1"/>
  <c r="P828" i="1"/>
  <c r="M828" i="1"/>
  <c r="N828" i="1"/>
  <c r="O828" i="1"/>
  <c r="Z820" i="1"/>
  <c r="AA820" i="1"/>
  <c r="P820" i="1"/>
  <c r="M820" i="1"/>
  <c r="N820" i="1"/>
  <c r="O820" i="1"/>
  <c r="AA809" i="1"/>
  <c r="Z809" i="1"/>
  <c r="P809" i="1"/>
  <c r="N809" i="1"/>
  <c r="O809" i="1"/>
  <c r="M809" i="1"/>
  <c r="AA800" i="1"/>
  <c r="Z800" i="1"/>
  <c r="M800" i="1"/>
  <c r="P800" i="1"/>
  <c r="O800" i="1"/>
  <c r="N800" i="1"/>
  <c r="Z825" i="1"/>
  <c r="AA825" i="1"/>
  <c r="P825" i="1"/>
  <c r="F825" i="1" s="1"/>
  <c r="I825" i="1" s="1"/>
  <c r="AD825" i="1" s="1"/>
  <c r="N825" i="1"/>
  <c r="O825" i="1"/>
  <c r="M825" i="1"/>
  <c r="Z813" i="1"/>
  <c r="AA813" i="1"/>
  <c r="P813" i="1"/>
  <c r="O813" i="1"/>
  <c r="M813" i="1"/>
  <c r="N813" i="1"/>
  <c r="Z814" i="1"/>
  <c r="AA814" i="1"/>
  <c r="P814" i="1"/>
  <c r="M814" i="1"/>
  <c r="O814" i="1"/>
  <c r="N814" i="1"/>
  <c r="Z819" i="1"/>
  <c r="AA819" i="1"/>
  <c r="P819" i="1"/>
  <c r="M819" i="1"/>
  <c r="N819" i="1"/>
  <c r="F819" i="1" s="1"/>
  <c r="I819" i="1" s="1"/>
  <c r="AD819" i="1" s="1"/>
  <c r="O819" i="1"/>
  <c r="Z812" i="1"/>
  <c r="AA812" i="1"/>
  <c r="P812" i="1"/>
  <c r="F812" i="1" s="1"/>
  <c r="I812" i="1" s="1"/>
  <c r="AD812" i="1" s="1"/>
  <c r="N812" i="1"/>
  <c r="O812" i="1"/>
  <c r="M812" i="1"/>
  <c r="Z826" i="1"/>
  <c r="AA826" i="1"/>
  <c r="P826" i="1"/>
  <c r="O826" i="1"/>
  <c r="N826" i="1"/>
  <c r="F826" i="1" s="1"/>
  <c r="I826" i="1" s="1"/>
  <c r="AD826" i="1" s="1"/>
  <c r="M826" i="1"/>
  <c r="Z818" i="1"/>
  <c r="AA818" i="1"/>
  <c r="P818" i="1"/>
  <c r="F818" i="1" s="1"/>
  <c r="I818" i="1" s="1"/>
  <c r="AD818" i="1" s="1"/>
  <c r="O818" i="1"/>
  <c r="N818" i="1"/>
  <c r="M818" i="1"/>
  <c r="Z835" i="1"/>
  <c r="AA835" i="1"/>
  <c r="P835" i="1"/>
  <c r="M835" i="1"/>
  <c r="N835" i="1"/>
  <c r="F835" i="1" s="1"/>
  <c r="I835" i="1" s="1"/>
  <c r="AD835" i="1" s="1"/>
  <c r="O835" i="1"/>
  <c r="Z832" i="1"/>
  <c r="AA832" i="1"/>
  <c r="P832" i="1"/>
  <c r="M832" i="1"/>
  <c r="N832" i="1"/>
  <c r="O832" i="1"/>
  <c r="Z824" i="1"/>
  <c r="AA824" i="1"/>
  <c r="P824" i="1"/>
  <c r="M824" i="1"/>
  <c r="N824" i="1"/>
  <c r="O824" i="1"/>
  <c r="AA816" i="1"/>
  <c r="Z816" i="1"/>
  <c r="M816" i="1"/>
  <c r="F816" i="1" s="1"/>
  <c r="I816" i="1" s="1"/>
  <c r="AD816" i="1" s="1"/>
  <c r="P816" i="1"/>
  <c r="O816" i="1"/>
  <c r="N816" i="1"/>
  <c r="Z802" i="1"/>
  <c r="AA802" i="1"/>
  <c r="P802" i="1"/>
  <c r="N802" i="1"/>
  <c r="O802" i="1"/>
  <c r="M802" i="1"/>
  <c r="Z821" i="1"/>
  <c r="AA821" i="1"/>
  <c r="P821" i="1"/>
  <c r="F821" i="1" s="1"/>
  <c r="I821" i="1" s="1"/>
  <c r="AD821" i="1" s="1"/>
  <c r="N821" i="1"/>
  <c r="O821" i="1"/>
  <c r="M821" i="1"/>
  <c r="Z803" i="1"/>
  <c r="AA803" i="1"/>
  <c r="P803" i="1"/>
  <c r="O803" i="1"/>
  <c r="M803" i="1"/>
  <c r="N803" i="1"/>
  <c r="F833" i="1"/>
  <c r="I833" i="1" s="1"/>
  <c r="AD833" i="1" s="1"/>
  <c r="F817" i="1"/>
  <c r="I817" i="1" s="1"/>
  <c r="AD817" i="1" s="1"/>
  <c r="F811" i="1"/>
  <c r="I811" i="1" s="1"/>
  <c r="AD811" i="1" s="1"/>
  <c r="F831" i="1"/>
  <c r="I831" i="1" s="1"/>
  <c r="AD831" i="1" s="1"/>
  <c r="F832" i="1"/>
  <c r="I832" i="1" s="1"/>
  <c r="AD832" i="1" s="1"/>
  <c r="F829" i="1"/>
  <c r="I829" i="1" s="1"/>
  <c r="AD829" i="1" s="1"/>
  <c r="F834" i="1"/>
  <c r="I834" i="1" s="1"/>
  <c r="AD834" i="1" s="1"/>
  <c r="F827" i="1"/>
  <c r="I827" i="1" s="1"/>
  <c r="AD827" i="1" s="1"/>
  <c r="F830" i="1"/>
  <c r="I830" i="1" s="1"/>
  <c r="AD830" i="1" s="1"/>
  <c r="F804" i="1"/>
  <c r="I804" i="1" s="1"/>
  <c r="AD804" i="1" s="1"/>
  <c r="F828" i="1"/>
  <c r="I828" i="1" s="1"/>
  <c r="AD828" i="1" s="1"/>
  <c r="F808" i="1"/>
  <c r="I808" i="1" s="1"/>
  <c r="AD808" i="1" s="1"/>
  <c r="F809" i="1"/>
  <c r="I809" i="1" s="1"/>
  <c r="AD809" i="1" s="1"/>
  <c r="F823" i="1"/>
  <c r="I823" i="1" s="1"/>
  <c r="AD823" i="1" s="1"/>
  <c r="F824" i="1"/>
  <c r="I824" i="1" s="1"/>
  <c r="AD824" i="1" s="1"/>
  <c r="F837" i="1"/>
  <c r="I837" i="1" s="1"/>
  <c r="AD837" i="1" s="1"/>
  <c r="F820" i="1"/>
  <c r="I820" i="1" s="1"/>
  <c r="AD820" i="1" s="1"/>
  <c r="F806" i="1"/>
  <c r="I806" i="1" s="1"/>
  <c r="AD806" i="1" s="1"/>
  <c r="F801" i="1"/>
  <c r="I801" i="1" s="1"/>
  <c r="AD801" i="1" s="1"/>
  <c r="F800" i="1"/>
  <c r="I800" i="1" s="1"/>
  <c r="AD800" i="1" s="1"/>
  <c r="F814" i="1"/>
  <c r="I814" i="1" s="1"/>
  <c r="AD814" i="1" s="1"/>
  <c r="F802" i="1"/>
  <c r="I802" i="1" s="1"/>
  <c r="AD802" i="1" s="1"/>
  <c r="C798" i="1"/>
  <c r="K796" i="1"/>
  <c r="H796" i="1"/>
  <c r="B796" i="1"/>
  <c r="C796" i="1" s="1"/>
  <c r="L794" i="1"/>
  <c r="K794" i="1"/>
  <c r="H794" i="1"/>
  <c r="K793" i="1"/>
  <c r="H793" i="1"/>
  <c r="B794" i="1"/>
  <c r="D794" i="1" s="1"/>
  <c r="B793" i="1"/>
  <c r="C793" i="1" s="1"/>
  <c r="L791" i="1"/>
  <c r="K791" i="1"/>
  <c r="H791" i="1"/>
  <c r="K790" i="1"/>
  <c r="H790" i="1"/>
  <c r="B791" i="1"/>
  <c r="D791" i="1" s="1"/>
  <c r="B790" i="1"/>
  <c r="C790" i="1" s="1"/>
  <c r="H788" i="1"/>
  <c r="L787" i="1"/>
  <c r="K787" i="1"/>
  <c r="H787" i="1"/>
  <c r="H786" i="1"/>
  <c r="B788" i="1"/>
  <c r="D788" i="1" s="1"/>
  <c r="B787" i="1"/>
  <c r="C787" i="1" s="1"/>
  <c r="B786" i="1"/>
  <c r="D786" i="1" s="1"/>
  <c r="H784" i="1"/>
  <c r="L783" i="1"/>
  <c r="K783" i="1"/>
  <c r="H783" i="1"/>
  <c r="H782" i="1"/>
  <c r="B784" i="1"/>
  <c r="D784" i="1" s="1"/>
  <c r="B783" i="1"/>
  <c r="C783" i="1" s="1"/>
  <c r="B782" i="1"/>
  <c r="C782" i="1" s="1"/>
  <c r="K784" i="1" l="1"/>
  <c r="Z791" i="1"/>
  <c r="AA791" i="1"/>
  <c r="P791" i="1"/>
  <c r="N791" i="1"/>
  <c r="O791" i="1"/>
  <c r="M791" i="1"/>
  <c r="Z794" i="1"/>
  <c r="AA794" i="1"/>
  <c r="P794" i="1"/>
  <c r="M794" i="1"/>
  <c r="N794" i="1"/>
  <c r="O794" i="1"/>
  <c r="L784" i="1"/>
  <c r="L788" i="1"/>
  <c r="K788" i="1"/>
  <c r="K782" i="1"/>
  <c r="Z783" i="1"/>
  <c r="AA783" i="1"/>
  <c r="P783" i="1"/>
  <c r="O783" i="1"/>
  <c r="N783" i="1"/>
  <c r="M783" i="1"/>
  <c r="K786" i="1"/>
  <c r="Z787" i="1"/>
  <c r="AA787" i="1"/>
  <c r="P787" i="1"/>
  <c r="M787" i="1"/>
  <c r="O787" i="1"/>
  <c r="N787" i="1"/>
  <c r="L790" i="1"/>
  <c r="L793" i="1"/>
  <c r="L796" i="1"/>
  <c r="L782" i="1"/>
  <c r="L786" i="1"/>
  <c r="D796" i="1"/>
  <c r="F798" i="1"/>
  <c r="I798" i="1" s="1"/>
  <c r="AD798" i="1" s="1"/>
  <c r="F803" i="1"/>
  <c r="I803" i="1" s="1"/>
  <c r="AD803" i="1" s="1"/>
  <c r="F813" i="1"/>
  <c r="I813" i="1" s="1"/>
  <c r="AD813" i="1" s="1"/>
  <c r="D793" i="1"/>
  <c r="C794" i="1"/>
  <c r="D790" i="1"/>
  <c r="C791" i="1"/>
  <c r="D787" i="1"/>
  <c r="C786" i="1"/>
  <c r="C788" i="1"/>
  <c r="D782" i="1"/>
  <c r="D783" i="1"/>
  <c r="C784" i="1"/>
  <c r="H780" i="1"/>
  <c r="B780" i="1"/>
  <c r="C780" i="1" s="1"/>
  <c r="K778" i="1"/>
  <c r="H778" i="1"/>
  <c r="L777" i="1"/>
  <c r="H777" i="1"/>
  <c r="D778" i="1"/>
  <c r="C778" i="1"/>
  <c r="B778" i="1"/>
  <c r="L778" i="1" s="1"/>
  <c r="B777" i="1"/>
  <c r="D777" i="1" s="1"/>
  <c r="L775" i="1"/>
  <c r="K775" i="1"/>
  <c r="H775" i="1"/>
  <c r="K774" i="1"/>
  <c r="H774" i="1"/>
  <c r="H773" i="1"/>
  <c r="L772" i="1"/>
  <c r="H772" i="1"/>
  <c r="H771" i="1"/>
  <c r="K770" i="1"/>
  <c r="H770" i="1"/>
  <c r="B775" i="1"/>
  <c r="D775" i="1" s="1"/>
  <c r="B774" i="1"/>
  <c r="C774" i="1" s="1"/>
  <c r="B773" i="1"/>
  <c r="C773" i="1" s="1"/>
  <c r="B772" i="1"/>
  <c r="K772" i="1" s="1"/>
  <c r="B771" i="1"/>
  <c r="D771" i="1" s="1"/>
  <c r="B770" i="1"/>
  <c r="C770" i="1" s="1"/>
  <c r="Z778" i="1" l="1"/>
  <c r="AA778" i="1"/>
  <c r="P778" i="1"/>
  <c r="O778" i="1"/>
  <c r="M778" i="1"/>
  <c r="N778" i="1"/>
  <c r="K771" i="1"/>
  <c r="Z772" i="1"/>
  <c r="AA772" i="1"/>
  <c r="P772" i="1"/>
  <c r="N772" i="1"/>
  <c r="O772" i="1"/>
  <c r="M772" i="1"/>
  <c r="AA777" i="1"/>
  <c r="Z777" i="1"/>
  <c r="M777" i="1"/>
  <c r="P777" i="1"/>
  <c r="N777" i="1"/>
  <c r="O777" i="1"/>
  <c r="L771" i="1"/>
  <c r="C772" i="1"/>
  <c r="L770" i="1"/>
  <c r="K773" i="1"/>
  <c r="L774" i="1"/>
  <c r="K780" i="1"/>
  <c r="AA786" i="1"/>
  <c r="Z786" i="1"/>
  <c r="M786" i="1"/>
  <c r="F786" i="1" s="1"/>
  <c r="I786" i="1" s="1"/>
  <c r="AD786" i="1" s="1"/>
  <c r="O786" i="1"/>
  <c r="N786" i="1"/>
  <c r="P786" i="1"/>
  <c r="AA790" i="1"/>
  <c r="Z790" i="1"/>
  <c r="M790" i="1"/>
  <c r="N790" i="1"/>
  <c r="P790" i="1"/>
  <c r="O790" i="1"/>
  <c r="Z788" i="1"/>
  <c r="AA788" i="1"/>
  <c r="P788" i="1"/>
  <c r="F788" i="1" s="1"/>
  <c r="I788" i="1" s="1"/>
  <c r="AD788" i="1" s="1"/>
  <c r="M788" i="1"/>
  <c r="N788" i="1"/>
  <c r="O788" i="1"/>
  <c r="D773" i="1"/>
  <c r="Z775" i="1"/>
  <c r="AA775" i="1"/>
  <c r="P775" i="1"/>
  <c r="M775" i="1"/>
  <c r="N775" i="1"/>
  <c r="O775" i="1"/>
  <c r="AA793" i="1"/>
  <c r="Z793" i="1"/>
  <c r="M793" i="1"/>
  <c r="P793" i="1"/>
  <c r="O793" i="1"/>
  <c r="N793" i="1"/>
  <c r="D772" i="1"/>
  <c r="L773" i="1"/>
  <c r="K777" i="1"/>
  <c r="L780" i="1"/>
  <c r="AA782" i="1"/>
  <c r="Z782" i="1"/>
  <c r="M782" i="1"/>
  <c r="P782" i="1"/>
  <c r="O782" i="1"/>
  <c r="N782" i="1"/>
  <c r="Z784" i="1"/>
  <c r="AA784" i="1"/>
  <c r="P784" i="1"/>
  <c r="M784" i="1"/>
  <c r="N784" i="1"/>
  <c r="O784" i="1"/>
  <c r="F784" i="1" s="1"/>
  <c r="I784" i="1" s="1"/>
  <c r="AD784" i="1" s="1"/>
  <c r="AA796" i="1"/>
  <c r="Z796" i="1"/>
  <c r="M796" i="1"/>
  <c r="N796" i="1"/>
  <c r="O796" i="1"/>
  <c r="P796" i="1"/>
  <c r="F794" i="1"/>
  <c r="I794" i="1" s="1"/>
  <c r="AD794" i="1" s="1"/>
  <c r="F796" i="1"/>
  <c r="I796" i="1" s="1"/>
  <c r="AD796" i="1" s="1"/>
  <c r="F791" i="1"/>
  <c r="I791" i="1" s="1"/>
  <c r="AD791" i="1" s="1"/>
  <c r="D780" i="1"/>
  <c r="C777" i="1"/>
  <c r="D770" i="1"/>
  <c r="D774" i="1"/>
  <c r="C775" i="1"/>
  <c r="C771" i="1"/>
  <c r="K768" i="1"/>
  <c r="H768" i="1"/>
  <c r="H767" i="1"/>
  <c r="H766" i="1"/>
  <c r="D768" i="1"/>
  <c r="B768" i="1"/>
  <c r="C768" i="1" s="1"/>
  <c r="B767" i="1"/>
  <c r="L767" i="1" s="1"/>
  <c r="B766" i="1"/>
  <c r="D766" i="1" s="1"/>
  <c r="H764" i="1"/>
  <c r="D764" i="1"/>
  <c r="B764" i="1"/>
  <c r="L764" i="1" s="1"/>
  <c r="L762" i="1"/>
  <c r="H762" i="1"/>
  <c r="K761" i="1"/>
  <c r="H761" i="1"/>
  <c r="H760" i="1"/>
  <c r="H759" i="1"/>
  <c r="L758" i="1"/>
  <c r="H758" i="1"/>
  <c r="H757" i="1"/>
  <c r="H756" i="1"/>
  <c r="H755" i="1"/>
  <c r="L754" i="1"/>
  <c r="H754" i="1"/>
  <c r="B762" i="1"/>
  <c r="D762" i="1" s="1"/>
  <c r="D761" i="1"/>
  <c r="B761" i="1"/>
  <c r="C761" i="1" s="1"/>
  <c r="B760" i="1"/>
  <c r="L760" i="1" s="1"/>
  <c r="B759" i="1"/>
  <c r="D759" i="1" s="1"/>
  <c r="B758" i="1"/>
  <c r="D758" i="1" s="1"/>
  <c r="B757" i="1"/>
  <c r="C757" i="1" s="1"/>
  <c r="D756" i="1"/>
  <c r="C756" i="1"/>
  <c r="B756" i="1"/>
  <c r="L756" i="1" s="1"/>
  <c r="B755" i="1"/>
  <c r="D755" i="1" s="1"/>
  <c r="B754" i="1"/>
  <c r="D754" i="1" s="1"/>
  <c r="H752" i="1"/>
  <c r="B752" i="1"/>
  <c r="D752" i="1" s="1"/>
  <c r="L750" i="1"/>
  <c r="H750" i="1"/>
  <c r="D750" i="1"/>
  <c r="C750" i="1"/>
  <c r="B750" i="1"/>
  <c r="K750" i="1" s="1"/>
  <c r="Z760" i="1" l="1"/>
  <c r="AA760" i="1"/>
  <c r="P760" i="1"/>
  <c r="M760" i="1"/>
  <c r="O760" i="1"/>
  <c r="N760" i="1"/>
  <c r="AA764" i="1"/>
  <c r="Z764" i="1"/>
  <c r="M764" i="1"/>
  <c r="O764" i="1"/>
  <c r="N764" i="1"/>
  <c r="P764" i="1"/>
  <c r="Z767" i="1"/>
  <c r="AA767" i="1"/>
  <c r="P767" i="1"/>
  <c r="O767" i="1"/>
  <c r="M767" i="1"/>
  <c r="N767" i="1"/>
  <c r="P756" i="1"/>
  <c r="Z756" i="1"/>
  <c r="AA756" i="1"/>
  <c r="M756" i="1"/>
  <c r="N756" i="1"/>
  <c r="O756" i="1"/>
  <c r="Z758" i="1"/>
  <c r="AA758" i="1"/>
  <c r="P758" i="1"/>
  <c r="N758" i="1"/>
  <c r="O758" i="1"/>
  <c r="M758" i="1"/>
  <c r="Z774" i="1"/>
  <c r="AA774" i="1"/>
  <c r="P774" i="1"/>
  <c r="M774" i="1"/>
  <c r="N774" i="1"/>
  <c r="O774" i="1"/>
  <c r="Z771" i="1"/>
  <c r="AA771" i="1"/>
  <c r="P771" i="1"/>
  <c r="M771" i="1"/>
  <c r="N771" i="1"/>
  <c r="O771" i="1"/>
  <c r="AA754" i="1"/>
  <c r="Z754" i="1"/>
  <c r="M754" i="1"/>
  <c r="N754" i="1"/>
  <c r="O754" i="1"/>
  <c r="P754" i="1"/>
  <c r="K757" i="1"/>
  <c r="Z762" i="1"/>
  <c r="AA762" i="1"/>
  <c r="P762" i="1"/>
  <c r="N762" i="1"/>
  <c r="O762" i="1"/>
  <c r="M762" i="1"/>
  <c r="K752" i="1"/>
  <c r="D757" i="1"/>
  <c r="C760" i="1"/>
  <c r="K756" i="1"/>
  <c r="L757" i="1"/>
  <c r="K760" i="1"/>
  <c r="L761" i="1"/>
  <c r="K764" i="1"/>
  <c r="C767" i="1"/>
  <c r="K767" i="1"/>
  <c r="L768" i="1"/>
  <c r="AA780" i="1"/>
  <c r="Z780" i="1"/>
  <c r="M780" i="1"/>
  <c r="O780" i="1"/>
  <c r="N780" i="1"/>
  <c r="P780" i="1"/>
  <c r="AA750" i="1"/>
  <c r="Z750" i="1"/>
  <c r="M750" i="1"/>
  <c r="P750" i="1"/>
  <c r="O750" i="1"/>
  <c r="N750" i="1"/>
  <c r="L752" i="1"/>
  <c r="D760" i="1"/>
  <c r="K755" i="1"/>
  <c r="K759" i="1"/>
  <c r="C764" i="1"/>
  <c r="D767" i="1"/>
  <c r="K766" i="1"/>
  <c r="Z773" i="1"/>
  <c r="AA773" i="1"/>
  <c r="P773" i="1"/>
  <c r="O773" i="1"/>
  <c r="N773" i="1"/>
  <c r="M773" i="1"/>
  <c r="AA770" i="1"/>
  <c r="Z770" i="1"/>
  <c r="M770" i="1"/>
  <c r="O770" i="1"/>
  <c r="N770" i="1"/>
  <c r="P770" i="1"/>
  <c r="K754" i="1"/>
  <c r="L755" i="1"/>
  <c r="K758" i="1"/>
  <c r="L759" i="1"/>
  <c r="K762" i="1"/>
  <c r="L766" i="1"/>
  <c r="F778" i="1"/>
  <c r="I778" i="1" s="1"/>
  <c r="AD778" i="1" s="1"/>
  <c r="F771" i="1"/>
  <c r="I771" i="1" s="1"/>
  <c r="AD771" i="1" s="1"/>
  <c r="F777" i="1"/>
  <c r="I777" i="1" s="1"/>
  <c r="AD777" i="1" s="1"/>
  <c r="F782" i="1"/>
  <c r="I782" i="1" s="1"/>
  <c r="AD782" i="1" s="1"/>
  <c r="F775" i="1"/>
  <c r="I775" i="1" s="1"/>
  <c r="AD775" i="1" s="1"/>
  <c r="F773" i="1"/>
  <c r="I773" i="1" s="1"/>
  <c r="AD773" i="1" s="1"/>
  <c r="F772" i="1"/>
  <c r="I772" i="1" s="1"/>
  <c r="AD772" i="1" s="1"/>
  <c r="F790" i="1"/>
  <c r="I790" i="1" s="1"/>
  <c r="AD790" i="1" s="1"/>
  <c r="F793" i="1"/>
  <c r="I793" i="1" s="1"/>
  <c r="AD793" i="1" s="1"/>
  <c r="F783" i="1"/>
  <c r="I783" i="1" s="1"/>
  <c r="AD783" i="1" s="1"/>
  <c r="F787" i="1"/>
  <c r="I787" i="1" s="1"/>
  <c r="AD787" i="1" s="1"/>
  <c r="C766" i="1"/>
  <c r="C755" i="1"/>
  <c r="C759" i="1"/>
  <c r="C754" i="1"/>
  <c r="C758" i="1"/>
  <c r="C762" i="1"/>
  <c r="C752" i="1"/>
  <c r="L748" i="1"/>
  <c r="H748" i="1"/>
  <c r="B748" i="1"/>
  <c r="D748" i="1" s="1"/>
  <c r="Z759" i="1" l="1"/>
  <c r="AA759" i="1"/>
  <c r="P759" i="1"/>
  <c r="O759" i="1"/>
  <c r="M759" i="1"/>
  <c r="N759" i="1"/>
  <c r="Z757" i="1"/>
  <c r="AA757" i="1"/>
  <c r="P757" i="1"/>
  <c r="M757" i="1"/>
  <c r="N757" i="1"/>
  <c r="O757" i="1"/>
  <c r="K748" i="1"/>
  <c r="AA766" i="1"/>
  <c r="Z766" i="1"/>
  <c r="M766" i="1"/>
  <c r="P766" i="1"/>
  <c r="O766" i="1"/>
  <c r="N766" i="1"/>
  <c r="F766" i="1" s="1"/>
  <c r="I766" i="1" s="1"/>
  <c r="AD766" i="1" s="1"/>
  <c r="Z755" i="1"/>
  <c r="AA755" i="1"/>
  <c r="P755" i="1"/>
  <c r="O755" i="1"/>
  <c r="N755" i="1"/>
  <c r="M755" i="1"/>
  <c r="AA752" i="1"/>
  <c r="Z752" i="1"/>
  <c r="M752" i="1"/>
  <c r="P752" i="1"/>
  <c r="O752" i="1"/>
  <c r="N752" i="1"/>
  <c r="AA748" i="1"/>
  <c r="Z748" i="1"/>
  <c r="M748" i="1"/>
  <c r="O748" i="1"/>
  <c r="N748" i="1"/>
  <c r="P748" i="1"/>
  <c r="Z768" i="1"/>
  <c r="AA768" i="1"/>
  <c r="P768" i="1"/>
  <c r="M768" i="1"/>
  <c r="F768" i="1" s="1"/>
  <c r="I768" i="1" s="1"/>
  <c r="AD768" i="1" s="1"/>
  <c r="O768" i="1"/>
  <c r="N768" i="1"/>
  <c r="Z761" i="1"/>
  <c r="AA761" i="1"/>
  <c r="P761" i="1"/>
  <c r="M761" i="1"/>
  <c r="N761" i="1"/>
  <c r="O761" i="1"/>
  <c r="F761" i="1" s="1"/>
  <c r="I761" i="1" s="1"/>
  <c r="AD761" i="1" s="1"/>
  <c r="F759" i="1"/>
  <c r="I759" i="1" s="1"/>
  <c r="AD759" i="1" s="1"/>
  <c r="F764" i="1"/>
  <c r="I764" i="1" s="1"/>
  <c r="AD764" i="1" s="1"/>
  <c r="F756" i="1"/>
  <c r="I756" i="1" s="1"/>
  <c r="AD756" i="1" s="1"/>
  <c r="F755" i="1"/>
  <c r="I755" i="1" s="1"/>
  <c r="AD755" i="1" s="1"/>
  <c r="F767" i="1"/>
  <c r="I767" i="1" s="1"/>
  <c r="AD767" i="1" s="1"/>
  <c r="F760" i="1"/>
  <c r="I760" i="1" s="1"/>
  <c r="AD760" i="1" s="1"/>
  <c r="F770" i="1"/>
  <c r="I770" i="1" s="1"/>
  <c r="AD770" i="1" s="1"/>
  <c r="F780" i="1"/>
  <c r="I780" i="1" s="1"/>
  <c r="AD780" i="1" s="1"/>
  <c r="F757" i="1"/>
  <c r="I757" i="1" s="1"/>
  <c r="AD757" i="1" s="1"/>
  <c r="F762" i="1"/>
  <c r="I762" i="1" s="1"/>
  <c r="AD762" i="1" s="1"/>
  <c r="F758" i="1"/>
  <c r="I758" i="1" s="1"/>
  <c r="AD758" i="1" s="1"/>
  <c r="F774" i="1"/>
  <c r="I774" i="1" s="1"/>
  <c r="AD774" i="1" s="1"/>
  <c r="F754" i="1"/>
  <c r="I754" i="1" s="1"/>
  <c r="AD754" i="1" s="1"/>
  <c r="F750" i="1"/>
  <c r="I750" i="1" s="1"/>
  <c r="AD750" i="1" s="1"/>
  <c r="F752" i="1"/>
  <c r="I752" i="1" s="1"/>
  <c r="AD752" i="1" s="1"/>
  <c r="C748" i="1"/>
  <c r="H746" i="1"/>
  <c r="B746" i="1"/>
  <c r="D746" i="1" s="1"/>
  <c r="K746" i="1" l="1"/>
  <c r="C746" i="1"/>
  <c r="L746" i="1"/>
  <c r="F748" i="1"/>
  <c r="I748" i="1" s="1"/>
  <c r="AD748" i="1" s="1"/>
  <c r="B744" i="1"/>
  <c r="D744" i="1" s="1"/>
  <c r="H744" i="1"/>
  <c r="AA746" i="1" l="1"/>
  <c r="Z746" i="1"/>
  <c r="M746" i="1"/>
  <c r="N746" i="1"/>
  <c r="P746" i="1"/>
  <c r="O746" i="1"/>
  <c r="F746" i="1" s="1"/>
  <c r="I746" i="1" s="1"/>
  <c r="AD746" i="1" s="1"/>
  <c r="L744" i="1"/>
  <c r="C744" i="1"/>
  <c r="K744" i="1"/>
  <c r="H742" i="1"/>
  <c r="L741" i="1"/>
  <c r="H741" i="1"/>
  <c r="L740" i="1"/>
  <c r="K740" i="1"/>
  <c r="H740" i="1"/>
  <c r="H739" i="1"/>
  <c r="H738" i="1"/>
  <c r="B742" i="1"/>
  <c r="D742" i="1" s="1"/>
  <c r="B741" i="1"/>
  <c r="C741" i="1" s="1"/>
  <c r="B740" i="1"/>
  <c r="D740" i="1" s="1"/>
  <c r="B739" i="1"/>
  <c r="D739" i="1" s="1"/>
  <c r="D738" i="1"/>
  <c r="B738" i="1"/>
  <c r="C738" i="1" s="1"/>
  <c r="K736" i="1"/>
  <c r="H736" i="1"/>
  <c r="L735" i="1"/>
  <c r="H735" i="1"/>
  <c r="D736" i="1"/>
  <c r="C736" i="1"/>
  <c r="B736" i="1"/>
  <c r="L736" i="1" s="1"/>
  <c r="B735" i="1"/>
  <c r="D735" i="1" s="1"/>
  <c r="Z736" i="1" l="1"/>
  <c r="AA736" i="1"/>
  <c r="P736" i="1"/>
  <c r="N736" i="1"/>
  <c r="O736" i="1"/>
  <c r="M736" i="1"/>
  <c r="K739" i="1"/>
  <c r="Z740" i="1"/>
  <c r="AA740" i="1"/>
  <c r="P740" i="1"/>
  <c r="N740" i="1"/>
  <c r="O740" i="1"/>
  <c r="M740" i="1"/>
  <c r="K735" i="1"/>
  <c r="K738" i="1"/>
  <c r="L739" i="1"/>
  <c r="K742" i="1"/>
  <c r="AA744" i="1"/>
  <c r="Z744" i="1"/>
  <c r="M744" i="1"/>
  <c r="P744" i="1"/>
  <c r="N744" i="1"/>
  <c r="F744" i="1" s="1"/>
  <c r="I744" i="1" s="1"/>
  <c r="AD744" i="1" s="1"/>
  <c r="O744" i="1"/>
  <c r="AA735" i="1"/>
  <c r="Z735" i="1"/>
  <c r="M735" i="1"/>
  <c r="N735" i="1"/>
  <c r="P735" i="1"/>
  <c r="O735" i="1"/>
  <c r="L738" i="1"/>
  <c r="K741" i="1"/>
  <c r="L742" i="1"/>
  <c r="Z741" i="1"/>
  <c r="AA741" i="1"/>
  <c r="P741" i="1"/>
  <c r="O741" i="1"/>
  <c r="N741" i="1"/>
  <c r="M741" i="1"/>
  <c r="C740" i="1"/>
  <c r="D741" i="1"/>
  <c r="C739" i="1"/>
  <c r="C742" i="1"/>
  <c r="C735" i="1"/>
  <c r="K733" i="1"/>
  <c r="H733" i="1"/>
  <c r="H732" i="1"/>
  <c r="H731" i="1"/>
  <c r="L730" i="1"/>
  <c r="H730" i="1"/>
  <c r="B733" i="1"/>
  <c r="D733" i="1" s="1"/>
  <c r="B732" i="1"/>
  <c r="C732" i="1" s="1"/>
  <c r="B731" i="1"/>
  <c r="C731" i="1" s="1"/>
  <c r="D730" i="1"/>
  <c r="C730" i="1"/>
  <c r="B730" i="1"/>
  <c r="K730" i="1" s="1"/>
  <c r="K732" i="1" l="1"/>
  <c r="L733" i="1"/>
  <c r="K731" i="1"/>
  <c r="L732" i="1"/>
  <c r="Z742" i="1"/>
  <c r="AA742" i="1"/>
  <c r="P742" i="1"/>
  <c r="M742" i="1"/>
  <c r="N742" i="1"/>
  <c r="F742" i="1" s="1"/>
  <c r="I742" i="1" s="1"/>
  <c r="AD742" i="1" s="1"/>
  <c r="O742" i="1"/>
  <c r="Z739" i="1"/>
  <c r="AA739" i="1"/>
  <c r="P739" i="1"/>
  <c r="M739" i="1"/>
  <c r="F739" i="1" s="1"/>
  <c r="I739" i="1" s="1"/>
  <c r="AD739" i="1" s="1"/>
  <c r="N739" i="1"/>
  <c r="O739" i="1"/>
  <c r="D731" i="1"/>
  <c r="L731" i="1"/>
  <c r="AA730" i="1"/>
  <c r="Z730" i="1"/>
  <c r="M730" i="1"/>
  <c r="N730" i="1"/>
  <c r="O730" i="1"/>
  <c r="P730" i="1"/>
  <c r="AA738" i="1"/>
  <c r="Z738" i="1"/>
  <c r="M738" i="1"/>
  <c r="P738" i="1"/>
  <c r="O738" i="1"/>
  <c r="N738" i="1"/>
  <c r="F738" i="1" s="1"/>
  <c r="I738" i="1" s="1"/>
  <c r="AD738" i="1" s="1"/>
  <c r="F736" i="1"/>
  <c r="I736" i="1" s="1"/>
  <c r="AD736" i="1" s="1"/>
  <c r="F735" i="1"/>
  <c r="I735" i="1" s="1"/>
  <c r="AD735" i="1" s="1"/>
  <c r="F740" i="1"/>
  <c r="I740" i="1" s="1"/>
  <c r="AD740" i="1" s="1"/>
  <c r="D732" i="1"/>
  <c r="C733" i="1"/>
  <c r="H728" i="1"/>
  <c r="B728" i="1"/>
  <c r="D728" i="1" s="1"/>
  <c r="Z731" i="1" l="1"/>
  <c r="AA731" i="1"/>
  <c r="P731" i="1"/>
  <c r="M731" i="1"/>
  <c r="O731" i="1"/>
  <c r="N731" i="1"/>
  <c r="F731" i="1" s="1"/>
  <c r="I731" i="1" s="1"/>
  <c r="AD731" i="1" s="1"/>
  <c r="K728" i="1"/>
  <c r="Z732" i="1"/>
  <c r="AA732" i="1"/>
  <c r="P732" i="1"/>
  <c r="M732" i="1"/>
  <c r="N732" i="1"/>
  <c r="O732" i="1"/>
  <c r="L728" i="1"/>
  <c r="Z733" i="1"/>
  <c r="AA733" i="1"/>
  <c r="P733" i="1"/>
  <c r="N733" i="1"/>
  <c r="F733" i="1" s="1"/>
  <c r="I733" i="1" s="1"/>
  <c r="AD733" i="1" s="1"/>
  <c r="O733" i="1"/>
  <c r="M733" i="1"/>
  <c r="F741" i="1"/>
  <c r="I741" i="1" s="1"/>
  <c r="AD741" i="1" s="1"/>
  <c r="F730" i="1"/>
  <c r="I730" i="1" s="1"/>
  <c r="AD730" i="1" s="1"/>
  <c r="C728" i="1"/>
  <c r="L726" i="1"/>
  <c r="H726" i="1"/>
  <c r="H725" i="1"/>
  <c r="L724" i="1"/>
  <c r="K724" i="1"/>
  <c r="H724" i="1"/>
  <c r="H723" i="1"/>
  <c r="H722" i="1"/>
  <c r="K721" i="1"/>
  <c r="H721" i="1"/>
  <c r="B726" i="1"/>
  <c r="D726" i="1" s="1"/>
  <c r="B725" i="1"/>
  <c r="C725" i="1" s="1"/>
  <c r="B724" i="1"/>
  <c r="D724" i="1" s="1"/>
  <c r="B723" i="1"/>
  <c r="D723" i="1" s="1"/>
  <c r="B722" i="1"/>
  <c r="C722" i="1" s="1"/>
  <c r="B721" i="1"/>
  <c r="D721" i="1" s="1"/>
  <c r="L725" i="1" l="1"/>
  <c r="C721" i="1"/>
  <c r="L722" i="1"/>
  <c r="K725" i="1"/>
  <c r="D722" i="1"/>
  <c r="D725" i="1"/>
  <c r="L721" i="1"/>
  <c r="K723" i="1"/>
  <c r="Z724" i="1"/>
  <c r="AA724" i="1"/>
  <c r="P724" i="1"/>
  <c r="O724" i="1"/>
  <c r="M724" i="1"/>
  <c r="N724" i="1"/>
  <c r="K722" i="1"/>
  <c r="L723" i="1"/>
  <c r="K726" i="1"/>
  <c r="Z726" i="1"/>
  <c r="AA726" i="1"/>
  <c r="P726" i="1"/>
  <c r="M726" i="1"/>
  <c r="N726" i="1"/>
  <c r="O726" i="1"/>
  <c r="AA728" i="1"/>
  <c r="Z728" i="1"/>
  <c r="M728" i="1"/>
  <c r="F728" i="1" s="1"/>
  <c r="I728" i="1" s="1"/>
  <c r="AD728" i="1" s="1"/>
  <c r="P728" i="1"/>
  <c r="O728" i="1"/>
  <c r="N728" i="1"/>
  <c r="F732" i="1"/>
  <c r="I732" i="1" s="1"/>
  <c r="AD732" i="1" s="1"/>
  <c r="C724" i="1"/>
  <c r="C723" i="1"/>
  <c r="C726" i="1"/>
  <c r="B719" i="1"/>
  <c r="D719" i="1" s="1"/>
  <c r="B718" i="1"/>
  <c r="C718" i="1" s="1"/>
  <c r="H719" i="1"/>
  <c r="H718" i="1"/>
  <c r="K719" i="1" l="1"/>
  <c r="C719" i="1"/>
  <c r="Z723" i="1"/>
  <c r="AA723" i="1"/>
  <c r="P723" i="1"/>
  <c r="N723" i="1"/>
  <c r="O723" i="1"/>
  <c r="M723" i="1"/>
  <c r="L719" i="1"/>
  <c r="AA721" i="1"/>
  <c r="Z721" i="1"/>
  <c r="M721" i="1"/>
  <c r="O721" i="1"/>
  <c r="N721" i="1"/>
  <c r="P721" i="1"/>
  <c r="Z722" i="1"/>
  <c r="AA722" i="1"/>
  <c r="P722" i="1"/>
  <c r="M722" i="1"/>
  <c r="N722" i="1"/>
  <c r="O722" i="1"/>
  <c r="L718" i="1"/>
  <c r="Z725" i="1"/>
  <c r="AA725" i="1"/>
  <c r="P725" i="1"/>
  <c r="M725" i="1"/>
  <c r="O725" i="1"/>
  <c r="N725" i="1"/>
  <c r="F721" i="1"/>
  <c r="I721" i="1" s="1"/>
  <c r="AD721" i="1" s="1"/>
  <c r="F723" i="1"/>
  <c r="I723" i="1" s="1"/>
  <c r="AD723" i="1" s="1"/>
  <c r="F724" i="1"/>
  <c r="I724" i="1" s="1"/>
  <c r="AD724" i="1" s="1"/>
  <c r="F726" i="1"/>
  <c r="I726" i="1" s="1"/>
  <c r="AD726" i="1" s="1"/>
  <c r="F725" i="1"/>
  <c r="I725" i="1" s="1"/>
  <c r="AD725" i="1" s="1"/>
  <c r="F722" i="1"/>
  <c r="I722" i="1" s="1"/>
  <c r="AD722" i="1" s="1"/>
  <c r="D718" i="1"/>
  <c r="K718" i="1"/>
  <c r="H716" i="1"/>
  <c r="H715" i="1"/>
  <c r="H714" i="1"/>
  <c r="H713" i="1"/>
  <c r="H712" i="1"/>
  <c r="H711" i="1"/>
  <c r="H710" i="1"/>
  <c r="H709" i="1"/>
  <c r="H708" i="1"/>
  <c r="H707" i="1"/>
  <c r="B716" i="1"/>
  <c r="D716" i="1" s="1"/>
  <c r="B715" i="1"/>
  <c r="C715" i="1" s="1"/>
  <c r="B714" i="1"/>
  <c r="C714" i="1" s="1"/>
  <c r="B713" i="1"/>
  <c r="K713" i="1" s="1"/>
  <c r="B712" i="1"/>
  <c r="D712" i="1" s="1"/>
  <c r="B711" i="1"/>
  <c r="C711" i="1" s="1"/>
  <c r="B710" i="1"/>
  <c r="C710" i="1" s="1"/>
  <c r="D709" i="1"/>
  <c r="C709" i="1"/>
  <c r="B709" i="1"/>
  <c r="K709" i="1" s="1"/>
  <c r="B708" i="1"/>
  <c r="D708" i="1" s="1"/>
  <c r="B707" i="1"/>
  <c r="C707" i="1" s="1"/>
  <c r="D713" i="1" l="1"/>
  <c r="K708" i="1"/>
  <c r="L709" i="1"/>
  <c r="K712" i="1"/>
  <c r="L713" i="1"/>
  <c r="L715" i="1"/>
  <c r="K707" i="1"/>
  <c r="L708" i="1"/>
  <c r="K711" i="1"/>
  <c r="L712" i="1"/>
  <c r="L707" i="1"/>
  <c r="K710" i="1"/>
  <c r="L711" i="1"/>
  <c r="K716" i="1"/>
  <c r="M718" i="1"/>
  <c r="P718" i="1"/>
  <c r="O718" i="1"/>
  <c r="AA718" i="1"/>
  <c r="Z718" i="1"/>
  <c r="N718" i="1"/>
  <c r="D710" i="1"/>
  <c r="C713" i="1"/>
  <c r="L710" i="1"/>
  <c r="K715" i="1"/>
  <c r="L716" i="1"/>
  <c r="Z719" i="1"/>
  <c r="AA719" i="1"/>
  <c r="P719" i="1"/>
  <c r="O719" i="1"/>
  <c r="N719" i="1"/>
  <c r="M719" i="1"/>
  <c r="F719" i="1" s="1"/>
  <c r="I719" i="1" s="1"/>
  <c r="AD719" i="1" s="1"/>
  <c r="D714" i="1"/>
  <c r="L714" i="1"/>
  <c r="K714" i="1"/>
  <c r="C708" i="1"/>
  <c r="D707" i="1"/>
  <c r="D711" i="1"/>
  <c r="D715" i="1"/>
  <c r="C716" i="1"/>
  <c r="C712" i="1"/>
  <c r="Z712" i="1" l="1"/>
  <c r="AA712" i="1"/>
  <c r="P712" i="1"/>
  <c r="M712" i="1"/>
  <c r="N712" i="1"/>
  <c r="O712" i="1"/>
  <c r="Z708" i="1"/>
  <c r="AA708" i="1"/>
  <c r="P708" i="1"/>
  <c r="M708" i="1"/>
  <c r="N708" i="1"/>
  <c r="O708" i="1"/>
  <c r="Z710" i="1"/>
  <c r="AA710" i="1"/>
  <c r="P710" i="1"/>
  <c r="O710" i="1"/>
  <c r="M710" i="1"/>
  <c r="N710" i="1"/>
  <c r="F710" i="1" s="1"/>
  <c r="I710" i="1" s="1"/>
  <c r="AD710" i="1" s="1"/>
  <c r="Z707" i="1"/>
  <c r="AA707" i="1"/>
  <c r="M707" i="1"/>
  <c r="O707" i="1"/>
  <c r="N707" i="1"/>
  <c r="P707" i="1"/>
  <c r="Z709" i="1"/>
  <c r="AA709" i="1"/>
  <c r="P709" i="1"/>
  <c r="N709" i="1"/>
  <c r="O709" i="1"/>
  <c r="M709" i="1"/>
  <c r="F709" i="1" s="1"/>
  <c r="I709" i="1" s="1"/>
  <c r="AD709" i="1" s="1"/>
  <c r="Z714" i="1"/>
  <c r="AA714" i="1"/>
  <c r="P714" i="1"/>
  <c r="O714" i="1"/>
  <c r="N714" i="1"/>
  <c r="M714" i="1"/>
  <c r="Z715" i="1"/>
  <c r="AA715" i="1"/>
  <c r="P715" i="1"/>
  <c r="M715" i="1"/>
  <c r="N715" i="1"/>
  <c r="O715" i="1"/>
  <c r="Z716" i="1"/>
  <c r="AA716" i="1"/>
  <c r="P716" i="1"/>
  <c r="M716" i="1"/>
  <c r="N716" i="1"/>
  <c r="O716" i="1"/>
  <c r="Z711" i="1"/>
  <c r="AA711" i="1"/>
  <c r="P711" i="1"/>
  <c r="M711" i="1"/>
  <c r="O711" i="1"/>
  <c r="N711" i="1"/>
  <c r="Z713" i="1"/>
  <c r="AA713" i="1"/>
  <c r="P713" i="1"/>
  <c r="N713" i="1"/>
  <c r="O713" i="1"/>
  <c r="M713" i="1"/>
  <c r="F713" i="1" s="1"/>
  <c r="I713" i="1" s="1"/>
  <c r="AD713" i="1" s="1"/>
  <c r="F716" i="1"/>
  <c r="I716" i="1" s="1"/>
  <c r="AD716" i="1" s="1"/>
  <c r="F708" i="1"/>
  <c r="I708" i="1" s="1"/>
  <c r="AD708" i="1" s="1"/>
  <c r="F718" i="1"/>
  <c r="I718" i="1" s="1"/>
  <c r="AD718" i="1" s="1"/>
  <c r="F712" i="1"/>
  <c r="I712" i="1" s="1"/>
  <c r="AD712" i="1" s="1"/>
  <c r="H705" i="1"/>
  <c r="L704" i="1"/>
  <c r="H704" i="1"/>
  <c r="H703" i="1"/>
  <c r="H702" i="1"/>
  <c r="B705" i="1"/>
  <c r="D705" i="1" s="1"/>
  <c r="B704" i="1"/>
  <c r="C704" i="1" s="1"/>
  <c r="B703" i="1"/>
  <c r="D703" i="1" s="1"/>
  <c r="B702" i="1"/>
  <c r="C702" i="1" s="1"/>
  <c r="K704" i="1" l="1"/>
  <c r="L705" i="1"/>
  <c r="K703" i="1"/>
  <c r="Z704" i="1"/>
  <c r="AA704" i="1"/>
  <c r="P704" i="1"/>
  <c r="M704" i="1"/>
  <c r="O704" i="1"/>
  <c r="N704" i="1"/>
  <c r="K702" i="1"/>
  <c r="L703" i="1"/>
  <c r="L702" i="1"/>
  <c r="K705" i="1"/>
  <c r="F714" i="1"/>
  <c r="I714" i="1" s="1"/>
  <c r="AD714" i="1" s="1"/>
  <c r="F707" i="1"/>
  <c r="I707" i="1" s="1"/>
  <c r="AD707" i="1" s="1"/>
  <c r="F715" i="1"/>
  <c r="I715" i="1" s="1"/>
  <c r="AD715" i="1" s="1"/>
  <c r="F711" i="1"/>
  <c r="I711" i="1" s="1"/>
  <c r="AD711" i="1" s="1"/>
  <c r="C703" i="1"/>
  <c r="D704" i="1"/>
  <c r="D702" i="1"/>
  <c r="C705" i="1"/>
  <c r="H700" i="1"/>
  <c r="L699" i="1"/>
  <c r="K699" i="1"/>
  <c r="H699" i="1"/>
  <c r="K698" i="1"/>
  <c r="H698" i="1"/>
  <c r="H697" i="1"/>
  <c r="H696" i="1"/>
  <c r="B700" i="1"/>
  <c r="D700" i="1" s="1"/>
  <c r="C699" i="1"/>
  <c r="B699" i="1"/>
  <c r="D699" i="1" s="1"/>
  <c r="B698" i="1"/>
  <c r="D698" i="1" s="1"/>
  <c r="D697" i="1"/>
  <c r="C697" i="1"/>
  <c r="B697" i="1"/>
  <c r="L697" i="1" s="1"/>
  <c r="B696" i="1"/>
  <c r="D696" i="1" s="1"/>
  <c r="Z697" i="1" l="1"/>
  <c r="AA697" i="1"/>
  <c r="P697" i="1"/>
  <c r="O697" i="1"/>
  <c r="N697" i="1"/>
  <c r="M697" i="1"/>
  <c r="Z699" i="1"/>
  <c r="AA699" i="1"/>
  <c r="P699" i="1"/>
  <c r="M699" i="1"/>
  <c r="N699" i="1"/>
  <c r="O699" i="1"/>
  <c r="K697" i="1"/>
  <c r="L698" i="1"/>
  <c r="Z702" i="1"/>
  <c r="AA702" i="1"/>
  <c r="M702" i="1"/>
  <c r="O702" i="1"/>
  <c r="N702" i="1"/>
  <c r="P702" i="1"/>
  <c r="K696" i="1"/>
  <c r="K700" i="1"/>
  <c r="Z703" i="1"/>
  <c r="AA703" i="1"/>
  <c r="P703" i="1"/>
  <c r="O703" i="1"/>
  <c r="M703" i="1"/>
  <c r="N703" i="1"/>
  <c r="L696" i="1"/>
  <c r="L700" i="1"/>
  <c r="Z705" i="1"/>
  <c r="AA705" i="1"/>
  <c r="P705" i="1"/>
  <c r="M705" i="1"/>
  <c r="N705" i="1"/>
  <c r="F705" i="1" s="1"/>
  <c r="I705" i="1" s="1"/>
  <c r="AD705" i="1" s="1"/>
  <c r="O705" i="1"/>
  <c r="F703" i="1"/>
  <c r="I703" i="1" s="1"/>
  <c r="AD703" i="1" s="1"/>
  <c r="C698" i="1"/>
  <c r="C700" i="1"/>
  <c r="C696" i="1"/>
  <c r="K694" i="1"/>
  <c r="H694" i="1"/>
  <c r="L693" i="1"/>
  <c r="H693" i="1"/>
  <c r="K692" i="1"/>
  <c r="H692" i="1"/>
  <c r="L691" i="1"/>
  <c r="K691" i="1"/>
  <c r="H691" i="1"/>
  <c r="H690" i="1"/>
  <c r="L689" i="1"/>
  <c r="H689" i="1"/>
  <c r="D694" i="1"/>
  <c r="C694" i="1"/>
  <c r="B694" i="1"/>
  <c r="L694" i="1" s="1"/>
  <c r="B693" i="1"/>
  <c r="D693" i="1" s="1"/>
  <c r="B692" i="1"/>
  <c r="D692" i="1" s="1"/>
  <c r="D691" i="1"/>
  <c r="B691" i="1"/>
  <c r="C691" i="1" s="1"/>
  <c r="B690" i="1"/>
  <c r="L690" i="1" s="1"/>
  <c r="B689" i="1"/>
  <c r="C689" i="1" s="1"/>
  <c r="L687" i="1"/>
  <c r="K687" i="1"/>
  <c r="H687" i="1"/>
  <c r="H686" i="1"/>
  <c r="L685" i="1"/>
  <c r="H685" i="1"/>
  <c r="D687" i="1"/>
  <c r="C687" i="1"/>
  <c r="B687" i="1"/>
  <c r="B686" i="1"/>
  <c r="D686" i="1" s="1"/>
  <c r="B685" i="1"/>
  <c r="D685" i="1" s="1"/>
  <c r="L683" i="1"/>
  <c r="H683" i="1"/>
  <c r="B683" i="1"/>
  <c r="D683" i="1" s="1"/>
  <c r="AA690" i="1" l="1"/>
  <c r="Z690" i="1"/>
  <c r="P690" i="1"/>
  <c r="M690" i="1"/>
  <c r="O690" i="1"/>
  <c r="N690" i="1"/>
  <c r="P694" i="1"/>
  <c r="Z694" i="1"/>
  <c r="AA694" i="1"/>
  <c r="M694" i="1"/>
  <c r="N694" i="1"/>
  <c r="O694" i="1"/>
  <c r="AA696" i="1"/>
  <c r="Z696" i="1"/>
  <c r="M696" i="1"/>
  <c r="N696" i="1"/>
  <c r="P696" i="1"/>
  <c r="O696" i="1"/>
  <c r="L692" i="1"/>
  <c r="AA683" i="1"/>
  <c r="Z683" i="1"/>
  <c r="M683" i="1"/>
  <c r="P683" i="1"/>
  <c r="O683" i="1"/>
  <c r="N683" i="1"/>
  <c r="AA689" i="1"/>
  <c r="Z689" i="1"/>
  <c r="M689" i="1"/>
  <c r="P689" i="1"/>
  <c r="O689" i="1"/>
  <c r="N689" i="1"/>
  <c r="K686" i="1"/>
  <c r="Z687" i="1"/>
  <c r="AA687" i="1"/>
  <c r="P687" i="1"/>
  <c r="N687" i="1"/>
  <c r="O687" i="1"/>
  <c r="M687" i="1"/>
  <c r="D690" i="1"/>
  <c r="K690" i="1"/>
  <c r="AA685" i="1"/>
  <c r="Z685" i="1"/>
  <c r="M685" i="1"/>
  <c r="P685" i="1"/>
  <c r="N685" i="1"/>
  <c r="O685" i="1"/>
  <c r="C690" i="1"/>
  <c r="Z691" i="1"/>
  <c r="AA691" i="1"/>
  <c r="P691" i="1"/>
  <c r="M691" i="1"/>
  <c r="N691" i="1"/>
  <c r="O691" i="1"/>
  <c r="K683" i="1"/>
  <c r="K685" i="1"/>
  <c r="L686" i="1"/>
  <c r="K689" i="1"/>
  <c r="K693" i="1"/>
  <c r="AA700" i="1"/>
  <c r="Z700" i="1"/>
  <c r="P700" i="1"/>
  <c r="N700" i="1"/>
  <c r="O700" i="1"/>
  <c r="M700" i="1"/>
  <c r="Z698" i="1"/>
  <c r="AA698" i="1"/>
  <c r="P698" i="1"/>
  <c r="M698" i="1"/>
  <c r="N698" i="1"/>
  <c r="O698" i="1"/>
  <c r="Z693" i="1"/>
  <c r="AA693" i="1"/>
  <c r="P693" i="1"/>
  <c r="O693" i="1"/>
  <c r="N693" i="1"/>
  <c r="M693" i="1"/>
  <c r="F704" i="1"/>
  <c r="I704" i="1" s="1"/>
  <c r="AD704" i="1" s="1"/>
  <c r="F700" i="1"/>
  <c r="I700" i="1" s="1"/>
  <c r="AD700" i="1" s="1"/>
  <c r="F699" i="1"/>
  <c r="I699" i="1" s="1"/>
  <c r="AD699" i="1" s="1"/>
  <c r="F698" i="1"/>
  <c r="I698" i="1" s="1"/>
  <c r="AD698" i="1" s="1"/>
  <c r="F696" i="1"/>
  <c r="I696" i="1" s="1"/>
  <c r="AD696" i="1" s="1"/>
  <c r="F697" i="1"/>
  <c r="I697" i="1" s="1"/>
  <c r="AD697" i="1" s="1"/>
  <c r="F702" i="1"/>
  <c r="I702" i="1" s="1"/>
  <c r="AD702" i="1" s="1"/>
  <c r="C693" i="1"/>
  <c r="D689" i="1"/>
  <c r="C692" i="1"/>
  <c r="C686" i="1"/>
  <c r="C685" i="1"/>
  <c r="C683" i="1"/>
  <c r="H681" i="1"/>
  <c r="H680" i="1"/>
  <c r="B681" i="1"/>
  <c r="K681" i="1" s="1"/>
  <c r="B680" i="1"/>
  <c r="D680" i="1" s="1"/>
  <c r="L681" i="1" l="1"/>
  <c r="C681" i="1"/>
  <c r="L680" i="1"/>
  <c r="D681" i="1"/>
  <c r="AA686" i="1"/>
  <c r="Z686" i="1"/>
  <c r="M686" i="1"/>
  <c r="N686" i="1"/>
  <c r="P686" i="1"/>
  <c r="O686" i="1"/>
  <c r="AA692" i="1"/>
  <c r="Z692" i="1"/>
  <c r="P692" i="1"/>
  <c r="N692" i="1"/>
  <c r="O692" i="1"/>
  <c r="M692" i="1"/>
  <c r="F692" i="1" s="1"/>
  <c r="I692" i="1" s="1"/>
  <c r="AD692" i="1" s="1"/>
  <c r="K680" i="1"/>
  <c r="F690" i="1"/>
  <c r="I690" i="1" s="1"/>
  <c r="AD690" i="1" s="1"/>
  <c r="F691" i="1"/>
  <c r="I691" i="1" s="1"/>
  <c r="AD691" i="1" s="1"/>
  <c r="F687" i="1"/>
  <c r="I687" i="1" s="1"/>
  <c r="AD687" i="1" s="1"/>
  <c r="F686" i="1"/>
  <c r="I686" i="1" s="1"/>
  <c r="AD686" i="1" s="1"/>
  <c r="F694" i="1"/>
  <c r="I694" i="1" s="1"/>
  <c r="AD694" i="1" s="1"/>
  <c r="F683" i="1"/>
  <c r="I683" i="1" s="1"/>
  <c r="AD683" i="1" s="1"/>
  <c r="F685" i="1"/>
  <c r="I685" i="1" s="1"/>
  <c r="AD685" i="1" s="1"/>
  <c r="F693" i="1"/>
  <c r="I693" i="1" s="1"/>
  <c r="AD693" i="1" s="1"/>
  <c r="C680" i="1"/>
  <c r="L678" i="1"/>
  <c r="H678" i="1"/>
  <c r="K677" i="1"/>
  <c r="H677" i="1"/>
  <c r="B678" i="1"/>
  <c r="D678" i="1" s="1"/>
  <c r="B677" i="1"/>
  <c r="C677" i="1" s="1"/>
  <c r="Z678" i="1" l="1"/>
  <c r="AA678" i="1"/>
  <c r="M678" i="1"/>
  <c r="P678" i="1"/>
  <c r="O678" i="1"/>
  <c r="N678" i="1"/>
  <c r="AA680" i="1"/>
  <c r="Z680" i="1"/>
  <c r="M680" i="1"/>
  <c r="N680" i="1"/>
  <c r="O680" i="1"/>
  <c r="P680" i="1"/>
  <c r="L677" i="1"/>
  <c r="K678" i="1"/>
  <c r="AA681" i="1"/>
  <c r="Z681" i="1"/>
  <c r="M681" i="1"/>
  <c r="O681" i="1"/>
  <c r="N681" i="1"/>
  <c r="P681" i="1"/>
  <c r="F681" i="1"/>
  <c r="I681" i="1" s="1"/>
  <c r="AD681" i="1" s="1"/>
  <c r="F680" i="1"/>
  <c r="I680" i="1" s="1"/>
  <c r="AD680" i="1" s="1"/>
  <c r="F689" i="1"/>
  <c r="I689" i="1" s="1"/>
  <c r="AD689" i="1" s="1"/>
  <c r="D677" i="1"/>
  <c r="C678" i="1"/>
  <c r="H675" i="1"/>
  <c r="H674" i="1"/>
  <c r="H673" i="1"/>
  <c r="H672" i="1"/>
  <c r="B675" i="1"/>
  <c r="D675" i="1" s="1"/>
  <c r="B674" i="1"/>
  <c r="C674" i="1" s="1"/>
  <c r="B673" i="1"/>
  <c r="L673" i="1" s="1"/>
  <c r="B672" i="1"/>
  <c r="D672" i="1" s="1"/>
  <c r="AA673" i="1" l="1"/>
  <c r="Z673" i="1"/>
  <c r="M673" i="1"/>
  <c r="P673" i="1"/>
  <c r="N673" i="1"/>
  <c r="O673" i="1"/>
  <c r="K674" i="1"/>
  <c r="L675" i="1"/>
  <c r="C673" i="1"/>
  <c r="K673" i="1"/>
  <c r="L674" i="1"/>
  <c r="D673" i="1"/>
  <c r="K672" i="1"/>
  <c r="L672" i="1"/>
  <c r="K675" i="1"/>
  <c r="AA677" i="1"/>
  <c r="Z677" i="1"/>
  <c r="M677" i="1"/>
  <c r="P677" i="1"/>
  <c r="O677" i="1"/>
  <c r="N677" i="1"/>
  <c r="F678" i="1"/>
  <c r="I678" i="1" s="1"/>
  <c r="AD678" i="1" s="1"/>
  <c r="C675" i="1"/>
  <c r="D674" i="1"/>
  <c r="C672" i="1"/>
  <c r="H670" i="1"/>
  <c r="L669" i="1"/>
  <c r="K669" i="1"/>
  <c r="H669" i="1"/>
  <c r="B670" i="1"/>
  <c r="C670" i="1" s="1"/>
  <c r="B669" i="1"/>
  <c r="D669" i="1" s="1"/>
  <c r="H667" i="1"/>
  <c r="B667" i="1"/>
  <c r="D667" i="1" s="1"/>
  <c r="L670" i="1" l="1"/>
  <c r="L667" i="1"/>
  <c r="D670" i="1"/>
  <c r="AA675" i="1"/>
  <c r="Z675" i="1"/>
  <c r="M675" i="1"/>
  <c r="O675" i="1"/>
  <c r="N675" i="1"/>
  <c r="P675" i="1"/>
  <c r="K670" i="1"/>
  <c r="Z674" i="1"/>
  <c r="AA674" i="1"/>
  <c r="M674" i="1"/>
  <c r="N674" i="1"/>
  <c r="P674" i="1"/>
  <c r="O674" i="1"/>
  <c r="AA672" i="1"/>
  <c r="Z672" i="1"/>
  <c r="M672" i="1"/>
  <c r="P672" i="1"/>
  <c r="O672" i="1"/>
  <c r="N672" i="1"/>
  <c r="K667" i="1"/>
  <c r="AA669" i="1"/>
  <c r="Z669" i="1"/>
  <c r="M669" i="1"/>
  <c r="N669" i="1"/>
  <c r="O669" i="1"/>
  <c r="P669" i="1"/>
  <c r="F673" i="1"/>
  <c r="I673" i="1" s="1"/>
  <c r="AD673" i="1" s="1"/>
  <c r="F672" i="1"/>
  <c r="I672" i="1" s="1"/>
  <c r="AD672" i="1" s="1"/>
  <c r="F675" i="1"/>
  <c r="I675" i="1" s="1"/>
  <c r="AD675" i="1" s="1"/>
  <c r="F677" i="1"/>
  <c r="I677" i="1" s="1"/>
  <c r="AD677" i="1" s="1"/>
  <c r="C669" i="1"/>
  <c r="C667" i="1"/>
  <c r="H665" i="1"/>
  <c r="H664" i="1"/>
  <c r="H663" i="1"/>
  <c r="H662" i="1"/>
  <c r="H661" i="1"/>
  <c r="AA667" i="1" l="1"/>
  <c r="Z667" i="1"/>
  <c r="M667" i="1"/>
  <c r="P667" i="1"/>
  <c r="O667" i="1"/>
  <c r="N667" i="1"/>
  <c r="AA670" i="1"/>
  <c r="Z670" i="1"/>
  <c r="P670" i="1"/>
  <c r="F670" i="1" s="1"/>
  <c r="I670" i="1" s="1"/>
  <c r="AD670" i="1" s="1"/>
  <c r="N670" i="1"/>
  <c r="O670" i="1"/>
  <c r="M670" i="1"/>
  <c r="F667" i="1"/>
  <c r="I667" i="1" s="1"/>
  <c r="AD667" i="1" s="1"/>
  <c r="F669" i="1"/>
  <c r="I669" i="1" s="1"/>
  <c r="AD669" i="1" s="1"/>
  <c r="F674" i="1"/>
  <c r="I674" i="1" s="1"/>
  <c r="AD674" i="1" s="1"/>
  <c r="B665" i="1"/>
  <c r="B664" i="1"/>
  <c r="B663" i="1"/>
  <c r="C663" i="1" s="1"/>
  <c r="B662" i="1"/>
  <c r="C661" i="1"/>
  <c r="B661" i="1"/>
  <c r="D661" i="1" l="1"/>
  <c r="K661" i="1"/>
  <c r="L661" i="1"/>
  <c r="C664" i="1"/>
  <c r="L664" i="1"/>
  <c r="K664" i="1"/>
  <c r="D662" i="1"/>
  <c r="L662" i="1"/>
  <c r="K662" i="1"/>
  <c r="D665" i="1"/>
  <c r="K665" i="1"/>
  <c r="L665" i="1"/>
  <c r="D663" i="1"/>
  <c r="L663" i="1"/>
  <c r="K663" i="1"/>
  <c r="C665" i="1"/>
  <c r="D664" i="1"/>
  <c r="C662" i="1"/>
  <c r="H659" i="1"/>
  <c r="B659" i="1"/>
  <c r="D659" i="1" s="1"/>
  <c r="AA665" i="1" l="1"/>
  <c r="P665" i="1"/>
  <c r="M665" i="1"/>
  <c r="O665" i="1"/>
  <c r="Z665" i="1"/>
  <c r="N665" i="1"/>
  <c r="Z662" i="1"/>
  <c r="AA662" i="1"/>
  <c r="P662" i="1"/>
  <c r="M662" i="1"/>
  <c r="N662" i="1"/>
  <c r="O662" i="1"/>
  <c r="AA661" i="1"/>
  <c r="Z661" i="1"/>
  <c r="M661" i="1"/>
  <c r="P661" i="1"/>
  <c r="O661" i="1"/>
  <c r="F661" i="1" s="1"/>
  <c r="I661" i="1" s="1"/>
  <c r="AD661" i="1" s="1"/>
  <c r="N661" i="1"/>
  <c r="Z664" i="1"/>
  <c r="P664" i="1"/>
  <c r="O664" i="1"/>
  <c r="AA664" i="1"/>
  <c r="M664" i="1"/>
  <c r="N664" i="1"/>
  <c r="AA663" i="1"/>
  <c r="Z663" i="1"/>
  <c r="P663" i="1"/>
  <c r="N663" i="1"/>
  <c r="O663" i="1"/>
  <c r="F663" i="1" s="1"/>
  <c r="I663" i="1" s="1"/>
  <c r="AD663" i="1" s="1"/>
  <c r="M663" i="1"/>
  <c r="F665" i="1"/>
  <c r="I665" i="1" s="1"/>
  <c r="AD665" i="1" s="1"/>
  <c r="F662" i="1"/>
  <c r="I662" i="1" s="1"/>
  <c r="AD662" i="1" s="1"/>
  <c r="K659" i="1"/>
  <c r="L659" i="1"/>
  <c r="C659" i="1"/>
  <c r="H657" i="1"/>
  <c r="H656" i="1"/>
  <c r="H655" i="1"/>
  <c r="H654" i="1"/>
  <c r="H653" i="1"/>
  <c r="H652" i="1"/>
  <c r="K651" i="1"/>
  <c r="H651" i="1"/>
  <c r="B657" i="1"/>
  <c r="C657" i="1" s="1"/>
  <c r="B656" i="1"/>
  <c r="C656" i="1" s="1"/>
  <c r="B655" i="1"/>
  <c r="C655" i="1" s="1"/>
  <c r="B654" i="1"/>
  <c r="D654" i="1" s="1"/>
  <c r="B653" i="1"/>
  <c r="C653" i="1" s="1"/>
  <c r="D652" i="1"/>
  <c r="C652" i="1"/>
  <c r="B652" i="1"/>
  <c r="L652" i="1" s="1"/>
  <c r="B651" i="1"/>
  <c r="D651" i="1" s="1"/>
  <c r="Z659" i="1" l="1"/>
  <c r="AA659" i="1"/>
  <c r="M659" i="1"/>
  <c r="O659" i="1"/>
  <c r="N659" i="1"/>
  <c r="P659" i="1"/>
  <c r="F659" i="1" s="1"/>
  <c r="I659" i="1" s="1"/>
  <c r="AD659" i="1" s="1"/>
  <c r="D656" i="1"/>
  <c r="AA652" i="1"/>
  <c r="Z652" i="1"/>
  <c r="P652" i="1"/>
  <c r="O652" i="1"/>
  <c r="N652" i="1"/>
  <c r="M652" i="1"/>
  <c r="F664" i="1"/>
  <c r="I664" i="1" s="1"/>
  <c r="AD664" i="1" s="1"/>
  <c r="L654" i="1"/>
  <c r="K655" i="1"/>
  <c r="L651" i="1"/>
  <c r="K652" i="1"/>
  <c r="L655" i="1"/>
  <c r="K656" i="1"/>
  <c r="D657" i="1"/>
  <c r="K653" i="1"/>
  <c r="L656" i="1"/>
  <c r="K657" i="1"/>
  <c r="D653" i="1"/>
  <c r="L653" i="1"/>
  <c r="K654" i="1"/>
  <c r="L657" i="1"/>
  <c r="C654" i="1"/>
  <c r="D655" i="1"/>
  <c r="C651" i="1"/>
  <c r="H649" i="1"/>
  <c r="B649" i="1"/>
  <c r="D649" i="1" s="1"/>
  <c r="H647" i="1"/>
  <c r="B647" i="1"/>
  <c r="C647" i="1" s="1"/>
  <c r="Z656" i="1" l="1"/>
  <c r="AA656" i="1"/>
  <c r="P656" i="1"/>
  <c r="O656" i="1"/>
  <c r="M656" i="1"/>
  <c r="N656" i="1"/>
  <c r="AA653" i="1"/>
  <c r="Z653" i="1"/>
  <c r="P653" i="1"/>
  <c r="M653" i="1"/>
  <c r="N653" i="1"/>
  <c r="O653" i="1"/>
  <c r="AA655" i="1"/>
  <c r="Z655" i="1"/>
  <c r="P655" i="1"/>
  <c r="N655" i="1"/>
  <c r="O655" i="1"/>
  <c r="M655" i="1"/>
  <c r="Z654" i="1"/>
  <c r="AA654" i="1"/>
  <c r="P654" i="1"/>
  <c r="M654" i="1"/>
  <c r="F654" i="1" s="1"/>
  <c r="I654" i="1" s="1"/>
  <c r="AD654" i="1" s="1"/>
  <c r="N654" i="1"/>
  <c r="O654" i="1"/>
  <c r="AA657" i="1"/>
  <c r="Z657" i="1"/>
  <c r="P657" i="1"/>
  <c r="M657" i="1"/>
  <c r="O657" i="1"/>
  <c r="N657" i="1"/>
  <c r="AA651" i="1"/>
  <c r="Z651" i="1"/>
  <c r="M651" i="1"/>
  <c r="P651" i="1"/>
  <c r="O651" i="1"/>
  <c r="N651" i="1"/>
  <c r="F651" i="1" s="1"/>
  <c r="I651" i="1" s="1"/>
  <c r="AD651" i="1" s="1"/>
  <c r="F652" i="1"/>
  <c r="I652" i="1" s="1"/>
  <c r="AD652" i="1" s="1"/>
  <c r="K647" i="1"/>
  <c r="K649" i="1"/>
  <c r="L647" i="1"/>
  <c r="L649" i="1"/>
  <c r="F656" i="1"/>
  <c r="I656" i="1" s="1"/>
  <c r="AD656" i="1" s="1"/>
  <c r="C649" i="1"/>
  <c r="D647" i="1"/>
  <c r="H645" i="1"/>
  <c r="H644" i="1"/>
  <c r="K643" i="1"/>
  <c r="H643" i="1"/>
  <c r="H642" i="1"/>
  <c r="H641" i="1"/>
  <c r="B645" i="1"/>
  <c r="D645" i="1" s="1"/>
  <c r="B644" i="1"/>
  <c r="C644" i="1" s="1"/>
  <c r="B643" i="1"/>
  <c r="D643" i="1" s="1"/>
  <c r="B642" i="1"/>
  <c r="D642" i="1" s="1"/>
  <c r="B641" i="1"/>
  <c r="D641" i="1" s="1"/>
  <c r="Z647" i="1" l="1"/>
  <c r="M647" i="1"/>
  <c r="N647" i="1"/>
  <c r="AA647" i="1"/>
  <c r="O647" i="1"/>
  <c r="P647" i="1"/>
  <c r="L645" i="1"/>
  <c r="Z649" i="1"/>
  <c r="M649" i="1"/>
  <c r="AA649" i="1"/>
  <c r="O649" i="1"/>
  <c r="N649" i="1"/>
  <c r="P649" i="1"/>
  <c r="F655" i="1"/>
  <c r="I655" i="1" s="1"/>
  <c r="AD655" i="1" s="1"/>
  <c r="F657" i="1"/>
  <c r="I657" i="1" s="1"/>
  <c r="AD657" i="1" s="1"/>
  <c r="F653" i="1"/>
  <c r="I653" i="1" s="1"/>
  <c r="AD653" i="1" s="1"/>
  <c r="K644" i="1"/>
  <c r="L643" i="1"/>
  <c r="L641" i="1"/>
  <c r="L644" i="1"/>
  <c r="K642" i="1"/>
  <c r="C643" i="1"/>
  <c r="K641" i="1"/>
  <c r="L642" i="1"/>
  <c r="K645" i="1"/>
  <c r="F649" i="1"/>
  <c r="I649" i="1" s="1"/>
  <c r="AD649" i="1" s="1"/>
  <c r="C642" i="1"/>
  <c r="C645" i="1"/>
  <c r="D644" i="1"/>
  <c r="C641" i="1"/>
  <c r="H639" i="1"/>
  <c r="B639" i="1"/>
  <c r="D639" i="1" s="1"/>
  <c r="B638" i="1"/>
  <c r="Z643" i="1" l="1"/>
  <c r="AA643" i="1"/>
  <c r="P643" i="1"/>
  <c r="M643" i="1"/>
  <c r="N643" i="1"/>
  <c r="O643" i="1"/>
  <c r="AA642" i="1"/>
  <c r="Z642" i="1"/>
  <c r="P642" i="1"/>
  <c r="M642" i="1"/>
  <c r="N642" i="1"/>
  <c r="O642" i="1"/>
  <c r="AA644" i="1"/>
  <c r="Z644" i="1"/>
  <c r="P644" i="1"/>
  <c r="N644" i="1"/>
  <c r="O644" i="1"/>
  <c r="M644" i="1"/>
  <c r="Z641" i="1"/>
  <c r="AA641" i="1"/>
  <c r="M641" i="1"/>
  <c r="P641" i="1"/>
  <c r="F641" i="1" s="1"/>
  <c r="I641" i="1" s="1"/>
  <c r="AD641" i="1" s="1"/>
  <c r="N641" i="1"/>
  <c r="O641" i="1"/>
  <c r="Z645" i="1"/>
  <c r="AA645" i="1"/>
  <c r="P645" i="1"/>
  <c r="O645" i="1"/>
  <c r="M645" i="1"/>
  <c r="N645" i="1"/>
  <c r="F645" i="1" s="1"/>
  <c r="I645" i="1" s="1"/>
  <c r="AD645" i="1" s="1"/>
  <c r="K639" i="1"/>
  <c r="L639" i="1"/>
  <c r="F643" i="1"/>
  <c r="I643" i="1" s="1"/>
  <c r="AD643" i="1" s="1"/>
  <c r="F647" i="1"/>
  <c r="I647" i="1" s="1"/>
  <c r="AD647" i="1" s="1"/>
  <c r="F642" i="1"/>
  <c r="I642" i="1" s="1"/>
  <c r="AD642" i="1" s="1"/>
  <c r="C639" i="1"/>
  <c r="H637" i="1"/>
  <c r="H636" i="1"/>
  <c r="H635" i="1"/>
  <c r="H634" i="1"/>
  <c r="H633" i="1"/>
  <c r="H632" i="1"/>
  <c r="H631" i="1"/>
  <c r="H630" i="1"/>
  <c r="B637" i="1"/>
  <c r="D637" i="1" s="1"/>
  <c r="B636" i="1"/>
  <c r="D636" i="1" s="1"/>
  <c r="B635" i="1"/>
  <c r="D635" i="1" s="1"/>
  <c r="B634" i="1"/>
  <c r="C634" i="1" s="1"/>
  <c r="B633" i="1"/>
  <c r="L633" i="1" s="1"/>
  <c r="B632" i="1"/>
  <c r="D632" i="1" s="1"/>
  <c r="B631" i="1"/>
  <c r="D631" i="1" s="1"/>
  <c r="B630" i="1"/>
  <c r="C630" i="1" s="1"/>
  <c r="H628" i="1"/>
  <c r="B628" i="1"/>
  <c r="D628" i="1" s="1"/>
  <c r="AA633" i="1" l="1"/>
  <c r="Z633" i="1"/>
  <c r="P633" i="1"/>
  <c r="M633" i="1"/>
  <c r="N633" i="1"/>
  <c r="O633" i="1"/>
  <c r="AA639" i="1"/>
  <c r="Z639" i="1"/>
  <c r="M639" i="1"/>
  <c r="F639" i="1" s="1"/>
  <c r="I639" i="1" s="1"/>
  <c r="AD639" i="1" s="1"/>
  <c r="P639" i="1"/>
  <c r="O639" i="1"/>
  <c r="N639" i="1"/>
  <c r="D630" i="1"/>
  <c r="C633" i="1"/>
  <c r="D633" i="1"/>
  <c r="L628" i="1"/>
  <c r="F644" i="1"/>
  <c r="I644" i="1" s="1"/>
  <c r="AD644" i="1" s="1"/>
  <c r="L631" i="1"/>
  <c r="K632" i="1"/>
  <c r="K635" i="1"/>
  <c r="K637" i="1"/>
  <c r="K628" i="1"/>
  <c r="D634" i="1"/>
  <c r="C637" i="1"/>
  <c r="K630" i="1"/>
  <c r="L632" i="1"/>
  <c r="K633" i="1"/>
  <c r="L635" i="1"/>
  <c r="L637" i="1"/>
  <c r="L630" i="1"/>
  <c r="K634" i="1"/>
  <c r="K636" i="1"/>
  <c r="K631" i="1"/>
  <c r="L634" i="1"/>
  <c r="L636" i="1"/>
  <c r="C632" i="1"/>
  <c r="C636" i="1"/>
  <c r="C631" i="1"/>
  <c r="C635" i="1"/>
  <c r="C628" i="1"/>
  <c r="H626" i="1"/>
  <c r="H625" i="1"/>
  <c r="H624" i="1"/>
  <c r="B626" i="1"/>
  <c r="L626" i="1" s="1"/>
  <c r="B625" i="1"/>
  <c r="C625" i="1" s="1"/>
  <c r="B624" i="1"/>
  <c r="D624" i="1" s="1"/>
  <c r="AA626" i="1" l="1"/>
  <c r="Z626" i="1"/>
  <c r="P626" i="1"/>
  <c r="M626" i="1"/>
  <c r="N626" i="1"/>
  <c r="O626" i="1"/>
  <c r="Z636" i="1"/>
  <c r="AA636" i="1"/>
  <c r="P636" i="1"/>
  <c r="O636" i="1"/>
  <c r="M636" i="1"/>
  <c r="N636" i="1"/>
  <c r="Z628" i="1"/>
  <c r="AA628" i="1"/>
  <c r="M628" i="1"/>
  <c r="O628" i="1"/>
  <c r="N628" i="1"/>
  <c r="P628" i="1"/>
  <c r="AA635" i="1"/>
  <c r="Z635" i="1"/>
  <c r="P635" i="1"/>
  <c r="N635" i="1"/>
  <c r="O635" i="1"/>
  <c r="M635" i="1"/>
  <c r="P634" i="1"/>
  <c r="M634" i="1"/>
  <c r="N634" i="1"/>
  <c r="Z634" i="1"/>
  <c r="AA634" i="1"/>
  <c r="O634" i="1"/>
  <c r="AA630" i="1"/>
  <c r="Z630" i="1"/>
  <c r="M630" i="1"/>
  <c r="P630" i="1"/>
  <c r="F630" i="1" s="1"/>
  <c r="I630" i="1" s="1"/>
  <c r="AD630" i="1" s="1"/>
  <c r="O630" i="1"/>
  <c r="N630" i="1"/>
  <c r="AA632" i="1"/>
  <c r="Z632" i="1"/>
  <c r="P632" i="1"/>
  <c r="O632" i="1"/>
  <c r="N632" i="1"/>
  <c r="M632" i="1"/>
  <c r="F632" i="1" s="1"/>
  <c r="I632" i="1" s="1"/>
  <c r="AD632" i="1" s="1"/>
  <c r="AA631" i="1"/>
  <c r="Z631" i="1"/>
  <c r="P631" i="1"/>
  <c r="N631" i="1"/>
  <c r="F631" i="1" s="1"/>
  <c r="I631" i="1" s="1"/>
  <c r="AD631" i="1" s="1"/>
  <c r="O631" i="1"/>
  <c r="M631" i="1"/>
  <c r="AA637" i="1"/>
  <c r="Z637" i="1"/>
  <c r="P637" i="1"/>
  <c r="M637" i="1"/>
  <c r="F637" i="1" s="1"/>
  <c r="I637" i="1" s="1"/>
  <c r="AD637" i="1" s="1"/>
  <c r="O637" i="1"/>
  <c r="N637" i="1"/>
  <c r="K624" i="1"/>
  <c r="F628" i="1"/>
  <c r="I628" i="1" s="1"/>
  <c r="AD628" i="1" s="1"/>
  <c r="K625" i="1"/>
  <c r="L625" i="1"/>
  <c r="F636" i="1"/>
  <c r="I636" i="1" s="1"/>
  <c r="AD636" i="1" s="1"/>
  <c r="C626" i="1"/>
  <c r="K626" i="1"/>
  <c r="D626" i="1"/>
  <c r="L624" i="1"/>
  <c r="F635" i="1"/>
  <c r="I635" i="1" s="1"/>
  <c r="AD635" i="1" s="1"/>
  <c r="C624" i="1"/>
  <c r="D625" i="1"/>
  <c r="H622" i="1"/>
  <c r="B622" i="1"/>
  <c r="L622" i="1" s="1"/>
  <c r="H620" i="1"/>
  <c r="H619" i="1"/>
  <c r="H618" i="1"/>
  <c r="B620" i="1"/>
  <c r="C620" i="1" s="1"/>
  <c r="B619" i="1"/>
  <c r="D619" i="1" s="1"/>
  <c r="B618" i="1"/>
  <c r="D618" i="1" s="1"/>
  <c r="H616" i="1"/>
  <c r="H615" i="1"/>
  <c r="H614" i="1"/>
  <c r="B616" i="1"/>
  <c r="D616" i="1" s="1"/>
  <c r="B615" i="1"/>
  <c r="C615" i="1" s="1"/>
  <c r="B614" i="1"/>
  <c r="L614" i="1" s="1"/>
  <c r="Z614" i="1" l="1"/>
  <c r="AA614" i="1"/>
  <c r="M614" i="1"/>
  <c r="P614" i="1"/>
  <c r="O614" i="1"/>
  <c r="N614" i="1"/>
  <c r="Z622" i="1"/>
  <c r="AA622" i="1"/>
  <c r="M622" i="1"/>
  <c r="O622" i="1"/>
  <c r="N622" i="1"/>
  <c r="P622" i="1"/>
  <c r="AA624" i="1"/>
  <c r="Z624" i="1"/>
  <c r="M624" i="1"/>
  <c r="P624" i="1"/>
  <c r="O624" i="1"/>
  <c r="N624" i="1"/>
  <c r="AA625" i="1"/>
  <c r="Z625" i="1"/>
  <c r="P625" i="1"/>
  <c r="O625" i="1"/>
  <c r="N625" i="1"/>
  <c r="M625" i="1"/>
  <c r="F633" i="1"/>
  <c r="I633" i="1" s="1"/>
  <c r="AD633" i="1" s="1"/>
  <c r="D615" i="1"/>
  <c r="K615" i="1"/>
  <c r="K619" i="1"/>
  <c r="D622" i="1"/>
  <c r="K618" i="1"/>
  <c r="D614" i="1"/>
  <c r="K616" i="1"/>
  <c r="L619" i="1"/>
  <c r="F634" i="1"/>
  <c r="I634" i="1" s="1"/>
  <c r="AD634" i="1" s="1"/>
  <c r="K614" i="1"/>
  <c r="D620" i="1"/>
  <c r="K620" i="1"/>
  <c r="K622" i="1"/>
  <c r="C614" i="1"/>
  <c r="L616" i="1"/>
  <c r="L620" i="1"/>
  <c r="C622" i="1"/>
  <c r="F624" i="1"/>
  <c r="I624" i="1" s="1"/>
  <c r="AD624" i="1" s="1"/>
  <c r="L615" i="1"/>
  <c r="L618" i="1"/>
  <c r="C619" i="1"/>
  <c r="C618" i="1"/>
  <c r="C616" i="1"/>
  <c r="H612" i="1"/>
  <c r="H611" i="1"/>
  <c r="H610" i="1"/>
  <c r="H609" i="1"/>
  <c r="H608" i="1"/>
  <c r="B612" i="1"/>
  <c r="D612" i="1" s="1"/>
  <c r="B611" i="1"/>
  <c r="C611" i="1" s="1"/>
  <c r="B610" i="1"/>
  <c r="D610" i="1" s="1"/>
  <c r="B609" i="1"/>
  <c r="D609" i="1" s="1"/>
  <c r="B608" i="1"/>
  <c r="D608" i="1" s="1"/>
  <c r="AA618" i="1" l="1"/>
  <c r="Z618" i="1"/>
  <c r="M618" i="1"/>
  <c r="P618" i="1"/>
  <c r="O618" i="1"/>
  <c r="N618" i="1"/>
  <c r="AA620" i="1"/>
  <c r="P620" i="1"/>
  <c r="Z620" i="1"/>
  <c r="M620" i="1"/>
  <c r="O620" i="1"/>
  <c r="N620" i="1"/>
  <c r="Z619" i="1"/>
  <c r="P619" i="1"/>
  <c r="AA619" i="1"/>
  <c r="O619" i="1"/>
  <c r="M619" i="1"/>
  <c r="N619" i="1"/>
  <c r="F619" i="1" s="1"/>
  <c r="I619" i="1" s="1"/>
  <c r="AD619" i="1" s="1"/>
  <c r="AA615" i="1"/>
  <c r="Z615" i="1"/>
  <c r="P615" i="1"/>
  <c r="N615" i="1"/>
  <c r="O615" i="1"/>
  <c r="M615" i="1"/>
  <c r="AA616" i="1"/>
  <c r="Z616" i="1"/>
  <c r="P616" i="1"/>
  <c r="O616" i="1"/>
  <c r="N616" i="1"/>
  <c r="M616" i="1"/>
  <c r="F616" i="1" s="1"/>
  <c r="I616" i="1" s="1"/>
  <c r="AD616" i="1" s="1"/>
  <c r="L608" i="1"/>
  <c r="L611" i="1"/>
  <c r="K612" i="1"/>
  <c r="K608" i="1"/>
  <c r="L612" i="1"/>
  <c r="F618" i="1"/>
  <c r="I618" i="1" s="1"/>
  <c r="AD618" i="1" s="1"/>
  <c r="F626" i="1"/>
  <c r="I626" i="1" s="1"/>
  <c r="AD626" i="1" s="1"/>
  <c r="K609" i="1"/>
  <c r="L609" i="1"/>
  <c r="K610" i="1"/>
  <c r="L610" i="1"/>
  <c r="K611" i="1"/>
  <c r="F625" i="1"/>
  <c r="I625" i="1" s="1"/>
  <c r="AD625" i="1" s="1"/>
  <c r="F622" i="1"/>
  <c r="I622" i="1" s="1"/>
  <c r="AD622" i="1" s="1"/>
  <c r="C610" i="1"/>
  <c r="D611" i="1"/>
  <c r="C609" i="1"/>
  <c r="C608" i="1"/>
  <c r="C612" i="1"/>
  <c r="H606" i="1"/>
  <c r="H605" i="1"/>
  <c r="H604" i="1"/>
  <c r="B606" i="1"/>
  <c r="D606" i="1" s="1"/>
  <c r="B605" i="1"/>
  <c r="C605" i="1" s="1"/>
  <c r="B604" i="1"/>
  <c r="D604" i="1" s="1"/>
  <c r="AA612" i="1" l="1"/>
  <c r="Z612" i="1"/>
  <c r="P612" i="1"/>
  <c r="M612" i="1"/>
  <c r="O612" i="1"/>
  <c r="N612" i="1"/>
  <c r="AA610" i="1"/>
  <c r="Z610" i="1"/>
  <c r="P610" i="1"/>
  <c r="N610" i="1"/>
  <c r="O610" i="1"/>
  <c r="M610" i="1"/>
  <c r="AA608" i="1"/>
  <c r="Z608" i="1"/>
  <c r="M608" i="1"/>
  <c r="P608" i="1"/>
  <c r="O608" i="1"/>
  <c r="N608" i="1"/>
  <c r="Z609" i="1"/>
  <c r="AA609" i="1"/>
  <c r="P609" i="1"/>
  <c r="M609" i="1"/>
  <c r="N609" i="1"/>
  <c r="O609" i="1"/>
  <c r="Z611" i="1"/>
  <c r="AA611" i="1"/>
  <c r="P611" i="1"/>
  <c r="O611" i="1"/>
  <c r="M611" i="1"/>
  <c r="N611" i="1"/>
  <c r="F614" i="1"/>
  <c r="I614" i="1" s="1"/>
  <c r="AD614" i="1" s="1"/>
  <c r="F615" i="1"/>
  <c r="I615" i="1" s="1"/>
  <c r="AD615" i="1" s="1"/>
  <c r="K606" i="1"/>
  <c r="K604" i="1"/>
  <c r="F608" i="1"/>
  <c r="I608" i="1" s="1"/>
  <c r="AD608" i="1" s="1"/>
  <c r="F612" i="1"/>
  <c r="I612" i="1" s="1"/>
  <c r="AD612" i="1" s="1"/>
  <c r="F610" i="1"/>
  <c r="I610" i="1" s="1"/>
  <c r="AD610" i="1" s="1"/>
  <c r="F620" i="1"/>
  <c r="I620" i="1" s="1"/>
  <c r="AD620" i="1" s="1"/>
  <c r="L605" i="1"/>
  <c r="D605" i="1"/>
  <c r="L604" i="1"/>
  <c r="L606" i="1"/>
  <c r="C604" i="1"/>
  <c r="K605" i="1"/>
  <c r="F609" i="1"/>
  <c r="I609" i="1" s="1"/>
  <c r="AD609" i="1" s="1"/>
  <c r="C606" i="1"/>
  <c r="H602" i="1"/>
  <c r="B602" i="1"/>
  <c r="C602" i="1" s="1"/>
  <c r="AA605" i="1" l="1"/>
  <c r="P605" i="1"/>
  <c r="N605" i="1"/>
  <c r="O605" i="1"/>
  <c r="Z605" i="1"/>
  <c r="M605" i="1"/>
  <c r="AA606" i="1"/>
  <c r="P606" i="1"/>
  <c r="O606" i="1"/>
  <c r="N606" i="1"/>
  <c r="F606" i="1" s="1"/>
  <c r="I606" i="1" s="1"/>
  <c r="AD606" i="1" s="1"/>
  <c r="Z606" i="1"/>
  <c r="M606" i="1"/>
  <c r="Z604" i="1"/>
  <c r="AA604" i="1"/>
  <c r="M604" i="1"/>
  <c r="P604" i="1"/>
  <c r="O604" i="1"/>
  <c r="N604" i="1"/>
  <c r="F604" i="1" s="1"/>
  <c r="I604" i="1" s="1"/>
  <c r="AD604" i="1" s="1"/>
  <c r="F611" i="1"/>
  <c r="I611" i="1" s="1"/>
  <c r="AD611" i="1" s="1"/>
  <c r="K602" i="1"/>
  <c r="L602" i="1"/>
  <c r="D602" i="1"/>
  <c r="H600" i="1"/>
  <c r="H599" i="1"/>
  <c r="H598" i="1"/>
  <c r="H597" i="1"/>
  <c r="H596" i="1"/>
  <c r="D600" i="1"/>
  <c r="C600" i="1"/>
  <c r="B600" i="1"/>
  <c r="L600" i="1" s="1"/>
  <c r="B599" i="1"/>
  <c r="D599" i="1" s="1"/>
  <c r="B598" i="1"/>
  <c r="D598" i="1" s="1"/>
  <c r="D597" i="1"/>
  <c r="B597" i="1"/>
  <c r="C597" i="1" s="1"/>
  <c r="B596" i="1"/>
  <c r="L596" i="1" s="1"/>
  <c r="H594" i="1"/>
  <c r="B594" i="1"/>
  <c r="L594" i="1" s="1"/>
  <c r="Z594" i="1" l="1"/>
  <c r="AA594" i="1"/>
  <c r="M594" i="1"/>
  <c r="N594" i="1"/>
  <c r="O594" i="1"/>
  <c r="P594" i="1"/>
  <c r="K597" i="1"/>
  <c r="AA602" i="1"/>
  <c r="Z602" i="1"/>
  <c r="M602" i="1"/>
  <c r="P602" i="1"/>
  <c r="O602" i="1"/>
  <c r="N602" i="1"/>
  <c r="Z596" i="1"/>
  <c r="AA596" i="1"/>
  <c r="M596" i="1"/>
  <c r="O596" i="1"/>
  <c r="N596" i="1"/>
  <c r="P596" i="1"/>
  <c r="Z600" i="1"/>
  <c r="AA600" i="1"/>
  <c r="P600" i="1"/>
  <c r="M600" i="1"/>
  <c r="N600" i="1"/>
  <c r="O600" i="1"/>
  <c r="K599" i="1"/>
  <c r="L599" i="1"/>
  <c r="L598" i="1"/>
  <c r="F605" i="1"/>
  <c r="I605" i="1" s="1"/>
  <c r="AD605" i="1" s="1"/>
  <c r="D594" i="1"/>
  <c r="D596" i="1"/>
  <c r="L597" i="1"/>
  <c r="K600" i="1"/>
  <c r="K594" i="1"/>
  <c r="C594" i="1"/>
  <c r="C596" i="1"/>
  <c r="K596" i="1"/>
  <c r="K598" i="1"/>
  <c r="C599" i="1"/>
  <c r="C598" i="1"/>
  <c r="H592" i="1"/>
  <c r="B592" i="1"/>
  <c r="L592" i="1" s="1"/>
  <c r="AA597" i="1" l="1"/>
  <c r="Z597" i="1"/>
  <c r="P597" i="1"/>
  <c r="N597" i="1"/>
  <c r="O597" i="1"/>
  <c r="M597" i="1"/>
  <c r="Z598" i="1"/>
  <c r="AA598" i="1"/>
  <c r="P598" i="1"/>
  <c r="O598" i="1"/>
  <c r="M598" i="1"/>
  <c r="N598" i="1"/>
  <c r="AA599" i="1"/>
  <c r="Z599" i="1"/>
  <c r="P599" i="1"/>
  <c r="M599" i="1"/>
  <c r="O599" i="1"/>
  <c r="N599" i="1"/>
  <c r="Z592" i="1"/>
  <c r="AA592" i="1"/>
  <c r="M592" i="1"/>
  <c r="P592" i="1"/>
  <c r="O592" i="1"/>
  <c r="N592" i="1"/>
  <c r="D592" i="1"/>
  <c r="F599" i="1"/>
  <c r="I599" i="1" s="1"/>
  <c r="AD599" i="1" s="1"/>
  <c r="F600" i="1"/>
  <c r="I600" i="1" s="1"/>
  <c r="AD600" i="1" s="1"/>
  <c r="F602" i="1"/>
  <c r="I602" i="1" s="1"/>
  <c r="AD602" i="1" s="1"/>
  <c r="F597" i="1"/>
  <c r="I597" i="1" s="1"/>
  <c r="AD597" i="1" s="1"/>
  <c r="K592" i="1"/>
  <c r="C592" i="1"/>
  <c r="F598" i="1"/>
  <c r="I598" i="1" s="1"/>
  <c r="AD598" i="1" s="1"/>
  <c r="H590" i="1"/>
  <c r="B590" i="1"/>
  <c r="C590" i="1" s="1"/>
  <c r="F594" i="1" l="1"/>
  <c r="I594" i="1" s="1"/>
  <c r="AD594" i="1" s="1"/>
  <c r="L590" i="1"/>
  <c r="F592" i="1"/>
  <c r="I592" i="1" s="1"/>
  <c r="AD592" i="1" s="1"/>
  <c r="K590" i="1"/>
  <c r="F596" i="1"/>
  <c r="I596" i="1" s="1"/>
  <c r="AD596" i="1" s="1"/>
  <c r="D590" i="1"/>
  <c r="H579" i="1"/>
  <c r="H580" i="1"/>
  <c r="H581" i="1"/>
  <c r="H582" i="1"/>
  <c r="H583" i="1"/>
  <c r="H584" i="1"/>
  <c r="H585" i="1"/>
  <c r="H586" i="1"/>
  <c r="H587" i="1"/>
  <c r="H588" i="1"/>
  <c r="H578" i="1"/>
  <c r="B579" i="1"/>
  <c r="C579" i="1" s="1"/>
  <c r="B580" i="1"/>
  <c r="C580" i="1" s="1"/>
  <c r="B581" i="1"/>
  <c r="C581" i="1" s="1"/>
  <c r="B582" i="1"/>
  <c r="L582" i="1" s="1"/>
  <c r="B583" i="1"/>
  <c r="C583" i="1" s="1"/>
  <c r="B584" i="1"/>
  <c r="C584" i="1" s="1"/>
  <c r="B585" i="1"/>
  <c r="C585" i="1" s="1"/>
  <c r="B586" i="1"/>
  <c r="L586" i="1" s="1"/>
  <c r="B587" i="1"/>
  <c r="C587" i="1" s="1"/>
  <c r="B588" i="1"/>
  <c r="C588" i="1" s="1"/>
  <c r="B578" i="1"/>
  <c r="C578" i="1" s="1"/>
  <c r="K583" i="1" l="1"/>
  <c r="Z586" i="1"/>
  <c r="AA586" i="1"/>
  <c r="O586" i="1"/>
  <c r="M586" i="1"/>
  <c r="N586" i="1"/>
  <c r="P586" i="1"/>
  <c r="Z582" i="1"/>
  <c r="AA582" i="1"/>
  <c r="P582" i="1"/>
  <c r="M582" i="1"/>
  <c r="O582" i="1"/>
  <c r="N582" i="1"/>
  <c r="L578" i="1"/>
  <c r="M590" i="1"/>
  <c r="AA590" i="1"/>
  <c r="P590" i="1"/>
  <c r="Z590" i="1"/>
  <c r="O590" i="1"/>
  <c r="N590" i="1"/>
  <c r="L585" i="1"/>
  <c r="K579" i="1"/>
  <c r="K587" i="1"/>
  <c r="D578" i="1"/>
  <c r="K578" i="1"/>
  <c r="K582" i="1"/>
  <c r="L581" i="1"/>
  <c r="D581" i="1"/>
  <c r="L588" i="1"/>
  <c r="K585" i="1"/>
  <c r="L584" i="1"/>
  <c r="K581" i="1"/>
  <c r="L580" i="1"/>
  <c r="K586" i="1"/>
  <c r="D585" i="1"/>
  <c r="D586" i="1"/>
  <c r="D582" i="1"/>
  <c r="K588" i="1"/>
  <c r="L587" i="1"/>
  <c r="K584" i="1"/>
  <c r="L583" i="1"/>
  <c r="K580" i="1"/>
  <c r="L579" i="1"/>
  <c r="C586" i="1"/>
  <c r="C582" i="1"/>
  <c r="D587" i="1"/>
  <c r="D583" i="1"/>
  <c r="D579" i="1"/>
  <c r="D588" i="1"/>
  <c r="D584" i="1"/>
  <c r="D580" i="1"/>
  <c r="H576" i="1"/>
  <c r="H575" i="1"/>
  <c r="B576" i="1"/>
  <c r="L576" i="1" s="1"/>
  <c r="B575" i="1"/>
  <c r="D575" i="1" s="1"/>
  <c r="AA579" i="1" l="1"/>
  <c r="Z579" i="1"/>
  <c r="P579" i="1"/>
  <c r="N579" i="1"/>
  <c r="O579" i="1"/>
  <c r="M579" i="1"/>
  <c r="AA587" i="1"/>
  <c r="Z587" i="1"/>
  <c r="O587" i="1"/>
  <c r="N587" i="1"/>
  <c r="P587" i="1"/>
  <c r="M587" i="1"/>
  <c r="AA584" i="1"/>
  <c r="Z584" i="1"/>
  <c r="O584" i="1"/>
  <c r="P584" i="1"/>
  <c r="M584" i="1"/>
  <c r="N584" i="1"/>
  <c r="AA581" i="1"/>
  <c r="Z581" i="1"/>
  <c r="P581" i="1"/>
  <c r="N581" i="1"/>
  <c r="O581" i="1"/>
  <c r="M581" i="1"/>
  <c r="Z578" i="1"/>
  <c r="N578" i="1"/>
  <c r="P578" i="1"/>
  <c r="O578" i="1"/>
  <c r="AA578" i="1"/>
  <c r="M578" i="1"/>
  <c r="Z576" i="1"/>
  <c r="AA576" i="1"/>
  <c r="O576" i="1"/>
  <c r="M576" i="1"/>
  <c r="N576" i="1"/>
  <c r="P576" i="1"/>
  <c r="AA583" i="1"/>
  <c r="Z583" i="1"/>
  <c r="P583" i="1"/>
  <c r="N583" i="1"/>
  <c r="M583" i="1"/>
  <c r="O583" i="1"/>
  <c r="Z580" i="1"/>
  <c r="AA580" i="1"/>
  <c r="P580" i="1"/>
  <c r="O580" i="1"/>
  <c r="M580" i="1"/>
  <c r="N580" i="1"/>
  <c r="Z588" i="1"/>
  <c r="O588" i="1"/>
  <c r="P588" i="1"/>
  <c r="AA588" i="1"/>
  <c r="M588" i="1"/>
  <c r="N588" i="1"/>
  <c r="AA585" i="1"/>
  <c r="Z585" i="1"/>
  <c r="O585" i="1"/>
  <c r="M585" i="1"/>
  <c r="N585" i="1"/>
  <c r="P585" i="1"/>
  <c r="F590" i="1"/>
  <c r="I590" i="1" s="1"/>
  <c r="AD590" i="1" s="1"/>
  <c r="C576" i="1"/>
  <c r="L575" i="1"/>
  <c r="K576" i="1"/>
  <c r="K575" i="1"/>
  <c r="D576" i="1"/>
  <c r="C575" i="1"/>
  <c r="H573" i="1"/>
  <c r="B573" i="1"/>
  <c r="D573" i="1" s="1"/>
  <c r="Z575" i="1" l="1"/>
  <c r="AA575" i="1"/>
  <c r="N575" i="1"/>
  <c r="O575" i="1"/>
  <c r="M575" i="1"/>
  <c r="P575" i="1"/>
  <c r="F575" i="1" s="1"/>
  <c r="I575" i="1" s="1"/>
  <c r="AD575" i="1" s="1"/>
  <c r="F578" i="1"/>
  <c r="I578" i="1" s="1"/>
  <c r="AD578" i="1" s="1"/>
  <c r="F580" i="1"/>
  <c r="I580" i="1" s="1"/>
  <c r="AD580" i="1" s="1"/>
  <c r="F581" i="1"/>
  <c r="I581" i="1" s="1"/>
  <c r="AD581" i="1" s="1"/>
  <c r="F588" i="1"/>
  <c r="I588" i="1" s="1"/>
  <c r="AD588" i="1" s="1"/>
  <c r="F586" i="1"/>
  <c r="I586" i="1" s="1"/>
  <c r="AD586" i="1" s="1"/>
  <c r="F584" i="1"/>
  <c r="I584" i="1" s="1"/>
  <c r="AD584" i="1" s="1"/>
  <c r="F582" i="1"/>
  <c r="I582" i="1" s="1"/>
  <c r="AD582" i="1" s="1"/>
  <c r="F585" i="1"/>
  <c r="I585" i="1" s="1"/>
  <c r="AD585" i="1" s="1"/>
  <c r="F579" i="1"/>
  <c r="I579" i="1" s="1"/>
  <c r="AD579" i="1" s="1"/>
  <c r="K573" i="1"/>
  <c r="C573" i="1"/>
  <c r="L573" i="1"/>
  <c r="F583" i="1"/>
  <c r="I583" i="1" s="1"/>
  <c r="AD583" i="1" s="1"/>
  <c r="F587" i="1"/>
  <c r="I587" i="1" s="1"/>
  <c r="AD587" i="1" s="1"/>
  <c r="H571" i="1"/>
  <c r="B571" i="1"/>
  <c r="D571" i="1" s="1"/>
  <c r="Z573" i="1" l="1"/>
  <c r="AA573" i="1"/>
  <c r="N573" i="1"/>
  <c r="M573" i="1"/>
  <c r="P573" i="1"/>
  <c r="O573" i="1"/>
  <c r="F573" i="1" s="1"/>
  <c r="I573" i="1" s="1"/>
  <c r="AD573" i="1" s="1"/>
  <c r="F576" i="1"/>
  <c r="I576" i="1" s="1"/>
  <c r="AD576" i="1" s="1"/>
  <c r="K571" i="1"/>
  <c r="C571" i="1"/>
  <c r="L571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54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37" i="1"/>
  <c r="B569" i="1"/>
  <c r="D569" i="1" s="1"/>
  <c r="B568" i="1"/>
  <c r="C568" i="1" s="1"/>
  <c r="C567" i="1"/>
  <c r="B567" i="1"/>
  <c r="L567" i="1" s="1"/>
  <c r="B566" i="1"/>
  <c r="D566" i="1" s="1"/>
  <c r="B565" i="1"/>
  <c r="D565" i="1" s="1"/>
  <c r="D564" i="1"/>
  <c r="B564" i="1"/>
  <c r="K564" i="1" s="1"/>
  <c r="B563" i="1"/>
  <c r="D563" i="1" s="1"/>
  <c r="B562" i="1"/>
  <c r="D562" i="1" s="1"/>
  <c r="B561" i="1"/>
  <c r="D561" i="1" s="1"/>
  <c r="B560" i="1"/>
  <c r="K560" i="1" s="1"/>
  <c r="B559" i="1"/>
  <c r="D559" i="1" s="1"/>
  <c r="B558" i="1"/>
  <c r="D558" i="1" s="1"/>
  <c r="B557" i="1"/>
  <c r="C557" i="1" s="1"/>
  <c r="B556" i="1"/>
  <c r="K556" i="1" s="1"/>
  <c r="B555" i="1"/>
  <c r="D555" i="1" s="1"/>
  <c r="B554" i="1"/>
  <c r="D554" i="1" s="1"/>
  <c r="B552" i="1"/>
  <c r="D552" i="1" s="1"/>
  <c r="B551" i="1"/>
  <c r="D551" i="1" s="1"/>
  <c r="B550" i="1"/>
  <c r="D550" i="1" s="1"/>
  <c r="B549" i="1"/>
  <c r="C549" i="1" s="1"/>
  <c r="B548" i="1"/>
  <c r="D548" i="1" s="1"/>
  <c r="C547" i="1"/>
  <c r="B547" i="1"/>
  <c r="D547" i="1" s="1"/>
  <c r="B546" i="1"/>
  <c r="D546" i="1" s="1"/>
  <c r="B545" i="1"/>
  <c r="C545" i="1" s="1"/>
  <c r="C544" i="1"/>
  <c r="B544" i="1"/>
  <c r="D544" i="1" s="1"/>
  <c r="B543" i="1"/>
  <c r="D543" i="1" s="1"/>
  <c r="B542" i="1"/>
  <c r="D542" i="1" s="1"/>
  <c r="B541" i="1"/>
  <c r="C541" i="1" s="1"/>
  <c r="B540" i="1"/>
  <c r="D540" i="1" s="1"/>
  <c r="B539" i="1"/>
  <c r="D539" i="1" s="1"/>
  <c r="B538" i="1"/>
  <c r="D538" i="1" s="1"/>
  <c r="B537" i="1"/>
  <c r="D537" i="1" s="1"/>
  <c r="C540" i="1" l="1"/>
  <c r="C543" i="1"/>
  <c r="C560" i="1"/>
  <c r="Z567" i="1"/>
  <c r="AA567" i="1"/>
  <c r="O567" i="1"/>
  <c r="M567" i="1"/>
  <c r="N567" i="1"/>
  <c r="P567" i="1"/>
  <c r="L540" i="1"/>
  <c r="Z571" i="1"/>
  <c r="AA571" i="1"/>
  <c r="N571" i="1"/>
  <c r="P571" i="1"/>
  <c r="O571" i="1"/>
  <c r="M571" i="1"/>
  <c r="C556" i="1"/>
  <c r="D556" i="1"/>
  <c r="D567" i="1"/>
  <c r="L552" i="1"/>
  <c r="L566" i="1"/>
  <c r="L548" i="1"/>
  <c r="L562" i="1"/>
  <c r="K559" i="1"/>
  <c r="C539" i="1"/>
  <c r="C551" i="1"/>
  <c r="D560" i="1"/>
  <c r="L544" i="1"/>
  <c r="K567" i="1"/>
  <c r="K555" i="1"/>
  <c r="F571" i="1"/>
  <c r="I571" i="1" s="1"/>
  <c r="AD571" i="1" s="1"/>
  <c r="C537" i="1"/>
  <c r="D541" i="1"/>
  <c r="D545" i="1"/>
  <c r="D549" i="1"/>
  <c r="C563" i="1"/>
  <c r="K552" i="1"/>
  <c r="L551" i="1"/>
  <c r="K548" i="1"/>
  <c r="L547" i="1"/>
  <c r="K544" i="1"/>
  <c r="L543" i="1"/>
  <c r="K540" i="1"/>
  <c r="L539" i="1"/>
  <c r="L569" i="1"/>
  <c r="K566" i="1"/>
  <c r="L565" i="1"/>
  <c r="K562" i="1"/>
  <c r="L561" i="1"/>
  <c r="K558" i="1"/>
  <c r="L557" i="1"/>
  <c r="L554" i="1"/>
  <c r="K563" i="1"/>
  <c r="C548" i="1"/>
  <c r="C552" i="1"/>
  <c r="C555" i="1"/>
  <c r="C559" i="1"/>
  <c r="K537" i="1"/>
  <c r="K551" i="1"/>
  <c r="L550" i="1"/>
  <c r="K547" i="1"/>
  <c r="L546" i="1"/>
  <c r="K543" i="1"/>
  <c r="L542" i="1"/>
  <c r="K539" i="1"/>
  <c r="L538" i="1"/>
  <c r="K569" i="1"/>
  <c r="L568" i="1"/>
  <c r="K565" i="1"/>
  <c r="L564" i="1"/>
  <c r="K561" i="1"/>
  <c r="L560" i="1"/>
  <c r="K557" i="1"/>
  <c r="L556" i="1"/>
  <c r="K549" i="1"/>
  <c r="K545" i="1"/>
  <c r="K541" i="1"/>
  <c r="L558" i="1"/>
  <c r="D557" i="1"/>
  <c r="C564" i="1"/>
  <c r="D568" i="1"/>
  <c r="L537" i="1"/>
  <c r="K550" i="1"/>
  <c r="L549" i="1"/>
  <c r="K546" i="1"/>
  <c r="L545" i="1"/>
  <c r="K542" i="1"/>
  <c r="L541" i="1"/>
  <c r="K538" i="1"/>
  <c r="K554" i="1"/>
  <c r="K568" i="1"/>
  <c r="L563" i="1"/>
  <c r="L559" i="1"/>
  <c r="L555" i="1"/>
  <c r="C538" i="1"/>
  <c r="C542" i="1"/>
  <c r="C546" i="1"/>
  <c r="C550" i="1"/>
  <c r="C554" i="1"/>
  <c r="C558" i="1"/>
  <c r="C562" i="1"/>
  <c r="C566" i="1"/>
  <c r="C561" i="1"/>
  <c r="C565" i="1"/>
  <c r="C569" i="1"/>
  <c r="H529" i="1"/>
  <c r="H530" i="1"/>
  <c r="H531" i="1"/>
  <c r="H532" i="1"/>
  <c r="H533" i="1"/>
  <c r="H534" i="1"/>
  <c r="H535" i="1"/>
  <c r="H528" i="1"/>
  <c r="B535" i="1"/>
  <c r="L535" i="1" s="1"/>
  <c r="B534" i="1"/>
  <c r="D534" i="1" s="1"/>
  <c r="B533" i="1"/>
  <c r="D533" i="1" s="1"/>
  <c r="B532" i="1"/>
  <c r="C532" i="1" s="1"/>
  <c r="D531" i="1"/>
  <c r="C531" i="1"/>
  <c r="B531" i="1"/>
  <c r="L531" i="1" s="1"/>
  <c r="B530" i="1"/>
  <c r="C530" i="1" s="1"/>
  <c r="B529" i="1"/>
  <c r="D529" i="1" s="1"/>
  <c r="D528" i="1"/>
  <c r="B528" i="1"/>
  <c r="K528" i="1" s="1"/>
  <c r="Z563" i="1" l="1"/>
  <c r="AA563" i="1"/>
  <c r="O563" i="1"/>
  <c r="M563" i="1"/>
  <c r="N563" i="1"/>
  <c r="P563" i="1"/>
  <c r="Z541" i="1"/>
  <c r="AA541" i="1"/>
  <c r="O541" i="1"/>
  <c r="M541" i="1"/>
  <c r="N541" i="1"/>
  <c r="P541" i="1"/>
  <c r="Z549" i="1"/>
  <c r="AA549" i="1"/>
  <c r="O549" i="1"/>
  <c r="M549" i="1"/>
  <c r="N549" i="1"/>
  <c r="P549" i="1"/>
  <c r="AA560" i="1"/>
  <c r="Z560" i="1"/>
  <c r="O560" i="1"/>
  <c r="N560" i="1"/>
  <c r="P560" i="1"/>
  <c r="M560" i="1"/>
  <c r="AA568" i="1"/>
  <c r="Z568" i="1"/>
  <c r="O568" i="1"/>
  <c r="N568" i="1"/>
  <c r="P568" i="1"/>
  <c r="M568" i="1"/>
  <c r="AA542" i="1"/>
  <c r="Z542" i="1"/>
  <c r="O542" i="1"/>
  <c r="M542" i="1"/>
  <c r="N542" i="1"/>
  <c r="P542" i="1"/>
  <c r="AA550" i="1"/>
  <c r="Z550" i="1"/>
  <c r="O550" i="1"/>
  <c r="M550" i="1"/>
  <c r="N550" i="1"/>
  <c r="P550" i="1"/>
  <c r="AA554" i="1"/>
  <c r="N554" i="1"/>
  <c r="Z554" i="1"/>
  <c r="P554" i="1"/>
  <c r="O554" i="1"/>
  <c r="M554" i="1"/>
  <c r="Z539" i="1"/>
  <c r="AA539" i="1"/>
  <c r="O539" i="1"/>
  <c r="N539" i="1"/>
  <c r="P539" i="1"/>
  <c r="M539" i="1"/>
  <c r="Z547" i="1"/>
  <c r="AA547" i="1"/>
  <c r="O547" i="1"/>
  <c r="N547" i="1"/>
  <c r="P547" i="1"/>
  <c r="M547" i="1"/>
  <c r="AA544" i="1"/>
  <c r="Z544" i="1"/>
  <c r="O544" i="1"/>
  <c r="P544" i="1"/>
  <c r="M544" i="1"/>
  <c r="N544" i="1"/>
  <c r="AA552" i="1"/>
  <c r="Z552" i="1"/>
  <c r="O552" i="1"/>
  <c r="P552" i="1"/>
  <c r="M552" i="1"/>
  <c r="N552" i="1"/>
  <c r="AA535" i="1"/>
  <c r="Z535" i="1"/>
  <c r="O535" i="1"/>
  <c r="P535" i="1"/>
  <c r="M535" i="1"/>
  <c r="N535" i="1"/>
  <c r="Z557" i="1"/>
  <c r="AA557" i="1"/>
  <c r="O557" i="1"/>
  <c r="P557" i="1"/>
  <c r="N557" i="1"/>
  <c r="M557" i="1"/>
  <c r="Z565" i="1"/>
  <c r="AA565" i="1"/>
  <c r="O565" i="1"/>
  <c r="P565" i="1"/>
  <c r="M565" i="1"/>
  <c r="N565" i="1"/>
  <c r="AA562" i="1"/>
  <c r="Z562" i="1"/>
  <c r="O562" i="1"/>
  <c r="M562" i="1"/>
  <c r="N562" i="1"/>
  <c r="P562" i="1"/>
  <c r="K532" i="1"/>
  <c r="Z555" i="1"/>
  <c r="AA555" i="1"/>
  <c r="O555" i="1"/>
  <c r="M555" i="1"/>
  <c r="N555" i="1"/>
  <c r="P555" i="1"/>
  <c r="Z545" i="1"/>
  <c r="AA545" i="1"/>
  <c r="O545" i="1"/>
  <c r="M545" i="1"/>
  <c r="N545" i="1"/>
  <c r="P545" i="1"/>
  <c r="AA537" i="1"/>
  <c r="N537" i="1"/>
  <c r="Z537" i="1"/>
  <c r="P537" i="1"/>
  <c r="O537" i="1"/>
  <c r="M537" i="1"/>
  <c r="AA558" i="1"/>
  <c r="Z558" i="1"/>
  <c r="O558" i="1"/>
  <c r="M558" i="1"/>
  <c r="N558" i="1"/>
  <c r="P558" i="1"/>
  <c r="AA556" i="1"/>
  <c r="Z556" i="1"/>
  <c r="O556" i="1"/>
  <c r="N556" i="1"/>
  <c r="P556" i="1"/>
  <c r="M556" i="1"/>
  <c r="AA564" i="1"/>
  <c r="Z564" i="1"/>
  <c r="O564" i="1"/>
  <c r="N564" i="1"/>
  <c r="P564" i="1"/>
  <c r="M564" i="1"/>
  <c r="AA538" i="1"/>
  <c r="O538" i="1"/>
  <c r="M538" i="1"/>
  <c r="Z538" i="1"/>
  <c r="N538" i="1"/>
  <c r="P538" i="1"/>
  <c r="AA546" i="1"/>
  <c r="O546" i="1"/>
  <c r="Z546" i="1"/>
  <c r="M546" i="1"/>
  <c r="N546" i="1"/>
  <c r="P546" i="1"/>
  <c r="Z543" i="1"/>
  <c r="AA543" i="1"/>
  <c r="O543" i="1"/>
  <c r="N543" i="1"/>
  <c r="P543" i="1"/>
  <c r="M543" i="1"/>
  <c r="Z551" i="1"/>
  <c r="AA551" i="1"/>
  <c r="O551" i="1"/>
  <c r="N551" i="1"/>
  <c r="P551" i="1"/>
  <c r="M551" i="1"/>
  <c r="AA548" i="1"/>
  <c r="Z548" i="1"/>
  <c r="O548" i="1"/>
  <c r="P548" i="1"/>
  <c r="M548" i="1"/>
  <c r="N548" i="1"/>
  <c r="AA540" i="1"/>
  <c r="Z540" i="1"/>
  <c r="O540" i="1"/>
  <c r="P540" i="1"/>
  <c r="M540" i="1"/>
  <c r="N540" i="1"/>
  <c r="AA531" i="1"/>
  <c r="Z531" i="1"/>
  <c r="O531" i="1"/>
  <c r="P531" i="1"/>
  <c r="M531" i="1"/>
  <c r="N531" i="1"/>
  <c r="Z559" i="1"/>
  <c r="AA559" i="1"/>
  <c r="O559" i="1"/>
  <c r="M559" i="1"/>
  <c r="N559" i="1"/>
  <c r="P559" i="1"/>
  <c r="AA561" i="1"/>
  <c r="O561" i="1"/>
  <c r="Z561" i="1"/>
  <c r="P561" i="1"/>
  <c r="M561" i="1"/>
  <c r="N561" i="1"/>
  <c r="AA569" i="1"/>
  <c r="Z569" i="1"/>
  <c r="O569" i="1"/>
  <c r="P569" i="1"/>
  <c r="M569" i="1"/>
  <c r="N569" i="1"/>
  <c r="AA566" i="1"/>
  <c r="Z566" i="1"/>
  <c r="O566" i="1"/>
  <c r="M566" i="1"/>
  <c r="N566" i="1"/>
  <c r="F566" i="1" s="1"/>
  <c r="I566" i="1" s="1"/>
  <c r="AD566" i="1" s="1"/>
  <c r="P566" i="1"/>
  <c r="D535" i="1"/>
  <c r="K535" i="1"/>
  <c r="L532" i="1"/>
  <c r="K531" i="1"/>
  <c r="L528" i="1"/>
  <c r="L530" i="1"/>
  <c r="C528" i="1"/>
  <c r="D532" i="1"/>
  <c r="C535" i="1"/>
  <c r="F556" i="1"/>
  <c r="I556" i="1" s="1"/>
  <c r="AD556" i="1" s="1"/>
  <c r="F559" i="1"/>
  <c r="I559" i="1" s="1"/>
  <c r="AD559" i="1" s="1"/>
  <c r="F538" i="1"/>
  <c r="I538" i="1" s="1"/>
  <c r="AD538" i="1" s="1"/>
  <c r="F564" i="1"/>
  <c r="I564" i="1" s="1"/>
  <c r="AD564" i="1" s="1"/>
  <c r="F542" i="1"/>
  <c r="I542" i="1" s="1"/>
  <c r="AD542" i="1" s="1"/>
  <c r="F555" i="1"/>
  <c r="I555" i="1" s="1"/>
  <c r="AD555" i="1" s="1"/>
  <c r="F540" i="1"/>
  <c r="I540" i="1" s="1"/>
  <c r="AD540" i="1" s="1"/>
  <c r="L534" i="1"/>
  <c r="K534" i="1"/>
  <c r="L533" i="1"/>
  <c r="K530" i="1"/>
  <c r="L529" i="1"/>
  <c r="F550" i="1"/>
  <c r="I550" i="1" s="1"/>
  <c r="AD550" i="1" s="1"/>
  <c r="F569" i="1"/>
  <c r="I569" i="1" s="1"/>
  <c r="AD569" i="1" s="1"/>
  <c r="F563" i="1"/>
  <c r="I563" i="1" s="1"/>
  <c r="AD563" i="1" s="1"/>
  <c r="F544" i="1"/>
  <c r="I544" i="1" s="1"/>
  <c r="AD544" i="1" s="1"/>
  <c r="F558" i="1"/>
  <c r="I558" i="1" s="1"/>
  <c r="AD558" i="1" s="1"/>
  <c r="F562" i="1"/>
  <c r="I562" i="1" s="1"/>
  <c r="AD562" i="1" s="1"/>
  <c r="K533" i="1"/>
  <c r="K529" i="1"/>
  <c r="F554" i="1"/>
  <c r="I554" i="1" s="1"/>
  <c r="AD554" i="1" s="1"/>
  <c r="F546" i="1"/>
  <c r="I546" i="1" s="1"/>
  <c r="AD546" i="1" s="1"/>
  <c r="F561" i="1"/>
  <c r="I561" i="1" s="1"/>
  <c r="AD561" i="1" s="1"/>
  <c r="F565" i="1"/>
  <c r="I565" i="1" s="1"/>
  <c r="AD565" i="1" s="1"/>
  <c r="F537" i="1"/>
  <c r="I537" i="1" s="1"/>
  <c r="AD537" i="1" s="1"/>
  <c r="F548" i="1"/>
  <c r="I548" i="1" s="1"/>
  <c r="AD548" i="1" s="1"/>
  <c r="F539" i="1"/>
  <c r="I539" i="1" s="1"/>
  <c r="AD539" i="1" s="1"/>
  <c r="F543" i="1"/>
  <c r="I543" i="1" s="1"/>
  <c r="AD543" i="1" s="1"/>
  <c r="F547" i="1"/>
  <c r="I547" i="1" s="1"/>
  <c r="AD547" i="1" s="1"/>
  <c r="F551" i="1"/>
  <c r="I551" i="1" s="1"/>
  <c r="AD551" i="1" s="1"/>
  <c r="F552" i="1"/>
  <c r="I552" i="1" s="1"/>
  <c r="AD552" i="1" s="1"/>
  <c r="C534" i="1"/>
  <c r="C529" i="1"/>
  <c r="D530" i="1"/>
  <c r="C533" i="1"/>
  <c r="H522" i="1"/>
  <c r="H523" i="1"/>
  <c r="H524" i="1"/>
  <c r="H525" i="1"/>
  <c r="H526" i="1"/>
  <c r="K526" i="1"/>
  <c r="H521" i="1"/>
  <c r="B522" i="1"/>
  <c r="C522" i="1" s="1"/>
  <c r="B523" i="1"/>
  <c r="C523" i="1" s="1"/>
  <c r="B524" i="1"/>
  <c r="D524" i="1" s="1"/>
  <c r="B525" i="1"/>
  <c r="D525" i="1" s="1"/>
  <c r="B526" i="1"/>
  <c r="C526" i="1" s="1"/>
  <c r="B521" i="1"/>
  <c r="L521" i="1" s="1"/>
  <c r="C525" i="1" l="1"/>
  <c r="AA529" i="1"/>
  <c r="O529" i="1"/>
  <c r="M529" i="1"/>
  <c r="N529" i="1"/>
  <c r="P529" i="1"/>
  <c r="Z529" i="1"/>
  <c r="Z534" i="1"/>
  <c r="AA534" i="1"/>
  <c r="O534" i="1"/>
  <c r="N534" i="1"/>
  <c r="P534" i="1"/>
  <c r="M534" i="1"/>
  <c r="AA528" i="1"/>
  <c r="Z528" i="1"/>
  <c r="N528" i="1"/>
  <c r="P528" i="1"/>
  <c r="O528" i="1"/>
  <c r="M528" i="1"/>
  <c r="AA533" i="1"/>
  <c r="Z533" i="1"/>
  <c r="O533" i="1"/>
  <c r="M533" i="1"/>
  <c r="N533" i="1"/>
  <c r="P533" i="1"/>
  <c r="Z532" i="1"/>
  <c r="AA532" i="1"/>
  <c r="O532" i="1"/>
  <c r="M532" i="1"/>
  <c r="N532" i="1"/>
  <c r="P532" i="1"/>
  <c r="AA521" i="1"/>
  <c r="Z521" i="1"/>
  <c r="N521" i="1"/>
  <c r="O521" i="1"/>
  <c r="M521" i="1"/>
  <c r="P521" i="1"/>
  <c r="Z530" i="1"/>
  <c r="AA530" i="1"/>
  <c r="O530" i="1"/>
  <c r="N530" i="1"/>
  <c r="P530" i="1"/>
  <c r="M530" i="1"/>
  <c r="F560" i="1"/>
  <c r="I560" i="1" s="1"/>
  <c r="AD560" i="1" s="1"/>
  <c r="F567" i="1"/>
  <c r="I567" i="1" s="1"/>
  <c r="AD567" i="1" s="1"/>
  <c r="L525" i="1"/>
  <c r="C524" i="1"/>
  <c r="K525" i="1"/>
  <c r="K522" i="1"/>
  <c r="F528" i="1"/>
  <c r="I528" i="1" s="1"/>
  <c r="AD528" i="1" s="1"/>
  <c r="F557" i="1"/>
  <c r="I557" i="1" s="1"/>
  <c r="AD557" i="1" s="1"/>
  <c r="F545" i="1"/>
  <c r="I545" i="1" s="1"/>
  <c r="AD545" i="1" s="1"/>
  <c r="F568" i="1"/>
  <c r="I568" i="1" s="1"/>
  <c r="AD568" i="1" s="1"/>
  <c r="F549" i="1"/>
  <c r="I549" i="1" s="1"/>
  <c r="AD549" i="1" s="1"/>
  <c r="F531" i="1"/>
  <c r="I531" i="1" s="1"/>
  <c r="AD531" i="1" s="1"/>
  <c r="F541" i="1"/>
  <c r="I541" i="1" s="1"/>
  <c r="AD541" i="1" s="1"/>
  <c r="C521" i="1"/>
  <c r="K521" i="1"/>
  <c r="D521" i="1"/>
  <c r="K524" i="1"/>
  <c r="L523" i="1"/>
  <c r="L524" i="1"/>
  <c r="F529" i="1"/>
  <c r="I529" i="1" s="1"/>
  <c r="AD529" i="1" s="1"/>
  <c r="F533" i="1"/>
  <c r="I533" i="1" s="1"/>
  <c r="AD533" i="1" s="1"/>
  <c r="L526" i="1"/>
  <c r="K523" i="1"/>
  <c r="L522" i="1"/>
  <c r="F534" i="1"/>
  <c r="I534" i="1" s="1"/>
  <c r="AD534" i="1" s="1"/>
  <c r="D526" i="1"/>
  <c r="D522" i="1"/>
  <c r="D523" i="1"/>
  <c r="H513" i="1"/>
  <c r="H514" i="1"/>
  <c r="L514" i="1"/>
  <c r="H515" i="1"/>
  <c r="H516" i="1"/>
  <c r="H517" i="1"/>
  <c r="L517" i="1"/>
  <c r="H518" i="1"/>
  <c r="H519" i="1"/>
  <c r="H512" i="1"/>
  <c r="B513" i="1"/>
  <c r="C513" i="1" s="1"/>
  <c r="B514" i="1"/>
  <c r="C514" i="1" s="1"/>
  <c r="B515" i="1"/>
  <c r="K515" i="1" s="1"/>
  <c r="B516" i="1"/>
  <c r="L516" i="1" s="1"/>
  <c r="C516" i="1"/>
  <c r="B517" i="1"/>
  <c r="C517" i="1" s="1"/>
  <c r="B518" i="1"/>
  <c r="D518" i="1" s="1"/>
  <c r="C518" i="1"/>
  <c r="B519" i="1"/>
  <c r="K519" i="1" s="1"/>
  <c r="B512" i="1"/>
  <c r="C512" i="1" s="1"/>
  <c r="H500" i="1"/>
  <c r="H501" i="1"/>
  <c r="H502" i="1"/>
  <c r="H503" i="1"/>
  <c r="H504" i="1"/>
  <c r="H505" i="1"/>
  <c r="H506" i="1"/>
  <c r="H507" i="1"/>
  <c r="H508" i="1"/>
  <c r="H509" i="1"/>
  <c r="H510" i="1"/>
  <c r="H499" i="1"/>
  <c r="B500" i="1"/>
  <c r="C500" i="1" s="1"/>
  <c r="B501" i="1"/>
  <c r="D501" i="1" s="1"/>
  <c r="B502" i="1"/>
  <c r="K502" i="1" s="1"/>
  <c r="B503" i="1"/>
  <c r="C503" i="1" s="1"/>
  <c r="D503" i="1"/>
  <c r="B504" i="1"/>
  <c r="C504" i="1" s="1"/>
  <c r="B505" i="1"/>
  <c r="D505" i="1" s="1"/>
  <c r="B506" i="1"/>
  <c r="K506" i="1" s="1"/>
  <c r="D506" i="1"/>
  <c r="B507" i="1"/>
  <c r="C507" i="1" s="1"/>
  <c r="B508" i="1"/>
  <c r="C508" i="1" s="1"/>
  <c r="B509" i="1"/>
  <c r="D509" i="1" s="1"/>
  <c r="B510" i="1"/>
  <c r="K510" i="1" s="1"/>
  <c r="B499" i="1"/>
  <c r="D499" i="1" s="1"/>
  <c r="L507" i="1" l="1"/>
  <c r="K504" i="1"/>
  <c r="Z516" i="1"/>
  <c r="AA516" i="1"/>
  <c r="O516" i="1"/>
  <c r="N516" i="1"/>
  <c r="P516" i="1"/>
  <c r="M516" i="1"/>
  <c r="AA517" i="1"/>
  <c r="Z517" i="1"/>
  <c r="O517" i="1"/>
  <c r="P517" i="1"/>
  <c r="M517" i="1"/>
  <c r="N517" i="1"/>
  <c r="Z514" i="1"/>
  <c r="O514" i="1"/>
  <c r="AA514" i="1"/>
  <c r="M514" i="1"/>
  <c r="N514" i="1"/>
  <c r="P514" i="1"/>
  <c r="AA522" i="1"/>
  <c r="O522" i="1"/>
  <c r="Z522" i="1"/>
  <c r="M522" i="1"/>
  <c r="N522" i="1"/>
  <c r="P522" i="1"/>
  <c r="K514" i="1"/>
  <c r="AA524" i="1"/>
  <c r="Z524" i="1"/>
  <c r="O524" i="1"/>
  <c r="P524" i="1"/>
  <c r="M524" i="1"/>
  <c r="N524" i="1"/>
  <c r="Z525" i="1"/>
  <c r="AA525" i="1"/>
  <c r="O525" i="1"/>
  <c r="M525" i="1"/>
  <c r="N525" i="1"/>
  <c r="P525" i="1"/>
  <c r="L518" i="1"/>
  <c r="AA526" i="1"/>
  <c r="Z526" i="1"/>
  <c r="O526" i="1"/>
  <c r="M526" i="1"/>
  <c r="N526" i="1"/>
  <c r="P526" i="1"/>
  <c r="Z523" i="1"/>
  <c r="AA523" i="1"/>
  <c r="O523" i="1"/>
  <c r="N523" i="1"/>
  <c r="P523" i="1"/>
  <c r="M523" i="1"/>
  <c r="F535" i="1"/>
  <c r="I535" i="1" s="1"/>
  <c r="AD535" i="1" s="1"/>
  <c r="F532" i="1"/>
  <c r="I532" i="1" s="1"/>
  <c r="AD532" i="1" s="1"/>
  <c r="D510" i="1"/>
  <c r="D507" i="1"/>
  <c r="D502" i="1"/>
  <c r="K508" i="1"/>
  <c r="L503" i="1"/>
  <c r="K500" i="1"/>
  <c r="C519" i="1"/>
  <c r="K512" i="1"/>
  <c r="D512" i="1"/>
  <c r="K518" i="1"/>
  <c r="K516" i="1"/>
  <c r="L499" i="1"/>
  <c r="D516" i="1"/>
  <c r="L513" i="1"/>
  <c r="F530" i="1"/>
  <c r="I530" i="1" s="1"/>
  <c r="AD530" i="1" s="1"/>
  <c r="F525" i="1"/>
  <c r="I525" i="1" s="1"/>
  <c r="AD525" i="1" s="1"/>
  <c r="C510" i="1"/>
  <c r="C506" i="1"/>
  <c r="C502" i="1"/>
  <c r="L510" i="1"/>
  <c r="K507" i="1"/>
  <c r="L506" i="1"/>
  <c r="K503" i="1"/>
  <c r="L502" i="1"/>
  <c r="D519" i="1"/>
  <c r="L512" i="1"/>
  <c r="K517" i="1"/>
  <c r="K513" i="1"/>
  <c r="L509" i="1"/>
  <c r="L505" i="1"/>
  <c r="L501" i="1"/>
  <c r="D515" i="1"/>
  <c r="L519" i="1"/>
  <c r="L515" i="1"/>
  <c r="F524" i="1"/>
  <c r="I524" i="1" s="1"/>
  <c r="AD524" i="1" s="1"/>
  <c r="C509" i="1"/>
  <c r="C505" i="1"/>
  <c r="C501" i="1"/>
  <c r="K499" i="1"/>
  <c r="K509" i="1"/>
  <c r="L508" i="1"/>
  <c r="K505" i="1"/>
  <c r="L504" i="1"/>
  <c r="K501" i="1"/>
  <c r="L500" i="1"/>
  <c r="C515" i="1"/>
  <c r="D517" i="1"/>
  <c r="D513" i="1"/>
  <c r="D514" i="1"/>
  <c r="D508" i="1"/>
  <c r="D504" i="1"/>
  <c r="D500" i="1"/>
  <c r="C499" i="1"/>
  <c r="H497" i="1"/>
  <c r="H496" i="1"/>
  <c r="L495" i="1"/>
  <c r="H495" i="1"/>
  <c r="H494" i="1"/>
  <c r="B497" i="1"/>
  <c r="L497" i="1" s="1"/>
  <c r="B496" i="1"/>
  <c r="C496" i="1" s="1"/>
  <c r="B495" i="1"/>
  <c r="D495" i="1" s="1"/>
  <c r="B494" i="1"/>
  <c r="C494" i="1" s="1"/>
  <c r="AA515" i="1" l="1"/>
  <c r="O515" i="1"/>
  <c r="M515" i="1"/>
  <c r="Z515" i="1"/>
  <c r="N515" i="1"/>
  <c r="P515" i="1"/>
  <c r="Z505" i="1"/>
  <c r="AA505" i="1"/>
  <c r="O505" i="1"/>
  <c r="M505" i="1"/>
  <c r="N505" i="1"/>
  <c r="P505" i="1"/>
  <c r="AA512" i="1"/>
  <c r="Z512" i="1"/>
  <c r="N512" i="1"/>
  <c r="O512" i="1"/>
  <c r="M512" i="1"/>
  <c r="P512" i="1"/>
  <c r="AA506" i="1"/>
  <c r="Z506" i="1"/>
  <c r="O506" i="1"/>
  <c r="M506" i="1"/>
  <c r="N506" i="1"/>
  <c r="P506" i="1"/>
  <c r="AA513" i="1"/>
  <c r="Z513" i="1"/>
  <c r="O513" i="1"/>
  <c r="P513" i="1"/>
  <c r="M513" i="1"/>
  <c r="N513" i="1"/>
  <c r="Z518" i="1"/>
  <c r="AA518" i="1"/>
  <c r="O518" i="1"/>
  <c r="M518" i="1"/>
  <c r="N518" i="1"/>
  <c r="P518" i="1"/>
  <c r="AA500" i="1"/>
  <c r="Z500" i="1"/>
  <c r="O500" i="1"/>
  <c r="P500" i="1"/>
  <c r="M500" i="1"/>
  <c r="N500" i="1"/>
  <c r="AA508" i="1"/>
  <c r="Z508" i="1"/>
  <c r="O508" i="1"/>
  <c r="P508" i="1"/>
  <c r="M508" i="1"/>
  <c r="N508" i="1"/>
  <c r="AA519" i="1"/>
  <c r="Z519" i="1"/>
  <c r="O519" i="1"/>
  <c r="M519" i="1"/>
  <c r="N519" i="1"/>
  <c r="P519" i="1"/>
  <c r="Z509" i="1"/>
  <c r="O509" i="1"/>
  <c r="M509" i="1"/>
  <c r="AA509" i="1"/>
  <c r="N509" i="1"/>
  <c r="P509" i="1"/>
  <c r="Z503" i="1"/>
  <c r="AA503" i="1"/>
  <c r="O503" i="1"/>
  <c r="N503" i="1"/>
  <c r="P503" i="1"/>
  <c r="M503" i="1"/>
  <c r="AA495" i="1"/>
  <c r="Z495" i="1"/>
  <c r="O495" i="1"/>
  <c r="P495" i="1"/>
  <c r="M495" i="1"/>
  <c r="N495" i="1"/>
  <c r="AA502" i="1"/>
  <c r="O502" i="1"/>
  <c r="Z502" i="1"/>
  <c r="M502" i="1"/>
  <c r="N502" i="1"/>
  <c r="P502" i="1"/>
  <c r="AA510" i="1"/>
  <c r="O510" i="1"/>
  <c r="M510" i="1"/>
  <c r="N510" i="1"/>
  <c r="Z510" i="1"/>
  <c r="P510" i="1"/>
  <c r="AA499" i="1"/>
  <c r="Z499" i="1"/>
  <c r="N499" i="1"/>
  <c r="O499" i="1"/>
  <c r="M499" i="1"/>
  <c r="P499" i="1"/>
  <c r="AA497" i="1"/>
  <c r="Z497" i="1"/>
  <c r="O497" i="1"/>
  <c r="M497" i="1"/>
  <c r="N497" i="1"/>
  <c r="P497" i="1"/>
  <c r="AA504" i="1"/>
  <c r="Z504" i="1"/>
  <c r="O504" i="1"/>
  <c r="P504" i="1"/>
  <c r="M504" i="1"/>
  <c r="N504" i="1"/>
  <c r="Z501" i="1"/>
  <c r="AA501" i="1"/>
  <c r="O501" i="1"/>
  <c r="M501" i="1"/>
  <c r="N501" i="1"/>
  <c r="P501" i="1"/>
  <c r="Z507" i="1"/>
  <c r="AA507" i="1"/>
  <c r="O507" i="1"/>
  <c r="N507" i="1"/>
  <c r="P507" i="1"/>
  <c r="M507" i="1"/>
  <c r="K496" i="1"/>
  <c r="F518" i="1"/>
  <c r="I518" i="1" s="1"/>
  <c r="AD518" i="1" s="1"/>
  <c r="F506" i="1"/>
  <c r="I506" i="1" s="1"/>
  <c r="AD506" i="1" s="1"/>
  <c r="F523" i="1"/>
  <c r="I523" i="1" s="1"/>
  <c r="AD523" i="1" s="1"/>
  <c r="F499" i="1"/>
  <c r="I499" i="1" s="1"/>
  <c r="AD499" i="1" s="1"/>
  <c r="F521" i="1"/>
  <c r="I521" i="1" s="1"/>
  <c r="AD521" i="1" s="1"/>
  <c r="F503" i="1"/>
  <c r="I503" i="1" s="1"/>
  <c r="AD503" i="1" s="1"/>
  <c r="D494" i="1"/>
  <c r="C497" i="1"/>
  <c r="L494" i="1"/>
  <c r="L496" i="1"/>
  <c r="F526" i="1"/>
  <c r="I526" i="1" s="1"/>
  <c r="AD526" i="1" s="1"/>
  <c r="D497" i="1"/>
  <c r="K495" i="1"/>
  <c r="K497" i="1"/>
  <c r="F501" i="1"/>
  <c r="I501" i="1" s="1"/>
  <c r="AD501" i="1" s="1"/>
  <c r="F505" i="1"/>
  <c r="I505" i="1" s="1"/>
  <c r="AD505" i="1" s="1"/>
  <c r="F509" i="1"/>
  <c r="I509" i="1" s="1"/>
  <c r="AD509" i="1" s="1"/>
  <c r="F522" i="1"/>
  <c r="I522" i="1" s="1"/>
  <c r="AD522" i="1" s="1"/>
  <c r="K494" i="1"/>
  <c r="C495" i="1"/>
  <c r="D496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79" i="1"/>
  <c r="B480" i="1"/>
  <c r="D480" i="1" s="1"/>
  <c r="B481" i="1"/>
  <c r="C481" i="1" s="1"/>
  <c r="B482" i="1"/>
  <c r="D482" i="1" s="1"/>
  <c r="B483" i="1"/>
  <c r="C483" i="1" s="1"/>
  <c r="B484" i="1"/>
  <c r="K484" i="1" s="1"/>
  <c r="B485" i="1"/>
  <c r="C485" i="1" s="1"/>
  <c r="B486" i="1"/>
  <c r="D486" i="1" s="1"/>
  <c r="B487" i="1"/>
  <c r="C487" i="1" s="1"/>
  <c r="B488" i="1"/>
  <c r="K488" i="1" s="1"/>
  <c r="D488" i="1"/>
  <c r="B489" i="1"/>
  <c r="C489" i="1" s="1"/>
  <c r="B490" i="1"/>
  <c r="D490" i="1" s="1"/>
  <c r="B491" i="1"/>
  <c r="C491" i="1" s="1"/>
  <c r="B492" i="1"/>
  <c r="C492" i="1" s="1"/>
  <c r="B479" i="1"/>
  <c r="K479" i="1" s="1"/>
  <c r="H477" i="1"/>
  <c r="H476" i="1"/>
  <c r="H475" i="1"/>
  <c r="H474" i="1"/>
  <c r="H473" i="1"/>
  <c r="H472" i="1"/>
  <c r="H471" i="1"/>
  <c r="H470" i="1"/>
  <c r="H469" i="1"/>
  <c r="H468" i="1"/>
  <c r="H467" i="1"/>
  <c r="H466" i="1"/>
  <c r="B477" i="1"/>
  <c r="D477" i="1" s="1"/>
  <c r="B476" i="1"/>
  <c r="C476" i="1" s="1"/>
  <c r="B475" i="1"/>
  <c r="D475" i="1" s="1"/>
  <c r="B474" i="1"/>
  <c r="D474" i="1" s="1"/>
  <c r="B473" i="1"/>
  <c r="D473" i="1" s="1"/>
  <c r="B472" i="1"/>
  <c r="C472" i="1" s="1"/>
  <c r="B471" i="1"/>
  <c r="L471" i="1" s="1"/>
  <c r="B470" i="1"/>
  <c r="D470" i="1" s="1"/>
  <c r="B469" i="1"/>
  <c r="D469" i="1" s="1"/>
  <c r="B468" i="1"/>
  <c r="C468" i="1" s="1"/>
  <c r="B467" i="1"/>
  <c r="L467" i="1" s="1"/>
  <c r="B466" i="1"/>
  <c r="D466" i="1" s="1"/>
  <c r="C480" i="1" l="1"/>
  <c r="AA494" i="1"/>
  <c r="Z494" i="1"/>
  <c r="N494" i="1"/>
  <c r="O494" i="1"/>
  <c r="M494" i="1"/>
  <c r="P494" i="1"/>
  <c r="AA467" i="1"/>
  <c r="Z467" i="1"/>
  <c r="O467" i="1"/>
  <c r="M467" i="1"/>
  <c r="N467" i="1"/>
  <c r="P467" i="1"/>
  <c r="AA471" i="1"/>
  <c r="O471" i="1"/>
  <c r="Z471" i="1"/>
  <c r="M471" i="1"/>
  <c r="N471" i="1"/>
  <c r="P471" i="1"/>
  <c r="C479" i="1"/>
  <c r="Z496" i="1"/>
  <c r="AA496" i="1"/>
  <c r="O496" i="1"/>
  <c r="M496" i="1"/>
  <c r="N496" i="1"/>
  <c r="P496" i="1"/>
  <c r="F516" i="1"/>
  <c r="I516" i="1" s="1"/>
  <c r="AD516" i="1" s="1"/>
  <c r="F502" i="1"/>
  <c r="I502" i="1" s="1"/>
  <c r="AD502" i="1" s="1"/>
  <c r="F510" i="1"/>
  <c r="I510" i="1" s="1"/>
  <c r="AD510" i="1" s="1"/>
  <c r="F507" i="1"/>
  <c r="I507" i="1" s="1"/>
  <c r="AD507" i="1" s="1"/>
  <c r="F512" i="1"/>
  <c r="I512" i="1" s="1"/>
  <c r="AD512" i="1" s="1"/>
  <c r="D468" i="1"/>
  <c r="C471" i="1"/>
  <c r="C484" i="1"/>
  <c r="L479" i="1"/>
  <c r="L485" i="1"/>
  <c r="L468" i="1"/>
  <c r="K471" i="1"/>
  <c r="K477" i="1"/>
  <c r="D471" i="1"/>
  <c r="L473" i="1"/>
  <c r="D479" i="1"/>
  <c r="F517" i="1"/>
  <c r="I517" i="1" s="1"/>
  <c r="AD517" i="1" s="1"/>
  <c r="F508" i="1"/>
  <c r="I508" i="1" s="1"/>
  <c r="AD508" i="1" s="1"/>
  <c r="F513" i="1"/>
  <c r="I513" i="1" s="1"/>
  <c r="AD513" i="1" s="1"/>
  <c r="F495" i="1"/>
  <c r="I495" i="1" s="1"/>
  <c r="AD495" i="1" s="1"/>
  <c r="F519" i="1"/>
  <c r="I519" i="1" s="1"/>
  <c r="AD519" i="1" s="1"/>
  <c r="F500" i="1"/>
  <c r="I500" i="1" s="1"/>
  <c r="AD500" i="1" s="1"/>
  <c r="F515" i="1"/>
  <c r="I515" i="1" s="1"/>
  <c r="AD515" i="1" s="1"/>
  <c r="K466" i="1"/>
  <c r="K482" i="1"/>
  <c r="K490" i="1"/>
  <c r="K486" i="1"/>
  <c r="F504" i="1"/>
  <c r="I504" i="1" s="1"/>
  <c r="AD504" i="1" s="1"/>
  <c r="C467" i="1"/>
  <c r="L466" i="1"/>
  <c r="K470" i="1"/>
  <c r="L477" i="1"/>
  <c r="D484" i="1"/>
  <c r="C482" i="1"/>
  <c r="L481" i="1"/>
  <c r="F514" i="1"/>
  <c r="I514" i="1" s="1"/>
  <c r="AD514" i="1" s="1"/>
  <c r="K474" i="1"/>
  <c r="L489" i="1"/>
  <c r="D467" i="1"/>
  <c r="D476" i="1"/>
  <c r="K467" i="1"/>
  <c r="L474" i="1"/>
  <c r="L492" i="1"/>
  <c r="K489" i="1"/>
  <c r="L488" i="1"/>
  <c r="K485" i="1"/>
  <c r="L484" i="1"/>
  <c r="K481" i="1"/>
  <c r="L480" i="1"/>
  <c r="L470" i="1"/>
  <c r="K475" i="1"/>
  <c r="D472" i="1"/>
  <c r="C475" i="1"/>
  <c r="K468" i="1"/>
  <c r="K472" i="1"/>
  <c r="L475" i="1"/>
  <c r="K476" i="1"/>
  <c r="D492" i="1"/>
  <c r="C488" i="1"/>
  <c r="D485" i="1"/>
  <c r="D481" i="1"/>
  <c r="K492" i="1"/>
  <c r="L491" i="1"/>
  <c r="L487" i="1"/>
  <c r="L483" i="1"/>
  <c r="K480" i="1"/>
  <c r="L469" i="1"/>
  <c r="K469" i="1"/>
  <c r="L472" i="1"/>
  <c r="K473" i="1"/>
  <c r="L476" i="1"/>
  <c r="D489" i="1"/>
  <c r="K491" i="1"/>
  <c r="L490" i="1"/>
  <c r="K487" i="1"/>
  <c r="L486" i="1"/>
  <c r="K483" i="1"/>
  <c r="L482" i="1"/>
  <c r="D491" i="1"/>
  <c r="C490" i="1"/>
  <c r="D487" i="1"/>
  <c r="C486" i="1"/>
  <c r="D483" i="1"/>
  <c r="C474" i="1"/>
  <c r="C470" i="1"/>
  <c r="C477" i="1"/>
  <c r="C466" i="1"/>
  <c r="C469" i="1"/>
  <c r="C473" i="1"/>
  <c r="H464" i="1"/>
  <c r="B464" i="1"/>
  <c r="D464" i="1" s="1"/>
  <c r="K462" i="1"/>
  <c r="H462" i="1"/>
  <c r="H461" i="1"/>
  <c r="H460" i="1"/>
  <c r="H459" i="1"/>
  <c r="H458" i="1"/>
  <c r="H457" i="1"/>
  <c r="H456" i="1"/>
  <c r="H455" i="1"/>
  <c r="H454" i="1"/>
  <c r="H453" i="1"/>
  <c r="H452" i="1"/>
  <c r="L451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B462" i="1"/>
  <c r="D462" i="1" s="1"/>
  <c r="B461" i="1"/>
  <c r="D461" i="1" s="1"/>
  <c r="B460" i="1"/>
  <c r="D460" i="1" s="1"/>
  <c r="B459" i="1"/>
  <c r="B458" i="1"/>
  <c r="D458" i="1" s="1"/>
  <c r="B457" i="1"/>
  <c r="D457" i="1" s="1"/>
  <c r="B456" i="1"/>
  <c r="D456" i="1" s="1"/>
  <c r="B455" i="1"/>
  <c r="B454" i="1"/>
  <c r="D454" i="1" s="1"/>
  <c r="B453" i="1"/>
  <c r="D453" i="1" s="1"/>
  <c r="B452" i="1"/>
  <c r="L452" i="1" s="1"/>
  <c r="B451" i="1"/>
  <c r="C451" i="1" s="1"/>
  <c r="B450" i="1"/>
  <c r="B449" i="1"/>
  <c r="D449" i="1" s="1"/>
  <c r="B448" i="1"/>
  <c r="D448" i="1" s="1"/>
  <c r="B447" i="1"/>
  <c r="D447" i="1" s="1"/>
  <c r="B446" i="1"/>
  <c r="B445" i="1"/>
  <c r="D445" i="1" s="1"/>
  <c r="B444" i="1"/>
  <c r="D444" i="1" s="1"/>
  <c r="B443" i="1"/>
  <c r="D443" i="1" s="1"/>
  <c r="B442" i="1"/>
  <c r="B441" i="1"/>
  <c r="C441" i="1" s="1"/>
  <c r="B440" i="1"/>
  <c r="B439" i="1"/>
  <c r="D439" i="1" s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B437" i="1"/>
  <c r="L437" i="1" s="1"/>
  <c r="B436" i="1"/>
  <c r="K436" i="1" s="1"/>
  <c r="B435" i="1"/>
  <c r="B434" i="1"/>
  <c r="B433" i="1"/>
  <c r="K433" i="1" s="1"/>
  <c r="B432" i="1"/>
  <c r="K432" i="1" s="1"/>
  <c r="B431" i="1"/>
  <c r="D431" i="1" s="1"/>
  <c r="B430" i="1"/>
  <c r="B429" i="1"/>
  <c r="D429" i="1" s="1"/>
  <c r="B428" i="1"/>
  <c r="D428" i="1" s="1"/>
  <c r="B427" i="1"/>
  <c r="D427" i="1" s="1"/>
  <c r="B426" i="1"/>
  <c r="B425" i="1"/>
  <c r="D425" i="1" s="1"/>
  <c r="B424" i="1"/>
  <c r="D424" i="1" s="1"/>
  <c r="B423" i="1"/>
  <c r="D423" i="1" s="1"/>
  <c r="B422" i="1"/>
  <c r="B421" i="1"/>
  <c r="D421" i="1" s="1"/>
  <c r="B420" i="1"/>
  <c r="D420" i="1" s="1"/>
  <c r="B419" i="1"/>
  <c r="D419" i="1" s="1"/>
  <c r="B418" i="1"/>
  <c r="L418" i="1" s="1"/>
  <c r="B417" i="1"/>
  <c r="D417" i="1" s="1"/>
  <c r="B416" i="1"/>
  <c r="B415" i="1"/>
  <c r="D415" i="1" s="1"/>
  <c r="B414" i="1"/>
  <c r="D414" i="1" s="1"/>
  <c r="B413" i="1"/>
  <c r="D413" i="1" s="1"/>
  <c r="B412" i="1"/>
  <c r="B411" i="1"/>
  <c r="D411" i="1" s="1"/>
  <c r="B410" i="1"/>
  <c r="D410" i="1" s="1"/>
  <c r="B409" i="1"/>
  <c r="D409" i="1" s="1"/>
  <c r="B408" i="1"/>
  <c r="B407" i="1"/>
  <c r="D407" i="1" s="1"/>
  <c r="B406" i="1"/>
  <c r="D406" i="1" s="1"/>
  <c r="B405" i="1"/>
  <c r="K405" i="1" s="1"/>
  <c r="Z418" i="1" l="1"/>
  <c r="AA418" i="1"/>
  <c r="N418" i="1"/>
  <c r="O418" i="1"/>
  <c r="P418" i="1"/>
  <c r="M418" i="1"/>
  <c r="AA482" i="1"/>
  <c r="O482" i="1"/>
  <c r="Z482" i="1"/>
  <c r="M482" i="1"/>
  <c r="N482" i="1"/>
  <c r="P482" i="1"/>
  <c r="AA490" i="1"/>
  <c r="O490" i="1"/>
  <c r="M490" i="1"/>
  <c r="Z490" i="1"/>
  <c r="N490" i="1"/>
  <c r="P490" i="1"/>
  <c r="Z470" i="1"/>
  <c r="AA470" i="1"/>
  <c r="O470" i="1"/>
  <c r="M470" i="1"/>
  <c r="N470" i="1"/>
  <c r="P470" i="1"/>
  <c r="Z474" i="1"/>
  <c r="AA474" i="1"/>
  <c r="O474" i="1"/>
  <c r="M474" i="1"/>
  <c r="N474" i="1"/>
  <c r="P474" i="1"/>
  <c r="Z489" i="1"/>
  <c r="O489" i="1"/>
  <c r="AA489" i="1"/>
  <c r="M489" i="1"/>
  <c r="P489" i="1"/>
  <c r="N489" i="1"/>
  <c r="AA466" i="1"/>
  <c r="N466" i="1"/>
  <c r="Z466" i="1"/>
  <c r="P466" i="1"/>
  <c r="O466" i="1"/>
  <c r="M466" i="1"/>
  <c r="Z485" i="1"/>
  <c r="AA485" i="1"/>
  <c r="O485" i="1"/>
  <c r="M485" i="1"/>
  <c r="N485" i="1"/>
  <c r="P485" i="1"/>
  <c r="Z472" i="1"/>
  <c r="AA472" i="1"/>
  <c r="O472" i="1"/>
  <c r="N472" i="1"/>
  <c r="P472" i="1"/>
  <c r="M472" i="1"/>
  <c r="Z483" i="1"/>
  <c r="AA483" i="1"/>
  <c r="O483" i="1"/>
  <c r="N483" i="1"/>
  <c r="P483" i="1"/>
  <c r="M483" i="1"/>
  <c r="AA480" i="1"/>
  <c r="Z480" i="1"/>
  <c r="O480" i="1"/>
  <c r="P480" i="1"/>
  <c r="M480" i="1"/>
  <c r="N480" i="1"/>
  <c r="AA488" i="1"/>
  <c r="Z488" i="1"/>
  <c r="O488" i="1"/>
  <c r="P488" i="1"/>
  <c r="M488" i="1"/>
  <c r="N488" i="1"/>
  <c r="AA479" i="1"/>
  <c r="Z479" i="1"/>
  <c r="N479" i="1"/>
  <c r="P479" i="1"/>
  <c r="O479" i="1"/>
  <c r="M479" i="1"/>
  <c r="Z452" i="1"/>
  <c r="AA452" i="1"/>
  <c r="N452" i="1"/>
  <c r="O452" i="1"/>
  <c r="P452" i="1"/>
  <c r="M452" i="1"/>
  <c r="AA451" i="1"/>
  <c r="Z451" i="1"/>
  <c r="O451" i="1"/>
  <c r="M451" i="1"/>
  <c r="N451" i="1"/>
  <c r="P451" i="1"/>
  <c r="AA486" i="1"/>
  <c r="Z486" i="1"/>
  <c r="O486" i="1"/>
  <c r="M486" i="1"/>
  <c r="N486" i="1"/>
  <c r="P486" i="1"/>
  <c r="Z487" i="1"/>
  <c r="AA487" i="1"/>
  <c r="O487" i="1"/>
  <c r="N487" i="1"/>
  <c r="P487" i="1"/>
  <c r="M487" i="1"/>
  <c r="AA475" i="1"/>
  <c r="Z475" i="1"/>
  <c r="O475" i="1"/>
  <c r="M475" i="1"/>
  <c r="N475" i="1"/>
  <c r="P475" i="1"/>
  <c r="AA477" i="1"/>
  <c r="Z477" i="1"/>
  <c r="O477" i="1"/>
  <c r="P477" i="1"/>
  <c r="M477" i="1"/>
  <c r="N477" i="1"/>
  <c r="AA437" i="1"/>
  <c r="Z437" i="1"/>
  <c r="N437" i="1"/>
  <c r="O437" i="1"/>
  <c r="P437" i="1"/>
  <c r="M437" i="1"/>
  <c r="Z476" i="1"/>
  <c r="AA476" i="1"/>
  <c r="O476" i="1"/>
  <c r="N476" i="1"/>
  <c r="P476" i="1"/>
  <c r="M476" i="1"/>
  <c r="AA469" i="1"/>
  <c r="Z469" i="1"/>
  <c r="O469" i="1"/>
  <c r="P469" i="1"/>
  <c r="M469" i="1"/>
  <c r="N469" i="1"/>
  <c r="Z491" i="1"/>
  <c r="AA491" i="1"/>
  <c r="O491" i="1"/>
  <c r="N491" i="1"/>
  <c r="P491" i="1"/>
  <c r="M491" i="1"/>
  <c r="AA484" i="1"/>
  <c r="Z484" i="1"/>
  <c r="O484" i="1"/>
  <c r="P484" i="1"/>
  <c r="M484" i="1"/>
  <c r="N484" i="1"/>
  <c r="AA492" i="1"/>
  <c r="Z492" i="1"/>
  <c r="O492" i="1"/>
  <c r="P492" i="1"/>
  <c r="M492" i="1"/>
  <c r="N492" i="1"/>
  <c r="Z481" i="1"/>
  <c r="AA481" i="1"/>
  <c r="O481" i="1"/>
  <c r="M481" i="1"/>
  <c r="N481" i="1"/>
  <c r="P481" i="1"/>
  <c r="AA473" i="1"/>
  <c r="Z473" i="1"/>
  <c r="O473" i="1"/>
  <c r="P473" i="1"/>
  <c r="M473" i="1"/>
  <c r="N473" i="1"/>
  <c r="Z468" i="1"/>
  <c r="AA468" i="1"/>
  <c r="O468" i="1"/>
  <c r="N468" i="1"/>
  <c r="P468" i="1"/>
  <c r="M468" i="1"/>
  <c r="K419" i="1"/>
  <c r="L448" i="1"/>
  <c r="K407" i="1"/>
  <c r="L410" i="1"/>
  <c r="K427" i="1"/>
  <c r="C462" i="1"/>
  <c r="L458" i="1"/>
  <c r="L461" i="1"/>
  <c r="K456" i="1"/>
  <c r="K415" i="1"/>
  <c r="F494" i="1"/>
  <c r="I494" i="1" s="1"/>
  <c r="AD494" i="1" s="1"/>
  <c r="F497" i="1"/>
  <c r="I497" i="1" s="1"/>
  <c r="AD497" i="1" s="1"/>
  <c r="F486" i="1"/>
  <c r="I486" i="1" s="1"/>
  <c r="AD486" i="1" s="1"/>
  <c r="F496" i="1"/>
  <c r="I496" i="1" s="1"/>
  <c r="AD496" i="1" s="1"/>
  <c r="F466" i="1"/>
  <c r="I466" i="1" s="1"/>
  <c r="AD466" i="1" s="1"/>
  <c r="L424" i="1"/>
  <c r="K449" i="1"/>
  <c r="L405" i="1"/>
  <c r="C405" i="1"/>
  <c r="L413" i="1"/>
  <c r="L421" i="1"/>
  <c r="L429" i="1"/>
  <c r="C452" i="1"/>
  <c r="F477" i="1"/>
  <c r="I477" i="1" s="1"/>
  <c r="AD477" i="1" s="1"/>
  <c r="D437" i="1"/>
  <c r="K406" i="1"/>
  <c r="K414" i="1"/>
  <c r="L439" i="1"/>
  <c r="F470" i="1"/>
  <c r="I470" i="1" s="1"/>
  <c r="AD470" i="1" s="1"/>
  <c r="F488" i="1"/>
  <c r="I488" i="1" s="1"/>
  <c r="AD488" i="1" s="1"/>
  <c r="L409" i="1"/>
  <c r="K411" i="1"/>
  <c r="L417" i="1"/>
  <c r="K423" i="1"/>
  <c r="L425" i="1"/>
  <c r="K431" i="1"/>
  <c r="D451" i="1"/>
  <c r="L444" i="1"/>
  <c r="K452" i="1"/>
  <c r="F490" i="1"/>
  <c r="I490" i="1" s="1"/>
  <c r="AD490" i="1" s="1"/>
  <c r="F482" i="1"/>
  <c r="I482" i="1" s="1"/>
  <c r="AD482" i="1" s="1"/>
  <c r="D412" i="1"/>
  <c r="L412" i="1"/>
  <c r="K412" i="1"/>
  <c r="K416" i="1"/>
  <c r="D416" i="1"/>
  <c r="C416" i="1"/>
  <c r="L416" i="1"/>
  <c r="D408" i="1"/>
  <c r="K408" i="1"/>
  <c r="L408" i="1"/>
  <c r="D418" i="1"/>
  <c r="K418" i="1"/>
  <c r="C422" i="1"/>
  <c r="L422" i="1"/>
  <c r="K422" i="1"/>
  <c r="D426" i="1"/>
  <c r="K426" i="1"/>
  <c r="L426" i="1"/>
  <c r="D430" i="1"/>
  <c r="L430" i="1"/>
  <c r="K430" i="1"/>
  <c r="D434" i="1"/>
  <c r="L434" i="1"/>
  <c r="K434" i="1"/>
  <c r="D442" i="1"/>
  <c r="L442" i="1"/>
  <c r="D446" i="1"/>
  <c r="K446" i="1"/>
  <c r="D450" i="1"/>
  <c r="L450" i="1"/>
  <c r="K450" i="1"/>
  <c r="D405" i="1"/>
  <c r="D435" i="1"/>
  <c r="K435" i="1"/>
  <c r="L406" i="1"/>
  <c r="K409" i="1"/>
  <c r="L411" i="1"/>
  <c r="L414" i="1"/>
  <c r="K417" i="1"/>
  <c r="L419" i="1"/>
  <c r="K420" i="1"/>
  <c r="K425" i="1"/>
  <c r="L427" i="1"/>
  <c r="K428" i="1"/>
  <c r="L431" i="1"/>
  <c r="F473" i="1"/>
  <c r="I473" i="1" s="1"/>
  <c r="AD473" i="1" s="1"/>
  <c r="C436" i="1"/>
  <c r="L436" i="1"/>
  <c r="L420" i="1"/>
  <c r="L428" i="1"/>
  <c r="D440" i="1"/>
  <c r="L440" i="1"/>
  <c r="K440" i="1"/>
  <c r="K442" i="1"/>
  <c r="D432" i="1"/>
  <c r="L432" i="1"/>
  <c r="C433" i="1"/>
  <c r="L433" i="1"/>
  <c r="C437" i="1"/>
  <c r="K437" i="1"/>
  <c r="L407" i="1"/>
  <c r="K410" i="1"/>
  <c r="K413" i="1"/>
  <c r="L415" i="1"/>
  <c r="K421" i="1"/>
  <c r="L423" i="1"/>
  <c r="K424" i="1"/>
  <c r="K429" i="1"/>
  <c r="L435" i="1"/>
  <c r="D455" i="1"/>
  <c r="K455" i="1"/>
  <c r="D459" i="1"/>
  <c r="L459" i="1"/>
  <c r="K459" i="1"/>
  <c r="L446" i="1"/>
  <c r="L455" i="1"/>
  <c r="D452" i="1"/>
  <c r="K445" i="1"/>
  <c r="K447" i="1"/>
  <c r="L449" i="1"/>
  <c r="K453" i="1"/>
  <c r="L456" i="1"/>
  <c r="K457" i="1"/>
  <c r="L462" i="1"/>
  <c r="K464" i="1"/>
  <c r="F469" i="1"/>
  <c r="I469" i="1" s="1"/>
  <c r="AD469" i="1" s="1"/>
  <c r="F475" i="1"/>
  <c r="I475" i="1" s="1"/>
  <c r="AD475" i="1" s="1"/>
  <c r="K441" i="1"/>
  <c r="K443" i="1"/>
  <c r="L445" i="1"/>
  <c r="L447" i="1"/>
  <c r="L453" i="1"/>
  <c r="K454" i="1"/>
  <c r="L457" i="1"/>
  <c r="K460" i="1"/>
  <c r="L464" i="1"/>
  <c r="F480" i="1"/>
  <c r="I480" i="1" s="1"/>
  <c r="AD480" i="1" s="1"/>
  <c r="F474" i="1"/>
  <c r="I474" i="1" s="1"/>
  <c r="AD474" i="1" s="1"/>
  <c r="K439" i="1"/>
  <c r="L441" i="1"/>
  <c r="L443" i="1"/>
  <c r="K444" i="1"/>
  <c r="K448" i="1"/>
  <c r="K451" i="1"/>
  <c r="L454" i="1"/>
  <c r="K458" i="1"/>
  <c r="L460" i="1"/>
  <c r="K461" i="1"/>
  <c r="C464" i="1"/>
  <c r="C459" i="1"/>
  <c r="D441" i="1"/>
  <c r="C447" i="1"/>
  <c r="C442" i="1"/>
  <c r="C453" i="1"/>
  <c r="C443" i="1"/>
  <c r="C454" i="1"/>
  <c r="C444" i="1"/>
  <c r="C455" i="1"/>
  <c r="C445" i="1"/>
  <c r="C456" i="1"/>
  <c r="C446" i="1"/>
  <c r="C457" i="1"/>
  <c r="C458" i="1"/>
  <c r="C448" i="1"/>
  <c r="C449" i="1"/>
  <c r="C460" i="1"/>
  <c r="C439" i="1"/>
  <c r="C450" i="1"/>
  <c r="C461" i="1"/>
  <c r="C440" i="1"/>
  <c r="C417" i="1"/>
  <c r="C428" i="1"/>
  <c r="C407" i="1"/>
  <c r="C418" i="1"/>
  <c r="C429" i="1"/>
  <c r="C408" i="1"/>
  <c r="C430" i="1"/>
  <c r="C431" i="1"/>
  <c r="C421" i="1"/>
  <c r="C432" i="1"/>
  <c r="D422" i="1"/>
  <c r="D433" i="1"/>
  <c r="D436" i="1"/>
  <c r="C427" i="1"/>
  <c r="C406" i="1"/>
  <c r="C419" i="1"/>
  <c r="C409" i="1"/>
  <c r="C420" i="1"/>
  <c r="C410" i="1"/>
  <c r="C411" i="1"/>
  <c r="C412" i="1"/>
  <c r="C423" i="1"/>
  <c r="C434" i="1"/>
  <c r="C413" i="1"/>
  <c r="C424" i="1"/>
  <c r="C435" i="1"/>
  <c r="C414" i="1"/>
  <c r="C425" i="1"/>
  <c r="C415" i="1"/>
  <c r="C426" i="1"/>
  <c r="H403" i="1"/>
  <c r="H402" i="1"/>
  <c r="B403" i="1"/>
  <c r="D403" i="1" s="1"/>
  <c r="B402" i="1"/>
  <c r="D402" i="1" s="1"/>
  <c r="AA461" i="1" l="1"/>
  <c r="Z461" i="1"/>
  <c r="N461" i="1"/>
  <c r="O461" i="1"/>
  <c r="F461" i="1" s="1"/>
  <c r="I461" i="1" s="1"/>
  <c r="AD461" i="1" s="1"/>
  <c r="M461" i="1"/>
  <c r="P461" i="1"/>
  <c r="Z410" i="1"/>
  <c r="AA410" i="1"/>
  <c r="N410" i="1"/>
  <c r="O410" i="1"/>
  <c r="P410" i="1"/>
  <c r="M410" i="1"/>
  <c r="F410" i="1" s="1"/>
  <c r="I410" i="1" s="1"/>
  <c r="AD410" i="1" s="1"/>
  <c r="Z460" i="1"/>
  <c r="AA460" i="1"/>
  <c r="N460" i="1"/>
  <c r="O460" i="1"/>
  <c r="F460" i="1" s="1"/>
  <c r="I460" i="1" s="1"/>
  <c r="AD460" i="1" s="1"/>
  <c r="P460" i="1"/>
  <c r="M460" i="1"/>
  <c r="AA447" i="1"/>
  <c r="O447" i="1"/>
  <c r="Z447" i="1"/>
  <c r="M447" i="1"/>
  <c r="N447" i="1"/>
  <c r="P447" i="1"/>
  <c r="Z446" i="1"/>
  <c r="AA446" i="1"/>
  <c r="O446" i="1"/>
  <c r="M446" i="1"/>
  <c r="N446" i="1"/>
  <c r="P446" i="1"/>
  <c r="AA427" i="1"/>
  <c r="Z427" i="1"/>
  <c r="N427" i="1"/>
  <c r="O427" i="1"/>
  <c r="M427" i="1"/>
  <c r="P427" i="1"/>
  <c r="F427" i="1" s="1"/>
  <c r="I427" i="1" s="1"/>
  <c r="AD427" i="1" s="1"/>
  <c r="Z406" i="1"/>
  <c r="AA406" i="1"/>
  <c r="N406" i="1"/>
  <c r="O406" i="1"/>
  <c r="P406" i="1"/>
  <c r="M406" i="1"/>
  <c r="Z439" i="1"/>
  <c r="AA439" i="1"/>
  <c r="O439" i="1"/>
  <c r="N439" i="1"/>
  <c r="M439" i="1"/>
  <c r="P439" i="1"/>
  <c r="F439" i="1" s="1"/>
  <c r="I439" i="1" s="1"/>
  <c r="AD439" i="1" s="1"/>
  <c r="AA413" i="1"/>
  <c r="N413" i="1"/>
  <c r="O413" i="1"/>
  <c r="P413" i="1"/>
  <c r="M413" i="1"/>
  <c r="Z413" i="1"/>
  <c r="Z424" i="1"/>
  <c r="AA424" i="1"/>
  <c r="N424" i="1"/>
  <c r="O424" i="1"/>
  <c r="P424" i="1"/>
  <c r="M424" i="1"/>
  <c r="F424" i="1" s="1"/>
  <c r="I424" i="1" s="1"/>
  <c r="AD424" i="1" s="1"/>
  <c r="AA457" i="1"/>
  <c r="Z457" i="1"/>
  <c r="N457" i="1"/>
  <c r="O457" i="1"/>
  <c r="F457" i="1" s="1"/>
  <c r="I457" i="1" s="1"/>
  <c r="AD457" i="1" s="1"/>
  <c r="M457" i="1"/>
  <c r="P457" i="1"/>
  <c r="AA445" i="1"/>
  <c r="Z445" i="1"/>
  <c r="O445" i="1"/>
  <c r="P445" i="1"/>
  <c r="M445" i="1"/>
  <c r="N445" i="1"/>
  <c r="F445" i="1" s="1"/>
  <c r="I445" i="1" s="1"/>
  <c r="AD445" i="1" s="1"/>
  <c r="Z456" i="1"/>
  <c r="AA456" i="1"/>
  <c r="N456" i="1"/>
  <c r="O456" i="1"/>
  <c r="F456" i="1" s="1"/>
  <c r="I456" i="1" s="1"/>
  <c r="AD456" i="1" s="1"/>
  <c r="P456" i="1"/>
  <c r="M456" i="1"/>
  <c r="AA423" i="1"/>
  <c r="Z423" i="1"/>
  <c r="N423" i="1"/>
  <c r="O423" i="1"/>
  <c r="M423" i="1"/>
  <c r="P423" i="1"/>
  <c r="AA433" i="1"/>
  <c r="Z433" i="1"/>
  <c r="N433" i="1"/>
  <c r="O433" i="1"/>
  <c r="P433" i="1"/>
  <c r="M433" i="1"/>
  <c r="Z428" i="1"/>
  <c r="AA428" i="1"/>
  <c r="N428" i="1"/>
  <c r="O428" i="1"/>
  <c r="P428" i="1"/>
  <c r="M428" i="1"/>
  <c r="F428" i="1" s="1"/>
  <c r="I428" i="1" s="1"/>
  <c r="AD428" i="1" s="1"/>
  <c r="Z414" i="1"/>
  <c r="AA414" i="1"/>
  <c r="N414" i="1"/>
  <c r="O414" i="1"/>
  <c r="F414" i="1" s="1"/>
  <c r="I414" i="1" s="1"/>
  <c r="AD414" i="1" s="1"/>
  <c r="P414" i="1"/>
  <c r="M414" i="1"/>
  <c r="Z450" i="1"/>
  <c r="AA450" i="1"/>
  <c r="O450" i="1"/>
  <c r="M450" i="1"/>
  <c r="N450" i="1"/>
  <c r="P450" i="1"/>
  <c r="Z442" i="1"/>
  <c r="AA442" i="1"/>
  <c r="O442" i="1"/>
  <c r="M442" i="1"/>
  <c r="N442" i="1"/>
  <c r="P442" i="1"/>
  <c r="Z426" i="1"/>
  <c r="AA426" i="1"/>
  <c r="N426" i="1"/>
  <c r="O426" i="1"/>
  <c r="P426" i="1"/>
  <c r="M426" i="1"/>
  <c r="Z422" i="1"/>
  <c r="AA422" i="1"/>
  <c r="N422" i="1"/>
  <c r="O422" i="1"/>
  <c r="P422" i="1"/>
  <c r="M422" i="1"/>
  <c r="Z408" i="1"/>
  <c r="AA408" i="1"/>
  <c r="N408" i="1"/>
  <c r="O408" i="1"/>
  <c r="P408" i="1"/>
  <c r="M408" i="1"/>
  <c r="Z412" i="1"/>
  <c r="N412" i="1"/>
  <c r="O412" i="1"/>
  <c r="AA412" i="1"/>
  <c r="P412" i="1"/>
  <c r="M412" i="1"/>
  <c r="AA425" i="1"/>
  <c r="Z425" i="1"/>
  <c r="N425" i="1"/>
  <c r="O425" i="1"/>
  <c r="P425" i="1"/>
  <c r="M425" i="1"/>
  <c r="F425" i="1" s="1"/>
  <c r="I425" i="1" s="1"/>
  <c r="AD425" i="1" s="1"/>
  <c r="AA409" i="1"/>
  <c r="Z409" i="1"/>
  <c r="N409" i="1"/>
  <c r="O409" i="1"/>
  <c r="P409" i="1"/>
  <c r="M409" i="1"/>
  <c r="Z458" i="1"/>
  <c r="AA458" i="1"/>
  <c r="N458" i="1"/>
  <c r="O458" i="1"/>
  <c r="P458" i="1"/>
  <c r="M458" i="1"/>
  <c r="F458" i="1" s="1"/>
  <c r="I458" i="1" s="1"/>
  <c r="AD458" i="1" s="1"/>
  <c r="Z434" i="1"/>
  <c r="AA434" i="1"/>
  <c r="N434" i="1"/>
  <c r="O434" i="1"/>
  <c r="P434" i="1"/>
  <c r="M434" i="1"/>
  <c r="Z416" i="1"/>
  <c r="AA416" i="1"/>
  <c r="N416" i="1"/>
  <c r="O416" i="1"/>
  <c r="P416" i="1"/>
  <c r="M416" i="1"/>
  <c r="Z454" i="1"/>
  <c r="AA454" i="1"/>
  <c r="N454" i="1"/>
  <c r="O454" i="1"/>
  <c r="P454" i="1"/>
  <c r="M454" i="1"/>
  <c r="AA443" i="1"/>
  <c r="Z443" i="1"/>
  <c r="O443" i="1"/>
  <c r="M443" i="1"/>
  <c r="N443" i="1"/>
  <c r="P443" i="1"/>
  <c r="AA459" i="1"/>
  <c r="Z459" i="1"/>
  <c r="N459" i="1"/>
  <c r="O459" i="1"/>
  <c r="M459" i="1"/>
  <c r="P459" i="1"/>
  <c r="AA435" i="1"/>
  <c r="Z435" i="1"/>
  <c r="N435" i="1"/>
  <c r="O435" i="1"/>
  <c r="M435" i="1"/>
  <c r="P435" i="1"/>
  <c r="AA407" i="1"/>
  <c r="Z407" i="1"/>
  <c r="N407" i="1"/>
  <c r="O407" i="1"/>
  <c r="F407" i="1" s="1"/>
  <c r="I407" i="1" s="1"/>
  <c r="AD407" i="1" s="1"/>
  <c r="M407" i="1"/>
  <c r="P407" i="1"/>
  <c r="Z420" i="1"/>
  <c r="AA420" i="1"/>
  <c r="N420" i="1"/>
  <c r="O420" i="1"/>
  <c r="P420" i="1"/>
  <c r="M420" i="1"/>
  <c r="F420" i="1" s="1"/>
  <c r="I420" i="1" s="1"/>
  <c r="AD420" i="1" s="1"/>
  <c r="AA431" i="1"/>
  <c r="Z431" i="1"/>
  <c r="N431" i="1"/>
  <c r="O431" i="1"/>
  <c r="F431" i="1" s="1"/>
  <c r="I431" i="1" s="1"/>
  <c r="AD431" i="1" s="1"/>
  <c r="M431" i="1"/>
  <c r="P431" i="1"/>
  <c r="AA411" i="1"/>
  <c r="Z411" i="1"/>
  <c r="N411" i="1"/>
  <c r="O411" i="1"/>
  <c r="M411" i="1"/>
  <c r="P411" i="1"/>
  <c r="Z444" i="1"/>
  <c r="AA444" i="1"/>
  <c r="O444" i="1"/>
  <c r="N444" i="1"/>
  <c r="F444" i="1" s="1"/>
  <c r="I444" i="1" s="1"/>
  <c r="AD444" i="1" s="1"/>
  <c r="P444" i="1"/>
  <c r="M444" i="1"/>
  <c r="AA429" i="1"/>
  <c r="N429" i="1"/>
  <c r="Z429" i="1"/>
  <c r="O429" i="1"/>
  <c r="P429" i="1"/>
  <c r="M429" i="1"/>
  <c r="F429" i="1" s="1"/>
  <c r="I429" i="1" s="1"/>
  <c r="AD429" i="1" s="1"/>
  <c r="AA405" i="1"/>
  <c r="Z405" i="1"/>
  <c r="O405" i="1"/>
  <c r="N405" i="1"/>
  <c r="M405" i="1"/>
  <c r="P405" i="1"/>
  <c r="Z448" i="1"/>
  <c r="AA448" i="1"/>
  <c r="O448" i="1"/>
  <c r="N448" i="1"/>
  <c r="P448" i="1"/>
  <c r="M448" i="1"/>
  <c r="AA441" i="1"/>
  <c r="Z441" i="1"/>
  <c r="O441" i="1"/>
  <c r="P441" i="1"/>
  <c r="M441" i="1"/>
  <c r="N441" i="1"/>
  <c r="Z464" i="1"/>
  <c r="N464" i="1"/>
  <c r="F464" i="1" s="1"/>
  <c r="I464" i="1" s="1"/>
  <c r="AD464" i="1" s="1"/>
  <c r="P464" i="1"/>
  <c r="O464" i="1"/>
  <c r="M464" i="1"/>
  <c r="AA464" i="1"/>
  <c r="AA453" i="1"/>
  <c r="Z453" i="1"/>
  <c r="N453" i="1"/>
  <c r="O453" i="1"/>
  <c r="F453" i="1" s="1"/>
  <c r="I453" i="1" s="1"/>
  <c r="AD453" i="1" s="1"/>
  <c r="P453" i="1"/>
  <c r="M453" i="1"/>
  <c r="Z462" i="1"/>
  <c r="AA462" i="1"/>
  <c r="N462" i="1"/>
  <c r="O462" i="1"/>
  <c r="P462" i="1"/>
  <c r="M462" i="1"/>
  <c r="F462" i="1" s="1"/>
  <c r="I462" i="1" s="1"/>
  <c r="AD462" i="1" s="1"/>
  <c r="AA449" i="1"/>
  <c r="Z449" i="1"/>
  <c r="O449" i="1"/>
  <c r="P449" i="1"/>
  <c r="F449" i="1" s="1"/>
  <c r="I449" i="1" s="1"/>
  <c r="AD449" i="1" s="1"/>
  <c r="M449" i="1"/>
  <c r="N449" i="1"/>
  <c r="AA455" i="1"/>
  <c r="N455" i="1"/>
  <c r="Z455" i="1"/>
  <c r="O455" i="1"/>
  <c r="M455" i="1"/>
  <c r="P455" i="1"/>
  <c r="AA415" i="1"/>
  <c r="Z415" i="1"/>
  <c r="N415" i="1"/>
  <c r="O415" i="1"/>
  <c r="F415" i="1" s="1"/>
  <c r="I415" i="1" s="1"/>
  <c r="AD415" i="1" s="1"/>
  <c r="M415" i="1"/>
  <c r="P415" i="1"/>
  <c r="Z432" i="1"/>
  <c r="AA432" i="1"/>
  <c r="N432" i="1"/>
  <c r="O432" i="1"/>
  <c r="P432" i="1"/>
  <c r="M432" i="1"/>
  <c r="Z440" i="1"/>
  <c r="AA440" i="1"/>
  <c r="O440" i="1"/>
  <c r="N440" i="1"/>
  <c r="P440" i="1"/>
  <c r="M440" i="1"/>
  <c r="Z436" i="1"/>
  <c r="AA436" i="1"/>
  <c r="N436" i="1"/>
  <c r="O436" i="1"/>
  <c r="P436" i="1"/>
  <c r="M436" i="1"/>
  <c r="AA419" i="1"/>
  <c r="Z419" i="1"/>
  <c r="N419" i="1"/>
  <c r="O419" i="1"/>
  <c r="F419" i="1" s="1"/>
  <c r="I419" i="1" s="1"/>
  <c r="AD419" i="1" s="1"/>
  <c r="M419" i="1"/>
  <c r="P419" i="1"/>
  <c r="Z430" i="1"/>
  <c r="AA430" i="1"/>
  <c r="N430" i="1"/>
  <c r="O430" i="1"/>
  <c r="P430" i="1"/>
  <c r="M430" i="1"/>
  <c r="AA417" i="1"/>
  <c r="Z417" i="1"/>
  <c r="N417" i="1"/>
  <c r="O417" i="1"/>
  <c r="F417" i="1" s="1"/>
  <c r="I417" i="1" s="1"/>
  <c r="AD417" i="1" s="1"/>
  <c r="P417" i="1"/>
  <c r="M417" i="1"/>
  <c r="AA421" i="1"/>
  <c r="Z421" i="1"/>
  <c r="N421" i="1"/>
  <c r="O421" i="1"/>
  <c r="P421" i="1"/>
  <c r="M421" i="1"/>
  <c r="F479" i="1"/>
  <c r="I479" i="1" s="1"/>
  <c r="AD479" i="1" s="1"/>
  <c r="F468" i="1"/>
  <c r="I468" i="1" s="1"/>
  <c r="AD468" i="1" s="1"/>
  <c r="F471" i="1"/>
  <c r="I471" i="1" s="1"/>
  <c r="AD471" i="1" s="1"/>
  <c r="F409" i="1"/>
  <c r="I409" i="1" s="1"/>
  <c r="AD409" i="1" s="1"/>
  <c r="F472" i="1"/>
  <c r="I472" i="1" s="1"/>
  <c r="AD472" i="1" s="1"/>
  <c r="F489" i="1"/>
  <c r="I489" i="1" s="1"/>
  <c r="AD489" i="1" s="1"/>
  <c r="F476" i="1"/>
  <c r="I476" i="1" s="1"/>
  <c r="AD476" i="1" s="1"/>
  <c r="F484" i="1"/>
  <c r="I484" i="1" s="1"/>
  <c r="AD484" i="1" s="1"/>
  <c r="F491" i="1"/>
  <c r="I491" i="1" s="1"/>
  <c r="AD491" i="1" s="1"/>
  <c r="F467" i="1"/>
  <c r="I467" i="1" s="1"/>
  <c r="AD467" i="1" s="1"/>
  <c r="F423" i="1"/>
  <c r="I423" i="1" s="1"/>
  <c r="AD423" i="1" s="1"/>
  <c r="F485" i="1"/>
  <c r="I485" i="1" s="1"/>
  <c r="AD485" i="1" s="1"/>
  <c r="F492" i="1"/>
  <c r="I492" i="1" s="1"/>
  <c r="AD492" i="1" s="1"/>
  <c r="F421" i="1"/>
  <c r="I421" i="1" s="1"/>
  <c r="AD421" i="1" s="1"/>
  <c r="F487" i="1"/>
  <c r="I487" i="1" s="1"/>
  <c r="AD487" i="1" s="1"/>
  <c r="L403" i="1"/>
  <c r="F413" i="1"/>
  <c r="I413" i="1" s="1"/>
  <c r="AD413" i="1" s="1"/>
  <c r="F481" i="1"/>
  <c r="I481" i="1" s="1"/>
  <c r="AD481" i="1" s="1"/>
  <c r="F447" i="1"/>
  <c r="I447" i="1" s="1"/>
  <c r="AD447" i="1" s="1"/>
  <c r="F406" i="1"/>
  <c r="I406" i="1" s="1"/>
  <c r="AD406" i="1" s="1"/>
  <c r="F483" i="1"/>
  <c r="I483" i="1" s="1"/>
  <c r="AD483" i="1" s="1"/>
  <c r="K402" i="1"/>
  <c r="L402" i="1"/>
  <c r="K403" i="1"/>
  <c r="F443" i="1"/>
  <c r="I443" i="1" s="1"/>
  <c r="AD443" i="1" s="1"/>
  <c r="F411" i="1"/>
  <c r="I411" i="1" s="1"/>
  <c r="AD411" i="1" s="1"/>
  <c r="F454" i="1"/>
  <c r="I454" i="1" s="1"/>
  <c r="AD454" i="1" s="1"/>
  <c r="F448" i="1"/>
  <c r="I448" i="1" s="1"/>
  <c r="AD448" i="1" s="1"/>
  <c r="C402" i="1"/>
  <c r="C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B400" i="1"/>
  <c r="L400" i="1" s="1"/>
  <c r="B399" i="1"/>
  <c r="B398" i="1"/>
  <c r="K398" i="1" s="1"/>
  <c r="B397" i="1"/>
  <c r="B396" i="1"/>
  <c r="B395" i="1"/>
  <c r="D395" i="1" s="1"/>
  <c r="C394" i="1"/>
  <c r="B394" i="1"/>
  <c r="L394" i="1" s="1"/>
  <c r="B393" i="1"/>
  <c r="B392" i="1"/>
  <c r="D391" i="1"/>
  <c r="B391" i="1"/>
  <c r="B390" i="1"/>
  <c r="B389" i="1"/>
  <c r="B388" i="1"/>
  <c r="B387" i="1"/>
  <c r="B386" i="1"/>
  <c r="B385" i="1"/>
  <c r="B384" i="1"/>
  <c r="B383" i="1"/>
  <c r="B382" i="1"/>
  <c r="D382" i="1" s="1"/>
  <c r="B381" i="1"/>
  <c r="B380" i="1"/>
  <c r="B379" i="1"/>
  <c r="L379" i="1" s="1"/>
  <c r="B378" i="1"/>
  <c r="L378" i="1" s="1"/>
  <c r="B377" i="1"/>
  <c r="B376" i="1"/>
  <c r="B375" i="1"/>
  <c r="D375" i="1" s="1"/>
  <c r="B374" i="1"/>
  <c r="B373" i="1"/>
  <c r="B372" i="1"/>
  <c r="B371" i="1"/>
  <c r="B370" i="1"/>
  <c r="B369" i="1"/>
  <c r="B368" i="1"/>
  <c r="B367" i="1"/>
  <c r="D366" i="1"/>
  <c r="B366" i="1"/>
  <c r="L366" i="1" s="1"/>
  <c r="B365" i="1"/>
  <c r="B364" i="1"/>
  <c r="B363" i="1"/>
  <c r="D363" i="1" s="1"/>
  <c r="B362" i="1"/>
  <c r="B361" i="1"/>
  <c r="D361" i="1" s="1"/>
  <c r="B360" i="1"/>
  <c r="B359" i="1"/>
  <c r="B358" i="1"/>
  <c r="B357" i="1"/>
  <c r="B356" i="1"/>
  <c r="D356" i="1" s="1"/>
  <c r="B355" i="1"/>
  <c r="B354" i="1"/>
  <c r="D354" i="1" s="1"/>
  <c r="B353" i="1"/>
  <c r="B352" i="1"/>
  <c r="K352" i="1" s="1"/>
  <c r="B351" i="1"/>
  <c r="B350" i="1"/>
  <c r="L350" i="1" s="1"/>
  <c r="B349" i="1"/>
  <c r="B348" i="1"/>
  <c r="B347" i="1"/>
  <c r="C347" i="1" s="1"/>
  <c r="B346" i="1"/>
  <c r="L346" i="1" s="1"/>
  <c r="B345" i="1"/>
  <c r="D345" i="1" s="1"/>
  <c r="B344" i="1"/>
  <c r="B343" i="1"/>
  <c r="D343" i="1" s="1"/>
  <c r="B342" i="1"/>
  <c r="B341" i="1"/>
  <c r="L341" i="1" s="1"/>
  <c r="B340" i="1"/>
  <c r="D340" i="1" s="1"/>
  <c r="B339" i="1"/>
  <c r="B338" i="1"/>
  <c r="D338" i="1" s="1"/>
  <c r="B337" i="1"/>
  <c r="B336" i="1"/>
  <c r="B335" i="1"/>
  <c r="L335" i="1" s="1"/>
  <c r="B334" i="1"/>
  <c r="L334" i="1" s="1"/>
  <c r="B333" i="1"/>
  <c r="D333" i="1" s="1"/>
  <c r="B332" i="1"/>
  <c r="B331" i="1"/>
  <c r="C331" i="1" s="1"/>
  <c r="B330" i="1"/>
  <c r="D330" i="1" s="1"/>
  <c r="B329" i="1"/>
  <c r="D329" i="1" s="1"/>
  <c r="B328" i="1"/>
  <c r="B327" i="1"/>
  <c r="C327" i="1" s="1"/>
  <c r="B326" i="1"/>
  <c r="C326" i="1" s="1"/>
  <c r="B325" i="1"/>
  <c r="D325" i="1" s="1"/>
  <c r="B324" i="1"/>
  <c r="D324" i="1" s="1"/>
  <c r="Z334" i="1" l="1"/>
  <c r="AA334" i="1"/>
  <c r="N334" i="1"/>
  <c r="O334" i="1"/>
  <c r="P334" i="1"/>
  <c r="M334" i="1"/>
  <c r="Z346" i="1"/>
  <c r="AA346" i="1"/>
  <c r="N346" i="1"/>
  <c r="O346" i="1"/>
  <c r="P346" i="1"/>
  <c r="M346" i="1"/>
  <c r="Z350" i="1"/>
  <c r="AA350" i="1"/>
  <c r="N350" i="1"/>
  <c r="O350" i="1"/>
  <c r="P350" i="1"/>
  <c r="M350" i="1"/>
  <c r="Z366" i="1"/>
  <c r="AA366" i="1"/>
  <c r="N366" i="1"/>
  <c r="O366" i="1"/>
  <c r="P366" i="1"/>
  <c r="M366" i="1"/>
  <c r="D394" i="1"/>
  <c r="Z378" i="1"/>
  <c r="AA378" i="1"/>
  <c r="N378" i="1"/>
  <c r="O378" i="1"/>
  <c r="P378" i="1"/>
  <c r="M378" i="1"/>
  <c r="AA403" i="1"/>
  <c r="Z403" i="1"/>
  <c r="N403" i="1"/>
  <c r="O403" i="1"/>
  <c r="M403" i="1"/>
  <c r="P403" i="1"/>
  <c r="AA341" i="1"/>
  <c r="Z341" i="1"/>
  <c r="N341" i="1"/>
  <c r="O341" i="1"/>
  <c r="P341" i="1"/>
  <c r="M341" i="1"/>
  <c r="AA402" i="1"/>
  <c r="Z402" i="1"/>
  <c r="O402" i="1"/>
  <c r="N402" i="1"/>
  <c r="M402" i="1"/>
  <c r="P402" i="1"/>
  <c r="AA335" i="1"/>
  <c r="Z335" i="1"/>
  <c r="N335" i="1"/>
  <c r="O335" i="1"/>
  <c r="M335" i="1"/>
  <c r="P335" i="1"/>
  <c r="Z379" i="1"/>
  <c r="N379" i="1"/>
  <c r="AA379" i="1"/>
  <c r="O379" i="1"/>
  <c r="P379" i="1"/>
  <c r="M379" i="1"/>
  <c r="Z394" i="1"/>
  <c r="AA394" i="1"/>
  <c r="N394" i="1"/>
  <c r="O394" i="1"/>
  <c r="P394" i="1"/>
  <c r="M394" i="1"/>
  <c r="Z400" i="1"/>
  <c r="AA400" i="1"/>
  <c r="N400" i="1"/>
  <c r="O400" i="1"/>
  <c r="P400" i="1"/>
  <c r="M400" i="1"/>
  <c r="D347" i="1"/>
  <c r="C350" i="1"/>
  <c r="C378" i="1"/>
  <c r="D398" i="1"/>
  <c r="K350" i="1"/>
  <c r="D350" i="1"/>
  <c r="K329" i="1"/>
  <c r="L345" i="1"/>
  <c r="F451" i="1"/>
  <c r="I451" i="1" s="1"/>
  <c r="AD451" i="1" s="1"/>
  <c r="F433" i="1"/>
  <c r="I433" i="1" s="1"/>
  <c r="AD433" i="1" s="1"/>
  <c r="F455" i="1"/>
  <c r="I455" i="1" s="1"/>
  <c r="AD455" i="1" s="1"/>
  <c r="F437" i="1"/>
  <c r="I437" i="1" s="1"/>
  <c r="AD437" i="1" s="1"/>
  <c r="F446" i="1"/>
  <c r="I446" i="1" s="1"/>
  <c r="AD446" i="1" s="1"/>
  <c r="F422" i="1"/>
  <c r="I422" i="1" s="1"/>
  <c r="AD422" i="1" s="1"/>
  <c r="F412" i="1"/>
  <c r="I412" i="1" s="1"/>
  <c r="AD412" i="1" s="1"/>
  <c r="F430" i="1"/>
  <c r="I430" i="1" s="1"/>
  <c r="AD430" i="1" s="1"/>
  <c r="F442" i="1"/>
  <c r="I442" i="1" s="1"/>
  <c r="AD442" i="1" s="1"/>
  <c r="F450" i="1"/>
  <c r="I450" i="1" s="1"/>
  <c r="AD450" i="1" s="1"/>
  <c r="D331" i="1"/>
  <c r="C334" i="1"/>
  <c r="C346" i="1"/>
  <c r="D379" i="1"/>
  <c r="C382" i="1"/>
  <c r="L325" i="1"/>
  <c r="L331" i="1"/>
  <c r="K366" i="1"/>
  <c r="F418" i="1"/>
  <c r="I418" i="1" s="1"/>
  <c r="AD418" i="1" s="1"/>
  <c r="K331" i="1"/>
  <c r="L361" i="1"/>
  <c r="F403" i="1"/>
  <c r="I403" i="1" s="1"/>
  <c r="AD403" i="1" s="1"/>
  <c r="F432" i="1"/>
  <c r="I432" i="1" s="1"/>
  <c r="AD432" i="1" s="1"/>
  <c r="F459" i="1"/>
  <c r="I459" i="1" s="1"/>
  <c r="AD459" i="1" s="1"/>
  <c r="F435" i="1"/>
  <c r="I435" i="1" s="1"/>
  <c r="AD435" i="1" s="1"/>
  <c r="D334" i="1"/>
  <c r="D346" i="1"/>
  <c r="C366" i="1"/>
  <c r="D378" i="1"/>
  <c r="C398" i="1"/>
  <c r="L329" i="1"/>
  <c r="L347" i="1"/>
  <c r="K356" i="1"/>
  <c r="F402" i="1"/>
  <c r="I402" i="1" s="1"/>
  <c r="AD402" i="1" s="1"/>
  <c r="F416" i="1"/>
  <c r="I416" i="1" s="1"/>
  <c r="AD416" i="1" s="1"/>
  <c r="F408" i="1"/>
  <c r="I408" i="1" s="1"/>
  <c r="AD408" i="1" s="1"/>
  <c r="F440" i="1"/>
  <c r="I440" i="1" s="1"/>
  <c r="AD440" i="1" s="1"/>
  <c r="F436" i="1"/>
  <c r="I436" i="1" s="1"/>
  <c r="AD436" i="1" s="1"/>
  <c r="F434" i="1"/>
  <c r="I434" i="1" s="1"/>
  <c r="AD434" i="1" s="1"/>
  <c r="F452" i="1"/>
  <c r="I452" i="1" s="1"/>
  <c r="AD452" i="1" s="1"/>
  <c r="D348" i="1"/>
  <c r="L348" i="1"/>
  <c r="L362" i="1"/>
  <c r="K362" i="1"/>
  <c r="C369" i="1"/>
  <c r="K369" i="1"/>
  <c r="L369" i="1"/>
  <c r="D385" i="1"/>
  <c r="K385" i="1"/>
  <c r="L385" i="1"/>
  <c r="L333" i="1"/>
  <c r="C339" i="1"/>
  <c r="K339" i="1"/>
  <c r="D344" i="1"/>
  <c r="L344" i="1"/>
  <c r="C349" i="1"/>
  <c r="L349" i="1"/>
  <c r="K349" i="1"/>
  <c r="D357" i="1"/>
  <c r="L357" i="1"/>
  <c r="K357" i="1"/>
  <c r="C362" i="1"/>
  <c r="L370" i="1"/>
  <c r="K370" i="1"/>
  <c r="D370" i="1"/>
  <c r="C370" i="1"/>
  <c r="D380" i="1"/>
  <c r="L380" i="1"/>
  <c r="K380" i="1"/>
  <c r="K386" i="1"/>
  <c r="L386" i="1"/>
  <c r="D386" i="1"/>
  <c r="C386" i="1"/>
  <c r="D396" i="1"/>
  <c r="K396" i="1"/>
  <c r="L396" i="1"/>
  <c r="L339" i="1"/>
  <c r="L342" i="1"/>
  <c r="K342" i="1"/>
  <c r="D342" i="1"/>
  <c r="L330" i="1"/>
  <c r="K330" i="1"/>
  <c r="D337" i="1"/>
  <c r="K337" i="1"/>
  <c r="D339" i="1"/>
  <c r="C342" i="1"/>
  <c r="D352" i="1"/>
  <c r="L352" i="1"/>
  <c r="C355" i="1"/>
  <c r="L355" i="1"/>
  <c r="K355" i="1"/>
  <c r="L358" i="1"/>
  <c r="D358" i="1"/>
  <c r="K358" i="1"/>
  <c r="D360" i="1"/>
  <c r="K360" i="1"/>
  <c r="L360" i="1"/>
  <c r="D362" i="1"/>
  <c r="C365" i="1"/>
  <c r="K365" i="1"/>
  <c r="L365" i="1"/>
  <c r="C367" i="1"/>
  <c r="K367" i="1"/>
  <c r="L367" i="1"/>
  <c r="D367" i="1"/>
  <c r="C371" i="1"/>
  <c r="K371" i="1"/>
  <c r="L371" i="1"/>
  <c r="L374" i="1"/>
  <c r="K374" i="1"/>
  <c r="D374" i="1"/>
  <c r="D376" i="1"/>
  <c r="L376" i="1"/>
  <c r="K376" i="1"/>
  <c r="D381" i="1"/>
  <c r="K381" i="1"/>
  <c r="L381" i="1"/>
  <c r="C383" i="1"/>
  <c r="K383" i="1"/>
  <c r="L383" i="1"/>
  <c r="D383" i="1"/>
  <c r="C387" i="1"/>
  <c r="K387" i="1"/>
  <c r="L387" i="1"/>
  <c r="K390" i="1"/>
  <c r="L390" i="1"/>
  <c r="D390" i="1"/>
  <c r="D392" i="1"/>
  <c r="K392" i="1"/>
  <c r="L392" i="1"/>
  <c r="D397" i="1"/>
  <c r="K397" i="1"/>
  <c r="L397" i="1"/>
  <c r="C399" i="1"/>
  <c r="K399" i="1"/>
  <c r="L399" i="1"/>
  <c r="D399" i="1"/>
  <c r="K327" i="1"/>
  <c r="K344" i="1"/>
  <c r="L326" i="1"/>
  <c r="K326" i="1"/>
  <c r="D326" i="1"/>
  <c r="C359" i="1"/>
  <c r="L359" i="1"/>
  <c r="K359" i="1"/>
  <c r="D336" i="1"/>
  <c r="L336" i="1"/>
  <c r="K336" i="1"/>
  <c r="C351" i="1"/>
  <c r="L351" i="1"/>
  <c r="K351" i="1"/>
  <c r="D351" i="1"/>
  <c r="D359" i="1"/>
  <c r="D364" i="1"/>
  <c r="L364" i="1"/>
  <c r="K364" i="1"/>
  <c r="D327" i="1"/>
  <c r="C330" i="1"/>
  <c r="D332" i="1"/>
  <c r="L332" i="1"/>
  <c r="K332" i="1"/>
  <c r="L338" i="1"/>
  <c r="K338" i="1"/>
  <c r="C338" i="1"/>
  <c r="C343" i="1"/>
  <c r="L343" i="1"/>
  <c r="K343" i="1"/>
  <c r="C353" i="1"/>
  <c r="L353" i="1"/>
  <c r="K353" i="1"/>
  <c r="D355" i="1"/>
  <c r="C358" i="1"/>
  <c r="D371" i="1"/>
  <c r="C374" i="1"/>
  <c r="D387" i="1"/>
  <c r="C390" i="1"/>
  <c r="K325" i="1"/>
  <c r="L327" i="1"/>
  <c r="K333" i="1"/>
  <c r="L337" i="1"/>
  <c r="K346" i="1"/>
  <c r="K348" i="1"/>
  <c r="D328" i="1"/>
  <c r="L328" i="1"/>
  <c r="K328" i="1"/>
  <c r="C335" i="1"/>
  <c r="K335" i="1"/>
  <c r="D335" i="1"/>
  <c r="D341" i="1"/>
  <c r="K341" i="1"/>
  <c r="L354" i="1"/>
  <c r="C354" i="1"/>
  <c r="K354" i="1"/>
  <c r="C363" i="1"/>
  <c r="K363" i="1"/>
  <c r="D372" i="1"/>
  <c r="L372" i="1"/>
  <c r="D377" i="1"/>
  <c r="K377" i="1"/>
  <c r="C379" i="1"/>
  <c r="K379" i="1"/>
  <c r="K382" i="1"/>
  <c r="L382" i="1"/>
  <c r="D388" i="1"/>
  <c r="K388" i="1"/>
  <c r="L388" i="1"/>
  <c r="C393" i="1"/>
  <c r="L393" i="1"/>
  <c r="K393" i="1"/>
  <c r="C395" i="1"/>
  <c r="L395" i="1"/>
  <c r="K395" i="1"/>
  <c r="K324" i="1"/>
  <c r="K334" i="1"/>
  <c r="K340" i="1"/>
  <c r="L356" i="1"/>
  <c r="K372" i="1"/>
  <c r="L377" i="1"/>
  <c r="K394" i="1"/>
  <c r="D368" i="1"/>
  <c r="L368" i="1"/>
  <c r="D373" i="1"/>
  <c r="K373" i="1"/>
  <c r="C375" i="1"/>
  <c r="K375" i="1"/>
  <c r="D384" i="1"/>
  <c r="K384" i="1"/>
  <c r="L384" i="1"/>
  <c r="D389" i="1"/>
  <c r="K389" i="1"/>
  <c r="C391" i="1"/>
  <c r="K391" i="1"/>
  <c r="D400" i="1"/>
  <c r="K400" i="1"/>
  <c r="L324" i="1"/>
  <c r="L340" i="1"/>
  <c r="K345" i="1"/>
  <c r="K347" i="1"/>
  <c r="K361" i="1"/>
  <c r="L363" i="1"/>
  <c r="L375" i="1"/>
  <c r="K378" i="1"/>
  <c r="L389" i="1"/>
  <c r="L398" i="1"/>
  <c r="F426" i="1"/>
  <c r="I426" i="1" s="1"/>
  <c r="AD426" i="1" s="1"/>
  <c r="K368" i="1"/>
  <c r="L373" i="1"/>
  <c r="L391" i="1"/>
  <c r="F441" i="1"/>
  <c r="I441" i="1" s="1"/>
  <c r="AD441" i="1" s="1"/>
  <c r="F405" i="1"/>
  <c r="I405" i="1" s="1"/>
  <c r="AD405" i="1" s="1"/>
  <c r="C325" i="1"/>
  <c r="C329" i="1"/>
  <c r="C333" i="1"/>
  <c r="C337" i="1"/>
  <c r="C341" i="1"/>
  <c r="C361" i="1"/>
  <c r="C373" i="1"/>
  <c r="C377" i="1"/>
  <c r="C381" i="1"/>
  <c r="C389" i="1"/>
  <c r="C345" i="1"/>
  <c r="C357" i="1"/>
  <c r="C385" i="1"/>
  <c r="C397" i="1"/>
  <c r="C324" i="1"/>
  <c r="C328" i="1"/>
  <c r="C332" i="1"/>
  <c r="C336" i="1"/>
  <c r="C340" i="1"/>
  <c r="C344" i="1"/>
  <c r="C348" i="1"/>
  <c r="D349" i="1"/>
  <c r="C352" i="1"/>
  <c r="D353" i="1"/>
  <c r="C356" i="1"/>
  <c r="C360" i="1"/>
  <c r="C364" i="1"/>
  <c r="D365" i="1"/>
  <c r="C368" i="1"/>
  <c r="D369" i="1"/>
  <c r="C372" i="1"/>
  <c r="C376" i="1"/>
  <c r="C380" i="1"/>
  <c r="C384" i="1"/>
  <c r="C388" i="1"/>
  <c r="C392" i="1"/>
  <c r="D393" i="1"/>
  <c r="C396" i="1"/>
  <c r="C400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B322" i="1"/>
  <c r="D322" i="1" s="1"/>
  <c r="B321" i="1"/>
  <c r="C321" i="1" s="1"/>
  <c r="B320" i="1"/>
  <c r="C320" i="1" s="1"/>
  <c r="B319" i="1"/>
  <c r="L319" i="1" s="1"/>
  <c r="B318" i="1"/>
  <c r="D318" i="1" s="1"/>
  <c r="B317" i="1"/>
  <c r="C317" i="1" s="1"/>
  <c r="B316" i="1"/>
  <c r="L316" i="1" s="1"/>
  <c r="B315" i="1"/>
  <c r="C315" i="1" s="1"/>
  <c r="B314" i="1"/>
  <c r="D314" i="1" s="1"/>
  <c r="B313" i="1"/>
  <c r="C313" i="1" s="1"/>
  <c r="B312" i="1"/>
  <c r="L312" i="1" s="1"/>
  <c r="B311" i="1"/>
  <c r="C311" i="1" s="1"/>
  <c r="B310" i="1"/>
  <c r="D310" i="1" s="1"/>
  <c r="B309" i="1"/>
  <c r="C309" i="1" s="1"/>
  <c r="B308" i="1"/>
  <c r="K308" i="1" s="1"/>
  <c r="B307" i="1"/>
  <c r="D307" i="1" s="1"/>
  <c r="B306" i="1"/>
  <c r="D306" i="1" s="1"/>
  <c r="B305" i="1"/>
  <c r="C305" i="1" s="1"/>
  <c r="B304" i="1"/>
  <c r="L304" i="1" s="1"/>
  <c r="B303" i="1"/>
  <c r="C303" i="1" s="1"/>
  <c r="B302" i="1"/>
  <c r="D302" i="1" s="1"/>
  <c r="Z316" i="1" l="1"/>
  <c r="AA316" i="1"/>
  <c r="N316" i="1"/>
  <c r="O316" i="1"/>
  <c r="M316" i="1"/>
  <c r="P316" i="1"/>
  <c r="C316" i="1"/>
  <c r="Z373" i="1"/>
  <c r="AA373" i="1"/>
  <c r="N373" i="1"/>
  <c r="O373" i="1"/>
  <c r="P373" i="1"/>
  <c r="M373" i="1"/>
  <c r="Z389" i="1"/>
  <c r="AA389" i="1"/>
  <c r="N389" i="1"/>
  <c r="O389" i="1"/>
  <c r="M389" i="1"/>
  <c r="P389" i="1"/>
  <c r="O324" i="1"/>
  <c r="N324" i="1"/>
  <c r="AA324" i="1"/>
  <c r="M324" i="1"/>
  <c r="P324" i="1"/>
  <c r="Z324" i="1"/>
  <c r="Z395" i="1"/>
  <c r="AA395" i="1"/>
  <c r="N395" i="1"/>
  <c r="O395" i="1"/>
  <c r="M395" i="1"/>
  <c r="P395" i="1"/>
  <c r="Z382" i="1"/>
  <c r="AA382" i="1"/>
  <c r="N382" i="1"/>
  <c r="O382" i="1"/>
  <c r="P382" i="1"/>
  <c r="M382" i="1"/>
  <c r="Z354" i="1"/>
  <c r="AA354" i="1"/>
  <c r="N354" i="1"/>
  <c r="O354" i="1"/>
  <c r="P354" i="1"/>
  <c r="M354" i="1"/>
  <c r="Z364" i="1"/>
  <c r="AA364" i="1"/>
  <c r="N364" i="1"/>
  <c r="O364" i="1"/>
  <c r="P364" i="1"/>
  <c r="M364" i="1"/>
  <c r="Z336" i="1"/>
  <c r="AA336" i="1"/>
  <c r="N336" i="1"/>
  <c r="O336" i="1"/>
  <c r="P336" i="1"/>
  <c r="M336" i="1"/>
  <c r="Z386" i="1"/>
  <c r="AA386" i="1"/>
  <c r="N386" i="1"/>
  <c r="O386" i="1"/>
  <c r="P386" i="1"/>
  <c r="M386" i="1"/>
  <c r="Z370" i="1"/>
  <c r="AA370" i="1"/>
  <c r="N370" i="1"/>
  <c r="O370" i="1"/>
  <c r="P370" i="1"/>
  <c r="M370" i="1"/>
  <c r="Z344" i="1"/>
  <c r="AA344" i="1"/>
  <c r="N344" i="1"/>
  <c r="O344" i="1"/>
  <c r="P344" i="1"/>
  <c r="M344" i="1"/>
  <c r="AA333" i="1"/>
  <c r="Z333" i="1"/>
  <c r="N333" i="1"/>
  <c r="O333" i="1"/>
  <c r="P333" i="1"/>
  <c r="M333" i="1"/>
  <c r="Z369" i="1"/>
  <c r="N369" i="1"/>
  <c r="AA369" i="1"/>
  <c r="O369" i="1"/>
  <c r="P369" i="1"/>
  <c r="M369" i="1"/>
  <c r="Z362" i="1"/>
  <c r="AA362" i="1"/>
  <c r="N362" i="1"/>
  <c r="O362" i="1"/>
  <c r="P362" i="1"/>
  <c r="M362" i="1"/>
  <c r="AA329" i="1"/>
  <c r="N329" i="1"/>
  <c r="O329" i="1"/>
  <c r="P329" i="1"/>
  <c r="Z329" i="1"/>
  <c r="M329" i="1"/>
  <c r="Z377" i="1"/>
  <c r="AA377" i="1"/>
  <c r="N377" i="1"/>
  <c r="O377" i="1"/>
  <c r="M377" i="1"/>
  <c r="P377" i="1"/>
  <c r="Z388" i="1"/>
  <c r="AA388" i="1"/>
  <c r="N388" i="1"/>
  <c r="O388" i="1"/>
  <c r="P388" i="1"/>
  <c r="M388" i="1"/>
  <c r="AA327" i="1"/>
  <c r="Z327" i="1"/>
  <c r="N327" i="1"/>
  <c r="O327" i="1"/>
  <c r="M327" i="1"/>
  <c r="P327" i="1"/>
  <c r="AA343" i="1"/>
  <c r="Z343" i="1"/>
  <c r="N343" i="1"/>
  <c r="O343" i="1"/>
  <c r="M343" i="1"/>
  <c r="P343" i="1"/>
  <c r="Z338" i="1"/>
  <c r="AA338" i="1"/>
  <c r="N338" i="1"/>
  <c r="O338" i="1"/>
  <c r="P338" i="1"/>
  <c r="M338" i="1"/>
  <c r="AA351" i="1"/>
  <c r="Z351" i="1"/>
  <c r="N351" i="1"/>
  <c r="O351" i="1"/>
  <c r="M351" i="1"/>
  <c r="P351" i="1"/>
  <c r="Z392" i="1"/>
  <c r="AA392" i="1"/>
  <c r="N392" i="1"/>
  <c r="O392" i="1"/>
  <c r="P392" i="1"/>
  <c r="M392" i="1"/>
  <c r="Z390" i="1"/>
  <c r="AA390" i="1"/>
  <c r="N390" i="1"/>
  <c r="O390" i="1"/>
  <c r="P390" i="1"/>
  <c r="M390" i="1"/>
  <c r="Z355" i="1"/>
  <c r="AA355" i="1"/>
  <c r="N355" i="1"/>
  <c r="O355" i="1"/>
  <c r="M355" i="1"/>
  <c r="P355" i="1"/>
  <c r="Z342" i="1"/>
  <c r="AA342" i="1"/>
  <c r="N342" i="1"/>
  <c r="O342" i="1"/>
  <c r="P342" i="1"/>
  <c r="M342" i="1"/>
  <c r="Z385" i="1"/>
  <c r="AA385" i="1"/>
  <c r="N385" i="1"/>
  <c r="O385" i="1"/>
  <c r="M385" i="1"/>
  <c r="P385" i="1"/>
  <c r="Z348" i="1"/>
  <c r="AA348" i="1"/>
  <c r="N348" i="1"/>
  <c r="O348" i="1"/>
  <c r="P348" i="1"/>
  <c r="M348" i="1"/>
  <c r="Z319" i="1"/>
  <c r="AA319" i="1"/>
  <c r="N319" i="1"/>
  <c r="O319" i="1"/>
  <c r="P319" i="1"/>
  <c r="M319" i="1"/>
  <c r="AA375" i="1"/>
  <c r="Z375" i="1"/>
  <c r="N375" i="1"/>
  <c r="O375" i="1"/>
  <c r="M375" i="1"/>
  <c r="P375" i="1"/>
  <c r="Z368" i="1"/>
  <c r="AA368" i="1"/>
  <c r="N368" i="1"/>
  <c r="O368" i="1"/>
  <c r="P368" i="1"/>
  <c r="M368" i="1"/>
  <c r="Z372" i="1"/>
  <c r="AA372" i="1"/>
  <c r="N372" i="1"/>
  <c r="O372" i="1"/>
  <c r="P372" i="1"/>
  <c r="M372" i="1"/>
  <c r="AA353" i="1"/>
  <c r="Z353" i="1"/>
  <c r="N353" i="1"/>
  <c r="O353" i="1"/>
  <c r="P353" i="1"/>
  <c r="M353" i="1"/>
  <c r="Z397" i="1"/>
  <c r="AA397" i="1"/>
  <c r="N397" i="1"/>
  <c r="O397" i="1"/>
  <c r="P397" i="1"/>
  <c r="M397" i="1"/>
  <c r="Z381" i="1"/>
  <c r="AA381" i="1"/>
  <c r="N381" i="1"/>
  <c r="O381" i="1"/>
  <c r="M381" i="1"/>
  <c r="P381" i="1"/>
  <c r="Z376" i="1"/>
  <c r="AA376" i="1"/>
  <c r="N376" i="1"/>
  <c r="O376" i="1"/>
  <c r="P376" i="1"/>
  <c r="M376" i="1"/>
  <c r="Z374" i="1"/>
  <c r="AA374" i="1"/>
  <c r="N374" i="1"/>
  <c r="O374" i="1"/>
  <c r="P374" i="1"/>
  <c r="M374" i="1"/>
  <c r="Z365" i="1"/>
  <c r="AA365" i="1"/>
  <c r="N365" i="1"/>
  <c r="O365" i="1"/>
  <c r="P365" i="1"/>
  <c r="M365" i="1"/>
  <c r="Z360" i="1"/>
  <c r="AA360" i="1"/>
  <c r="N360" i="1"/>
  <c r="O360" i="1"/>
  <c r="P360" i="1"/>
  <c r="M360" i="1"/>
  <c r="Z330" i="1"/>
  <c r="AA330" i="1"/>
  <c r="N330" i="1"/>
  <c r="O330" i="1"/>
  <c r="P330" i="1"/>
  <c r="M330" i="1"/>
  <c r="AA339" i="1"/>
  <c r="Z339" i="1"/>
  <c r="N339" i="1"/>
  <c r="O339" i="1"/>
  <c r="M339" i="1"/>
  <c r="P339" i="1"/>
  <c r="AA349" i="1"/>
  <c r="Z349" i="1"/>
  <c r="N349" i="1"/>
  <c r="O349" i="1"/>
  <c r="P349" i="1"/>
  <c r="M349" i="1"/>
  <c r="Z361" i="1"/>
  <c r="AA361" i="1"/>
  <c r="N361" i="1"/>
  <c r="O361" i="1"/>
  <c r="P361" i="1"/>
  <c r="M361" i="1"/>
  <c r="AA331" i="1"/>
  <c r="Z331" i="1"/>
  <c r="N331" i="1"/>
  <c r="O331" i="1"/>
  <c r="M331" i="1"/>
  <c r="P331" i="1"/>
  <c r="Z304" i="1"/>
  <c r="AA304" i="1"/>
  <c r="N304" i="1"/>
  <c r="O304" i="1"/>
  <c r="M304" i="1"/>
  <c r="P304" i="1"/>
  <c r="Z312" i="1"/>
  <c r="AA312" i="1"/>
  <c r="N312" i="1"/>
  <c r="O312" i="1"/>
  <c r="M312" i="1"/>
  <c r="P312" i="1"/>
  <c r="AA391" i="1"/>
  <c r="N391" i="1"/>
  <c r="Z391" i="1"/>
  <c r="O391" i="1"/>
  <c r="M391" i="1"/>
  <c r="P391" i="1"/>
  <c r="Z398" i="1"/>
  <c r="AA398" i="1"/>
  <c r="N398" i="1"/>
  <c r="O398" i="1"/>
  <c r="P398" i="1"/>
  <c r="M398" i="1"/>
  <c r="Z363" i="1"/>
  <c r="AA363" i="1"/>
  <c r="N363" i="1"/>
  <c r="O363" i="1"/>
  <c r="M363" i="1"/>
  <c r="P363" i="1"/>
  <c r="Z340" i="1"/>
  <c r="AA340" i="1"/>
  <c r="N340" i="1"/>
  <c r="O340" i="1"/>
  <c r="P340" i="1"/>
  <c r="M340" i="1"/>
  <c r="Z384" i="1"/>
  <c r="AA384" i="1"/>
  <c r="N384" i="1"/>
  <c r="O384" i="1"/>
  <c r="P384" i="1"/>
  <c r="M384" i="1"/>
  <c r="Z356" i="1"/>
  <c r="AA356" i="1"/>
  <c r="N356" i="1"/>
  <c r="O356" i="1"/>
  <c r="P356" i="1"/>
  <c r="M356" i="1"/>
  <c r="Z393" i="1"/>
  <c r="AA393" i="1"/>
  <c r="N393" i="1"/>
  <c r="O393" i="1"/>
  <c r="P393" i="1"/>
  <c r="M393" i="1"/>
  <c r="Z328" i="1"/>
  <c r="N328" i="1"/>
  <c r="AA328" i="1"/>
  <c r="O328" i="1"/>
  <c r="P328" i="1"/>
  <c r="M328" i="1"/>
  <c r="AA337" i="1"/>
  <c r="Z337" i="1"/>
  <c r="N337" i="1"/>
  <c r="O337" i="1"/>
  <c r="P337" i="1"/>
  <c r="M337" i="1"/>
  <c r="Z332" i="1"/>
  <c r="AA332" i="1"/>
  <c r="N332" i="1"/>
  <c r="O332" i="1"/>
  <c r="P332" i="1"/>
  <c r="M332" i="1"/>
  <c r="AA359" i="1"/>
  <c r="N359" i="1"/>
  <c r="O359" i="1"/>
  <c r="Z359" i="1"/>
  <c r="M359" i="1"/>
  <c r="P359" i="1"/>
  <c r="Z326" i="1"/>
  <c r="AA326" i="1"/>
  <c r="N326" i="1"/>
  <c r="O326" i="1"/>
  <c r="P326" i="1"/>
  <c r="M326" i="1"/>
  <c r="AA399" i="1"/>
  <c r="Z399" i="1"/>
  <c r="N399" i="1"/>
  <c r="O399" i="1"/>
  <c r="M399" i="1"/>
  <c r="P399" i="1"/>
  <c r="Z387" i="1"/>
  <c r="AA387" i="1"/>
  <c r="N387" i="1"/>
  <c r="O387" i="1"/>
  <c r="P387" i="1"/>
  <c r="M387" i="1"/>
  <c r="AA383" i="1"/>
  <c r="Z383" i="1"/>
  <c r="N383" i="1"/>
  <c r="O383" i="1"/>
  <c r="P383" i="1"/>
  <c r="M383" i="1"/>
  <c r="Z371" i="1"/>
  <c r="AA371" i="1"/>
  <c r="N371" i="1"/>
  <c r="O371" i="1"/>
  <c r="M371" i="1"/>
  <c r="P371" i="1"/>
  <c r="AA367" i="1"/>
  <c r="Z367" i="1"/>
  <c r="N367" i="1"/>
  <c r="O367" i="1"/>
  <c r="M367" i="1"/>
  <c r="P367" i="1"/>
  <c r="Z358" i="1"/>
  <c r="N358" i="1"/>
  <c r="AA358" i="1"/>
  <c r="O358" i="1"/>
  <c r="P358" i="1"/>
  <c r="M358" i="1"/>
  <c r="Z352" i="1"/>
  <c r="AA352" i="1"/>
  <c r="N352" i="1"/>
  <c r="O352" i="1"/>
  <c r="P352" i="1"/>
  <c r="M352" i="1"/>
  <c r="Z396" i="1"/>
  <c r="AA396" i="1"/>
  <c r="N396" i="1"/>
  <c r="O396" i="1"/>
  <c r="P396" i="1"/>
  <c r="M396" i="1"/>
  <c r="Z380" i="1"/>
  <c r="N380" i="1"/>
  <c r="O380" i="1"/>
  <c r="P380" i="1"/>
  <c r="AA380" i="1"/>
  <c r="M380" i="1"/>
  <c r="Z357" i="1"/>
  <c r="AA357" i="1"/>
  <c r="N357" i="1"/>
  <c r="O357" i="1"/>
  <c r="P357" i="1"/>
  <c r="M357" i="1"/>
  <c r="AA347" i="1"/>
  <c r="Z347" i="1"/>
  <c r="N347" i="1"/>
  <c r="O347" i="1"/>
  <c r="M347" i="1"/>
  <c r="F347" i="1" s="1"/>
  <c r="I347" i="1" s="1"/>
  <c r="AD347" i="1" s="1"/>
  <c r="P347" i="1"/>
  <c r="AA325" i="1"/>
  <c r="Z325" i="1"/>
  <c r="N325" i="1"/>
  <c r="O325" i="1"/>
  <c r="P325" i="1"/>
  <c r="M325" i="1"/>
  <c r="F325" i="1" s="1"/>
  <c r="I325" i="1" s="1"/>
  <c r="AD325" i="1" s="1"/>
  <c r="AA345" i="1"/>
  <c r="N345" i="1"/>
  <c r="Z345" i="1"/>
  <c r="O345" i="1"/>
  <c r="P345" i="1"/>
  <c r="M345" i="1"/>
  <c r="L322" i="1"/>
  <c r="L317" i="1"/>
  <c r="K315" i="1"/>
  <c r="L321" i="1"/>
  <c r="F366" i="1"/>
  <c r="I366" i="1" s="1"/>
  <c r="AD366" i="1" s="1"/>
  <c r="F340" i="1"/>
  <c r="I340" i="1" s="1"/>
  <c r="AD340" i="1" s="1"/>
  <c r="F382" i="1"/>
  <c r="I382" i="1" s="1"/>
  <c r="AD382" i="1" s="1"/>
  <c r="D305" i="1"/>
  <c r="C308" i="1"/>
  <c r="D320" i="1"/>
  <c r="K302" i="1"/>
  <c r="L308" i="1"/>
  <c r="K314" i="1"/>
  <c r="F324" i="1"/>
  <c r="I324" i="1" s="1"/>
  <c r="AD324" i="1" s="1"/>
  <c r="F345" i="1"/>
  <c r="I345" i="1" s="1"/>
  <c r="AD345" i="1" s="1"/>
  <c r="F333" i="1"/>
  <c r="I333" i="1" s="1"/>
  <c r="AD333" i="1" s="1"/>
  <c r="F394" i="1"/>
  <c r="I394" i="1" s="1"/>
  <c r="AD394" i="1" s="1"/>
  <c r="D308" i="1"/>
  <c r="F361" i="1"/>
  <c r="I361" i="1" s="1"/>
  <c r="AD361" i="1" s="1"/>
  <c r="F329" i="1"/>
  <c r="I329" i="1" s="1"/>
  <c r="AD329" i="1" s="1"/>
  <c r="K305" i="1"/>
  <c r="D312" i="1"/>
  <c r="L305" i="1"/>
  <c r="L309" i="1"/>
  <c r="K317" i="1"/>
  <c r="K322" i="1"/>
  <c r="F356" i="1"/>
  <c r="I356" i="1" s="1"/>
  <c r="AD356" i="1" s="1"/>
  <c r="F350" i="1"/>
  <c r="I350" i="1" s="1"/>
  <c r="AD350" i="1" s="1"/>
  <c r="C304" i="1"/>
  <c r="K306" i="1"/>
  <c r="L313" i="1"/>
  <c r="D304" i="1"/>
  <c r="L302" i="1"/>
  <c r="K303" i="1"/>
  <c r="L306" i="1"/>
  <c r="K307" i="1"/>
  <c r="L310" i="1"/>
  <c r="K311" i="1"/>
  <c r="L314" i="1"/>
  <c r="L318" i="1"/>
  <c r="K319" i="1"/>
  <c r="F338" i="1"/>
  <c r="I338" i="1" s="1"/>
  <c r="AD338" i="1" s="1"/>
  <c r="K310" i="1"/>
  <c r="D316" i="1"/>
  <c r="C319" i="1"/>
  <c r="D309" i="1"/>
  <c r="C312" i="1"/>
  <c r="D319" i="1"/>
  <c r="L303" i="1"/>
  <c r="K304" i="1"/>
  <c r="L307" i="1"/>
  <c r="L311" i="1"/>
  <c r="K312" i="1"/>
  <c r="L315" i="1"/>
  <c r="K316" i="1"/>
  <c r="K320" i="1"/>
  <c r="F375" i="1"/>
  <c r="I375" i="1" s="1"/>
  <c r="AD375" i="1" s="1"/>
  <c r="F354" i="1"/>
  <c r="I354" i="1" s="1"/>
  <c r="AD354" i="1" s="1"/>
  <c r="F330" i="1"/>
  <c r="I330" i="1" s="1"/>
  <c r="AD330" i="1" s="1"/>
  <c r="K309" i="1"/>
  <c r="K313" i="1"/>
  <c r="L320" i="1"/>
  <c r="K321" i="1"/>
  <c r="F391" i="1"/>
  <c r="I391" i="1" s="1"/>
  <c r="AD391" i="1" s="1"/>
  <c r="F395" i="1"/>
  <c r="I395" i="1" s="1"/>
  <c r="AD395" i="1" s="1"/>
  <c r="F363" i="1"/>
  <c r="I363" i="1" s="1"/>
  <c r="AD363" i="1" s="1"/>
  <c r="F343" i="1"/>
  <c r="I343" i="1" s="1"/>
  <c r="AD343" i="1" s="1"/>
  <c r="K318" i="1"/>
  <c r="D313" i="1"/>
  <c r="D317" i="1"/>
  <c r="D321" i="1"/>
  <c r="C307" i="1"/>
  <c r="C302" i="1"/>
  <c r="D303" i="1"/>
  <c r="C306" i="1"/>
  <c r="C310" i="1"/>
  <c r="D311" i="1"/>
  <c r="C314" i="1"/>
  <c r="D315" i="1"/>
  <c r="C318" i="1"/>
  <c r="C322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K283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B300" i="1"/>
  <c r="D300" i="1" s="1"/>
  <c r="B299" i="1"/>
  <c r="C299" i="1" s="1"/>
  <c r="B298" i="1"/>
  <c r="L298" i="1" s="1"/>
  <c r="B297" i="1"/>
  <c r="D297" i="1" s="1"/>
  <c r="B296" i="1"/>
  <c r="D296" i="1" s="1"/>
  <c r="B295" i="1"/>
  <c r="C295" i="1" s="1"/>
  <c r="B294" i="1"/>
  <c r="L294" i="1" s="1"/>
  <c r="B293" i="1"/>
  <c r="C293" i="1" s="1"/>
  <c r="B292" i="1"/>
  <c r="D292" i="1" s="1"/>
  <c r="B291" i="1"/>
  <c r="C291" i="1" s="1"/>
  <c r="B290" i="1"/>
  <c r="L290" i="1" s="1"/>
  <c r="B289" i="1"/>
  <c r="D289" i="1" s="1"/>
  <c r="B288" i="1"/>
  <c r="D288" i="1" s="1"/>
  <c r="B287" i="1"/>
  <c r="C287" i="1" s="1"/>
  <c r="B286" i="1"/>
  <c r="D286" i="1" s="1"/>
  <c r="B285" i="1"/>
  <c r="C285" i="1" s="1"/>
  <c r="B284" i="1"/>
  <c r="D284" i="1" s="1"/>
  <c r="B283" i="1"/>
  <c r="C283" i="1" s="1"/>
  <c r="B282" i="1"/>
  <c r="L282" i="1" s="1"/>
  <c r="B281" i="1"/>
  <c r="D281" i="1" s="1"/>
  <c r="B280" i="1"/>
  <c r="D280" i="1" s="1"/>
  <c r="B279" i="1"/>
  <c r="C279" i="1" s="1"/>
  <c r="B278" i="1"/>
  <c r="L278" i="1" s="1"/>
  <c r="B277" i="1"/>
  <c r="D277" i="1" s="1"/>
  <c r="B276" i="1"/>
  <c r="D276" i="1" s="1"/>
  <c r="B275" i="1"/>
  <c r="C275" i="1" s="1"/>
  <c r="B274" i="1"/>
  <c r="L274" i="1" s="1"/>
  <c r="B273" i="1"/>
  <c r="C273" i="1" s="1"/>
  <c r="B272" i="1"/>
  <c r="D272" i="1" s="1"/>
  <c r="B271" i="1"/>
  <c r="C271" i="1" s="1"/>
  <c r="B270" i="1"/>
  <c r="K270" i="1" s="1"/>
  <c r="Z307" i="1" l="1"/>
  <c r="AA307" i="1"/>
  <c r="N307" i="1"/>
  <c r="O307" i="1"/>
  <c r="P307" i="1"/>
  <c r="M307" i="1"/>
  <c r="Z314" i="1"/>
  <c r="AA314" i="1"/>
  <c r="N314" i="1"/>
  <c r="O314" i="1"/>
  <c r="P314" i="1"/>
  <c r="M314" i="1"/>
  <c r="Z306" i="1"/>
  <c r="AA306" i="1"/>
  <c r="N306" i="1"/>
  <c r="O306" i="1"/>
  <c r="P306" i="1"/>
  <c r="M306" i="1"/>
  <c r="Z313" i="1"/>
  <c r="N313" i="1"/>
  <c r="AA313" i="1"/>
  <c r="O313" i="1"/>
  <c r="P313" i="1"/>
  <c r="M313" i="1"/>
  <c r="Z309" i="1"/>
  <c r="AA309" i="1"/>
  <c r="N309" i="1"/>
  <c r="O309" i="1"/>
  <c r="P309" i="1"/>
  <c r="M309" i="1"/>
  <c r="Z322" i="1"/>
  <c r="AA322" i="1"/>
  <c r="N322" i="1"/>
  <c r="O322" i="1"/>
  <c r="P322" i="1"/>
  <c r="M322" i="1"/>
  <c r="Z278" i="1"/>
  <c r="AA278" i="1"/>
  <c r="N278" i="1"/>
  <c r="O278" i="1"/>
  <c r="P278" i="1"/>
  <c r="M278" i="1"/>
  <c r="Z282" i="1"/>
  <c r="AA282" i="1"/>
  <c r="N282" i="1"/>
  <c r="O282" i="1"/>
  <c r="P282" i="1"/>
  <c r="M282" i="1"/>
  <c r="Z311" i="1"/>
  <c r="AA311" i="1"/>
  <c r="N311" i="1"/>
  <c r="O311" i="1"/>
  <c r="P311" i="1"/>
  <c r="M311" i="1"/>
  <c r="Z318" i="1"/>
  <c r="AA318" i="1"/>
  <c r="N318" i="1"/>
  <c r="O318" i="1"/>
  <c r="P318" i="1"/>
  <c r="M318" i="1"/>
  <c r="Z294" i="1"/>
  <c r="AA294" i="1"/>
  <c r="N294" i="1"/>
  <c r="O294" i="1"/>
  <c r="P294" i="1"/>
  <c r="M294" i="1"/>
  <c r="D291" i="1"/>
  <c r="C294" i="1"/>
  <c r="Z320" i="1"/>
  <c r="AA320" i="1"/>
  <c r="N320" i="1"/>
  <c r="O320" i="1"/>
  <c r="M320" i="1"/>
  <c r="P320" i="1"/>
  <c r="Z315" i="1"/>
  <c r="AA315" i="1"/>
  <c r="N315" i="1"/>
  <c r="O315" i="1"/>
  <c r="P315" i="1"/>
  <c r="M315" i="1"/>
  <c r="Z305" i="1"/>
  <c r="AA305" i="1"/>
  <c r="N305" i="1"/>
  <c r="O305" i="1"/>
  <c r="P305" i="1"/>
  <c r="M305" i="1"/>
  <c r="AA308" i="1"/>
  <c r="Z308" i="1"/>
  <c r="N308" i="1"/>
  <c r="O308" i="1"/>
  <c r="M308" i="1"/>
  <c r="P308" i="1"/>
  <c r="N321" i="1"/>
  <c r="Z321" i="1"/>
  <c r="O321" i="1"/>
  <c r="P321" i="1"/>
  <c r="M321" i="1"/>
  <c r="AA321" i="1"/>
  <c r="Z274" i="1"/>
  <c r="AA274" i="1"/>
  <c r="N274" i="1"/>
  <c r="O274" i="1"/>
  <c r="P274" i="1"/>
  <c r="M274" i="1"/>
  <c r="Z290" i="1"/>
  <c r="AA290" i="1"/>
  <c r="N290" i="1"/>
  <c r="O290" i="1"/>
  <c r="P290" i="1"/>
  <c r="M290" i="1"/>
  <c r="L291" i="1"/>
  <c r="D294" i="1"/>
  <c r="Z298" i="1"/>
  <c r="AA298" i="1"/>
  <c r="N298" i="1"/>
  <c r="O298" i="1"/>
  <c r="P298" i="1"/>
  <c r="M298" i="1"/>
  <c r="Z303" i="1"/>
  <c r="AA303" i="1"/>
  <c r="N303" i="1"/>
  <c r="O303" i="1"/>
  <c r="P303" i="1"/>
  <c r="M303" i="1"/>
  <c r="Z310" i="1"/>
  <c r="AA310" i="1"/>
  <c r="N310" i="1"/>
  <c r="O310" i="1"/>
  <c r="P310" i="1"/>
  <c r="M310" i="1"/>
  <c r="AA302" i="1"/>
  <c r="Z302" i="1"/>
  <c r="O302" i="1"/>
  <c r="N302" i="1"/>
  <c r="M302" i="1"/>
  <c r="P302" i="1"/>
  <c r="Z317" i="1"/>
  <c r="AA317" i="1"/>
  <c r="N317" i="1"/>
  <c r="O317" i="1"/>
  <c r="P317" i="1"/>
  <c r="M317" i="1"/>
  <c r="F346" i="1"/>
  <c r="I346" i="1" s="1"/>
  <c r="AD346" i="1" s="1"/>
  <c r="F331" i="1"/>
  <c r="I331" i="1" s="1"/>
  <c r="AD331" i="1" s="1"/>
  <c r="F398" i="1"/>
  <c r="I398" i="1" s="1"/>
  <c r="AD398" i="1" s="1"/>
  <c r="F399" i="1"/>
  <c r="I399" i="1" s="1"/>
  <c r="AD399" i="1" s="1"/>
  <c r="F334" i="1"/>
  <c r="I334" i="1" s="1"/>
  <c r="AD334" i="1" s="1"/>
  <c r="L273" i="1"/>
  <c r="D298" i="1"/>
  <c r="K295" i="1"/>
  <c r="L300" i="1"/>
  <c r="F386" i="1"/>
  <c r="I386" i="1" s="1"/>
  <c r="AD386" i="1" s="1"/>
  <c r="F358" i="1"/>
  <c r="I358" i="1" s="1"/>
  <c r="AD358" i="1" s="1"/>
  <c r="F381" i="1"/>
  <c r="I381" i="1" s="1"/>
  <c r="AD381" i="1" s="1"/>
  <c r="F359" i="1"/>
  <c r="I359" i="1" s="1"/>
  <c r="AD359" i="1" s="1"/>
  <c r="F378" i="1"/>
  <c r="I378" i="1" s="1"/>
  <c r="AD378" i="1" s="1"/>
  <c r="F376" i="1"/>
  <c r="I376" i="1" s="1"/>
  <c r="AD376" i="1" s="1"/>
  <c r="F349" i="1"/>
  <c r="I349" i="1" s="1"/>
  <c r="AD349" i="1" s="1"/>
  <c r="F384" i="1"/>
  <c r="I384" i="1" s="1"/>
  <c r="AD384" i="1" s="1"/>
  <c r="F374" i="1"/>
  <c r="I374" i="1" s="1"/>
  <c r="AD374" i="1" s="1"/>
  <c r="F364" i="1"/>
  <c r="I364" i="1" s="1"/>
  <c r="AD364" i="1" s="1"/>
  <c r="F335" i="1"/>
  <c r="I335" i="1" s="1"/>
  <c r="AD335" i="1" s="1"/>
  <c r="F388" i="1"/>
  <c r="I388" i="1" s="1"/>
  <c r="AD388" i="1" s="1"/>
  <c r="F369" i="1"/>
  <c r="I369" i="1" s="1"/>
  <c r="AD369" i="1" s="1"/>
  <c r="F379" i="1"/>
  <c r="I379" i="1" s="1"/>
  <c r="AD379" i="1" s="1"/>
  <c r="F367" i="1"/>
  <c r="I367" i="1" s="1"/>
  <c r="AD367" i="1" s="1"/>
  <c r="F390" i="1"/>
  <c r="I390" i="1" s="1"/>
  <c r="AD390" i="1" s="1"/>
  <c r="F326" i="1"/>
  <c r="I326" i="1" s="1"/>
  <c r="AD326" i="1" s="1"/>
  <c r="F332" i="1"/>
  <c r="I332" i="1" s="1"/>
  <c r="AD332" i="1" s="1"/>
  <c r="F355" i="1"/>
  <c r="I355" i="1" s="1"/>
  <c r="AD355" i="1" s="1"/>
  <c r="F387" i="1"/>
  <c r="I387" i="1" s="1"/>
  <c r="AD387" i="1" s="1"/>
  <c r="F341" i="1"/>
  <c r="I341" i="1" s="1"/>
  <c r="AD341" i="1" s="1"/>
  <c r="F372" i="1"/>
  <c r="I372" i="1" s="1"/>
  <c r="AD372" i="1" s="1"/>
  <c r="F353" i="1"/>
  <c r="I353" i="1" s="1"/>
  <c r="AD353" i="1" s="1"/>
  <c r="F365" i="1"/>
  <c r="I365" i="1" s="1"/>
  <c r="AD365" i="1" s="1"/>
  <c r="F357" i="1"/>
  <c r="I357" i="1" s="1"/>
  <c r="AD357" i="1" s="1"/>
  <c r="F370" i="1"/>
  <c r="I370" i="1" s="1"/>
  <c r="AD370" i="1" s="1"/>
  <c r="F339" i="1"/>
  <c r="I339" i="1" s="1"/>
  <c r="AD339" i="1" s="1"/>
  <c r="L270" i="1"/>
  <c r="D279" i="1"/>
  <c r="C282" i="1"/>
  <c r="K276" i="1"/>
  <c r="K278" i="1"/>
  <c r="K279" i="1"/>
  <c r="F385" i="1"/>
  <c r="I385" i="1" s="1"/>
  <c r="AD385" i="1" s="1"/>
  <c r="F392" i="1"/>
  <c r="I392" i="1" s="1"/>
  <c r="AD392" i="1" s="1"/>
  <c r="F373" i="1"/>
  <c r="I373" i="1" s="1"/>
  <c r="AD373" i="1" s="1"/>
  <c r="F327" i="1"/>
  <c r="I327" i="1" s="1"/>
  <c r="AD327" i="1" s="1"/>
  <c r="F371" i="1"/>
  <c r="I371" i="1" s="1"/>
  <c r="AD371" i="1" s="1"/>
  <c r="F389" i="1"/>
  <c r="I389" i="1" s="1"/>
  <c r="AD389" i="1" s="1"/>
  <c r="F377" i="1"/>
  <c r="I377" i="1" s="1"/>
  <c r="AD377" i="1" s="1"/>
  <c r="F368" i="1"/>
  <c r="I368" i="1" s="1"/>
  <c r="AD368" i="1" s="1"/>
  <c r="D275" i="1"/>
  <c r="C278" i="1"/>
  <c r="L279" i="1"/>
  <c r="K282" i="1"/>
  <c r="L284" i="1"/>
  <c r="K293" i="1"/>
  <c r="L297" i="1"/>
  <c r="F314" i="1"/>
  <c r="I314" i="1" s="1"/>
  <c r="AD314" i="1" s="1"/>
  <c r="F380" i="1"/>
  <c r="I380" i="1" s="1"/>
  <c r="AD380" i="1" s="1"/>
  <c r="F342" i="1"/>
  <c r="I342" i="1" s="1"/>
  <c r="AD342" i="1" s="1"/>
  <c r="F352" i="1"/>
  <c r="I352" i="1" s="1"/>
  <c r="AD352" i="1" s="1"/>
  <c r="F383" i="1"/>
  <c r="I383" i="1" s="1"/>
  <c r="AD383" i="1" s="1"/>
  <c r="F393" i="1"/>
  <c r="I393" i="1" s="1"/>
  <c r="AD393" i="1" s="1"/>
  <c r="D282" i="1"/>
  <c r="D278" i="1"/>
  <c r="D295" i="1"/>
  <c r="C298" i="1"/>
  <c r="K272" i="1"/>
  <c r="K275" i="1"/>
  <c r="K289" i="1"/>
  <c r="L293" i="1"/>
  <c r="K300" i="1"/>
  <c r="F322" i="1"/>
  <c r="I322" i="1" s="1"/>
  <c r="AD322" i="1" s="1"/>
  <c r="F302" i="1"/>
  <c r="I302" i="1" s="1"/>
  <c r="AD302" i="1" s="1"/>
  <c r="F362" i="1"/>
  <c r="I362" i="1" s="1"/>
  <c r="AD362" i="1" s="1"/>
  <c r="F351" i="1"/>
  <c r="I351" i="1" s="1"/>
  <c r="AD351" i="1" s="1"/>
  <c r="F400" i="1"/>
  <c r="I400" i="1" s="1"/>
  <c r="AD400" i="1" s="1"/>
  <c r="F348" i="1"/>
  <c r="I348" i="1" s="1"/>
  <c r="AD348" i="1" s="1"/>
  <c r="F337" i="1"/>
  <c r="I337" i="1" s="1"/>
  <c r="AD337" i="1" s="1"/>
  <c r="F360" i="1"/>
  <c r="I360" i="1" s="1"/>
  <c r="AD360" i="1" s="1"/>
  <c r="F397" i="1"/>
  <c r="I397" i="1" s="1"/>
  <c r="AD397" i="1" s="1"/>
  <c r="F336" i="1"/>
  <c r="I336" i="1" s="1"/>
  <c r="AD336" i="1" s="1"/>
  <c r="F328" i="1"/>
  <c r="I328" i="1" s="1"/>
  <c r="AD328" i="1" s="1"/>
  <c r="F344" i="1"/>
  <c r="I344" i="1" s="1"/>
  <c r="AD344" i="1" s="1"/>
  <c r="L280" i="1"/>
  <c r="K296" i="1"/>
  <c r="D271" i="1"/>
  <c r="L283" i="1"/>
  <c r="K286" i="1"/>
  <c r="L287" i="1"/>
  <c r="K292" i="1"/>
  <c r="L296" i="1"/>
  <c r="K299" i="1"/>
  <c r="C270" i="1"/>
  <c r="D274" i="1"/>
  <c r="D283" i="1"/>
  <c r="C286" i="1"/>
  <c r="D290" i="1"/>
  <c r="D299" i="1"/>
  <c r="K271" i="1"/>
  <c r="L272" i="1"/>
  <c r="K274" i="1"/>
  <c r="L275" i="1"/>
  <c r="K277" i="1"/>
  <c r="K281" i="1"/>
  <c r="K285" i="1"/>
  <c r="L286" i="1"/>
  <c r="K288" i="1"/>
  <c r="L289" i="1"/>
  <c r="L292" i="1"/>
  <c r="K294" i="1"/>
  <c r="L295" i="1"/>
  <c r="K298" i="1"/>
  <c r="L299" i="1"/>
  <c r="F307" i="1"/>
  <c r="I307" i="1" s="1"/>
  <c r="AD307" i="1" s="1"/>
  <c r="K287" i="1"/>
  <c r="C274" i="1"/>
  <c r="C290" i="1"/>
  <c r="L276" i="1"/>
  <c r="D270" i="1"/>
  <c r="L271" i="1"/>
  <c r="K273" i="1"/>
  <c r="L277" i="1"/>
  <c r="K280" i="1"/>
  <c r="L281" i="1"/>
  <c r="K284" i="1"/>
  <c r="L285" i="1"/>
  <c r="L288" i="1"/>
  <c r="K291" i="1"/>
  <c r="K297" i="1"/>
  <c r="F320" i="1"/>
  <c r="I320" i="1" s="1"/>
  <c r="AD320" i="1" s="1"/>
  <c r="F310" i="1"/>
  <c r="I310" i="1" s="1"/>
  <c r="AD310" i="1" s="1"/>
  <c r="K290" i="1"/>
  <c r="F396" i="1"/>
  <c r="I396" i="1" s="1"/>
  <c r="AD396" i="1" s="1"/>
  <c r="F318" i="1"/>
  <c r="I318" i="1" s="1"/>
  <c r="AD318" i="1" s="1"/>
  <c r="D287" i="1"/>
  <c r="F306" i="1"/>
  <c r="I306" i="1" s="1"/>
  <c r="AD306" i="1" s="1"/>
  <c r="C277" i="1"/>
  <c r="C281" i="1"/>
  <c r="C289" i="1"/>
  <c r="C297" i="1"/>
  <c r="C272" i="1"/>
  <c r="D273" i="1"/>
  <c r="C276" i="1"/>
  <c r="C280" i="1"/>
  <c r="C284" i="1"/>
  <c r="D285" i="1"/>
  <c r="C288" i="1"/>
  <c r="C292" i="1"/>
  <c r="D293" i="1"/>
  <c r="C296" i="1"/>
  <c r="C30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L253" i="1"/>
  <c r="H253" i="1"/>
  <c r="H252" i="1"/>
  <c r="H251" i="1"/>
  <c r="H250" i="1"/>
  <c r="H249" i="1"/>
  <c r="H248" i="1"/>
  <c r="H247" i="1"/>
  <c r="B268" i="1"/>
  <c r="D268" i="1" s="1"/>
  <c r="B267" i="1"/>
  <c r="C267" i="1" s="1"/>
  <c r="B266" i="1"/>
  <c r="C266" i="1" s="1"/>
  <c r="B265" i="1"/>
  <c r="D265" i="1" s="1"/>
  <c r="B264" i="1"/>
  <c r="D264" i="1" s="1"/>
  <c r="B263" i="1"/>
  <c r="C263" i="1" s="1"/>
  <c r="B262" i="1"/>
  <c r="C262" i="1" s="1"/>
  <c r="B261" i="1"/>
  <c r="D261" i="1" s="1"/>
  <c r="B260" i="1"/>
  <c r="D260" i="1" s="1"/>
  <c r="B259" i="1"/>
  <c r="C259" i="1" s="1"/>
  <c r="B258" i="1"/>
  <c r="D258" i="1" s="1"/>
  <c r="B257" i="1"/>
  <c r="D257" i="1" s="1"/>
  <c r="B256" i="1"/>
  <c r="D256" i="1" s="1"/>
  <c r="B255" i="1"/>
  <c r="C255" i="1" s="1"/>
  <c r="B254" i="1"/>
  <c r="K254" i="1" s="1"/>
  <c r="B253" i="1"/>
  <c r="D253" i="1" s="1"/>
  <c r="B252" i="1"/>
  <c r="D252" i="1" s="1"/>
  <c r="B251" i="1"/>
  <c r="C251" i="1" s="1"/>
  <c r="B250" i="1"/>
  <c r="K250" i="1" s="1"/>
  <c r="B249" i="1"/>
  <c r="D249" i="1" s="1"/>
  <c r="B248" i="1"/>
  <c r="D248" i="1" s="1"/>
  <c r="B247" i="1"/>
  <c r="C247" i="1" s="1"/>
  <c r="Z281" i="1" l="1"/>
  <c r="AA281" i="1"/>
  <c r="N281" i="1"/>
  <c r="O281" i="1"/>
  <c r="P281" i="1"/>
  <c r="M281" i="1"/>
  <c r="Z271" i="1"/>
  <c r="AA271" i="1"/>
  <c r="N271" i="1"/>
  <c r="O271" i="1"/>
  <c r="M271" i="1"/>
  <c r="P271" i="1"/>
  <c r="Z289" i="1"/>
  <c r="AA289" i="1"/>
  <c r="N289" i="1"/>
  <c r="O289" i="1"/>
  <c r="M289" i="1"/>
  <c r="P289" i="1"/>
  <c r="Z272" i="1"/>
  <c r="AA272" i="1"/>
  <c r="N272" i="1"/>
  <c r="O272" i="1"/>
  <c r="P272" i="1"/>
  <c r="M272" i="1"/>
  <c r="Z299" i="1"/>
  <c r="AA299" i="1"/>
  <c r="N299" i="1"/>
  <c r="O299" i="1"/>
  <c r="P299" i="1"/>
  <c r="M299" i="1"/>
  <c r="Z292" i="1"/>
  <c r="N292" i="1"/>
  <c r="AA292" i="1"/>
  <c r="O292" i="1"/>
  <c r="P292" i="1"/>
  <c r="M292" i="1"/>
  <c r="Z287" i="1"/>
  <c r="AA287" i="1"/>
  <c r="N287" i="1"/>
  <c r="O287" i="1"/>
  <c r="M287" i="1"/>
  <c r="P287" i="1"/>
  <c r="Z273" i="1"/>
  <c r="AA273" i="1"/>
  <c r="N273" i="1"/>
  <c r="O273" i="1"/>
  <c r="P273" i="1"/>
  <c r="M273" i="1"/>
  <c r="N300" i="1"/>
  <c r="Z300" i="1"/>
  <c r="O300" i="1"/>
  <c r="P300" i="1"/>
  <c r="M300" i="1"/>
  <c r="AA300" i="1"/>
  <c r="Z291" i="1"/>
  <c r="AA291" i="1"/>
  <c r="N291" i="1"/>
  <c r="O291" i="1"/>
  <c r="P291" i="1"/>
  <c r="M291" i="1"/>
  <c r="Z297" i="1"/>
  <c r="AA297" i="1"/>
  <c r="N297" i="1"/>
  <c r="O297" i="1"/>
  <c r="M297" i="1"/>
  <c r="P297" i="1"/>
  <c r="Z279" i="1"/>
  <c r="AA279" i="1"/>
  <c r="N279" i="1"/>
  <c r="O279" i="1"/>
  <c r="M279" i="1"/>
  <c r="P279" i="1"/>
  <c r="AA270" i="1"/>
  <c r="Z270" i="1"/>
  <c r="O270" i="1"/>
  <c r="N270" i="1"/>
  <c r="P270" i="1"/>
  <c r="M270" i="1"/>
  <c r="Z288" i="1"/>
  <c r="AA288" i="1"/>
  <c r="N288" i="1"/>
  <c r="O288" i="1"/>
  <c r="P288" i="1"/>
  <c r="M288" i="1"/>
  <c r="Z295" i="1"/>
  <c r="AA295" i="1"/>
  <c r="N295" i="1"/>
  <c r="O295" i="1"/>
  <c r="P295" i="1"/>
  <c r="M295" i="1"/>
  <c r="Z296" i="1"/>
  <c r="AA296" i="1"/>
  <c r="N296" i="1"/>
  <c r="O296" i="1"/>
  <c r="P296" i="1"/>
  <c r="M296" i="1"/>
  <c r="Z283" i="1"/>
  <c r="AA283" i="1"/>
  <c r="N283" i="1"/>
  <c r="O283" i="1"/>
  <c r="M283" i="1"/>
  <c r="P283" i="1"/>
  <c r="Z253" i="1"/>
  <c r="AA253" i="1"/>
  <c r="N253" i="1"/>
  <c r="O253" i="1"/>
  <c r="P253" i="1"/>
  <c r="M253" i="1"/>
  <c r="K264" i="1"/>
  <c r="Z280" i="1"/>
  <c r="AA280" i="1"/>
  <c r="N280" i="1"/>
  <c r="O280" i="1"/>
  <c r="P280" i="1"/>
  <c r="M280" i="1"/>
  <c r="Z285" i="1"/>
  <c r="AA285" i="1"/>
  <c r="N285" i="1"/>
  <c r="O285" i="1"/>
  <c r="P285" i="1"/>
  <c r="M285" i="1"/>
  <c r="Z277" i="1"/>
  <c r="AA277" i="1"/>
  <c r="N277" i="1"/>
  <c r="O277" i="1"/>
  <c r="P277" i="1"/>
  <c r="M277" i="1"/>
  <c r="Z276" i="1"/>
  <c r="N276" i="1"/>
  <c r="AA276" i="1"/>
  <c r="O276" i="1"/>
  <c r="P276" i="1"/>
  <c r="M276" i="1"/>
  <c r="Z286" i="1"/>
  <c r="AA286" i="1"/>
  <c r="N286" i="1"/>
  <c r="O286" i="1"/>
  <c r="P286" i="1"/>
  <c r="M286" i="1"/>
  <c r="Z275" i="1"/>
  <c r="AA275" i="1"/>
  <c r="N275" i="1"/>
  <c r="O275" i="1"/>
  <c r="M275" i="1"/>
  <c r="P275" i="1"/>
  <c r="Z293" i="1"/>
  <c r="AA293" i="1"/>
  <c r="N293" i="1"/>
  <c r="O293" i="1"/>
  <c r="M293" i="1"/>
  <c r="P293" i="1"/>
  <c r="N284" i="1"/>
  <c r="O284" i="1"/>
  <c r="Z284" i="1"/>
  <c r="AA284" i="1"/>
  <c r="P284" i="1"/>
  <c r="M284" i="1"/>
  <c r="F288" i="1"/>
  <c r="I288" i="1" s="1"/>
  <c r="AD288" i="1" s="1"/>
  <c r="F308" i="1"/>
  <c r="I308" i="1" s="1"/>
  <c r="AD308" i="1" s="1"/>
  <c r="D262" i="1"/>
  <c r="L248" i="1"/>
  <c r="K258" i="1"/>
  <c r="K262" i="1"/>
  <c r="L268" i="1"/>
  <c r="F292" i="1"/>
  <c r="I292" i="1" s="1"/>
  <c r="AD292" i="1" s="1"/>
  <c r="F280" i="1"/>
  <c r="I280" i="1" s="1"/>
  <c r="AD280" i="1" s="1"/>
  <c r="F315" i="1"/>
  <c r="I315" i="1" s="1"/>
  <c r="AD315" i="1" s="1"/>
  <c r="F296" i="1"/>
  <c r="I296" i="1" s="1"/>
  <c r="AD296" i="1" s="1"/>
  <c r="F305" i="1"/>
  <c r="I305" i="1" s="1"/>
  <c r="AD305" i="1" s="1"/>
  <c r="F312" i="1"/>
  <c r="I312" i="1" s="1"/>
  <c r="AD312" i="1" s="1"/>
  <c r="F319" i="1"/>
  <c r="I319" i="1" s="1"/>
  <c r="AD319" i="1" s="1"/>
  <c r="F291" i="1"/>
  <c r="I291" i="1" s="1"/>
  <c r="AD291" i="1" s="1"/>
  <c r="F284" i="1"/>
  <c r="I284" i="1" s="1"/>
  <c r="AD284" i="1" s="1"/>
  <c r="F272" i="1"/>
  <c r="I272" i="1" s="1"/>
  <c r="AD272" i="1" s="1"/>
  <c r="F309" i="1"/>
  <c r="I309" i="1" s="1"/>
  <c r="AD309" i="1" s="1"/>
  <c r="F303" i="1"/>
  <c r="I303" i="1" s="1"/>
  <c r="AD303" i="1" s="1"/>
  <c r="F321" i="1"/>
  <c r="I321" i="1" s="1"/>
  <c r="AD321" i="1" s="1"/>
  <c r="K255" i="1"/>
  <c r="L258" i="1"/>
  <c r="F313" i="1"/>
  <c r="I313" i="1" s="1"/>
  <c r="AD313" i="1" s="1"/>
  <c r="D255" i="1"/>
  <c r="C258" i="1"/>
  <c r="L255" i="1"/>
  <c r="L262" i="1"/>
  <c r="L264" i="1"/>
  <c r="K268" i="1"/>
  <c r="F300" i="1"/>
  <c r="I300" i="1" s="1"/>
  <c r="AD300" i="1" s="1"/>
  <c r="F276" i="1"/>
  <c r="I276" i="1" s="1"/>
  <c r="AD276" i="1" s="1"/>
  <c r="F289" i="1"/>
  <c r="I289" i="1" s="1"/>
  <c r="AD289" i="1" s="1"/>
  <c r="F311" i="1"/>
  <c r="I311" i="1" s="1"/>
  <c r="AD311" i="1" s="1"/>
  <c r="F304" i="1"/>
  <c r="I304" i="1" s="1"/>
  <c r="AD304" i="1" s="1"/>
  <c r="L250" i="1"/>
  <c r="K253" i="1"/>
  <c r="L257" i="1"/>
  <c r="K266" i="1"/>
  <c r="F281" i="1"/>
  <c r="I281" i="1" s="1"/>
  <c r="AD281" i="1" s="1"/>
  <c r="F316" i="1"/>
  <c r="I316" i="1" s="1"/>
  <c r="AD316" i="1" s="1"/>
  <c r="F298" i="1"/>
  <c r="I298" i="1" s="1"/>
  <c r="AD298" i="1" s="1"/>
  <c r="F294" i="1"/>
  <c r="I294" i="1" s="1"/>
  <c r="AD294" i="1" s="1"/>
  <c r="D251" i="1"/>
  <c r="C254" i="1"/>
  <c r="K247" i="1"/>
  <c r="D247" i="1"/>
  <c r="C250" i="1"/>
  <c r="D250" i="1"/>
  <c r="D259" i="1"/>
  <c r="D266" i="1"/>
  <c r="K248" i="1"/>
  <c r="L252" i="1"/>
  <c r="L254" i="1"/>
  <c r="K257" i="1"/>
  <c r="L259" i="1"/>
  <c r="L261" i="1"/>
  <c r="L263" i="1"/>
  <c r="L265" i="1"/>
  <c r="L267" i="1"/>
  <c r="F297" i="1"/>
  <c r="I297" i="1" s="1"/>
  <c r="AD297" i="1" s="1"/>
  <c r="F286" i="1"/>
  <c r="I286" i="1" s="1"/>
  <c r="AD286" i="1" s="1"/>
  <c r="F317" i="1"/>
  <c r="I317" i="1" s="1"/>
  <c r="AD317" i="1" s="1"/>
  <c r="K251" i="1"/>
  <c r="K260" i="1"/>
  <c r="D267" i="1"/>
  <c r="K249" i="1"/>
  <c r="K256" i="1"/>
  <c r="L260" i="1"/>
  <c r="L266" i="1"/>
  <c r="D254" i="1"/>
  <c r="D263" i="1"/>
  <c r="L247" i="1"/>
  <c r="L249" i="1"/>
  <c r="L251" i="1"/>
  <c r="K252" i="1"/>
  <c r="L256" i="1"/>
  <c r="K259" i="1"/>
  <c r="K261" i="1"/>
  <c r="K263" i="1"/>
  <c r="K265" i="1"/>
  <c r="K267" i="1"/>
  <c r="F277" i="1"/>
  <c r="I277" i="1" s="1"/>
  <c r="AD277" i="1" s="1"/>
  <c r="C249" i="1"/>
  <c r="C253" i="1"/>
  <c r="C257" i="1"/>
  <c r="C261" i="1"/>
  <c r="C265" i="1"/>
  <c r="C248" i="1"/>
  <c r="C252" i="1"/>
  <c r="C256" i="1"/>
  <c r="C260" i="1"/>
  <c r="C264" i="1"/>
  <c r="C268" i="1"/>
  <c r="H245" i="1"/>
  <c r="B245" i="1"/>
  <c r="D245" i="1" s="1"/>
  <c r="Z249" i="1" l="1"/>
  <c r="AA249" i="1"/>
  <c r="N249" i="1"/>
  <c r="O249" i="1"/>
  <c r="P249" i="1"/>
  <c r="M249" i="1"/>
  <c r="Z266" i="1"/>
  <c r="AA266" i="1"/>
  <c r="N266" i="1"/>
  <c r="O266" i="1"/>
  <c r="P266" i="1"/>
  <c r="M266" i="1"/>
  <c r="Z256" i="1"/>
  <c r="AA256" i="1"/>
  <c r="N256" i="1"/>
  <c r="O256" i="1"/>
  <c r="P256" i="1"/>
  <c r="M256" i="1"/>
  <c r="AA247" i="1"/>
  <c r="Z247" i="1"/>
  <c r="O247" i="1"/>
  <c r="N247" i="1"/>
  <c r="M247" i="1"/>
  <c r="P247" i="1"/>
  <c r="Z260" i="1"/>
  <c r="AA260" i="1"/>
  <c r="N260" i="1"/>
  <c r="O260" i="1"/>
  <c r="P260" i="1"/>
  <c r="M260" i="1"/>
  <c r="Z267" i="1"/>
  <c r="AA267" i="1"/>
  <c r="N267" i="1"/>
  <c r="O267" i="1"/>
  <c r="M267" i="1"/>
  <c r="P267" i="1"/>
  <c r="Z259" i="1"/>
  <c r="AA259" i="1"/>
  <c r="N259" i="1"/>
  <c r="O259" i="1"/>
  <c r="M259" i="1"/>
  <c r="P259" i="1"/>
  <c r="Z250" i="1"/>
  <c r="AA250" i="1"/>
  <c r="N250" i="1"/>
  <c r="O250" i="1"/>
  <c r="P250" i="1"/>
  <c r="M250" i="1"/>
  <c r="N262" i="1"/>
  <c r="O262" i="1"/>
  <c r="Z262" i="1"/>
  <c r="P262" i="1"/>
  <c r="M262" i="1"/>
  <c r="AA262" i="1"/>
  <c r="Z268" i="1"/>
  <c r="AA268" i="1"/>
  <c r="N268" i="1"/>
  <c r="O268" i="1"/>
  <c r="P268" i="1"/>
  <c r="M268" i="1"/>
  <c r="Z251" i="1"/>
  <c r="AA251" i="1"/>
  <c r="N251" i="1"/>
  <c r="O251" i="1"/>
  <c r="M251" i="1"/>
  <c r="P251" i="1"/>
  <c r="Z265" i="1"/>
  <c r="AA265" i="1"/>
  <c r="N265" i="1"/>
  <c r="O265" i="1"/>
  <c r="P265" i="1"/>
  <c r="M265" i="1"/>
  <c r="Z255" i="1"/>
  <c r="AA255" i="1"/>
  <c r="N255" i="1"/>
  <c r="O255" i="1"/>
  <c r="M255" i="1"/>
  <c r="P255" i="1"/>
  <c r="Z258" i="1"/>
  <c r="AA258" i="1"/>
  <c r="N258" i="1"/>
  <c r="O258" i="1"/>
  <c r="P258" i="1"/>
  <c r="M258" i="1"/>
  <c r="Z263" i="1"/>
  <c r="AA263" i="1"/>
  <c r="N263" i="1"/>
  <c r="O263" i="1"/>
  <c r="M263" i="1"/>
  <c r="P263" i="1"/>
  <c r="Z254" i="1"/>
  <c r="N254" i="1"/>
  <c r="AA254" i="1"/>
  <c r="O254" i="1"/>
  <c r="P254" i="1"/>
  <c r="M254" i="1"/>
  <c r="Z257" i="1"/>
  <c r="AA257" i="1"/>
  <c r="N257" i="1"/>
  <c r="O257" i="1"/>
  <c r="P257" i="1"/>
  <c r="M257" i="1"/>
  <c r="Z261" i="1"/>
  <c r="AA261" i="1"/>
  <c r="N261" i="1"/>
  <c r="O261" i="1"/>
  <c r="P261" i="1"/>
  <c r="M261" i="1"/>
  <c r="Z252" i="1"/>
  <c r="AA252" i="1"/>
  <c r="N252" i="1"/>
  <c r="O252" i="1"/>
  <c r="P252" i="1"/>
  <c r="M252" i="1"/>
  <c r="Z264" i="1"/>
  <c r="AA264" i="1"/>
  <c r="N264" i="1"/>
  <c r="O264" i="1"/>
  <c r="P264" i="1"/>
  <c r="M264" i="1"/>
  <c r="Z248" i="1"/>
  <c r="AA248" i="1"/>
  <c r="N248" i="1"/>
  <c r="O248" i="1"/>
  <c r="P248" i="1"/>
  <c r="M248" i="1"/>
  <c r="F275" i="1"/>
  <c r="I275" i="1" s="1"/>
  <c r="AD275" i="1" s="1"/>
  <c r="F282" i="1"/>
  <c r="I282" i="1" s="1"/>
  <c r="AD282" i="1" s="1"/>
  <c r="F278" i="1"/>
  <c r="I278" i="1" s="1"/>
  <c r="AD278" i="1" s="1"/>
  <c r="F279" i="1"/>
  <c r="I279" i="1" s="1"/>
  <c r="AD279" i="1" s="1"/>
  <c r="F260" i="1"/>
  <c r="I260" i="1" s="1"/>
  <c r="AD260" i="1" s="1"/>
  <c r="F273" i="1"/>
  <c r="I273" i="1" s="1"/>
  <c r="AD273" i="1" s="1"/>
  <c r="F257" i="1"/>
  <c r="I257" i="1" s="1"/>
  <c r="AD257" i="1" s="1"/>
  <c r="F262" i="1"/>
  <c r="I262" i="1" s="1"/>
  <c r="AD262" i="1" s="1"/>
  <c r="F258" i="1"/>
  <c r="I258" i="1" s="1"/>
  <c r="AD258" i="1" s="1"/>
  <c r="F256" i="1"/>
  <c r="I256" i="1" s="1"/>
  <c r="AD256" i="1" s="1"/>
  <c r="F261" i="1"/>
  <c r="I261" i="1" s="1"/>
  <c r="AD261" i="1" s="1"/>
  <c r="F295" i="1"/>
  <c r="I295" i="1" s="1"/>
  <c r="AD295" i="1" s="1"/>
  <c r="F268" i="1"/>
  <c r="I268" i="1" s="1"/>
  <c r="AD268" i="1" s="1"/>
  <c r="F270" i="1"/>
  <c r="I270" i="1" s="1"/>
  <c r="AD270" i="1" s="1"/>
  <c r="F264" i="1"/>
  <c r="I264" i="1" s="1"/>
  <c r="AD264" i="1" s="1"/>
  <c r="F248" i="1"/>
  <c r="I248" i="1" s="1"/>
  <c r="AD248" i="1" s="1"/>
  <c r="F253" i="1"/>
  <c r="I253" i="1" s="1"/>
  <c r="AD253" i="1" s="1"/>
  <c r="F290" i="1"/>
  <c r="I290" i="1" s="1"/>
  <c r="AD290" i="1" s="1"/>
  <c r="F274" i="1"/>
  <c r="I274" i="1" s="1"/>
  <c r="AD274" i="1" s="1"/>
  <c r="F299" i="1"/>
  <c r="I299" i="1" s="1"/>
  <c r="AD299" i="1" s="1"/>
  <c r="F271" i="1"/>
  <c r="I271" i="1" s="1"/>
  <c r="AD271" i="1" s="1"/>
  <c r="F283" i="1"/>
  <c r="I283" i="1" s="1"/>
  <c r="AD283" i="1" s="1"/>
  <c r="F287" i="1"/>
  <c r="I287" i="1" s="1"/>
  <c r="AD287" i="1" s="1"/>
  <c r="F285" i="1"/>
  <c r="I285" i="1" s="1"/>
  <c r="AD285" i="1" s="1"/>
  <c r="F252" i="1"/>
  <c r="I252" i="1" s="1"/>
  <c r="AD252" i="1" s="1"/>
  <c r="L245" i="1"/>
  <c r="K245" i="1"/>
  <c r="F265" i="1"/>
  <c r="I265" i="1" s="1"/>
  <c r="AD265" i="1" s="1"/>
  <c r="F249" i="1"/>
  <c r="I249" i="1" s="1"/>
  <c r="AD249" i="1" s="1"/>
  <c r="F293" i="1"/>
  <c r="I293" i="1" s="1"/>
  <c r="AD293" i="1" s="1"/>
  <c r="C245" i="1"/>
  <c r="H243" i="1"/>
  <c r="K242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B243" i="1"/>
  <c r="D243" i="1" s="1"/>
  <c r="B242" i="1"/>
  <c r="C242" i="1" s="1"/>
  <c r="B241" i="1"/>
  <c r="D241" i="1" s="1"/>
  <c r="C240" i="1"/>
  <c r="B240" i="1"/>
  <c r="L240" i="1" s="1"/>
  <c r="B239" i="1"/>
  <c r="C239" i="1" s="1"/>
  <c r="B238" i="1"/>
  <c r="D238" i="1" s="1"/>
  <c r="D237" i="1"/>
  <c r="B237" i="1"/>
  <c r="C237" i="1" s="1"/>
  <c r="B236" i="1"/>
  <c r="D236" i="1" s="1"/>
  <c r="B235" i="1"/>
  <c r="D235" i="1" s="1"/>
  <c r="B234" i="1"/>
  <c r="D234" i="1" s="1"/>
  <c r="B233" i="1"/>
  <c r="C233" i="1" s="1"/>
  <c r="B232" i="1"/>
  <c r="C232" i="1" s="1"/>
  <c r="B231" i="1"/>
  <c r="D231" i="1" s="1"/>
  <c r="B230" i="1"/>
  <c r="D230" i="1" s="1"/>
  <c r="B229" i="1"/>
  <c r="C229" i="1" s="1"/>
  <c r="B228" i="1"/>
  <c r="L228" i="1" s="1"/>
  <c r="B227" i="1"/>
  <c r="C227" i="1" s="1"/>
  <c r="B226" i="1"/>
  <c r="D226" i="1" s="1"/>
  <c r="B225" i="1"/>
  <c r="C225" i="1" s="1"/>
  <c r="B224" i="1"/>
  <c r="L224" i="1" s="1"/>
  <c r="B223" i="1"/>
  <c r="C223" i="1" s="1"/>
  <c r="B222" i="1"/>
  <c r="D222" i="1" s="1"/>
  <c r="B221" i="1"/>
  <c r="C221" i="1" s="1"/>
  <c r="B220" i="1"/>
  <c r="D220" i="1" s="1"/>
  <c r="B219" i="1"/>
  <c r="D219" i="1" s="1"/>
  <c r="B218" i="1"/>
  <c r="D218" i="1" s="1"/>
  <c r="B217" i="1"/>
  <c r="C217" i="1" s="1"/>
  <c r="B216" i="1"/>
  <c r="C216" i="1" s="1"/>
  <c r="B215" i="1"/>
  <c r="D215" i="1" s="1"/>
  <c r="Z240" i="1" l="1"/>
  <c r="AA240" i="1"/>
  <c r="N240" i="1"/>
  <c r="O240" i="1"/>
  <c r="M240" i="1"/>
  <c r="P240" i="1"/>
  <c r="AA245" i="1"/>
  <c r="O245" i="1"/>
  <c r="Z245" i="1"/>
  <c r="N245" i="1"/>
  <c r="M245" i="1"/>
  <c r="P245" i="1"/>
  <c r="D221" i="1"/>
  <c r="C224" i="1"/>
  <c r="Z224" i="1"/>
  <c r="AA224" i="1"/>
  <c r="N224" i="1"/>
  <c r="O224" i="1"/>
  <c r="P224" i="1"/>
  <c r="M224" i="1"/>
  <c r="D224" i="1"/>
  <c r="Z228" i="1"/>
  <c r="AA228" i="1"/>
  <c r="N228" i="1"/>
  <c r="O228" i="1"/>
  <c r="P228" i="1"/>
  <c r="M228" i="1"/>
  <c r="D217" i="1"/>
  <c r="C220" i="1"/>
  <c r="D240" i="1"/>
  <c r="K218" i="1"/>
  <c r="D233" i="1"/>
  <c r="C236" i="1"/>
  <c r="K234" i="1"/>
  <c r="L237" i="1"/>
  <c r="F255" i="1"/>
  <c r="I255" i="1" s="1"/>
  <c r="AD255" i="1" s="1"/>
  <c r="F251" i="1"/>
  <c r="I251" i="1" s="1"/>
  <c r="AD251" i="1" s="1"/>
  <c r="F250" i="1"/>
  <c r="I250" i="1" s="1"/>
  <c r="AD250" i="1" s="1"/>
  <c r="L217" i="1"/>
  <c r="L241" i="1"/>
  <c r="D225" i="1"/>
  <c r="C228" i="1"/>
  <c r="L221" i="1"/>
  <c r="L233" i="1"/>
  <c r="F259" i="1"/>
  <c r="I259" i="1" s="1"/>
  <c r="AD259" i="1" s="1"/>
  <c r="F247" i="1"/>
  <c r="I247" i="1" s="1"/>
  <c r="AD247" i="1" s="1"/>
  <c r="F254" i="1"/>
  <c r="I254" i="1" s="1"/>
  <c r="AD254" i="1" s="1"/>
  <c r="D228" i="1"/>
  <c r="K226" i="1"/>
  <c r="K230" i="1"/>
  <c r="F267" i="1"/>
  <c r="I267" i="1" s="1"/>
  <c r="AD267" i="1" s="1"/>
  <c r="F263" i="1"/>
  <c r="I263" i="1" s="1"/>
  <c r="AD263" i="1" s="1"/>
  <c r="L225" i="1"/>
  <c r="F266" i="1"/>
  <c r="I266" i="1" s="1"/>
  <c r="AD266" i="1" s="1"/>
  <c r="K222" i="1"/>
  <c r="D216" i="1"/>
  <c r="D232" i="1"/>
  <c r="L215" i="1"/>
  <c r="K216" i="1"/>
  <c r="L219" i="1"/>
  <c r="K220" i="1"/>
  <c r="L223" i="1"/>
  <c r="K224" i="1"/>
  <c r="L227" i="1"/>
  <c r="K228" i="1"/>
  <c r="L231" i="1"/>
  <c r="K232" i="1"/>
  <c r="L235" i="1"/>
  <c r="K236" i="1"/>
  <c r="L239" i="1"/>
  <c r="K240" i="1"/>
  <c r="L243" i="1"/>
  <c r="L216" i="1"/>
  <c r="K217" i="1"/>
  <c r="L220" i="1"/>
  <c r="K221" i="1"/>
  <c r="K225" i="1"/>
  <c r="K229" i="1"/>
  <c r="L232" i="1"/>
  <c r="K233" i="1"/>
  <c r="L236" i="1"/>
  <c r="K237" i="1"/>
  <c r="K241" i="1"/>
  <c r="L229" i="1"/>
  <c r="K238" i="1"/>
  <c r="D229" i="1"/>
  <c r="K215" i="1"/>
  <c r="L218" i="1"/>
  <c r="K219" i="1"/>
  <c r="L222" i="1"/>
  <c r="K223" i="1"/>
  <c r="L226" i="1"/>
  <c r="K227" i="1"/>
  <c r="L230" i="1"/>
  <c r="K231" i="1"/>
  <c r="L234" i="1"/>
  <c r="K235" i="1"/>
  <c r="L238" i="1"/>
  <c r="K239" i="1"/>
  <c r="L242" i="1"/>
  <c r="K243" i="1"/>
  <c r="F245" i="1"/>
  <c r="I245" i="1" s="1"/>
  <c r="AD245" i="1" s="1"/>
  <c r="C219" i="1"/>
  <c r="C231" i="1"/>
  <c r="C235" i="1"/>
  <c r="C218" i="1"/>
  <c r="C222" i="1"/>
  <c r="D223" i="1"/>
  <c r="C226" i="1"/>
  <c r="D227" i="1"/>
  <c r="C230" i="1"/>
  <c r="C234" i="1"/>
  <c r="C238" i="1"/>
  <c r="D239" i="1"/>
  <c r="C241" i="1"/>
  <c r="D242" i="1"/>
  <c r="C243" i="1"/>
  <c r="C21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B213" i="1"/>
  <c r="L213" i="1" s="1"/>
  <c r="B212" i="1"/>
  <c r="D212" i="1" s="1"/>
  <c r="B211" i="1"/>
  <c r="K211" i="1" s="1"/>
  <c r="B210" i="1"/>
  <c r="L210" i="1" s="1"/>
  <c r="B209" i="1"/>
  <c r="L209" i="1" s="1"/>
  <c r="B208" i="1"/>
  <c r="L208" i="1" s="1"/>
  <c r="B207" i="1"/>
  <c r="K207" i="1" s="1"/>
  <c r="B206" i="1"/>
  <c r="L206" i="1" s="1"/>
  <c r="B205" i="1"/>
  <c r="L205" i="1" s="1"/>
  <c r="B204" i="1"/>
  <c r="L204" i="1" s="1"/>
  <c r="B203" i="1"/>
  <c r="K203" i="1" s="1"/>
  <c r="B202" i="1"/>
  <c r="L202" i="1" s="1"/>
  <c r="B201" i="1"/>
  <c r="L201" i="1" s="1"/>
  <c r="B200" i="1"/>
  <c r="L200" i="1" s="1"/>
  <c r="B199" i="1"/>
  <c r="K199" i="1" s="1"/>
  <c r="B198" i="1"/>
  <c r="L198" i="1" s="1"/>
  <c r="B197" i="1"/>
  <c r="L197" i="1" s="1"/>
  <c r="B196" i="1"/>
  <c r="L196" i="1" s="1"/>
  <c r="B195" i="1"/>
  <c r="K195" i="1" s="1"/>
  <c r="B194" i="1"/>
  <c r="L194" i="1" s="1"/>
  <c r="B193" i="1"/>
  <c r="L193" i="1" s="1"/>
  <c r="B192" i="1"/>
  <c r="L192" i="1" s="1"/>
  <c r="B191" i="1"/>
  <c r="L191" i="1" s="1"/>
  <c r="C190" i="1"/>
  <c r="B190" i="1"/>
  <c r="K190" i="1" s="1"/>
  <c r="B189" i="1"/>
  <c r="L189" i="1" s="1"/>
  <c r="B188" i="1"/>
  <c r="L188" i="1" s="1"/>
  <c r="B187" i="1"/>
  <c r="D187" i="1" s="1"/>
  <c r="B186" i="1"/>
  <c r="C186" i="1" s="1"/>
  <c r="B185" i="1"/>
  <c r="D185" i="1" s="1"/>
  <c r="B184" i="1"/>
  <c r="C184" i="1" s="1"/>
  <c r="B183" i="1"/>
  <c r="D183" i="1" s="1"/>
  <c r="B182" i="1"/>
  <c r="C182" i="1" s="1"/>
  <c r="B181" i="1"/>
  <c r="D181" i="1" s="1"/>
  <c r="B180" i="1"/>
  <c r="D180" i="1" s="1"/>
  <c r="B179" i="1"/>
  <c r="D179" i="1" s="1"/>
  <c r="B178" i="1"/>
  <c r="C178" i="1" s="1"/>
  <c r="B177" i="1"/>
  <c r="D177" i="1" s="1"/>
  <c r="B176" i="1"/>
  <c r="D176" i="1" s="1"/>
  <c r="B175" i="1"/>
  <c r="D175" i="1" s="1"/>
  <c r="B174" i="1"/>
  <c r="C174" i="1" s="1"/>
  <c r="B173" i="1"/>
  <c r="C173" i="1" s="1"/>
  <c r="B172" i="1"/>
  <c r="D172" i="1" s="1"/>
  <c r="B171" i="1"/>
  <c r="D171" i="1" s="1"/>
  <c r="Z188" i="1" l="1"/>
  <c r="AA188" i="1"/>
  <c r="N188" i="1"/>
  <c r="O188" i="1"/>
  <c r="P188" i="1"/>
  <c r="M188" i="1"/>
  <c r="Z191" i="1"/>
  <c r="AA191" i="1"/>
  <c r="N191" i="1"/>
  <c r="O191" i="1"/>
  <c r="P191" i="1"/>
  <c r="M191" i="1"/>
  <c r="C198" i="1"/>
  <c r="Z210" i="1"/>
  <c r="AA210" i="1"/>
  <c r="N210" i="1"/>
  <c r="O210" i="1"/>
  <c r="P210" i="1"/>
  <c r="M210" i="1"/>
  <c r="Z189" i="1"/>
  <c r="AA189" i="1"/>
  <c r="N189" i="1"/>
  <c r="O189" i="1"/>
  <c r="M189" i="1"/>
  <c r="P189" i="1"/>
  <c r="Z192" i="1"/>
  <c r="AA192" i="1"/>
  <c r="N192" i="1"/>
  <c r="O192" i="1"/>
  <c r="P192" i="1"/>
  <c r="M192" i="1"/>
  <c r="Z196" i="1"/>
  <c r="AA196" i="1"/>
  <c r="N196" i="1"/>
  <c r="O196" i="1"/>
  <c r="P196" i="1"/>
  <c r="M196" i="1"/>
  <c r="Z242" i="1"/>
  <c r="AA242" i="1"/>
  <c r="N242" i="1"/>
  <c r="O242" i="1"/>
  <c r="P242" i="1"/>
  <c r="M242" i="1"/>
  <c r="Z234" i="1"/>
  <c r="AA234" i="1"/>
  <c r="N234" i="1"/>
  <c r="O234" i="1"/>
  <c r="M234" i="1"/>
  <c r="P234" i="1"/>
  <c r="Z226" i="1"/>
  <c r="AA226" i="1"/>
  <c r="N226" i="1"/>
  <c r="O226" i="1"/>
  <c r="M226" i="1"/>
  <c r="P226" i="1"/>
  <c r="Z218" i="1"/>
  <c r="AA218" i="1"/>
  <c r="N218" i="1"/>
  <c r="O218" i="1"/>
  <c r="P218" i="1"/>
  <c r="M218" i="1"/>
  <c r="Z229" i="1"/>
  <c r="AA229" i="1"/>
  <c r="N229" i="1"/>
  <c r="O229" i="1"/>
  <c r="P229" i="1"/>
  <c r="M229" i="1"/>
  <c r="Z243" i="1"/>
  <c r="AA243" i="1"/>
  <c r="N243" i="1"/>
  <c r="O243" i="1"/>
  <c r="P243" i="1"/>
  <c r="M243" i="1"/>
  <c r="Z235" i="1"/>
  <c r="AA235" i="1"/>
  <c r="N235" i="1"/>
  <c r="O235" i="1"/>
  <c r="P235" i="1"/>
  <c r="M235" i="1"/>
  <c r="Z227" i="1"/>
  <c r="AA227" i="1"/>
  <c r="N227" i="1"/>
  <c r="O227" i="1"/>
  <c r="P227" i="1"/>
  <c r="M227" i="1"/>
  <c r="Z219" i="1"/>
  <c r="AA219" i="1"/>
  <c r="N219" i="1"/>
  <c r="O219" i="1"/>
  <c r="P219" i="1"/>
  <c r="M219" i="1"/>
  <c r="Z233" i="1"/>
  <c r="AA233" i="1"/>
  <c r="N233" i="1"/>
  <c r="O233" i="1"/>
  <c r="P233" i="1"/>
  <c r="M233" i="1"/>
  <c r="Z241" i="1"/>
  <c r="AA241" i="1"/>
  <c r="N241" i="1"/>
  <c r="O241" i="1"/>
  <c r="P241" i="1"/>
  <c r="M241" i="1"/>
  <c r="Z202" i="1"/>
  <c r="AA202" i="1"/>
  <c r="N202" i="1"/>
  <c r="O202" i="1"/>
  <c r="P202" i="1"/>
  <c r="M202" i="1"/>
  <c r="Z193" i="1"/>
  <c r="AA193" i="1"/>
  <c r="N193" i="1"/>
  <c r="O193" i="1"/>
  <c r="M193" i="1"/>
  <c r="P193" i="1"/>
  <c r="Z197" i="1"/>
  <c r="AA197" i="1"/>
  <c r="N197" i="1"/>
  <c r="O197" i="1"/>
  <c r="M197" i="1"/>
  <c r="P197" i="1"/>
  <c r="Z200" i="1"/>
  <c r="AA200" i="1"/>
  <c r="N200" i="1"/>
  <c r="O200" i="1"/>
  <c r="P200" i="1"/>
  <c r="M200" i="1"/>
  <c r="Z204" i="1"/>
  <c r="AA204" i="1"/>
  <c r="N204" i="1"/>
  <c r="O204" i="1"/>
  <c r="P204" i="1"/>
  <c r="M204" i="1"/>
  <c r="Z208" i="1"/>
  <c r="AA208" i="1"/>
  <c r="N208" i="1"/>
  <c r="O208" i="1"/>
  <c r="P208" i="1"/>
  <c r="M208" i="1"/>
  <c r="Z232" i="1"/>
  <c r="AA232" i="1"/>
  <c r="N232" i="1"/>
  <c r="O232" i="1"/>
  <c r="P232" i="1"/>
  <c r="M232" i="1"/>
  <c r="Z220" i="1"/>
  <c r="AA220" i="1"/>
  <c r="N220" i="1"/>
  <c r="O220" i="1"/>
  <c r="M220" i="1"/>
  <c r="P220" i="1"/>
  <c r="Z221" i="1"/>
  <c r="AA221" i="1"/>
  <c r="N221" i="1"/>
  <c r="O221" i="1"/>
  <c r="P221" i="1"/>
  <c r="M221" i="1"/>
  <c r="Z217" i="1"/>
  <c r="AA217" i="1"/>
  <c r="N217" i="1"/>
  <c r="O217" i="1"/>
  <c r="P217" i="1"/>
  <c r="M217" i="1"/>
  <c r="Z237" i="1"/>
  <c r="AA237" i="1"/>
  <c r="N237" i="1"/>
  <c r="O237" i="1"/>
  <c r="P237" i="1"/>
  <c r="M237" i="1"/>
  <c r="Z194" i="1"/>
  <c r="AA194" i="1"/>
  <c r="N194" i="1"/>
  <c r="O194" i="1"/>
  <c r="P194" i="1"/>
  <c r="M194" i="1"/>
  <c r="N198" i="1"/>
  <c r="Z198" i="1"/>
  <c r="O198" i="1"/>
  <c r="P198" i="1"/>
  <c r="AA198" i="1"/>
  <c r="M198" i="1"/>
  <c r="Z201" i="1"/>
  <c r="AA201" i="1"/>
  <c r="N201" i="1"/>
  <c r="O201" i="1"/>
  <c r="M201" i="1"/>
  <c r="P201" i="1"/>
  <c r="Z205" i="1"/>
  <c r="AA205" i="1"/>
  <c r="N205" i="1"/>
  <c r="O205" i="1"/>
  <c r="M205" i="1"/>
  <c r="P205" i="1"/>
  <c r="Z209" i="1"/>
  <c r="AA209" i="1"/>
  <c r="N209" i="1"/>
  <c r="O209" i="1"/>
  <c r="P209" i="1"/>
  <c r="M209" i="1"/>
  <c r="Z213" i="1"/>
  <c r="AA213" i="1"/>
  <c r="N213" i="1"/>
  <c r="O213" i="1"/>
  <c r="P213" i="1"/>
  <c r="M213" i="1"/>
  <c r="Z238" i="1"/>
  <c r="AA238" i="1"/>
  <c r="N238" i="1"/>
  <c r="O238" i="1"/>
  <c r="M238" i="1"/>
  <c r="P238" i="1"/>
  <c r="Z230" i="1"/>
  <c r="AA230" i="1"/>
  <c r="N230" i="1"/>
  <c r="O230" i="1"/>
  <c r="M230" i="1"/>
  <c r="P230" i="1"/>
  <c r="Z222" i="1"/>
  <c r="AA222" i="1"/>
  <c r="N222" i="1"/>
  <c r="O222" i="1"/>
  <c r="M222" i="1"/>
  <c r="P222" i="1"/>
  <c r="N239" i="1"/>
  <c r="Z239" i="1"/>
  <c r="O239" i="1"/>
  <c r="AA239" i="1"/>
  <c r="P239" i="1"/>
  <c r="M239" i="1"/>
  <c r="Z231" i="1"/>
  <c r="N231" i="1"/>
  <c r="AA231" i="1"/>
  <c r="O231" i="1"/>
  <c r="P231" i="1"/>
  <c r="M231" i="1"/>
  <c r="N223" i="1"/>
  <c r="O223" i="1"/>
  <c r="Z223" i="1"/>
  <c r="P223" i="1"/>
  <c r="AA223" i="1"/>
  <c r="M223" i="1"/>
  <c r="AA215" i="1"/>
  <c r="Z215" i="1"/>
  <c r="O215" i="1"/>
  <c r="N215" i="1"/>
  <c r="P215" i="1"/>
  <c r="M215" i="1"/>
  <c r="Z206" i="1"/>
  <c r="N206" i="1"/>
  <c r="AA206" i="1"/>
  <c r="O206" i="1"/>
  <c r="P206" i="1"/>
  <c r="M206" i="1"/>
  <c r="Z236" i="1"/>
  <c r="AA236" i="1"/>
  <c r="N236" i="1"/>
  <c r="O236" i="1"/>
  <c r="P236" i="1"/>
  <c r="M236" i="1"/>
  <c r="Z216" i="1"/>
  <c r="AA216" i="1"/>
  <c r="N216" i="1"/>
  <c r="O216" i="1"/>
  <c r="M216" i="1"/>
  <c r="P216" i="1"/>
  <c r="Z225" i="1"/>
  <c r="AA225" i="1"/>
  <c r="N225" i="1"/>
  <c r="O225" i="1"/>
  <c r="P225" i="1"/>
  <c r="M225" i="1"/>
  <c r="C194" i="1"/>
  <c r="C210" i="1"/>
  <c r="K179" i="1"/>
  <c r="L182" i="1"/>
  <c r="C202" i="1"/>
  <c r="C206" i="1"/>
  <c r="F218" i="1"/>
  <c r="I218" i="1" s="1"/>
  <c r="AD218" i="1" s="1"/>
  <c r="F235" i="1"/>
  <c r="I235" i="1" s="1"/>
  <c r="AD235" i="1" s="1"/>
  <c r="F226" i="1"/>
  <c r="I226" i="1" s="1"/>
  <c r="AD226" i="1" s="1"/>
  <c r="D188" i="1"/>
  <c r="D196" i="1"/>
  <c r="D204" i="1"/>
  <c r="C191" i="1"/>
  <c r="C195" i="1"/>
  <c r="C199" i="1"/>
  <c r="C203" i="1"/>
  <c r="C207" i="1"/>
  <c r="D211" i="1"/>
  <c r="K171" i="1"/>
  <c r="L178" i="1"/>
  <c r="F234" i="1"/>
  <c r="I234" i="1" s="1"/>
  <c r="AD234" i="1" s="1"/>
  <c r="D191" i="1"/>
  <c r="D195" i="1"/>
  <c r="D199" i="1"/>
  <c r="D203" i="1"/>
  <c r="D207" i="1"/>
  <c r="L174" i="1"/>
  <c r="F230" i="1"/>
  <c r="I230" i="1" s="1"/>
  <c r="AD230" i="1" s="1"/>
  <c r="D192" i="1"/>
  <c r="D200" i="1"/>
  <c r="D208" i="1"/>
  <c r="K175" i="1"/>
  <c r="K191" i="1"/>
  <c r="C189" i="1"/>
  <c r="D190" i="1"/>
  <c r="C193" i="1"/>
  <c r="D194" i="1"/>
  <c r="C197" i="1"/>
  <c r="D198" i="1"/>
  <c r="C201" i="1"/>
  <c r="D202" i="1"/>
  <c r="C205" i="1"/>
  <c r="D206" i="1"/>
  <c r="C209" i="1"/>
  <c r="D210" i="1"/>
  <c r="C213" i="1"/>
  <c r="L171" i="1"/>
  <c r="K172" i="1"/>
  <c r="L175" i="1"/>
  <c r="K176" i="1"/>
  <c r="L179" i="1"/>
  <c r="K180" i="1"/>
  <c r="L183" i="1"/>
  <c r="K184" i="1"/>
  <c r="L187" i="1"/>
  <c r="K188" i="1"/>
  <c r="K192" i="1"/>
  <c r="L195" i="1"/>
  <c r="K196" i="1"/>
  <c r="L199" i="1"/>
  <c r="K200" i="1"/>
  <c r="L203" i="1"/>
  <c r="K204" i="1"/>
  <c r="L207" i="1"/>
  <c r="K208" i="1"/>
  <c r="L211" i="1"/>
  <c r="K212" i="1"/>
  <c r="F243" i="1"/>
  <c r="I243" i="1" s="1"/>
  <c r="AD243" i="1" s="1"/>
  <c r="F219" i="1"/>
  <c r="I219" i="1" s="1"/>
  <c r="AD219" i="1" s="1"/>
  <c r="F217" i="1"/>
  <c r="I217" i="1" s="1"/>
  <c r="AD217" i="1" s="1"/>
  <c r="K183" i="1"/>
  <c r="L186" i="1"/>
  <c r="K187" i="1"/>
  <c r="L190" i="1"/>
  <c r="D182" i="1"/>
  <c r="C185" i="1"/>
  <c r="C188" i="1"/>
  <c r="D189" i="1"/>
  <c r="C192" i="1"/>
  <c r="D193" i="1"/>
  <c r="C196" i="1"/>
  <c r="D197" i="1"/>
  <c r="C200" i="1"/>
  <c r="D201" i="1"/>
  <c r="C204" i="1"/>
  <c r="D205" i="1"/>
  <c r="C208" i="1"/>
  <c r="D209" i="1"/>
  <c r="C212" i="1"/>
  <c r="D213" i="1"/>
  <c r="L172" i="1"/>
  <c r="K173" i="1"/>
  <c r="L176" i="1"/>
  <c r="K177" i="1"/>
  <c r="L180" i="1"/>
  <c r="K181" i="1"/>
  <c r="L184" i="1"/>
  <c r="K185" i="1"/>
  <c r="K189" i="1"/>
  <c r="K193" i="1"/>
  <c r="K197" i="1"/>
  <c r="K201" i="1"/>
  <c r="K205" i="1"/>
  <c r="K209" i="1"/>
  <c r="L212" i="1"/>
  <c r="K213" i="1"/>
  <c r="F241" i="1"/>
  <c r="I241" i="1" s="1"/>
  <c r="AD241" i="1" s="1"/>
  <c r="F233" i="1"/>
  <c r="I233" i="1" s="1"/>
  <c r="AD233" i="1" s="1"/>
  <c r="F221" i="1"/>
  <c r="I221" i="1" s="1"/>
  <c r="AD221" i="1" s="1"/>
  <c r="F240" i="1"/>
  <c r="I240" i="1" s="1"/>
  <c r="AD240" i="1" s="1"/>
  <c r="F220" i="1"/>
  <c r="I220" i="1" s="1"/>
  <c r="AD220" i="1" s="1"/>
  <c r="C211" i="1"/>
  <c r="L173" i="1"/>
  <c r="K174" i="1"/>
  <c r="L177" i="1"/>
  <c r="K178" i="1"/>
  <c r="L181" i="1"/>
  <c r="K182" i="1"/>
  <c r="L185" i="1"/>
  <c r="K186" i="1"/>
  <c r="K194" i="1"/>
  <c r="K198" i="1"/>
  <c r="K202" i="1"/>
  <c r="K206" i="1"/>
  <c r="K210" i="1"/>
  <c r="F231" i="1"/>
  <c r="I231" i="1" s="1"/>
  <c r="AD231" i="1" s="1"/>
  <c r="F237" i="1"/>
  <c r="I237" i="1" s="1"/>
  <c r="AD237" i="1" s="1"/>
  <c r="F215" i="1"/>
  <c r="I215" i="1" s="1"/>
  <c r="AD215" i="1" s="1"/>
  <c r="F238" i="1"/>
  <c r="I238" i="1" s="1"/>
  <c r="AD238" i="1" s="1"/>
  <c r="F236" i="1"/>
  <c r="I236" i="1" s="1"/>
  <c r="AD236" i="1" s="1"/>
  <c r="F224" i="1"/>
  <c r="I224" i="1" s="1"/>
  <c r="AD224" i="1" s="1"/>
  <c r="F222" i="1"/>
  <c r="I222" i="1" s="1"/>
  <c r="AD222" i="1" s="1"/>
  <c r="D174" i="1"/>
  <c r="C177" i="1"/>
  <c r="D186" i="1"/>
  <c r="D173" i="1"/>
  <c r="D178" i="1"/>
  <c r="C181" i="1"/>
  <c r="C172" i="1"/>
  <c r="C176" i="1"/>
  <c r="C180" i="1"/>
  <c r="C171" i="1"/>
  <c r="C175" i="1"/>
  <c r="C179" i="1"/>
  <c r="C183" i="1"/>
  <c r="D184" i="1"/>
  <c r="C187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B169" i="1"/>
  <c r="D169" i="1" s="1"/>
  <c r="B168" i="1"/>
  <c r="C168" i="1" s="1"/>
  <c r="B167" i="1"/>
  <c r="D167" i="1" s="1"/>
  <c r="B166" i="1"/>
  <c r="D166" i="1" s="1"/>
  <c r="B165" i="1"/>
  <c r="D165" i="1" s="1"/>
  <c r="B164" i="1"/>
  <c r="C164" i="1" s="1"/>
  <c r="B163" i="1"/>
  <c r="D163" i="1" s="1"/>
  <c r="B162" i="1"/>
  <c r="D162" i="1" s="1"/>
  <c r="B161" i="1"/>
  <c r="D161" i="1" s="1"/>
  <c r="B160" i="1"/>
  <c r="C160" i="1" s="1"/>
  <c r="B159" i="1"/>
  <c r="D159" i="1" s="1"/>
  <c r="B158" i="1"/>
  <c r="D158" i="1" s="1"/>
  <c r="B157" i="1"/>
  <c r="D157" i="1" s="1"/>
  <c r="B156" i="1"/>
  <c r="C156" i="1" s="1"/>
  <c r="B155" i="1"/>
  <c r="D155" i="1" s="1"/>
  <c r="B154" i="1"/>
  <c r="D154" i="1" s="1"/>
  <c r="B153" i="1"/>
  <c r="D153" i="1" s="1"/>
  <c r="B152" i="1"/>
  <c r="C152" i="1" s="1"/>
  <c r="B151" i="1"/>
  <c r="D151" i="1" s="1"/>
  <c r="B150" i="1"/>
  <c r="D150" i="1" s="1"/>
  <c r="B149" i="1"/>
  <c r="C149" i="1" s="1"/>
  <c r="Z181" i="1" l="1"/>
  <c r="AA181" i="1"/>
  <c r="N181" i="1"/>
  <c r="O181" i="1"/>
  <c r="P181" i="1"/>
  <c r="M181" i="1"/>
  <c r="Z173" i="1"/>
  <c r="AA173" i="1"/>
  <c r="N173" i="1"/>
  <c r="O173" i="1"/>
  <c r="P173" i="1"/>
  <c r="M173" i="1"/>
  <c r="Z212" i="1"/>
  <c r="AA212" i="1"/>
  <c r="N212" i="1"/>
  <c r="O212" i="1"/>
  <c r="P212" i="1"/>
  <c r="M212" i="1"/>
  <c r="Z184" i="1"/>
  <c r="AA184" i="1"/>
  <c r="N184" i="1"/>
  <c r="O184" i="1"/>
  <c r="P184" i="1"/>
  <c r="M184" i="1"/>
  <c r="Z176" i="1"/>
  <c r="AA176" i="1"/>
  <c r="N176" i="1"/>
  <c r="O176" i="1"/>
  <c r="P176" i="1"/>
  <c r="M176" i="1"/>
  <c r="Z183" i="1"/>
  <c r="AA183" i="1"/>
  <c r="N183" i="1"/>
  <c r="O183" i="1"/>
  <c r="P183" i="1"/>
  <c r="M183" i="1"/>
  <c r="Z175" i="1"/>
  <c r="AA175" i="1"/>
  <c r="N175" i="1"/>
  <c r="O175" i="1"/>
  <c r="M175" i="1"/>
  <c r="P175" i="1"/>
  <c r="Z186" i="1"/>
  <c r="AA186" i="1"/>
  <c r="N186" i="1"/>
  <c r="O186" i="1"/>
  <c r="P186" i="1"/>
  <c r="M186" i="1"/>
  <c r="Z207" i="1"/>
  <c r="AA207" i="1"/>
  <c r="N207" i="1"/>
  <c r="O207" i="1"/>
  <c r="M207" i="1"/>
  <c r="P207" i="1"/>
  <c r="Z199" i="1"/>
  <c r="AA199" i="1"/>
  <c r="N199" i="1"/>
  <c r="O199" i="1"/>
  <c r="P199" i="1"/>
  <c r="M199" i="1"/>
  <c r="Z178" i="1"/>
  <c r="AA178" i="1"/>
  <c r="N178" i="1"/>
  <c r="O178" i="1"/>
  <c r="P178" i="1"/>
  <c r="M178" i="1"/>
  <c r="N182" i="1"/>
  <c r="O182" i="1"/>
  <c r="Z182" i="1"/>
  <c r="P182" i="1"/>
  <c r="AA182" i="1"/>
  <c r="M182" i="1"/>
  <c r="Z185" i="1"/>
  <c r="AA185" i="1"/>
  <c r="N185" i="1"/>
  <c r="O185" i="1"/>
  <c r="M185" i="1"/>
  <c r="P185" i="1"/>
  <c r="Z177" i="1"/>
  <c r="AA177" i="1"/>
  <c r="N177" i="1"/>
  <c r="O177" i="1"/>
  <c r="P177" i="1"/>
  <c r="M177" i="1"/>
  <c r="Z180" i="1"/>
  <c r="AA180" i="1"/>
  <c r="N180" i="1"/>
  <c r="O180" i="1"/>
  <c r="P180" i="1"/>
  <c r="M180" i="1"/>
  <c r="Z172" i="1"/>
  <c r="AA172" i="1"/>
  <c r="N172" i="1"/>
  <c r="O172" i="1"/>
  <c r="P172" i="1"/>
  <c r="M172" i="1"/>
  <c r="Z187" i="1"/>
  <c r="AA187" i="1"/>
  <c r="N187" i="1"/>
  <c r="O187" i="1"/>
  <c r="P187" i="1"/>
  <c r="M187" i="1"/>
  <c r="Z179" i="1"/>
  <c r="AA179" i="1"/>
  <c r="N179" i="1"/>
  <c r="O179" i="1"/>
  <c r="M179" i="1"/>
  <c r="P179" i="1"/>
  <c r="O171" i="1"/>
  <c r="N171" i="1"/>
  <c r="F171" i="1" s="1"/>
  <c r="I171" i="1" s="1"/>
  <c r="AD171" i="1" s="1"/>
  <c r="AA171" i="1"/>
  <c r="M171" i="1"/>
  <c r="Z171" i="1"/>
  <c r="P171" i="1"/>
  <c r="Z174" i="1"/>
  <c r="N174" i="1"/>
  <c r="AA174" i="1"/>
  <c r="O174" i="1"/>
  <c r="P174" i="1"/>
  <c r="M174" i="1"/>
  <c r="Z190" i="1"/>
  <c r="N190" i="1"/>
  <c r="AA190" i="1"/>
  <c r="O190" i="1"/>
  <c r="P190" i="1"/>
  <c r="M190" i="1"/>
  <c r="Z211" i="1"/>
  <c r="AA211" i="1"/>
  <c r="N211" i="1"/>
  <c r="O211" i="1"/>
  <c r="M211" i="1"/>
  <c r="P211" i="1"/>
  <c r="Z203" i="1"/>
  <c r="AA203" i="1"/>
  <c r="N203" i="1"/>
  <c r="O203" i="1"/>
  <c r="P203" i="1"/>
  <c r="M203" i="1"/>
  <c r="Z195" i="1"/>
  <c r="AA195" i="1"/>
  <c r="N195" i="1"/>
  <c r="O195" i="1"/>
  <c r="P195" i="1"/>
  <c r="M195" i="1"/>
  <c r="F225" i="1"/>
  <c r="I225" i="1" s="1"/>
  <c r="AD225" i="1" s="1"/>
  <c r="F207" i="1"/>
  <c r="I207" i="1" s="1"/>
  <c r="AD207" i="1" s="1"/>
  <c r="F188" i="1"/>
  <c r="I188" i="1" s="1"/>
  <c r="AD188" i="1" s="1"/>
  <c r="F228" i="1"/>
  <c r="I228" i="1" s="1"/>
  <c r="AD228" i="1" s="1"/>
  <c r="F179" i="1"/>
  <c r="I179" i="1" s="1"/>
  <c r="AD179" i="1" s="1"/>
  <c r="F229" i="1"/>
  <c r="I229" i="1" s="1"/>
  <c r="AD229" i="1" s="1"/>
  <c r="F239" i="1"/>
  <c r="I239" i="1" s="1"/>
  <c r="AD239" i="1" s="1"/>
  <c r="F175" i="1"/>
  <c r="I175" i="1" s="1"/>
  <c r="AD175" i="1" s="1"/>
  <c r="F223" i="1"/>
  <c r="I223" i="1" s="1"/>
  <c r="AD223" i="1" s="1"/>
  <c r="F242" i="1"/>
  <c r="I242" i="1" s="1"/>
  <c r="AD242" i="1" s="1"/>
  <c r="F216" i="1"/>
  <c r="I216" i="1" s="1"/>
  <c r="AD216" i="1" s="1"/>
  <c r="F191" i="1"/>
  <c r="I191" i="1" s="1"/>
  <c r="AD191" i="1" s="1"/>
  <c r="D160" i="1"/>
  <c r="C163" i="1"/>
  <c r="F232" i="1"/>
  <c r="I232" i="1" s="1"/>
  <c r="AD232" i="1" s="1"/>
  <c r="F227" i="1"/>
  <c r="I227" i="1" s="1"/>
  <c r="AD227" i="1" s="1"/>
  <c r="F177" i="1"/>
  <c r="I177" i="1" s="1"/>
  <c r="AD177" i="1" s="1"/>
  <c r="F176" i="1"/>
  <c r="I176" i="1" s="1"/>
  <c r="AD176" i="1" s="1"/>
  <c r="F172" i="1"/>
  <c r="I172" i="1" s="1"/>
  <c r="AD172" i="1" s="1"/>
  <c r="F185" i="1"/>
  <c r="I185" i="1" s="1"/>
  <c r="AD185" i="1" s="1"/>
  <c r="F181" i="1"/>
  <c r="I181" i="1" s="1"/>
  <c r="AD181" i="1" s="1"/>
  <c r="F183" i="1"/>
  <c r="I183" i="1" s="1"/>
  <c r="AD183" i="1" s="1"/>
  <c r="F212" i="1"/>
  <c r="I212" i="1" s="1"/>
  <c r="AD212" i="1" s="1"/>
  <c r="F180" i="1"/>
  <c r="I180" i="1" s="1"/>
  <c r="AD180" i="1" s="1"/>
  <c r="F187" i="1"/>
  <c r="I187" i="1" s="1"/>
  <c r="AD187" i="1" s="1"/>
  <c r="L149" i="1"/>
  <c r="D149" i="1"/>
  <c r="D152" i="1"/>
  <c r="C155" i="1"/>
  <c r="D168" i="1"/>
  <c r="K154" i="1"/>
  <c r="L165" i="1"/>
  <c r="L168" i="1"/>
  <c r="L151" i="1"/>
  <c r="L153" i="1"/>
  <c r="K155" i="1"/>
  <c r="L156" i="1"/>
  <c r="K159" i="1"/>
  <c r="K161" i="1"/>
  <c r="K164" i="1"/>
  <c r="K167" i="1"/>
  <c r="K152" i="1"/>
  <c r="L155" i="1"/>
  <c r="K158" i="1"/>
  <c r="L159" i="1"/>
  <c r="L161" i="1"/>
  <c r="K163" i="1"/>
  <c r="L164" i="1"/>
  <c r="L167" i="1"/>
  <c r="K169" i="1"/>
  <c r="C151" i="1"/>
  <c r="D156" i="1"/>
  <c r="C159" i="1"/>
  <c r="D164" i="1"/>
  <c r="C167" i="1"/>
  <c r="K150" i="1"/>
  <c r="L152" i="1"/>
  <c r="L154" i="1"/>
  <c r="K157" i="1"/>
  <c r="L158" i="1"/>
  <c r="K160" i="1"/>
  <c r="K162" i="1"/>
  <c r="L163" i="1"/>
  <c r="K166" i="1"/>
  <c r="L169" i="1"/>
  <c r="K149" i="1"/>
  <c r="L150" i="1"/>
  <c r="K151" i="1"/>
  <c r="K153" i="1"/>
  <c r="K156" i="1"/>
  <c r="L157" i="1"/>
  <c r="L160" i="1"/>
  <c r="L162" i="1"/>
  <c r="K165" i="1"/>
  <c r="L166" i="1"/>
  <c r="K168" i="1"/>
  <c r="C150" i="1"/>
  <c r="C154" i="1"/>
  <c r="C158" i="1"/>
  <c r="C162" i="1"/>
  <c r="C166" i="1"/>
  <c r="C153" i="1"/>
  <c r="C157" i="1"/>
  <c r="C161" i="1"/>
  <c r="C165" i="1"/>
  <c r="C169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B147" i="1"/>
  <c r="D147" i="1" s="1"/>
  <c r="B146" i="1"/>
  <c r="D146" i="1" s="1"/>
  <c r="B145" i="1"/>
  <c r="D145" i="1" s="1"/>
  <c r="B144" i="1"/>
  <c r="B143" i="1"/>
  <c r="B142" i="1"/>
  <c r="C142" i="1" s="1"/>
  <c r="B141" i="1"/>
  <c r="K141" i="1" s="1"/>
  <c r="B140" i="1"/>
  <c r="D140" i="1" s="1"/>
  <c r="B139" i="1"/>
  <c r="D139" i="1" s="1"/>
  <c r="B138" i="1"/>
  <c r="K138" i="1" s="1"/>
  <c r="B137" i="1"/>
  <c r="K137" i="1" s="1"/>
  <c r="B136" i="1"/>
  <c r="B135" i="1"/>
  <c r="C135" i="1" s="1"/>
  <c r="C134" i="1"/>
  <c r="B134" i="1"/>
  <c r="L134" i="1" s="1"/>
  <c r="B133" i="1"/>
  <c r="B132" i="1"/>
  <c r="L132" i="1" s="1"/>
  <c r="D131" i="1"/>
  <c r="B131" i="1"/>
  <c r="C131" i="1" s="1"/>
  <c r="B130" i="1"/>
  <c r="K130" i="1" s="1"/>
  <c r="B129" i="1"/>
  <c r="L129" i="1" s="1"/>
  <c r="B128" i="1"/>
  <c r="B127" i="1"/>
  <c r="C127" i="1" s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K111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B125" i="1"/>
  <c r="L125" i="1" s="1"/>
  <c r="B124" i="1"/>
  <c r="C124" i="1" s="1"/>
  <c r="B123" i="1"/>
  <c r="K123" i="1" s="1"/>
  <c r="B122" i="1"/>
  <c r="K122" i="1" s="1"/>
  <c r="B121" i="1"/>
  <c r="C121" i="1" s="1"/>
  <c r="D120" i="1"/>
  <c r="B120" i="1"/>
  <c r="L120" i="1" s="1"/>
  <c r="B119" i="1"/>
  <c r="B118" i="1"/>
  <c r="B117" i="1"/>
  <c r="C117" i="1" s="1"/>
  <c r="B116" i="1"/>
  <c r="L116" i="1" s="1"/>
  <c r="B115" i="1"/>
  <c r="B114" i="1"/>
  <c r="B113" i="1"/>
  <c r="C113" i="1" s="1"/>
  <c r="B112" i="1"/>
  <c r="L112" i="1" s="1"/>
  <c r="B111" i="1"/>
  <c r="L111" i="1" s="1"/>
  <c r="B110" i="1"/>
  <c r="B109" i="1"/>
  <c r="C109" i="1" s="1"/>
  <c r="B108" i="1"/>
  <c r="K108" i="1" s="1"/>
  <c r="B107" i="1"/>
  <c r="B106" i="1"/>
  <c r="L106" i="1" s="1"/>
  <c r="B105" i="1"/>
  <c r="C105" i="1" s="1"/>
  <c r="B104" i="1"/>
  <c r="L104" i="1" s="1"/>
  <c r="B103" i="1"/>
  <c r="B102" i="1"/>
  <c r="B101" i="1"/>
  <c r="C101" i="1" s="1"/>
  <c r="B100" i="1"/>
  <c r="L100" i="1" s="1"/>
  <c r="B99" i="1"/>
  <c r="B98" i="1"/>
  <c r="B97" i="1"/>
  <c r="C97" i="1" s="1"/>
  <c r="B96" i="1"/>
  <c r="K96" i="1" s="1"/>
  <c r="B95" i="1"/>
  <c r="B94" i="1"/>
  <c r="L94" i="1" s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B92" i="1"/>
  <c r="D92" i="1" s="1"/>
  <c r="B91" i="1"/>
  <c r="L91" i="1" s="1"/>
  <c r="B90" i="1"/>
  <c r="D90" i="1" s="1"/>
  <c r="B89" i="1"/>
  <c r="B88" i="1"/>
  <c r="C88" i="1" s="1"/>
  <c r="B87" i="1"/>
  <c r="K87" i="1" s="1"/>
  <c r="B86" i="1"/>
  <c r="D86" i="1" s="1"/>
  <c r="B85" i="1"/>
  <c r="B84" i="1"/>
  <c r="B83" i="1"/>
  <c r="K83" i="1" s="1"/>
  <c r="B82" i="1"/>
  <c r="C82" i="1" s="1"/>
  <c r="B81" i="1"/>
  <c r="L81" i="1" s="1"/>
  <c r="B80" i="1"/>
  <c r="L80" i="1" s="1"/>
  <c r="B79" i="1"/>
  <c r="K79" i="1" s="1"/>
  <c r="B78" i="1"/>
  <c r="D78" i="1" s="1"/>
  <c r="B77" i="1"/>
  <c r="L77" i="1" s="1"/>
  <c r="B76" i="1"/>
  <c r="D76" i="1" s="1"/>
  <c r="B75" i="1"/>
  <c r="K75" i="1" s="1"/>
  <c r="B74" i="1"/>
  <c r="C74" i="1" s="1"/>
  <c r="B73" i="1"/>
  <c r="B72" i="1"/>
  <c r="C72" i="1" s="1"/>
  <c r="B71" i="1"/>
  <c r="L71" i="1" s="1"/>
  <c r="B70" i="1"/>
  <c r="D70" i="1" s="1"/>
  <c r="Z77" i="1" l="1"/>
  <c r="AA77" i="1"/>
  <c r="N77" i="1"/>
  <c r="O77" i="1"/>
  <c r="P77" i="1"/>
  <c r="M77" i="1"/>
  <c r="Z106" i="1"/>
  <c r="N106" i="1"/>
  <c r="AA106" i="1"/>
  <c r="O106" i="1"/>
  <c r="P106" i="1"/>
  <c r="M106" i="1"/>
  <c r="Z125" i="1"/>
  <c r="AA125" i="1"/>
  <c r="N125" i="1"/>
  <c r="O125" i="1"/>
  <c r="P125" i="1"/>
  <c r="M125" i="1"/>
  <c r="Z129" i="1"/>
  <c r="AA129" i="1"/>
  <c r="N129" i="1"/>
  <c r="O129" i="1"/>
  <c r="P129" i="1"/>
  <c r="M129" i="1"/>
  <c r="Z81" i="1"/>
  <c r="AA81" i="1"/>
  <c r="N81" i="1"/>
  <c r="O81" i="1"/>
  <c r="P81" i="1"/>
  <c r="M81" i="1"/>
  <c r="Z111" i="1"/>
  <c r="AA111" i="1"/>
  <c r="N111" i="1"/>
  <c r="O111" i="1"/>
  <c r="M111" i="1"/>
  <c r="P111" i="1"/>
  <c r="Z166" i="1"/>
  <c r="AA166" i="1"/>
  <c r="N166" i="1"/>
  <c r="O166" i="1"/>
  <c r="M166" i="1"/>
  <c r="P166" i="1"/>
  <c r="Z157" i="1"/>
  <c r="N157" i="1"/>
  <c r="AA157" i="1"/>
  <c r="O157" i="1"/>
  <c r="P157" i="1"/>
  <c r="M157" i="1"/>
  <c r="Z150" i="1"/>
  <c r="AA150" i="1"/>
  <c r="N150" i="1"/>
  <c r="O150" i="1"/>
  <c r="M150" i="1"/>
  <c r="P150" i="1"/>
  <c r="Z163" i="1"/>
  <c r="AA163" i="1"/>
  <c r="N163" i="1"/>
  <c r="O163" i="1"/>
  <c r="P163" i="1"/>
  <c r="M163" i="1"/>
  <c r="Z155" i="1"/>
  <c r="AA155" i="1"/>
  <c r="N155" i="1"/>
  <c r="O155" i="1"/>
  <c r="P155" i="1"/>
  <c r="M155" i="1"/>
  <c r="Z153" i="1"/>
  <c r="AA153" i="1"/>
  <c r="N153" i="1"/>
  <c r="O153" i="1"/>
  <c r="P153" i="1"/>
  <c r="M153" i="1"/>
  <c r="Z71" i="1"/>
  <c r="AA71" i="1"/>
  <c r="N71" i="1"/>
  <c r="O71" i="1"/>
  <c r="M71" i="1"/>
  <c r="P71" i="1"/>
  <c r="Z100" i="1"/>
  <c r="AA100" i="1"/>
  <c r="N100" i="1"/>
  <c r="O100" i="1"/>
  <c r="P100" i="1"/>
  <c r="M100" i="1"/>
  <c r="Z104" i="1"/>
  <c r="AA104" i="1"/>
  <c r="N104" i="1"/>
  <c r="O104" i="1"/>
  <c r="P104" i="1"/>
  <c r="M104" i="1"/>
  <c r="Z112" i="1"/>
  <c r="AA112" i="1"/>
  <c r="N112" i="1"/>
  <c r="O112" i="1"/>
  <c r="P112" i="1"/>
  <c r="M112" i="1"/>
  <c r="Z116" i="1"/>
  <c r="AA116" i="1"/>
  <c r="N116" i="1"/>
  <c r="O116" i="1"/>
  <c r="P116" i="1"/>
  <c r="M116" i="1"/>
  <c r="Z120" i="1"/>
  <c r="AA120" i="1"/>
  <c r="N120" i="1"/>
  <c r="O120" i="1"/>
  <c r="P120" i="1"/>
  <c r="M120" i="1"/>
  <c r="Z134" i="1"/>
  <c r="AA134" i="1"/>
  <c r="N134" i="1"/>
  <c r="O134" i="1"/>
  <c r="P134" i="1"/>
  <c r="M134" i="1"/>
  <c r="Z154" i="1"/>
  <c r="AA154" i="1"/>
  <c r="N154" i="1"/>
  <c r="O154" i="1"/>
  <c r="P154" i="1"/>
  <c r="M154" i="1"/>
  <c r="Z161" i="1"/>
  <c r="AA161" i="1"/>
  <c r="N161" i="1"/>
  <c r="O161" i="1"/>
  <c r="P161" i="1"/>
  <c r="M161" i="1"/>
  <c r="Z151" i="1"/>
  <c r="AA151" i="1"/>
  <c r="N151" i="1"/>
  <c r="O151" i="1"/>
  <c r="P151" i="1"/>
  <c r="M151" i="1"/>
  <c r="AA149" i="1"/>
  <c r="Z149" i="1"/>
  <c r="O149" i="1"/>
  <c r="N149" i="1"/>
  <c r="P149" i="1"/>
  <c r="M149" i="1"/>
  <c r="D79" i="1"/>
  <c r="Z91" i="1"/>
  <c r="AA91" i="1"/>
  <c r="N91" i="1"/>
  <c r="O91" i="1"/>
  <c r="M91" i="1"/>
  <c r="P91" i="1"/>
  <c r="Z162" i="1"/>
  <c r="AA162" i="1"/>
  <c r="N162" i="1"/>
  <c r="O162" i="1"/>
  <c r="M162" i="1"/>
  <c r="P162" i="1"/>
  <c r="Z169" i="1"/>
  <c r="AA169" i="1"/>
  <c r="N169" i="1"/>
  <c r="O169" i="1"/>
  <c r="P169" i="1"/>
  <c r="M169" i="1"/>
  <c r="Z152" i="1"/>
  <c r="AA152" i="1"/>
  <c r="N152" i="1"/>
  <c r="O152" i="1"/>
  <c r="P152" i="1"/>
  <c r="M152" i="1"/>
  <c r="Z167" i="1"/>
  <c r="AA167" i="1"/>
  <c r="N167" i="1"/>
  <c r="O167" i="1"/>
  <c r="P167" i="1"/>
  <c r="M167" i="1"/>
  <c r="Z159" i="1"/>
  <c r="AA159" i="1"/>
  <c r="N159" i="1"/>
  <c r="O159" i="1"/>
  <c r="P159" i="1"/>
  <c r="M159" i="1"/>
  <c r="Z156" i="1"/>
  <c r="AA156" i="1"/>
  <c r="N156" i="1"/>
  <c r="O156" i="1"/>
  <c r="M156" i="1"/>
  <c r="P156" i="1"/>
  <c r="Z168" i="1"/>
  <c r="AA168" i="1"/>
  <c r="N168" i="1"/>
  <c r="O168" i="1"/>
  <c r="P168" i="1"/>
  <c r="M168" i="1"/>
  <c r="Z80" i="1"/>
  <c r="AA80" i="1"/>
  <c r="N80" i="1"/>
  <c r="O80" i="1"/>
  <c r="P80" i="1"/>
  <c r="M80" i="1"/>
  <c r="O94" i="1"/>
  <c r="N94" i="1"/>
  <c r="M94" i="1"/>
  <c r="AA94" i="1"/>
  <c r="P94" i="1"/>
  <c r="Z94" i="1"/>
  <c r="N132" i="1"/>
  <c r="O132" i="1"/>
  <c r="Z132" i="1"/>
  <c r="P132" i="1"/>
  <c r="AA132" i="1"/>
  <c r="M132" i="1"/>
  <c r="Z160" i="1"/>
  <c r="AA160" i="1"/>
  <c r="N160" i="1"/>
  <c r="O160" i="1"/>
  <c r="M160" i="1"/>
  <c r="P160" i="1"/>
  <c r="Z158" i="1"/>
  <c r="AA158" i="1"/>
  <c r="N158" i="1"/>
  <c r="O158" i="1"/>
  <c r="P158" i="1"/>
  <c r="M158" i="1"/>
  <c r="Z164" i="1"/>
  <c r="AA164" i="1"/>
  <c r="N164" i="1"/>
  <c r="O164" i="1"/>
  <c r="P164" i="1"/>
  <c r="M164" i="1"/>
  <c r="N165" i="1"/>
  <c r="Z165" i="1"/>
  <c r="O165" i="1"/>
  <c r="AA165" i="1"/>
  <c r="P165" i="1"/>
  <c r="M165" i="1"/>
  <c r="F192" i="1"/>
  <c r="I192" i="1" s="1"/>
  <c r="AD192" i="1" s="1"/>
  <c r="F208" i="1"/>
  <c r="I208" i="1" s="1"/>
  <c r="AD208" i="1" s="1"/>
  <c r="F196" i="1"/>
  <c r="I196" i="1" s="1"/>
  <c r="AD196" i="1" s="1"/>
  <c r="F203" i="1"/>
  <c r="I203" i="1" s="1"/>
  <c r="AD203" i="1" s="1"/>
  <c r="F195" i="1"/>
  <c r="I195" i="1" s="1"/>
  <c r="AD195" i="1" s="1"/>
  <c r="F204" i="1"/>
  <c r="I204" i="1" s="1"/>
  <c r="AD204" i="1" s="1"/>
  <c r="F209" i="1"/>
  <c r="I209" i="1" s="1"/>
  <c r="AD209" i="1" s="1"/>
  <c r="F211" i="1"/>
  <c r="I211" i="1" s="1"/>
  <c r="AD211" i="1" s="1"/>
  <c r="F182" i="1"/>
  <c r="I182" i="1" s="1"/>
  <c r="AD182" i="1" s="1"/>
  <c r="F200" i="1"/>
  <c r="I200" i="1" s="1"/>
  <c r="AD200" i="1" s="1"/>
  <c r="F199" i="1"/>
  <c r="I199" i="1" s="1"/>
  <c r="AD199" i="1" s="1"/>
  <c r="F202" i="1"/>
  <c r="I202" i="1" s="1"/>
  <c r="AD202" i="1" s="1"/>
  <c r="F210" i="1"/>
  <c r="I210" i="1" s="1"/>
  <c r="AD210" i="1" s="1"/>
  <c r="F193" i="1"/>
  <c r="I193" i="1" s="1"/>
  <c r="AD193" i="1" s="1"/>
  <c r="F201" i="1"/>
  <c r="I201" i="1" s="1"/>
  <c r="AD201" i="1" s="1"/>
  <c r="F186" i="1"/>
  <c r="I186" i="1" s="1"/>
  <c r="AD186" i="1" s="1"/>
  <c r="F190" i="1"/>
  <c r="I190" i="1" s="1"/>
  <c r="AD190" i="1" s="1"/>
  <c r="F206" i="1"/>
  <c r="I206" i="1" s="1"/>
  <c r="AD206" i="1" s="1"/>
  <c r="F189" i="1"/>
  <c r="I189" i="1" s="1"/>
  <c r="AD189" i="1" s="1"/>
  <c r="F174" i="1"/>
  <c r="I174" i="1" s="1"/>
  <c r="AD174" i="1" s="1"/>
  <c r="F194" i="1"/>
  <c r="I194" i="1" s="1"/>
  <c r="AD194" i="1" s="1"/>
  <c r="D101" i="1"/>
  <c r="C104" i="1"/>
  <c r="D138" i="1"/>
  <c r="C141" i="1"/>
  <c r="L138" i="1"/>
  <c r="K145" i="1"/>
  <c r="F178" i="1"/>
  <c r="I178" i="1" s="1"/>
  <c r="AD178" i="1" s="1"/>
  <c r="F173" i="1"/>
  <c r="I173" i="1" s="1"/>
  <c r="AD173" i="1" s="1"/>
  <c r="F198" i="1"/>
  <c r="I198" i="1" s="1"/>
  <c r="AD198" i="1" s="1"/>
  <c r="F197" i="1"/>
  <c r="I197" i="1" s="1"/>
  <c r="AD197" i="1" s="1"/>
  <c r="F205" i="1"/>
  <c r="I205" i="1" s="1"/>
  <c r="AD205" i="1" s="1"/>
  <c r="D80" i="1"/>
  <c r="C83" i="1"/>
  <c r="C96" i="1"/>
  <c r="D109" i="1"/>
  <c r="C112" i="1"/>
  <c r="F213" i="1"/>
  <c r="I213" i="1" s="1"/>
  <c r="AD213" i="1" s="1"/>
  <c r="F184" i="1"/>
  <c r="I184" i="1" s="1"/>
  <c r="AD184" i="1" s="1"/>
  <c r="D83" i="1"/>
  <c r="D97" i="1"/>
  <c r="C100" i="1"/>
  <c r="D104" i="1"/>
  <c r="D113" i="1"/>
  <c r="C116" i="1"/>
  <c r="L96" i="1"/>
  <c r="D134" i="1"/>
  <c r="F167" i="1"/>
  <c r="I167" i="1" s="1"/>
  <c r="AD167" i="1" s="1"/>
  <c r="D100" i="1"/>
  <c r="D116" i="1"/>
  <c r="K134" i="1"/>
  <c r="L83" i="1"/>
  <c r="K86" i="1"/>
  <c r="K100" i="1"/>
  <c r="L78" i="1"/>
  <c r="K124" i="1"/>
  <c r="D88" i="1"/>
  <c r="D91" i="1"/>
  <c r="L74" i="1"/>
  <c r="D96" i="1"/>
  <c r="D105" i="1"/>
  <c r="C108" i="1"/>
  <c r="D112" i="1"/>
  <c r="D121" i="1"/>
  <c r="D124" i="1"/>
  <c r="L105" i="1"/>
  <c r="K109" i="1"/>
  <c r="K120" i="1"/>
  <c r="L124" i="1"/>
  <c r="D127" i="1"/>
  <c r="C130" i="1"/>
  <c r="L130" i="1"/>
  <c r="K147" i="1"/>
  <c r="F169" i="1"/>
  <c r="I169" i="1" s="1"/>
  <c r="AD169" i="1" s="1"/>
  <c r="F151" i="1"/>
  <c r="I151" i="1" s="1"/>
  <c r="AD151" i="1" s="1"/>
  <c r="F159" i="1"/>
  <c r="I159" i="1" s="1"/>
  <c r="AD159" i="1" s="1"/>
  <c r="K74" i="1"/>
  <c r="L127" i="1"/>
  <c r="K90" i="1"/>
  <c r="D108" i="1"/>
  <c r="D117" i="1"/>
  <c r="C120" i="1"/>
  <c r="L101" i="1"/>
  <c r="K112" i="1"/>
  <c r="D130" i="1"/>
  <c r="D142" i="1"/>
  <c r="C145" i="1"/>
  <c r="K135" i="1"/>
  <c r="L147" i="1"/>
  <c r="C79" i="1"/>
  <c r="K78" i="1"/>
  <c r="K88" i="1"/>
  <c r="K104" i="1"/>
  <c r="L108" i="1"/>
  <c r="K121" i="1"/>
  <c r="D135" i="1"/>
  <c r="C138" i="1"/>
  <c r="K127" i="1"/>
  <c r="L135" i="1"/>
  <c r="F161" i="1"/>
  <c r="I161" i="1" s="1"/>
  <c r="AD161" i="1" s="1"/>
  <c r="F162" i="1"/>
  <c r="I162" i="1" s="1"/>
  <c r="AD162" i="1" s="1"/>
  <c r="F163" i="1"/>
  <c r="I163" i="1" s="1"/>
  <c r="AD163" i="1" s="1"/>
  <c r="D102" i="1"/>
  <c r="K102" i="1"/>
  <c r="D72" i="1"/>
  <c r="C75" i="1"/>
  <c r="D77" i="1"/>
  <c r="K77" i="1"/>
  <c r="C84" i="1"/>
  <c r="K84" i="1"/>
  <c r="D98" i="1"/>
  <c r="K98" i="1"/>
  <c r="D103" i="1"/>
  <c r="L103" i="1"/>
  <c r="K103" i="1"/>
  <c r="C103" i="1"/>
  <c r="D114" i="1"/>
  <c r="L114" i="1"/>
  <c r="K114" i="1"/>
  <c r="D119" i="1"/>
  <c r="C119" i="1"/>
  <c r="L98" i="1"/>
  <c r="D128" i="1"/>
  <c r="L128" i="1"/>
  <c r="D133" i="1"/>
  <c r="L133" i="1"/>
  <c r="K133" i="1"/>
  <c r="C133" i="1"/>
  <c r="K128" i="1"/>
  <c r="D89" i="1"/>
  <c r="L89" i="1"/>
  <c r="K89" i="1"/>
  <c r="K82" i="1"/>
  <c r="L102" i="1"/>
  <c r="C71" i="1"/>
  <c r="D73" i="1"/>
  <c r="L73" i="1"/>
  <c r="D75" i="1"/>
  <c r="C80" i="1"/>
  <c r="K80" i="1"/>
  <c r="D84" i="1"/>
  <c r="C87" i="1"/>
  <c r="K71" i="1"/>
  <c r="K73" i="1"/>
  <c r="L79" i="1"/>
  <c r="L82" i="1"/>
  <c r="D94" i="1"/>
  <c r="K94" i="1"/>
  <c r="D99" i="1"/>
  <c r="L99" i="1"/>
  <c r="K99" i="1"/>
  <c r="C99" i="1"/>
  <c r="D110" i="1"/>
  <c r="L110" i="1"/>
  <c r="D115" i="1"/>
  <c r="L115" i="1"/>
  <c r="C115" i="1"/>
  <c r="K115" i="1"/>
  <c r="K119" i="1"/>
  <c r="D129" i="1"/>
  <c r="C129" i="1"/>
  <c r="D141" i="1"/>
  <c r="L141" i="1"/>
  <c r="D143" i="1"/>
  <c r="L143" i="1"/>
  <c r="K143" i="1"/>
  <c r="C146" i="1"/>
  <c r="L146" i="1"/>
  <c r="K146" i="1"/>
  <c r="L70" i="1"/>
  <c r="L72" i="1"/>
  <c r="L87" i="1"/>
  <c r="D87" i="1"/>
  <c r="D71" i="1"/>
  <c r="C76" i="1"/>
  <c r="L76" i="1"/>
  <c r="K76" i="1"/>
  <c r="D85" i="1"/>
  <c r="L85" i="1"/>
  <c r="K85" i="1"/>
  <c r="C91" i="1"/>
  <c r="K91" i="1"/>
  <c r="K70" i="1"/>
  <c r="K72" i="1"/>
  <c r="L75" i="1"/>
  <c r="L84" i="1"/>
  <c r="D95" i="1"/>
  <c r="L95" i="1"/>
  <c r="K95" i="1"/>
  <c r="C95" i="1"/>
  <c r="D106" i="1"/>
  <c r="K106" i="1"/>
  <c r="D111" i="1"/>
  <c r="C111" i="1"/>
  <c r="D122" i="1"/>
  <c r="L122" i="1"/>
  <c r="D125" i="1"/>
  <c r="K125" i="1"/>
  <c r="K110" i="1"/>
  <c r="L119" i="1"/>
  <c r="D136" i="1"/>
  <c r="L136" i="1"/>
  <c r="K136" i="1"/>
  <c r="D144" i="1"/>
  <c r="L144" i="1"/>
  <c r="K144" i="1"/>
  <c r="K129" i="1"/>
  <c r="D81" i="1"/>
  <c r="K81" i="1"/>
  <c r="D107" i="1"/>
  <c r="L107" i="1"/>
  <c r="K107" i="1"/>
  <c r="C107" i="1"/>
  <c r="D118" i="1"/>
  <c r="L118" i="1"/>
  <c r="D123" i="1"/>
  <c r="C123" i="1"/>
  <c r="K118" i="1"/>
  <c r="L123" i="1"/>
  <c r="D132" i="1"/>
  <c r="K132" i="1"/>
  <c r="D137" i="1"/>
  <c r="L137" i="1"/>
  <c r="C137" i="1"/>
  <c r="L86" i="1"/>
  <c r="L88" i="1"/>
  <c r="L90" i="1"/>
  <c r="K92" i="1"/>
  <c r="K97" i="1"/>
  <c r="L109" i="1"/>
  <c r="K113" i="1"/>
  <c r="K116" i="1"/>
  <c r="K117" i="1"/>
  <c r="L121" i="1"/>
  <c r="K131" i="1"/>
  <c r="K139" i="1"/>
  <c r="K140" i="1"/>
  <c r="K142" i="1"/>
  <c r="L145" i="1"/>
  <c r="C90" i="1"/>
  <c r="L92" i="1"/>
  <c r="L97" i="1"/>
  <c r="K101" i="1"/>
  <c r="K105" i="1"/>
  <c r="L113" i="1"/>
  <c r="L117" i="1"/>
  <c r="L131" i="1"/>
  <c r="L139" i="1"/>
  <c r="L140" i="1"/>
  <c r="L142" i="1"/>
  <c r="F153" i="1"/>
  <c r="I153" i="1" s="1"/>
  <c r="AD153" i="1" s="1"/>
  <c r="F154" i="1"/>
  <c r="I154" i="1" s="1"/>
  <c r="AD154" i="1" s="1"/>
  <c r="F166" i="1"/>
  <c r="I166" i="1" s="1"/>
  <c r="AD166" i="1" s="1"/>
  <c r="F165" i="1"/>
  <c r="I165" i="1" s="1"/>
  <c r="AD165" i="1" s="1"/>
  <c r="F155" i="1"/>
  <c r="I155" i="1" s="1"/>
  <c r="AD155" i="1" s="1"/>
  <c r="F150" i="1"/>
  <c r="I150" i="1" s="1"/>
  <c r="AD150" i="1" s="1"/>
  <c r="F157" i="1"/>
  <c r="I157" i="1" s="1"/>
  <c r="AD157" i="1" s="1"/>
  <c r="F158" i="1"/>
  <c r="I158" i="1" s="1"/>
  <c r="AD158" i="1" s="1"/>
  <c r="C128" i="1"/>
  <c r="C132" i="1"/>
  <c r="C136" i="1"/>
  <c r="C140" i="1"/>
  <c r="C144" i="1"/>
  <c r="C139" i="1"/>
  <c r="C143" i="1"/>
  <c r="C147" i="1"/>
  <c r="C94" i="1"/>
  <c r="C98" i="1"/>
  <c r="C102" i="1"/>
  <c r="C106" i="1"/>
  <c r="C110" i="1"/>
  <c r="C114" i="1"/>
  <c r="C118" i="1"/>
  <c r="C122" i="1"/>
  <c r="C125" i="1"/>
  <c r="C70" i="1"/>
  <c r="C78" i="1"/>
  <c r="C86" i="1"/>
  <c r="C73" i="1"/>
  <c r="D74" i="1"/>
  <c r="C77" i="1"/>
  <c r="C81" i="1"/>
  <c r="D82" i="1"/>
  <c r="C85" i="1"/>
  <c r="C89" i="1"/>
  <c r="C92" i="1"/>
  <c r="H68" i="1"/>
  <c r="B68" i="1"/>
  <c r="L68" i="1" s="1"/>
  <c r="H67" i="1"/>
  <c r="D67" i="1"/>
  <c r="B67" i="1"/>
  <c r="K67" i="1" s="1"/>
  <c r="H65" i="1"/>
  <c r="B65" i="1"/>
  <c r="K65" i="1" s="1"/>
  <c r="H64" i="1"/>
  <c r="B64" i="1"/>
  <c r="K64" i="1" s="1"/>
  <c r="H63" i="1"/>
  <c r="B63" i="1"/>
  <c r="D63" i="1" s="1"/>
  <c r="H62" i="1"/>
  <c r="B62" i="1"/>
  <c r="K62" i="1" s="1"/>
  <c r="H61" i="1"/>
  <c r="B61" i="1"/>
  <c r="K61" i="1" s="1"/>
  <c r="H60" i="1"/>
  <c r="B60" i="1"/>
  <c r="H59" i="1"/>
  <c r="B59" i="1"/>
  <c r="L59" i="1" s="1"/>
  <c r="H58" i="1"/>
  <c r="B58" i="1"/>
  <c r="K58" i="1" s="1"/>
  <c r="H57" i="1"/>
  <c r="B57" i="1"/>
  <c r="K57" i="1" s="1"/>
  <c r="H56" i="1"/>
  <c r="B56" i="1"/>
  <c r="K56" i="1" s="1"/>
  <c r="H55" i="1"/>
  <c r="B55" i="1"/>
  <c r="D55" i="1" s="1"/>
  <c r="H54" i="1"/>
  <c r="B54" i="1"/>
  <c r="H53" i="1"/>
  <c r="B53" i="1"/>
  <c r="K53" i="1" s="1"/>
  <c r="H52" i="1"/>
  <c r="B52" i="1"/>
  <c r="K52" i="1" s="1"/>
  <c r="H51" i="1"/>
  <c r="B51" i="1"/>
  <c r="L51" i="1" s="1"/>
  <c r="H50" i="1"/>
  <c r="B50" i="1"/>
  <c r="K50" i="1" s="1"/>
  <c r="H49" i="1"/>
  <c r="B49" i="1"/>
  <c r="D49" i="1" s="1"/>
  <c r="H48" i="1"/>
  <c r="B48" i="1"/>
  <c r="K48" i="1" s="1"/>
  <c r="H47" i="1"/>
  <c r="B47" i="1"/>
  <c r="K47" i="1" s="1"/>
  <c r="H46" i="1"/>
  <c r="B46" i="1"/>
  <c r="K46" i="1" s="1"/>
  <c r="H45" i="1"/>
  <c r="B45" i="1"/>
  <c r="K45" i="1" s="1"/>
  <c r="H44" i="1"/>
  <c r="B44" i="1"/>
  <c r="D44" i="1" s="1"/>
  <c r="H43" i="1"/>
  <c r="B43" i="1"/>
  <c r="K43" i="1" s="1"/>
  <c r="H42" i="1"/>
  <c r="B42" i="1"/>
  <c r="K42" i="1" s="1"/>
  <c r="H41" i="1"/>
  <c r="B41" i="1"/>
  <c r="D41" i="1" s="1"/>
  <c r="H40" i="1"/>
  <c r="B40" i="1"/>
  <c r="K40" i="1" s="1"/>
  <c r="H39" i="1"/>
  <c r="B39" i="1"/>
  <c r="K39" i="1" s="1"/>
  <c r="H38" i="1"/>
  <c r="B38" i="1"/>
  <c r="D38" i="1" s="1"/>
  <c r="H37" i="1"/>
  <c r="B37" i="1"/>
  <c r="K37" i="1" s="1"/>
  <c r="H36" i="1"/>
  <c r="B36" i="1"/>
  <c r="K36" i="1" s="1"/>
  <c r="H35" i="1"/>
  <c r="B35" i="1"/>
  <c r="L35" i="1" s="1"/>
  <c r="H34" i="1"/>
  <c r="B34" i="1"/>
  <c r="K34" i="1" s="1"/>
  <c r="H33" i="1"/>
  <c r="B33" i="1"/>
  <c r="D33" i="1" s="1"/>
  <c r="H32" i="1"/>
  <c r="B32" i="1"/>
  <c r="L32" i="1" s="1"/>
  <c r="H31" i="1"/>
  <c r="B31" i="1"/>
  <c r="K31" i="1" s="1"/>
  <c r="H30" i="1"/>
  <c r="B30" i="1"/>
  <c r="K30" i="1" s="1"/>
  <c r="H29" i="1"/>
  <c r="B29" i="1"/>
  <c r="K29" i="1" s="1"/>
  <c r="H28" i="1"/>
  <c r="B28" i="1"/>
  <c r="L28" i="1" s="1"/>
  <c r="H27" i="1"/>
  <c r="C27" i="1"/>
  <c r="B27" i="1"/>
  <c r="K27" i="1" s="1"/>
  <c r="H26" i="1"/>
  <c r="B26" i="1"/>
  <c r="K26" i="1" s="1"/>
  <c r="H25" i="1"/>
  <c r="B25" i="1"/>
  <c r="K25" i="1" s="1"/>
  <c r="H24" i="1"/>
  <c r="B24" i="1"/>
  <c r="L24" i="1" s="1"/>
  <c r="H23" i="1"/>
  <c r="B23" i="1"/>
  <c r="K23" i="1" s="1"/>
  <c r="H22" i="1"/>
  <c r="B22" i="1"/>
  <c r="K22" i="1" s="1"/>
  <c r="H21" i="1"/>
  <c r="B21" i="1"/>
  <c r="K21" i="1" s="1"/>
  <c r="H20" i="1"/>
  <c r="B20" i="1"/>
  <c r="L20" i="1" s="1"/>
  <c r="H19" i="1"/>
  <c r="B19" i="1"/>
  <c r="K19" i="1" s="1"/>
  <c r="H18" i="1"/>
  <c r="B18" i="1"/>
  <c r="K18" i="1" s="1"/>
  <c r="H17" i="1"/>
  <c r="B17" i="1"/>
  <c r="K17" i="1" s="1"/>
  <c r="H16" i="1"/>
  <c r="B16" i="1"/>
  <c r="L16" i="1" s="1"/>
  <c r="H15" i="1"/>
  <c r="B15" i="1"/>
  <c r="K15" i="1" s="1"/>
  <c r="H14" i="1"/>
  <c r="B14" i="1"/>
  <c r="K14" i="1" s="1"/>
  <c r="H13" i="1"/>
  <c r="B13" i="1"/>
  <c r="K13" i="1" s="1"/>
  <c r="H12" i="1"/>
  <c r="B12" i="1"/>
  <c r="L12" i="1" s="1"/>
  <c r="H11" i="1"/>
  <c r="B11" i="1"/>
  <c r="K11" i="1" s="1"/>
  <c r="H10" i="1"/>
  <c r="B10" i="1"/>
  <c r="K10" i="1" s="1"/>
  <c r="H9" i="1"/>
  <c r="B9" i="1"/>
  <c r="K9" i="1" s="1"/>
  <c r="H8" i="1"/>
  <c r="B8" i="1"/>
  <c r="L8" i="1" s="1"/>
  <c r="H7" i="1"/>
  <c r="B7" i="1"/>
  <c r="K7" i="1" s="1"/>
  <c r="H6" i="1"/>
  <c r="B6" i="1"/>
  <c r="D6" i="1" s="1"/>
  <c r="H5" i="1"/>
  <c r="B5" i="1"/>
  <c r="D5" i="1" s="1"/>
  <c r="H4" i="1"/>
  <c r="B4" i="1"/>
  <c r="L4" i="1" s="1"/>
  <c r="H3" i="1"/>
  <c r="B3" i="1"/>
  <c r="D3" i="1" s="1"/>
  <c r="H2" i="1"/>
  <c r="B2" i="1"/>
  <c r="O35" i="1" l="1"/>
  <c r="Z35" i="1"/>
  <c r="P35" i="1"/>
  <c r="AA35" i="1"/>
  <c r="M35" i="1"/>
  <c r="N35" i="1"/>
  <c r="D20" i="1"/>
  <c r="AA24" i="1"/>
  <c r="P24" i="1"/>
  <c r="M24" i="1"/>
  <c r="N24" i="1"/>
  <c r="O24" i="1"/>
  <c r="Z24" i="1"/>
  <c r="AA32" i="1"/>
  <c r="P32" i="1"/>
  <c r="M32" i="1"/>
  <c r="N32" i="1"/>
  <c r="O32" i="1"/>
  <c r="Z32" i="1"/>
  <c r="AA4" i="1"/>
  <c r="P4" i="1"/>
  <c r="M4" i="1"/>
  <c r="N4" i="1"/>
  <c r="Z4" i="1"/>
  <c r="O4" i="1"/>
  <c r="AA8" i="1"/>
  <c r="P8" i="1"/>
  <c r="M8" i="1"/>
  <c r="N8" i="1"/>
  <c r="O8" i="1"/>
  <c r="Z8" i="1"/>
  <c r="AA12" i="1"/>
  <c r="P12" i="1"/>
  <c r="M12" i="1"/>
  <c r="Z12" i="1"/>
  <c r="N12" i="1"/>
  <c r="O12" i="1"/>
  <c r="AA16" i="1"/>
  <c r="P16" i="1"/>
  <c r="M16" i="1"/>
  <c r="N16" i="1"/>
  <c r="O16" i="1"/>
  <c r="Z16" i="1"/>
  <c r="C67" i="1"/>
  <c r="Z131" i="1"/>
  <c r="AA131" i="1"/>
  <c r="N131" i="1"/>
  <c r="O131" i="1"/>
  <c r="M131" i="1"/>
  <c r="P131" i="1"/>
  <c r="Z145" i="1"/>
  <c r="AA145" i="1"/>
  <c r="N145" i="1"/>
  <c r="O145" i="1"/>
  <c r="M145" i="1"/>
  <c r="P145" i="1"/>
  <c r="Z90" i="1"/>
  <c r="N90" i="1"/>
  <c r="AA90" i="1"/>
  <c r="O90" i="1"/>
  <c r="P90" i="1"/>
  <c r="M90" i="1"/>
  <c r="Z137" i="1"/>
  <c r="AA137" i="1"/>
  <c r="N137" i="1"/>
  <c r="O137" i="1"/>
  <c r="P137" i="1"/>
  <c r="M137" i="1"/>
  <c r="Z123" i="1"/>
  <c r="AA123" i="1"/>
  <c r="N123" i="1"/>
  <c r="O123" i="1"/>
  <c r="M123" i="1"/>
  <c r="P123" i="1"/>
  <c r="N118" i="1"/>
  <c r="O118" i="1"/>
  <c r="Z118" i="1"/>
  <c r="P118" i="1"/>
  <c r="M118" i="1"/>
  <c r="AA118" i="1"/>
  <c r="Z107" i="1"/>
  <c r="AA107" i="1"/>
  <c r="N107" i="1"/>
  <c r="O107" i="1"/>
  <c r="M107" i="1"/>
  <c r="P107" i="1"/>
  <c r="Z85" i="1"/>
  <c r="AA85" i="1"/>
  <c r="N85" i="1"/>
  <c r="O85" i="1"/>
  <c r="P85" i="1"/>
  <c r="M85" i="1"/>
  <c r="Z72" i="1"/>
  <c r="AA72" i="1"/>
  <c r="N72" i="1"/>
  <c r="O72" i="1"/>
  <c r="P72" i="1"/>
  <c r="M72" i="1"/>
  <c r="Z141" i="1"/>
  <c r="AA141" i="1"/>
  <c r="N141" i="1"/>
  <c r="O141" i="1"/>
  <c r="M141" i="1"/>
  <c r="P141" i="1"/>
  <c r="Z89" i="1"/>
  <c r="AA89" i="1"/>
  <c r="N89" i="1"/>
  <c r="O89" i="1"/>
  <c r="P89" i="1"/>
  <c r="M89" i="1"/>
  <c r="Z135" i="1"/>
  <c r="AA135" i="1"/>
  <c r="N135" i="1"/>
  <c r="O135" i="1"/>
  <c r="M135" i="1"/>
  <c r="P135" i="1"/>
  <c r="Z101" i="1"/>
  <c r="AA101" i="1"/>
  <c r="N101" i="1"/>
  <c r="O101" i="1"/>
  <c r="P101" i="1"/>
  <c r="M101" i="1"/>
  <c r="Z74" i="1"/>
  <c r="N74" i="1"/>
  <c r="AA74" i="1"/>
  <c r="O74" i="1"/>
  <c r="P74" i="1"/>
  <c r="M74" i="1"/>
  <c r="N78" i="1"/>
  <c r="O78" i="1"/>
  <c r="Z78" i="1"/>
  <c r="P78" i="1"/>
  <c r="M78" i="1"/>
  <c r="AA78" i="1"/>
  <c r="O51" i="1"/>
  <c r="Z51" i="1"/>
  <c r="P51" i="1"/>
  <c r="AA51" i="1"/>
  <c r="N51" i="1"/>
  <c r="M51" i="1"/>
  <c r="Z142" i="1"/>
  <c r="AA142" i="1"/>
  <c r="N142" i="1"/>
  <c r="O142" i="1"/>
  <c r="P142" i="1"/>
  <c r="M142" i="1"/>
  <c r="Z117" i="1"/>
  <c r="AA117" i="1"/>
  <c r="N117" i="1"/>
  <c r="O117" i="1"/>
  <c r="P117" i="1"/>
  <c r="M117" i="1"/>
  <c r="Z97" i="1"/>
  <c r="AA97" i="1"/>
  <c r="N97" i="1"/>
  <c r="O97" i="1"/>
  <c r="P97" i="1"/>
  <c r="M97" i="1"/>
  <c r="Z121" i="1"/>
  <c r="AA121" i="1"/>
  <c r="N121" i="1"/>
  <c r="O121" i="1"/>
  <c r="P121" i="1"/>
  <c r="M121" i="1"/>
  <c r="Z109" i="1"/>
  <c r="AA109" i="1"/>
  <c r="N109" i="1"/>
  <c r="O109" i="1"/>
  <c r="P109" i="1"/>
  <c r="M109" i="1"/>
  <c r="Z88" i="1"/>
  <c r="AA88" i="1"/>
  <c r="N88" i="1"/>
  <c r="O88" i="1"/>
  <c r="P88" i="1"/>
  <c r="M88" i="1"/>
  <c r="Z136" i="1"/>
  <c r="N136" i="1"/>
  <c r="AA136" i="1"/>
  <c r="O136" i="1"/>
  <c r="P136" i="1"/>
  <c r="M136" i="1"/>
  <c r="Z84" i="1"/>
  <c r="AA84" i="1"/>
  <c r="N84" i="1"/>
  <c r="O84" i="1"/>
  <c r="P84" i="1"/>
  <c r="M84" i="1"/>
  <c r="O70" i="1"/>
  <c r="Z70" i="1"/>
  <c r="N70" i="1"/>
  <c r="AA70" i="1"/>
  <c r="P70" i="1"/>
  <c r="M70" i="1"/>
  <c r="N110" i="1"/>
  <c r="O110" i="1"/>
  <c r="P110" i="1"/>
  <c r="M110" i="1"/>
  <c r="Z110" i="1"/>
  <c r="AA110" i="1"/>
  <c r="Z99" i="1"/>
  <c r="AA99" i="1"/>
  <c r="N99" i="1"/>
  <c r="O99" i="1"/>
  <c r="M99" i="1"/>
  <c r="P99" i="1"/>
  <c r="Z82" i="1"/>
  <c r="N82" i="1"/>
  <c r="AA82" i="1"/>
  <c r="O82" i="1"/>
  <c r="P82" i="1"/>
  <c r="M82" i="1"/>
  <c r="N102" i="1"/>
  <c r="O102" i="1"/>
  <c r="Z102" i="1"/>
  <c r="P102" i="1"/>
  <c r="AA102" i="1"/>
  <c r="M102" i="1"/>
  <c r="Z133" i="1"/>
  <c r="AA133" i="1"/>
  <c r="N133" i="1"/>
  <c r="O133" i="1"/>
  <c r="P133" i="1"/>
  <c r="M133" i="1"/>
  <c r="Z98" i="1"/>
  <c r="N98" i="1"/>
  <c r="AA98" i="1"/>
  <c r="O98" i="1"/>
  <c r="P98" i="1"/>
  <c r="M98" i="1"/>
  <c r="Z114" i="1"/>
  <c r="N114" i="1"/>
  <c r="AA114" i="1"/>
  <c r="O114" i="1"/>
  <c r="P114" i="1"/>
  <c r="M114" i="1"/>
  <c r="Z103" i="1"/>
  <c r="AA103" i="1"/>
  <c r="N103" i="1"/>
  <c r="O103" i="1"/>
  <c r="M103" i="1"/>
  <c r="P103" i="1"/>
  <c r="Z108" i="1"/>
  <c r="AA108" i="1"/>
  <c r="N108" i="1"/>
  <c r="O108" i="1"/>
  <c r="P108" i="1"/>
  <c r="M108" i="1"/>
  <c r="O127" i="1"/>
  <c r="N127" i="1"/>
  <c r="AA127" i="1"/>
  <c r="M127" i="1"/>
  <c r="Z127" i="1"/>
  <c r="P127" i="1"/>
  <c r="Z105" i="1"/>
  <c r="AA105" i="1"/>
  <c r="N105" i="1"/>
  <c r="O105" i="1"/>
  <c r="P105" i="1"/>
  <c r="M105" i="1"/>
  <c r="Z96" i="1"/>
  <c r="AA96" i="1"/>
  <c r="N96" i="1"/>
  <c r="O96" i="1"/>
  <c r="P96" i="1"/>
  <c r="M96" i="1"/>
  <c r="Z138" i="1"/>
  <c r="AA138" i="1"/>
  <c r="N138" i="1"/>
  <c r="O138" i="1"/>
  <c r="P138" i="1"/>
  <c r="M138" i="1"/>
  <c r="O59" i="1"/>
  <c r="Z59" i="1"/>
  <c r="P59" i="1"/>
  <c r="AA59" i="1"/>
  <c r="M59" i="1"/>
  <c r="N59" i="1"/>
  <c r="N140" i="1"/>
  <c r="Z140" i="1"/>
  <c r="O140" i="1"/>
  <c r="P140" i="1"/>
  <c r="AA140" i="1"/>
  <c r="M140" i="1"/>
  <c r="Z113" i="1"/>
  <c r="AA113" i="1"/>
  <c r="N113" i="1"/>
  <c r="O113" i="1"/>
  <c r="P113" i="1"/>
  <c r="M113" i="1"/>
  <c r="Z92" i="1"/>
  <c r="AA92" i="1"/>
  <c r="N92" i="1"/>
  <c r="O92" i="1"/>
  <c r="P92" i="1"/>
  <c r="M92" i="1"/>
  <c r="N86" i="1"/>
  <c r="O86" i="1"/>
  <c r="P86" i="1"/>
  <c r="AA86" i="1"/>
  <c r="M86" i="1"/>
  <c r="Z86" i="1"/>
  <c r="Z144" i="1"/>
  <c r="N144" i="1"/>
  <c r="AA144" i="1"/>
  <c r="O144" i="1"/>
  <c r="P144" i="1"/>
  <c r="M144" i="1"/>
  <c r="Z75" i="1"/>
  <c r="AA75" i="1"/>
  <c r="N75" i="1"/>
  <c r="O75" i="1"/>
  <c r="M75" i="1"/>
  <c r="P75" i="1"/>
  <c r="Z143" i="1"/>
  <c r="AA143" i="1"/>
  <c r="N143" i="1"/>
  <c r="O143" i="1"/>
  <c r="P143" i="1"/>
  <c r="M143" i="1"/>
  <c r="Z79" i="1"/>
  <c r="AA79" i="1"/>
  <c r="N79" i="1"/>
  <c r="O79" i="1"/>
  <c r="M79" i="1"/>
  <c r="P79" i="1"/>
  <c r="Z73" i="1"/>
  <c r="AA73" i="1"/>
  <c r="N73" i="1"/>
  <c r="O73" i="1"/>
  <c r="P73" i="1"/>
  <c r="M73" i="1"/>
  <c r="Z147" i="1"/>
  <c r="AA147" i="1"/>
  <c r="N147" i="1"/>
  <c r="O147" i="1"/>
  <c r="P147" i="1"/>
  <c r="M147" i="1"/>
  <c r="Z124" i="1"/>
  <c r="AA124" i="1"/>
  <c r="N124" i="1"/>
  <c r="O124" i="1"/>
  <c r="P124" i="1"/>
  <c r="M124" i="1"/>
  <c r="AA20" i="1"/>
  <c r="P20" i="1"/>
  <c r="M20" i="1"/>
  <c r="N20" i="1"/>
  <c r="Z20" i="1"/>
  <c r="O20" i="1"/>
  <c r="C19" i="1"/>
  <c r="AA28" i="1"/>
  <c r="P28" i="1"/>
  <c r="M28" i="1"/>
  <c r="Z28" i="1"/>
  <c r="O28" i="1"/>
  <c r="N28" i="1"/>
  <c r="M68" i="1"/>
  <c r="AA68" i="1"/>
  <c r="P68" i="1"/>
  <c r="Z68" i="1"/>
  <c r="O68" i="1"/>
  <c r="N68" i="1"/>
  <c r="Z139" i="1"/>
  <c r="AA139" i="1"/>
  <c r="N139" i="1"/>
  <c r="O139" i="1"/>
  <c r="M139" i="1"/>
  <c r="P139" i="1"/>
  <c r="Z119" i="1"/>
  <c r="AA119" i="1"/>
  <c r="N119" i="1"/>
  <c r="O119" i="1"/>
  <c r="M119" i="1"/>
  <c r="P119" i="1"/>
  <c r="Z122" i="1"/>
  <c r="N122" i="1"/>
  <c r="AA122" i="1"/>
  <c r="O122" i="1"/>
  <c r="P122" i="1"/>
  <c r="M122" i="1"/>
  <c r="Z95" i="1"/>
  <c r="AA95" i="1"/>
  <c r="N95" i="1"/>
  <c r="O95" i="1"/>
  <c r="M95" i="1"/>
  <c r="P95" i="1"/>
  <c r="Z76" i="1"/>
  <c r="AA76" i="1"/>
  <c r="N76" i="1"/>
  <c r="O76" i="1"/>
  <c r="P76" i="1"/>
  <c r="M76" i="1"/>
  <c r="Z87" i="1"/>
  <c r="AA87" i="1"/>
  <c r="N87" i="1"/>
  <c r="O87" i="1"/>
  <c r="M87" i="1"/>
  <c r="P87" i="1"/>
  <c r="Z146" i="1"/>
  <c r="AA146" i="1"/>
  <c r="N146" i="1"/>
  <c r="O146" i="1"/>
  <c r="P146" i="1"/>
  <c r="M146" i="1"/>
  <c r="Z115" i="1"/>
  <c r="AA115" i="1"/>
  <c r="N115" i="1"/>
  <c r="O115" i="1"/>
  <c r="M115" i="1"/>
  <c r="P115" i="1"/>
  <c r="Z128" i="1"/>
  <c r="N128" i="1"/>
  <c r="AA128" i="1"/>
  <c r="O128" i="1"/>
  <c r="P128" i="1"/>
  <c r="M128" i="1"/>
  <c r="Z130" i="1"/>
  <c r="AA130" i="1"/>
  <c r="N130" i="1"/>
  <c r="O130" i="1"/>
  <c r="P130" i="1"/>
  <c r="M130" i="1"/>
  <c r="Z83" i="1"/>
  <c r="AA83" i="1"/>
  <c r="N83" i="1"/>
  <c r="O83" i="1"/>
  <c r="M83" i="1"/>
  <c r="P83" i="1"/>
  <c r="F160" i="1"/>
  <c r="I160" i="1" s="1"/>
  <c r="AD160" i="1" s="1"/>
  <c r="F149" i="1"/>
  <c r="I149" i="1" s="1"/>
  <c r="AD149" i="1" s="1"/>
  <c r="C26" i="1"/>
  <c r="D39" i="1"/>
  <c r="D40" i="1"/>
  <c r="C41" i="1"/>
  <c r="L19" i="1"/>
  <c r="C47" i="1"/>
  <c r="D48" i="1"/>
  <c r="K49" i="1"/>
  <c r="C48" i="1"/>
  <c r="F164" i="1"/>
  <c r="I164" i="1" s="1"/>
  <c r="AD164" i="1" s="1"/>
  <c r="F152" i="1"/>
  <c r="I152" i="1" s="1"/>
  <c r="AD152" i="1" s="1"/>
  <c r="F100" i="1"/>
  <c r="I100" i="1" s="1"/>
  <c r="AD100" i="1" s="1"/>
  <c r="F80" i="1"/>
  <c r="I80" i="1" s="1"/>
  <c r="AD80" i="1" s="1"/>
  <c r="F156" i="1"/>
  <c r="I156" i="1" s="1"/>
  <c r="AD156" i="1" s="1"/>
  <c r="F146" i="1"/>
  <c r="I146" i="1" s="1"/>
  <c r="AD146" i="1" s="1"/>
  <c r="F168" i="1"/>
  <c r="I168" i="1" s="1"/>
  <c r="AD168" i="1" s="1"/>
  <c r="D28" i="1"/>
  <c r="L29" i="1"/>
  <c r="D31" i="1"/>
  <c r="D50" i="1"/>
  <c r="D53" i="1"/>
  <c r="D56" i="1"/>
  <c r="K63" i="1"/>
  <c r="C53" i="1"/>
  <c r="C56" i="1"/>
  <c r="C7" i="1"/>
  <c r="K2" i="1"/>
  <c r="D2" i="1"/>
  <c r="C2" i="1"/>
  <c r="D9" i="1"/>
  <c r="D12" i="1"/>
  <c r="D17" i="1"/>
  <c r="L30" i="1"/>
  <c r="D37" i="1"/>
  <c r="C42" i="1"/>
  <c r="D45" i="1"/>
  <c r="D51" i="1"/>
  <c r="K55" i="1"/>
  <c r="C58" i="1"/>
  <c r="D61" i="1"/>
  <c r="D42" i="1"/>
  <c r="D58" i="1"/>
  <c r="C10" i="1"/>
  <c r="D15" i="1"/>
  <c r="D26" i="1"/>
  <c r="C37" i="1"/>
  <c r="D46" i="1"/>
  <c r="L18" i="1"/>
  <c r="L25" i="1"/>
  <c r="L43" i="1"/>
  <c r="L2" i="1"/>
  <c r="D4" i="1"/>
  <c r="D7" i="1"/>
  <c r="D10" i="1"/>
  <c r="C11" i="1"/>
  <c r="L13" i="1"/>
  <c r="L14" i="1"/>
  <c r="C18" i="1"/>
  <c r="C21" i="1"/>
  <c r="C22" i="1"/>
  <c r="C23" i="1"/>
  <c r="C25" i="1"/>
  <c r="C32" i="1"/>
  <c r="C34" i="1"/>
  <c r="C36" i="1"/>
  <c r="C43" i="1"/>
  <c r="D59" i="1"/>
  <c r="C64" i="1"/>
  <c r="D68" i="1"/>
  <c r="F92" i="1"/>
  <c r="I92" i="1" s="1"/>
  <c r="AD92" i="1" s="1"/>
  <c r="F86" i="1"/>
  <c r="I86" i="1" s="1"/>
  <c r="AD86" i="1" s="1"/>
  <c r="F128" i="1"/>
  <c r="I128" i="1" s="1"/>
  <c r="AD128" i="1" s="1"/>
  <c r="L23" i="1"/>
  <c r="L34" i="1"/>
  <c r="L64" i="1"/>
  <c r="L9" i="1"/>
  <c r="L15" i="1"/>
  <c r="L17" i="1"/>
  <c r="D18" i="1"/>
  <c r="D23" i="1"/>
  <c r="D25" i="1"/>
  <c r="L26" i="1"/>
  <c r="L27" i="1"/>
  <c r="L31" i="1"/>
  <c r="D32" i="1"/>
  <c r="D34" i="1"/>
  <c r="D36" i="1"/>
  <c r="K41" i="1"/>
  <c r="D43" i="1"/>
  <c r="L47" i="1"/>
  <c r="L50" i="1"/>
  <c r="L61" i="1"/>
  <c r="D64" i="1"/>
  <c r="F147" i="1"/>
  <c r="I147" i="1" s="1"/>
  <c r="AD147" i="1" s="1"/>
  <c r="F140" i="1"/>
  <c r="I140" i="1" s="1"/>
  <c r="AD140" i="1" s="1"/>
  <c r="F145" i="1"/>
  <c r="I145" i="1" s="1"/>
  <c r="AD145" i="1" s="1"/>
  <c r="F116" i="1"/>
  <c r="I116" i="1" s="1"/>
  <c r="AD116" i="1" s="1"/>
  <c r="L36" i="1"/>
  <c r="L7" i="1"/>
  <c r="C9" i="1"/>
  <c r="L10" i="1"/>
  <c r="C13" i="1"/>
  <c r="C14" i="1"/>
  <c r="C15" i="1"/>
  <c r="C17" i="1"/>
  <c r="L21" i="1"/>
  <c r="L22" i="1"/>
  <c r="C29" i="1"/>
  <c r="C30" i="1"/>
  <c r="C31" i="1"/>
  <c r="L37" i="1"/>
  <c r="L42" i="1"/>
  <c r="L48" i="1"/>
  <c r="C49" i="1"/>
  <c r="C50" i="1"/>
  <c r="L53" i="1"/>
  <c r="C55" i="1"/>
  <c r="L56" i="1"/>
  <c r="L58" i="1"/>
  <c r="C61" i="1"/>
  <c r="C63" i="1"/>
  <c r="L67" i="1"/>
  <c r="F91" i="1"/>
  <c r="I91" i="1" s="1"/>
  <c r="AD91" i="1" s="1"/>
  <c r="K3" i="1"/>
  <c r="K5" i="1"/>
  <c r="K6" i="1"/>
  <c r="C3" i="1"/>
  <c r="L3" i="1"/>
  <c r="K4" i="1"/>
  <c r="D8" i="1"/>
  <c r="L11" i="1"/>
  <c r="K12" i="1"/>
  <c r="K20" i="1"/>
  <c r="D54" i="1"/>
  <c r="L54" i="1"/>
  <c r="C54" i="1"/>
  <c r="C5" i="1"/>
  <c r="L5" i="1"/>
  <c r="C6" i="1"/>
  <c r="L6" i="1"/>
  <c r="D16" i="1"/>
  <c r="D24" i="1"/>
  <c r="K28" i="1"/>
  <c r="D35" i="1"/>
  <c r="L38" i="1"/>
  <c r="K44" i="1"/>
  <c r="D60" i="1"/>
  <c r="L60" i="1"/>
  <c r="C60" i="1"/>
  <c r="C4" i="1"/>
  <c r="D11" i="1"/>
  <c r="C12" i="1"/>
  <c r="D13" i="1"/>
  <c r="D14" i="1"/>
  <c r="D19" i="1"/>
  <c r="C20" i="1"/>
  <c r="D21" i="1"/>
  <c r="D22" i="1"/>
  <c r="D27" i="1"/>
  <c r="C28" i="1"/>
  <c r="D29" i="1"/>
  <c r="D30" i="1"/>
  <c r="K32" i="1"/>
  <c r="K33" i="1"/>
  <c r="C38" i="1"/>
  <c r="L40" i="1"/>
  <c r="C40" i="1"/>
  <c r="L41" i="1"/>
  <c r="C44" i="1"/>
  <c r="L44" i="1"/>
  <c r="L45" i="1"/>
  <c r="C45" i="1"/>
  <c r="D47" i="1"/>
  <c r="L49" i="1"/>
  <c r="D57" i="1"/>
  <c r="L57" i="1"/>
  <c r="C57" i="1"/>
  <c r="L63" i="1"/>
  <c r="K16" i="1"/>
  <c r="K24" i="1"/>
  <c r="L33" i="1"/>
  <c r="K35" i="1"/>
  <c r="D52" i="1"/>
  <c r="L52" i="1"/>
  <c r="C52" i="1"/>
  <c r="K54" i="1"/>
  <c r="K60" i="1"/>
  <c r="D62" i="1"/>
  <c r="L62" i="1"/>
  <c r="C62" i="1"/>
  <c r="K8" i="1"/>
  <c r="C8" i="1"/>
  <c r="C16" i="1"/>
  <c r="C24" i="1"/>
  <c r="C33" i="1"/>
  <c r="C35" i="1"/>
  <c r="K38" i="1"/>
  <c r="L39" i="1"/>
  <c r="C39" i="1"/>
  <c r="L46" i="1"/>
  <c r="C46" i="1"/>
  <c r="L55" i="1"/>
  <c r="D65" i="1"/>
  <c r="L65" i="1"/>
  <c r="C65" i="1"/>
  <c r="K51" i="1"/>
  <c r="K59" i="1"/>
  <c r="K68" i="1"/>
  <c r="F78" i="1"/>
  <c r="I78" i="1" s="1"/>
  <c r="AD78" i="1" s="1"/>
  <c r="F109" i="1"/>
  <c r="I109" i="1" s="1"/>
  <c r="AD109" i="1" s="1"/>
  <c r="F76" i="1"/>
  <c r="I76" i="1" s="1"/>
  <c r="AD76" i="1" s="1"/>
  <c r="C51" i="1"/>
  <c r="C59" i="1"/>
  <c r="C68" i="1"/>
  <c r="F70" i="1"/>
  <c r="I70" i="1" s="1"/>
  <c r="AD70" i="1" s="1"/>
  <c r="F139" i="1"/>
  <c r="I139" i="1" s="1"/>
  <c r="AD139" i="1" s="1"/>
  <c r="F90" i="1"/>
  <c r="I90" i="1" s="1"/>
  <c r="AD90" i="1" s="1"/>
  <c r="F120" i="1"/>
  <c r="I120" i="1" s="1"/>
  <c r="AD120" i="1" s="1"/>
  <c r="F79" i="1"/>
  <c r="I79" i="1" s="1"/>
  <c r="AD79" i="1" s="1"/>
  <c r="F131" i="1"/>
  <c r="I131" i="1" s="1"/>
  <c r="AD131" i="1" s="1"/>
  <c r="F98" i="1"/>
  <c r="I98" i="1" s="1"/>
  <c r="AD98" i="1" s="1"/>
  <c r="Z65" i="1" l="1"/>
  <c r="N65" i="1"/>
  <c r="M65" i="1"/>
  <c r="AA65" i="1"/>
  <c r="O65" i="1"/>
  <c r="P65" i="1"/>
  <c r="AA46" i="1"/>
  <c r="N46" i="1"/>
  <c r="O46" i="1"/>
  <c r="M46" i="1"/>
  <c r="Z46" i="1"/>
  <c r="P46" i="1"/>
  <c r="AA52" i="1"/>
  <c r="P52" i="1"/>
  <c r="M52" i="1"/>
  <c r="Z52" i="1"/>
  <c r="N52" i="1"/>
  <c r="O52" i="1"/>
  <c r="O55" i="1"/>
  <c r="Z55" i="1"/>
  <c r="P55" i="1"/>
  <c r="M55" i="1"/>
  <c r="N55" i="1"/>
  <c r="AA55" i="1"/>
  <c r="O39" i="1"/>
  <c r="Z39" i="1"/>
  <c r="P39" i="1"/>
  <c r="M39" i="1"/>
  <c r="N39" i="1"/>
  <c r="AA39" i="1"/>
  <c r="O63" i="1"/>
  <c r="Z63" i="1"/>
  <c r="P63" i="1"/>
  <c r="M63" i="1"/>
  <c r="AA63" i="1"/>
  <c r="N63" i="1"/>
  <c r="Z49" i="1"/>
  <c r="N49" i="1"/>
  <c r="M49" i="1"/>
  <c r="AA49" i="1"/>
  <c r="O49" i="1"/>
  <c r="P49" i="1"/>
  <c r="AA44" i="1"/>
  <c r="P44" i="1"/>
  <c r="M44" i="1"/>
  <c r="Z44" i="1"/>
  <c r="O44" i="1"/>
  <c r="N44" i="1"/>
  <c r="AA40" i="1"/>
  <c r="P40" i="1"/>
  <c r="M40" i="1"/>
  <c r="N40" i="1"/>
  <c r="O40" i="1"/>
  <c r="Z40" i="1"/>
  <c r="AA62" i="1"/>
  <c r="N62" i="1"/>
  <c r="O62" i="1"/>
  <c r="M62" i="1"/>
  <c r="Z62" i="1"/>
  <c r="P62" i="1"/>
  <c r="Z33" i="1"/>
  <c r="N33" i="1"/>
  <c r="M33" i="1"/>
  <c r="AA33" i="1"/>
  <c r="P33" i="1"/>
  <c r="O33" i="1"/>
  <c r="AA38" i="1"/>
  <c r="N38" i="1"/>
  <c r="O38" i="1"/>
  <c r="M38" i="1"/>
  <c r="Z38" i="1"/>
  <c r="P38" i="1"/>
  <c r="AA48" i="1"/>
  <c r="P48" i="1"/>
  <c r="M48" i="1"/>
  <c r="N48" i="1"/>
  <c r="O48" i="1"/>
  <c r="Z48" i="1"/>
  <c r="AA10" i="1"/>
  <c r="N10" i="1"/>
  <c r="O10" i="1"/>
  <c r="P10" i="1"/>
  <c r="Z10" i="1"/>
  <c r="M10" i="1"/>
  <c r="O15" i="1"/>
  <c r="Z15" i="1"/>
  <c r="P15" i="1"/>
  <c r="N15" i="1"/>
  <c r="M15" i="1"/>
  <c r="AA15" i="1"/>
  <c r="O23" i="1"/>
  <c r="Z23" i="1"/>
  <c r="P23" i="1"/>
  <c r="M23" i="1"/>
  <c r="AA23" i="1"/>
  <c r="N23" i="1"/>
  <c r="AA14" i="1"/>
  <c r="N14" i="1"/>
  <c r="O14" i="1"/>
  <c r="M14" i="1"/>
  <c r="P14" i="1"/>
  <c r="Z14" i="1"/>
  <c r="Z25" i="1"/>
  <c r="N25" i="1"/>
  <c r="M25" i="1"/>
  <c r="AA25" i="1"/>
  <c r="O25" i="1"/>
  <c r="P25" i="1"/>
  <c r="AA30" i="1"/>
  <c r="N30" i="1"/>
  <c r="O30" i="1"/>
  <c r="M30" i="1"/>
  <c r="P30" i="1"/>
  <c r="Z30" i="1"/>
  <c r="O19" i="1"/>
  <c r="Z19" i="1"/>
  <c r="P19" i="1"/>
  <c r="AA19" i="1"/>
  <c r="M19" i="1"/>
  <c r="N19" i="1"/>
  <c r="Z41" i="1"/>
  <c r="N41" i="1"/>
  <c r="M41" i="1"/>
  <c r="AA41" i="1"/>
  <c r="O41" i="1"/>
  <c r="P41" i="1"/>
  <c r="AA60" i="1"/>
  <c r="P60" i="1"/>
  <c r="M60" i="1"/>
  <c r="N60" i="1"/>
  <c r="Z60" i="1"/>
  <c r="O60" i="1"/>
  <c r="AA6" i="1"/>
  <c r="N6" i="1"/>
  <c r="O6" i="1"/>
  <c r="M6" i="1"/>
  <c r="Z6" i="1"/>
  <c r="P6" i="1"/>
  <c r="O3" i="1"/>
  <c r="Z3" i="1"/>
  <c r="P3" i="1"/>
  <c r="N3" i="1"/>
  <c r="AA3" i="1"/>
  <c r="M3" i="1"/>
  <c r="Z53" i="1"/>
  <c r="N53" i="1"/>
  <c r="M53" i="1"/>
  <c r="AA53" i="1"/>
  <c r="O53" i="1"/>
  <c r="P53" i="1"/>
  <c r="AA42" i="1"/>
  <c r="N42" i="1"/>
  <c r="O42" i="1"/>
  <c r="P42" i="1"/>
  <c r="M42" i="1"/>
  <c r="Z42" i="1"/>
  <c r="Z61" i="1"/>
  <c r="N61" i="1"/>
  <c r="M61" i="1"/>
  <c r="AA61" i="1"/>
  <c r="O61" i="1"/>
  <c r="P61" i="1"/>
  <c r="O31" i="1"/>
  <c r="Z31" i="1"/>
  <c r="P31" i="1"/>
  <c r="M31" i="1"/>
  <c r="AA31" i="1"/>
  <c r="N31" i="1"/>
  <c r="Z9" i="1"/>
  <c r="N9" i="1"/>
  <c r="M9" i="1"/>
  <c r="AA9" i="1"/>
  <c r="O9" i="1"/>
  <c r="P9" i="1"/>
  <c r="Z13" i="1"/>
  <c r="N13" i="1"/>
  <c r="M13" i="1"/>
  <c r="AA13" i="1"/>
  <c r="O13" i="1"/>
  <c r="P13" i="1"/>
  <c r="AA18" i="1"/>
  <c r="N18" i="1"/>
  <c r="O18" i="1"/>
  <c r="P18" i="1"/>
  <c r="M18" i="1"/>
  <c r="Z18" i="1"/>
  <c r="Z57" i="1"/>
  <c r="N57" i="1"/>
  <c r="M57" i="1"/>
  <c r="AA57" i="1"/>
  <c r="O57" i="1"/>
  <c r="P57" i="1"/>
  <c r="Z45" i="1"/>
  <c r="N45" i="1"/>
  <c r="M45" i="1"/>
  <c r="AA45" i="1"/>
  <c r="O45" i="1"/>
  <c r="P45" i="1"/>
  <c r="AA54" i="1"/>
  <c r="N54" i="1"/>
  <c r="O54" i="1"/>
  <c r="M54" i="1"/>
  <c r="P54" i="1"/>
  <c r="Z54" i="1"/>
  <c r="O11" i="1"/>
  <c r="Z11" i="1"/>
  <c r="P11" i="1"/>
  <c r="AA11" i="1"/>
  <c r="N11" i="1"/>
  <c r="M11" i="1"/>
  <c r="AA58" i="1"/>
  <c r="N58" i="1"/>
  <c r="O58" i="1"/>
  <c r="P58" i="1"/>
  <c r="M58" i="1"/>
  <c r="Z58" i="1"/>
  <c r="Z37" i="1"/>
  <c r="N37" i="1"/>
  <c r="M37" i="1"/>
  <c r="AA37" i="1"/>
  <c r="O37" i="1"/>
  <c r="P37" i="1"/>
  <c r="AA22" i="1"/>
  <c r="N22" i="1"/>
  <c r="O22" i="1"/>
  <c r="M22" i="1"/>
  <c r="Z22" i="1"/>
  <c r="P22" i="1"/>
  <c r="O7" i="1"/>
  <c r="Z7" i="1"/>
  <c r="P7" i="1"/>
  <c r="AA7" i="1"/>
  <c r="M7" i="1"/>
  <c r="N7" i="1"/>
  <c r="AA50" i="1"/>
  <c r="N50" i="1"/>
  <c r="O50" i="1"/>
  <c r="P50" i="1"/>
  <c r="Z50" i="1"/>
  <c r="M50" i="1"/>
  <c r="O27" i="1"/>
  <c r="Z27" i="1"/>
  <c r="P27" i="1"/>
  <c r="AA27" i="1"/>
  <c r="N27" i="1"/>
  <c r="M27" i="1"/>
  <c r="AA64" i="1"/>
  <c r="P64" i="1"/>
  <c r="M64" i="1"/>
  <c r="N64" i="1"/>
  <c r="O64" i="1"/>
  <c r="Z64" i="1"/>
  <c r="Z2" i="1"/>
  <c r="Q2" i="1"/>
  <c r="N2" i="1"/>
  <c r="T2" i="1"/>
  <c r="P2" i="1"/>
  <c r="S2" i="1"/>
  <c r="O2" i="1"/>
  <c r="M2" i="1"/>
  <c r="R2" i="1"/>
  <c r="AA2" i="1"/>
  <c r="Z5" i="1"/>
  <c r="N5" i="1"/>
  <c r="M5" i="1"/>
  <c r="AA5" i="1"/>
  <c r="O5" i="1"/>
  <c r="P5" i="1"/>
  <c r="Z67" i="1"/>
  <c r="M67" i="1"/>
  <c r="P67" i="1"/>
  <c r="O67" i="1"/>
  <c r="AA67" i="1"/>
  <c r="N67" i="1"/>
  <c r="AA56" i="1"/>
  <c r="P56" i="1"/>
  <c r="M56" i="1"/>
  <c r="N56" i="1"/>
  <c r="O56" i="1"/>
  <c r="Z56" i="1"/>
  <c r="Z21" i="1"/>
  <c r="N21" i="1"/>
  <c r="M21" i="1"/>
  <c r="AA21" i="1"/>
  <c r="O21" i="1"/>
  <c r="P21" i="1"/>
  <c r="AA36" i="1"/>
  <c r="P36" i="1"/>
  <c r="M36" i="1"/>
  <c r="N36" i="1"/>
  <c r="Z36" i="1"/>
  <c r="O36" i="1"/>
  <c r="O47" i="1"/>
  <c r="Z47" i="1"/>
  <c r="P47" i="1"/>
  <c r="M47" i="1"/>
  <c r="AA47" i="1"/>
  <c r="N47" i="1"/>
  <c r="AA26" i="1"/>
  <c r="N26" i="1"/>
  <c r="O26" i="1"/>
  <c r="P26" i="1"/>
  <c r="Z26" i="1"/>
  <c r="M26" i="1"/>
  <c r="Z17" i="1"/>
  <c r="N17" i="1"/>
  <c r="M17" i="1"/>
  <c r="AA17" i="1"/>
  <c r="O17" i="1"/>
  <c r="P17" i="1"/>
  <c r="AA34" i="1"/>
  <c r="N34" i="1"/>
  <c r="O34" i="1"/>
  <c r="P34" i="1"/>
  <c r="Z34" i="1"/>
  <c r="M34" i="1"/>
  <c r="O43" i="1"/>
  <c r="Z43" i="1"/>
  <c r="P43" i="1"/>
  <c r="AA43" i="1"/>
  <c r="N43" i="1"/>
  <c r="M43" i="1"/>
  <c r="Z29" i="1"/>
  <c r="N29" i="1"/>
  <c r="M29" i="1"/>
  <c r="AA29" i="1"/>
  <c r="O29" i="1"/>
  <c r="P29" i="1"/>
  <c r="F113" i="1"/>
  <c r="I113" i="1" s="1"/>
  <c r="AD113" i="1" s="1"/>
  <c r="F122" i="1"/>
  <c r="I122" i="1" s="1"/>
  <c r="AD122" i="1" s="1"/>
  <c r="F75" i="1"/>
  <c r="I75" i="1" s="1"/>
  <c r="AD75" i="1" s="1"/>
  <c r="F117" i="1"/>
  <c r="I117" i="1" s="1"/>
  <c r="AD117" i="1" s="1"/>
  <c r="F132" i="1"/>
  <c r="I132" i="1" s="1"/>
  <c r="AD132" i="1" s="1"/>
  <c r="F123" i="1"/>
  <c r="I123" i="1" s="1"/>
  <c r="AD123" i="1" s="1"/>
  <c r="F88" i="1"/>
  <c r="I88" i="1" s="1"/>
  <c r="AD88" i="1" s="1"/>
  <c r="F124" i="1"/>
  <c r="I124" i="1" s="1"/>
  <c r="AD124" i="1" s="1"/>
  <c r="F133" i="1"/>
  <c r="I133" i="1" s="1"/>
  <c r="AD133" i="1" s="1"/>
  <c r="F84" i="1"/>
  <c r="I84" i="1" s="1"/>
  <c r="AD84" i="1" s="1"/>
  <c r="F112" i="1"/>
  <c r="I112" i="1" s="1"/>
  <c r="AD112" i="1" s="1"/>
  <c r="F144" i="1"/>
  <c r="I144" i="1" s="1"/>
  <c r="AD144" i="1" s="1"/>
  <c r="F106" i="1"/>
  <c r="I106" i="1" s="1"/>
  <c r="AD106" i="1" s="1"/>
  <c r="F97" i="1"/>
  <c r="I97" i="1" s="1"/>
  <c r="AD97" i="1" s="1"/>
  <c r="F114" i="1"/>
  <c r="I114" i="1" s="1"/>
  <c r="AD114" i="1" s="1"/>
  <c r="F83" i="1"/>
  <c r="I83" i="1" s="1"/>
  <c r="AD83" i="1" s="1"/>
  <c r="F137" i="1"/>
  <c r="I137" i="1" s="1"/>
  <c r="AD137" i="1" s="1"/>
  <c r="F125" i="1"/>
  <c r="I125" i="1" s="1"/>
  <c r="AD125" i="1" s="1"/>
  <c r="F129" i="1"/>
  <c r="I129" i="1" s="1"/>
  <c r="AD129" i="1" s="1"/>
  <c r="F108" i="1"/>
  <c r="I108" i="1" s="1"/>
  <c r="AD108" i="1" s="1"/>
  <c r="F138" i="1"/>
  <c r="I138" i="1" s="1"/>
  <c r="AD138" i="1" s="1"/>
  <c r="F118" i="1"/>
  <c r="I118" i="1" s="1"/>
  <c r="AD118" i="1" s="1"/>
  <c r="F96" i="1"/>
  <c r="I96" i="1" s="1"/>
  <c r="AD96" i="1" s="1"/>
  <c r="F119" i="1"/>
  <c r="I119" i="1" s="1"/>
  <c r="AD119" i="1" s="1"/>
  <c r="F101" i="1"/>
  <c r="I101" i="1" s="1"/>
  <c r="AD101" i="1" s="1"/>
  <c r="F134" i="1"/>
  <c r="I134" i="1" s="1"/>
  <c r="AD134" i="1" s="1"/>
  <c r="F121" i="1"/>
  <c r="I121" i="1" s="1"/>
  <c r="AD121" i="1" s="1"/>
  <c r="F104" i="1"/>
  <c r="I104" i="1" s="1"/>
  <c r="AD104" i="1" s="1"/>
  <c r="F127" i="1"/>
  <c r="I127" i="1" s="1"/>
  <c r="AD127" i="1" s="1"/>
  <c r="F89" i="1"/>
  <c r="I89" i="1" s="1"/>
  <c r="AD89" i="1" s="1"/>
  <c r="F111" i="1"/>
  <c r="I111" i="1" s="1"/>
  <c r="AD111" i="1" s="1"/>
  <c r="F130" i="1"/>
  <c r="I130" i="1" s="1"/>
  <c r="AD130" i="1" s="1"/>
  <c r="F143" i="1"/>
  <c r="I143" i="1" s="1"/>
  <c r="AD143" i="1" s="1"/>
  <c r="F85" i="1"/>
  <c r="I85" i="1" s="1"/>
  <c r="AD85" i="1" s="1"/>
  <c r="F95" i="1"/>
  <c r="I95" i="1" s="1"/>
  <c r="AD95" i="1" s="1"/>
  <c r="F135" i="1"/>
  <c r="I135" i="1" s="1"/>
  <c r="AD135" i="1" s="1"/>
  <c r="F105" i="1"/>
  <c r="I105" i="1" s="1"/>
  <c r="AD105" i="1" s="1"/>
  <c r="F136" i="1"/>
  <c r="I136" i="1" s="1"/>
  <c r="AD136" i="1" s="1"/>
  <c r="F142" i="1"/>
  <c r="I142" i="1" s="1"/>
  <c r="AD142" i="1" s="1"/>
  <c r="F72" i="1"/>
  <c r="I72" i="1" s="1"/>
  <c r="AD72" i="1" s="1"/>
  <c r="F115" i="1"/>
  <c r="I115" i="1" s="1"/>
  <c r="AD115" i="1" s="1"/>
  <c r="F87" i="1"/>
  <c r="I87" i="1" s="1"/>
  <c r="AD87" i="1" s="1"/>
  <c r="F73" i="1"/>
  <c r="I73" i="1" s="1"/>
  <c r="AD73" i="1" s="1"/>
  <c r="F99" i="1"/>
  <c r="I99" i="1" s="1"/>
  <c r="AD99" i="1" s="1"/>
  <c r="F55" i="1"/>
  <c r="I55" i="1" s="1"/>
  <c r="AD55" i="1" s="1"/>
  <c r="F141" i="1"/>
  <c r="I141" i="1" s="1"/>
  <c r="AD141" i="1" s="1"/>
  <c r="F102" i="1"/>
  <c r="I102" i="1" s="1"/>
  <c r="AD102" i="1" s="1"/>
  <c r="F63" i="1"/>
  <c r="I63" i="1" s="1"/>
  <c r="AD63" i="1" s="1"/>
  <c r="F103" i="1"/>
  <c r="I103" i="1" s="1"/>
  <c r="AD103" i="1" s="1"/>
  <c r="F81" i="1"/>
  <c r="I81" i="1" s="1"/>
  <c r="AD81" i="1" s="1"/>
  <c r="F77" i="1"/>
  <c r="I77" i="1" s="1"/>
  <c r="AD77" i="1" s="1"/>
  <c r="F94" i="1"/>
  <c r="I94" i="1" s="1"/>
  <c r="AD94" i="1" s="1"/>
  <c r="F110" i="1"/>
  <c r="I110" i="1" s="1"/>
  <c r="AD110" i="1" s="1"/>
  <c r="F61" i="1"/>
  <c r="I61" i="1" s="1"/>
  <c r="AD61" i="1" s="1"/>
  <c r="F37" i="1"/>
  <c r="I37" i="1" s="1"/>
  <c r="AD37" i="1" s="1"/>
  <c r="F7" i="1"/>
  <c r="I7" i="1" s="1"/>
  <c r="AD7" i="1" s="1"/>
  <c r="F33" i="1"/>
  <c r="I33" i="1" s="1"/>
  <c r="AD33" i="1" s="1"/>
  <c r="F49" i="1"/>
  <c r="I49" i="1" s="1"/>
  <c r="AD49" i="1" s="1"/>
  <c r="F41" i="1"/>
  <c r="I41" i="1" s="1"/>
  <c r="AD41" i="1" s="1"/>
  <c r="F5" i="1"/>
  <c r="I5" i="1" s="1"/>
  <c r="AD5" i="1" s="1"/>
  <c r="F44" i="1"/>
  <c r="I44" i="1" s="1"/>
  <c r="AD44" i="1" s="1"/>
  <c r="F107" i="1"/>
  <c r="I107" i="1" s="1"/>
  <c r="AD107" i="1" s="1"/>
  <c r="F71" i="1"/>
  <c r="I71" i="1" s="1"/>
  <c r="AD71" i="1" s="1"/>
  <c r="F20" i="1"/>
  <c r="I20" i="1" s="1"/>
  <c r="AD20" i="1" s="1"/>
  <c r="F38" i="1"/>
  <c r="I38" i="1" s="1"/>
  <c r="AD38" i="1" s="1"/>
  <c r="F6" i="1"/>
  <c r="I6" i="1" s="1"/>
  <c r="AD6" i="1" s="1"/>
  <c r="F82" i="1"/>
  <c r="I82" i="1" s="1"/>
  <c r="AD82" i="1" s="1"/>
  <c r="F74" i="1"/>
  <c r="I74" i="1" s="1"/>
  <c r="AD74" i="1" s="1"/>
  <c r="F67" i="1"/>
  <c r="I67" i="1" s="1"/>
  <c r="AD67" i="1" s="1"/>
  <c r="F42" i="1"/>
  <c r="I42" i="1" s="1"/>
  <c r="AD42" i="1" s="1"/>
  <c r="F26" i="1"/>
  <c r="I26" i="1" s="1"/>
  <c r="AD26" i="1" s="1"/>
  <c r="F10" i="1"/>
  <c r="I10" i="1" s="1"/>
  <c r="AD10" i="1" s="1"/>
  <c r="F3" i="1"/>
  <c r="I3" i="1" s="1"/>
  <c r="AD3" i="1" s="1"/>
  <c r="F2" i="1" l="1"/>
  <c r="I2" i="1" s="1"/>
  <c r="AD2" i="1" s="1"/>
  <c r="F68" i="1"/>
  <c r="I68" i="1" s="1"/>
  <c r="AD68" i="1" s="1"/>
  <c r="F17" i="1"/>
  <c r="I17" i="1" s="1"/>
  <c r="AD17" i="1" s="1"/>
  <c r="F40" i="1"/>
  <c r="I40" i="1" s="1"/>
  <c r="AD40" i="1" s="1"/>
  <c r="F39" i="1"/>
  <c r="I39" i="1" s="1"/>
  <c r="AD39" i="1" s="1"/>
  <c r="F48" i="1"/>
  <c r="I48" i="1" s="1"/>
  <c r="AD48" i="1" s="1"/>
  <c r="F56" i="1"/>
  <c r="I56" i="1" s="1"/>
  <c r="AD56" i="1" s="1"/>
  <c r="F23" i="1"/>
  <c r="I23" i="1" s="1"/>
  <c r="AD23" i="1" s="1"/>
  <c r="F46" i="1"/>
  <c r="I46" i="1" s="1"/>
  <c r="AD46" i="1" s="1"/>
  <c r="F18" i="1"/>
  <c r="I18" i="1" s="1"/>
  <c r="AD18" i="1" s="1"/>
  <c r="F45" i="1"/>
  <c r="I45" i="1" s="1"/>
  <c r="AD45" i="1" s="1"/>
  <c r="F4" i="1"/>
  <c r="I4" i="1" s="1"/>
  <c r="AD4" i="1" s="1"/>
  <c r="F43" i="1"/>
  <c r="I43" i="1" s="1"/>
  <c r="AD43" i="1" s="1"/>
  <c r="F31" i="1"/>
  <c r="I31" i="1" s="1"/>
  <c r="AD31" i="1" s="1"/>
  <c r="F9" i="1"/>
  <c r="I9" i="1" s="1"/>
  <c r="AD9" i="1" s="1"/>
  <c r="F34" i="1"/>
  <c r="I34" i="1" s="1"/>
  <c r="AD34" i="1" s="1"/>
  <c r="F30" i="1"/>
  <c r="I30" i="1" s="1"/>
  <c r="AD30" i="1" s="1"/>
  <c r="F58" i="1"/>
  <c r="I58" i="1" s="1"/>
  <c r="AD58" i="1" s="1"/>
  <c r="F51" i="1"/>
  <c r="I51" i="1" s="1"/>
  <c r="AD51" i="1" s="1"/>
  <c r="F15" i="1"/>
  <c r="I15" i="1" s="1"/>
  <c r="AD15" i="1" s="1"/>
  <c r="F50" i="1"/>
  <c r="I50" i="1" s="1"/>
  <c r="AD50" i="1" s="1"/>
  <c r="F12" i="1"/>
  <c r="I12" i="1" s="1"/>
  <c r="AD12" i="1" s="1"/>
  <c r="F64" i="1"/>
  <c r="I64" i="1" s="1"/>
  <c r="AD64" i="1" s="1"/>
  <c r="F28" i="1"/>
  <c r="I28" i="1" s="1"/>
  <c r="AD28" i="1" s="1"/>
  <c r="F53" i="1"/>
  <c r="I53" i="1" s="1"/>
  <c r="AD53" i="1" s="1"/>
  <c r="F57" i="1"/>
  <c r="I57" i="1" s="1"/>
  <c r="AD57" i="1" s="1"/>
  <c r="F65" i="1"/>
  <c r="I65" i="1" s="1"/>
  <c r="AD65" i="1" s="1"/>
  <c r="F14" i="1"/>
  <c r="I14" i="1" s="1"/>
  <c r="AD14" i="1" s="1"/>
  <c r="F59" i="1"/>
  <c r="I59" i="1" s="1"/>
  <c r="AD59" i="1" s="1"/>
  <c r="F54" i="1"/>
  <c r="I54" i="1" s="1"/>
  <c r="AD54" i="1" s="1"/>
  <c r="F52" i="1"/>
  <c r="I52" i="1" s="1"/>
  <c r="AD52" i="1" s="1"/>
  <c r="F8" i="1"/>
  <c r="I8" i="1" s="1"/>
  <c r="AD8" i="1" s="1"/>
  <c r="F16" i="1"/>
  <c r="I16" i="1" s="1"/>
  <c r="AD16" i="1" s="1"/>
  <c r="F35" i="1"/>
  <c r="I35" i="1" s="1"/>
  <c r="AD35" i="1" s="1"/>
  <c r="F21" i="1"/>
  <c r="I21" i="1" s="1"/>
  <c r="AD21" i="1" s="1"/>
  <c r="F32" i="1"/>
  <c r="I32" i="1" s="1"/>
  <c r="AD32" i="1" s="1"/>
  <c r="F36" i="1"/>
  <c r="I36" i="1" s="1"/>
  <c r="AD36" i="1" s="1"/>
  <c r="F29" i="1"/>
  <c r="I29" i="1" s="1"/>
  <c r="AD29" i="1" s="1"/>
  <c r="F24" i="1"/>
  <c r="I24" i="1" s="1"/>
  <c r="AD24" i="1" s="1"/>
  <c r="F25" i="1"/>
  <c r="I25" i="1" s="1"/>
  <c r="AD25" i="1" s="1"/>
  <c r="F13" i="1"/>
  <c r="I13" i="1" s="1"/>
  <c r="AD13" i="1" s="1"/>
  <c r="F11" i="1"/>
  <c r="I11" i="1" s="1"/>
  <c r="AD11" i="1" s="1"/>
  <c r="F27" i="1"/>
  <c r="I27" i="1" s="1"/>
  <c r="AD27" i="1" s="1"/>
  <c r="F62" i="1"/>
  <c r="I62" i="1" s="1"/>
  <c r="AD62" i="1" s="1"/>
  <c r="F19" i="1"/>
  <c r="I19" i="1" s="1"/>
  <c r="AD19" i="1" s="1"/>
  <c r="F22" i="1"/>
  <c r="I22" i="1" s="1"/>
  <c r="AD22" i="1" s="1"/>
  <c r="F60" i="1"/>
  <c r="I60" i="1" s="1"/>
  <c r="AD60" i="1" s="1"/>
  <c r="F47" i="1"/>
  <c r="I47" i="1" s="1"/>
  <c r="AD47" i="1" s="1"/>
</calcChain>
</file>

<file path=xl/comments1.xml><?xml version="1.0" encoding="utf-8"?>
<comments xmlns="http://schemas.openxmlformats.org/spreadsheetml/2006/main">
  <authors>
    <author>Fear Bot</author>
  </authors>
  <commentList>
    <comment ref="A850" authorId="0" shapeId="0">
      <text>
        <r>
          <rPr>
            <b/>
            <sz val="9"/>
            <color indexed="81"/>
            <rFont val="Tahoma"/>
            <family val="2"/>
          </rPr>
          <t>Fear Bot:</t>
        </r>
        <r>
          <rPr>
            <sz val="9"/>
            <color indexed="81"/>
            <rFont val="Tahoma"/>
            <family val="2"/>
          </rPr>
          <t xml:space="preserve">
Gadget Testing</t>
        </r>
      </text>
    </comment>
    <comment ref="A852" authorId="0" shapeId="0">
      <text>
        <r>
          <rPr>
            <b/>
            <sz val="9"/>
            <color indexed="81"/>
            <rFont val="Tahoma"/>
            <family val="2"/>
          </rPr>
          <t>Fear Bot:</t>
        </r>
        <r>
          <rPr>
            <sz val="9"/>
            <color indexed="81"/>
            <rFont val="Tahoma"/>
            <family val="2"/>
          </rPr>
          <t xml:space="preserve">
Gadget Testing</t>
        </r>
      </text>
    </comment>
  </commentList>
</comments>
</file>

<file path=xl/sharedStrings.xml><?xml version="1.0" encoding="utf-8"?>
<sst xmlns="http://schemas.openxmlformats.org/spreadsheetml/2006/main" count="7345" uniqueCount="1807">
  <si>
    <t>Gadget ID</t>
  </si>
  <si>
    <t>MAC Address</t>
  </si>
  <si>
    <t>10A-51</t>
  </si>
  <si>
    <t>C087EB23F3C5</t>
  </si>
  <si>
    <t>10A-52</t>
  </si>
  <si>
    <t>C087EB1FEE3B</t>
  </si>
  <si>
    <t>10A-53</t>
  </si>
  <si>
    <t>C087EB000BA7</t>
  </si>
  <si>
    <t>10A-54</t>
  </si>
  <si>
    <t>C087EB23F5F9</t>
  </si>
  <si>
    <t>10A-55</t>
  </si>
  <si>
    <t>C087EB23F3C3</t>
  </si>
  <si>
    <t>10A-56</t>
  </si>
  <si>
    <t>C087EB23F477</t>
  </si>
  <si>
    <t>10A-57</t>
  </si>
  <si>
    <t>C087EB23F3D1</t>
  </si>
  <si>
    <t>10A-58</t>
  </si>
  <si>
    <t>C087EB1FEFBF</t>
  </si>
  <si>
    <t>10A-59</t>
  </si>
  <si>
    <t>C087EB1FEFB9</t>
  </si>
  <si>
    <t>10A-60</t>
  </si>
  <si>
    <t>10A-61</t>
  </si>
  <si>
    <t>10A-62</t>
  </si>
  <si>
    <t>C087EB1FF133</t>
  </si>
  <si>
    <t>10A-63</t>
  </si>
  <si>
    <t>C087EB1FF11B</t>
  </si>
  <si>
    <t>10A-64</t>
  </si>
  <si>
    <t>10A-65</t>
  </si>
  <si>
    <t>C087EB1FEE3D</t>
  </si>
  <si>
    <t>10A-66</t>
  </si>
  <si>
    <t>205EF7F7728A</t>
  </si>
  <si>
    <t>10A-67</t>
  </si>
  <si>
    <t>C087EB1FF135</t>
  </si>
  <si>
    <t>10A-68</t>
  </si>
  <si>
    <t>C087EB1FEE2B</t>
  </si>
  <si>
    <t>10A-69</t>
  </si>
  <si>
    <t>C087EB1FF161</t>
  </si>
  <si>
    <t>10A-70</t>
  </si>
  <si>
    <t>C087EB1FEFA5</t>
  </si>
  <si>
    <t>10A-71</t>
  </si>
  <si>
    <t>C087EB23F4ED</t>
  </si>
  <si>
    <t>13D-33</t>
  </si>
  <si>
    <t>C087EB1FEE27</t>
  </si>
  <si>
    <t>13D-34</t>
  </si>
  <si>
    <t>C087EB1FEE47</t>
  </si>
  <si>
    <t>13H-32</t>
  </si>
  <si>
    <t>C087EB1FED91</t>
  </si>
  <si>
    <t>13H-33</t>
  </si>
  <si>
    <t>C087EB1FF10F</t>
  </si>
  <si>
    <t>13H-34</t>
  </si>
  <si>
    <t>C087EB00E91B</t>
  </si>
  <si>
    <t>13H-35</t>
  </si>
  <si>
    <t>C087EB23F4F9</t>
  </si>
  <si>
    <t>13H-36</t>
  </si>
  <si>
    <t>C087EB00E8DD</t>
  </si>
  <si>
    <t>13H-37</t>
  </si>
  <si>
    <t>C087EB23F431</t>
  </si>
  <si>
    <t>13H-38</t>
  </si>
  <si>
    <t>C087EB00EE63</t>
  </si>
  <si>
    <t>05A-65</t>
  </si>
  <si>
    <t>06A-58</t>
  </si>
  <si>
    <t>06B-33</t>
  </si>
  <si>
    <t>06B-34</t>
  </si>
  <si>
    <t>07A-40</t>
  </si>
  <si>
    <t>07A-41</t>
  </si>
  <si>
    <t>08A-45</t>
  </si>
  <si>
    <t>08A-46</t>
  </si>
  <si>
    <t>08A-47</t>
  </si>
  <si>
    <t>08A-48</t>
  </si>
  <si>
    <t>08A-49</t>
  </si>
  <si>
    <t>08A-50</t>
  </si>
  <si>
    <t>08A-51</t>
  </si>
  <si>
    <t>08A-52</t>
  </si>
  <si>
    <t>08A-53</t>
  </si>
  <si>
    <t>08A-54</t>
  </si>
  <si>
    <t>08A-55</t>
  </si>
  <si>
    <t>08A-56</t>
  </si>
  <si>
    <t>08A-57</t>
  </si>
  <si>
    <t>08A-58</t>
  </si>
  <si>
    <t>08A-59</t>
  </si>
  <si>
    <t>08A-60</t>
  </si>
  <si>
    <t>08A-61</t>
  </si>
  <si>
    <t>08A-62</t>
  </si>
  <si>
    <t>08A-63</t>
  </si>
  <si>
    <t>08A-64</t>
  </si>
  <si>
    <t>08A-65</t>
  </si>
  <si>
    <t>08A-66</t>
  </si>
  <si>
    <t>08A-67</t>
  </si>
  <si>
    <t>08A-68</t>
  </si>
  <si>
    <t>08A-69</t>
  </si>
  <si>
    <t>09A-21</t>
  </si>
  <si>
    <t>09A-22</t>
  </si>
  <si>
    <t>09A-23</t>
  </si>
  <si>
    <t>iId</t>
  </si>
  <si>
    <t>szId</t>
  </si>
  <si>
    <t>szUserInfo</t>
  </si>
  <si>
    <t>szDescription</t>
  </si>
  <si>
    <t>szEmployeeId</t>
  </si>
  <si>
    <t>szBranchId</t>
  </si>
  <si>
    <t>szWifiId</t>
  </si>
  <si>
    <t>szWifiPort</t>
  </si>
  <si>
    <t>szGprsIP</t>
  </si>
  <si>
    <t>szGprsPort</t>
  </si>
  <si>
    <t>bWifi</t>
  </si>
  <si>
    <t>bDalamKota</t>
  </si>
  <si>
    <t>szPassword</t>
  </si>
  <si>
    <t>szSalesType</t>
  </si>
  <si>
    <t>szUserCreatedId</t>
  </si>
  <si>
    <t>szUserUpdatedId</t>
  </si>
  <si>
    <t>dtmCreated</t>
  </si>
  <si>
    <t>dtmLastUpdated</t>
  </si>
  <si>
    <t>szXmlMenuFile</t>
  </si>
  <si>
    <t>szBackUpIP</t>
  </si>
  <si>
    <t>szBackUpPort</t>
  </si>
  <si>
    <t>bcee7ba8386d</t>
  </si>
  <si>
    <t>&lt;?xml version="1.0" encoding="UTF-8"?&gt;&lt;userconfig&gt;&lt;username&gt;ABDI PUTRA PAYUN&lt;/username&gt;&lt;szId&gt;16DC1A0602&lt;/szId&gt;&lt;password&gt;1234&lt;/password&gt;&lt;szDepoId&gt;16D&lt;/szDepoId&gt;&lt;szDepoName&gt;Sidoarjo&lt;/szDepoName&gt;&lt;database&gt;MobileSFA.db3&lt;/database&gt;&lt;szWifiIP&gt;192.168.0.154&lt;/szWifiIP&gt;&lt;szWifiPort&gt;8004&lt;/szWifiPort&gt;&lt;szGPRSIP&gt;202.162.209.236&lt;/szGPRSIP&gt;&lt;szGPRSPort&gt;8004&lt;/szGPRSPort&gt;  &lt;szBackUpIP&gt;118.97.237.244&lt;/szBackUpIP&gt;&lt;szBackUpPort&gt;8000&lt;/szBackUpPort&gt;  &lt;szType&gt;TO&lt;/szType&gt;&lt;bWifi&gt;YES&lt;/bWifi&gt;&lt;bDalamKota&gt;YES&lt;/bDalamKota&gt;    &lt;/userconfig&gt;</t>
  </si>
  <si>
    <t>16DC1A0602</t>
  </si>
  <si>
    <t>16D</t>
  </si>
  <si>
    <t>192.168.0.154</t>
  </si>
  <si>
    <t>202.162.209.236</t>
  </si>
  <si>
    <t>TO</t>
  </si>
  <si>
    <t>Administrator</t>
  </si>
  <si>
    <t>RUDY</t>
  </si>
  <si>
    <t>118.97.237.244</t>
  </si>
  <si>
    <t>Cabang</t>
  </si>
  <si>
    <t>szName</t>
  </si>
  <si>
    <t>04A</t>
  </si>
  <si>
    <t>Batam</t>
  </si>
  <si>
    <t>BATAM</t>
  </si>
  <si>
    <t>01A</t>
  </si>
  <si>
    <t>TKTW1</t>
  </si>
  <si>
    <t>02A</t>
  </si>
  <si>
    <t>Medan</t>
  </si>
  <si>
    <t>03A</t>
  </si>
  <si>
    <t>Pekanbaru</t>
  </si>
  <si>
    <t>05A</t>
  </si>
  <si>
    <t>Padang</t>
  </si>
  <si>
    <t>06A</t>
  </si>
  <si>
    <t>Jambi</t>
  </si>
  <si>
    <t>07A</t>
  </si>
  <si>
    <t>Bengkulu</t>
  </si>
  <si>
    <t>08A</t>
  </si>
  <si>
    <t>09A</t>
  </si>
  <si>
    <t>10A</t>
  </si>
  <si>
    <t>20A</t>
  </si>
  <si>
    <t>Pontianak</t>
  </si>
  <si>
    <t>11B</t>
  </si>
  <si>
    <t>TKTW2</t>
  </si>
  <si>
    <t>12A</t>
  </si>
  <si>
    <t>Tangerang</t>
  </si>
  <si>
    <t>12B</t>
  </si>
  <si>
    <t>Serang</t>
  </si>
  <si>
    <t>13A</t>
  </si>
  <si>
    <t>Bekasi</t>
  </si>
  <si>
    <t>13B</t>
  </si>
  <si>
    <t>Bogor</t>
  </si>
  <si>
    <t>13C</t>
  </si>
  <si>
    <t>Sukabumi</t>
  </si>
  <si>
    <t>13D</t>
  </si>
  <si>
    <t>Purwakarta</t>
  </si>
  <si>
    <t>13E</t>
  </si>
  <si>
    <t>13F</t>
  </si>
  <si>
    <t>Cirebon</t>
  </si>
  <si>
    <t>13G</t>
  </si>
  <si>
    <t>Majalengka</t>
  </si>
  <si>
    <t>13H</t>
  </si>
  <si>
    <t>Tasikmalaya</t>
  </si>
  <si>
    <t>13I</t>
  </si>
  <si>
    <t>13J</t>
  </si>
  <si>
    <t>Garut</t>
  </si>
  <si>
    <t>14A</t>
  </si>
  <si>
    <t>Tegal</t>
  </si>
  <si>
    <t>TKTW3</t>
  </si>
  <si>
    <t>14B</t>
  </si>
  <si>
    <t>Purwokerto</t>
  </si>
  <si>
    <t>14C</t>
  </si>
  <si>
    <t>Pekalongan</t>
  </si>
  <si>
    <t>14E</t>
  </si>
  <si>
    <t>Purworejo</t>
  </si>
  <si>
    <t>14F</t>
  </si>
  <si>
    <t>Semarang</t>
  </si>
  <si>
    <t>14G</t>
  </si>
  <si>
    <t>Magelang</t>
  </si>
  <si>
    <t>14H</t>
  </si>
  <si>
    <t>Kudus</t>
  </si>
  <si>
    <t>14I</t>
  </si>
  <si>
    <t>Solo</t>
  </si>
  <si>
    <t>14J</t>
  </si>
  <si>
    <t>Sukoharjo</t>
  </si>
  <si>
    <t>15A</t>
  </si>
  <si>
    <t>21A</t>
  </si>
  <si>
    <t>Sampit</t>
  </si>
  <si>
    <t>TKTW5</t>
  </si>
  <si>
    <t>22A</t>
  </si>
  <si>
    <t>Banjarmasin</t>
  </si>
  <si>
    <t>22B</t>
  </si>
  <si>
    <t>Barabai</t>
  </si>
  <si>
    <t>23A</t>
  </si>
  <si>
    <t>Samarinda</t>
  </si>
  <si>
    <t>23B</t>
  </si>
  <si>
    <t>Balikpapan</t>
  </si>
  <si>
    <t>23C</t>
  </si>
  <si>
    <t>Tarakan</t>
  </si>
  <si>
    <t>24A</t>
  </si>
  <si>
    <t>Manado</t>
  </si>
  <si>
    <t>25A</t>
  </si>
  <si>
    <t>Gorontalo</t>
  </si>
  <si>
    <t>26A</t>
  </si>
  <si>
    <t>Palu</t>
  </si>
  <si>
    <t>26B</t>
  </si>
  <si>
    <t>Luwuk</t>
  </si>
  <si>
    <t>27A</t>
  </si>
  <si>
    <t>Makassar</t>
  </si>
  <si>
    <t>27B</t>
  </si>
  <si>
    <t>Parepare</t>
  </si>
  <si>
    <t>27C</t>
  </si>
  <si>
    <t>Bulukumba</t>
  </si>
  <si>
    <t>29A</t>
  </si>
  <si>
    <t>Kendari</t>
  </si>
  <si>
    <t>31A</t>
  </si>
  <si>
    <t>Ambon</t>
  </si>
  <si>
    <t>16A</t>
  </si>
  <si>
    <t>Tuban</t>
  </si>
  <si>
    <t>TKTW4</t>
  </si>
  <si>
    <t>16B</t>
  </si>
  <si>
    <t>Madiun</t>
  </si>
  <si>
    <t>16C</t>
  </si>
  <si>
    <t>Sidoarjo</t>
  </si>
  <si>
    <t>16E</t>
  </si>
  <si>
    <t>Kediri</t>
  </si>
  <si>
    <t>16F</t>
  </si>
  <si>
    <t>Malang</t>
  </si>
  <si>
    <t>16G</t>
  </si>
  <si>
    <t>Probolinggo</t>
  </si>
  <si>
    <t>16H</t>
  </si>
  <si>
    <t>Jember</t>
  </si>
  <si>
    <t>16I</t>
  </si>
  <si>
    <t>Banyuwangi</t>
  </si>
  <si>
    <t>16J</t>
  </si>
  <si>
    <t>Madura</t>
  </si>
  <si>
    <t>17A</t>
  </si>
  <si>
    <t>Bali</t>
  </si>
  <si>
    <t>19A</t>
  </si>
  <si>
    <t>Kupang</t>
  </si>
  <si>
    <t>02B</t>
  </si>
  <si>
    <t>16K</t>
  </si>
  <si>
    <t>11C</t>
  </si>
  <si>
    <t>03B</t>
  </si>
  <si>
    <t>Dumai</t>
  </si>
  <si>
    <t>06B</t>
  </si>
  <si>
    <t>Muarabungo</t>
  </si>
  <si>
    <t>04B</t>
  </si>
  <si>
    <t>16L</t>
  </si>
  <si>
    <t>Jombang</t>
  </si>
  <si>
    <t>12C</t>
  </si>
  <si>
    <t>Balaraja</t>
  </si>
  <si>
    <t>Area</t>
  </si>
  <si>
    <t>C087EB1FEE2F</t>
  </si>
  <si>
    <t>C087EB1FEFBB</t>
  </si>
  <si>
    <t>C087EB1FF121</t>
  </si>
  <si>
    <t>C087EB00EAF1</t>
  </si>
  <si>
    <t>C087EB00EBCB</t>
  </si>
  <si>
    <t>C087EB00EC87</t>
  </si>
  <si>
    <t>C087EB00EA6F</t>
  </si>
  <si>
    <t>C087EB00EA69</t>
  </si>
  <si>
    <t>C087EB00E7BB</t>
  </si>
  <si>
    <t>205EF7CE0A54</t>
  </si>
  <si>
    <t>205EF7CE0932</t>
  </si>
  <si>
    <t>205EF7CE0A12</t>
  </si>
  <si>
    <t>205EF7CE0B6E</t>
  </si>
  <si>
    <t>205EF7D4F62E</t>
  </si>
  <si>
    <t>205EF7CE0A1C</t>
  </si>
  <si>
    <t>205EF7CE0946</t>
  </si>
  <si>
    <t>C087EB23F651</t>
  </si>
  <si>
    <t>C087EB23F419</t>
  </si>
  <si>
    <t>C087EB1FEE05</t>
  </si>
  <si>
    <t>C087EB23F277</t>
  </si>
  <si>
    <t>C087EB23F48D</t>
  </si>
  <si>
    <t>C087EB23F46F</t>
  </si>
  <si>
    <t>C087EB1FF119</t>
  </si>
  <si>
    <t>C087EB1FF11D</t>
  </si>
  <si>
    <t>C087EB1FEE25</t>
  </si>
  <si>
    <t>C087EB0404A1</t>
  </si>
  <si>
    <t>205EF7F7700A</t>
  </si>
  <si>
    <t>C087EB23F623</t>
  </si>
  <si>
    <t>C087EB1FF0F3</t>
  </si>
  <si>
    <t>C087EB23F2AB</t>
  </si>
  <si>
    <t>C087EB23F5C5</t>
  </si>
  <si>
    <t>C087EB00E87F</t>
  </si>
  <si>
    <t>C087EB00EE8F</t>
  </si>
  <si>
    <t>205EF7D8399C</t>
  </si>
  <si>
    <t>C087EB00EACD</t>
  </si>
  <si>
    <t>C087EB1FF0EB</t>
  </si>
  <si>
    <t>MessageDone</t>
  </si>
  <si>
    <t>192.168.0.151</t>
  </si>
  <si>
    <t>180.250.176.220</t>
  </si>
  <si>
    <t>Data sudah di update, silakan melakukan download</t>
  </si>
  <si>
    <t>192.168.0.152</t>
  </si>
  <si>
    <t>180.250.176.221</t>
  </si>
  <si>
    <t>192.168.0.153</t>
  </si>
  <si>
    <t>180.250.176.222</t>
  </si>
  <si>
    <t>192.168.0.155</t>
  </si>
  <si>
    <t>INJECT</t>
  </si>
  <si>
    <t>Nama Cabang</t>
  </si>
  <si>
    <t>q</t>
  </si>
  <si>
    <t>insert into sfa_mobileuserinfo (szId,szUserInfo,szDescription,szEmployeeId,szBranchId,szWifiId,szWifiPort,szGprsIp,szGprsPort,bWifi,bDalamKota,szPassword,szSalesType,szUserCreatedId,szUserUpdatedId,dtmCreated,dtmLastUpdated,szXmlMenuFile,szBackUpIp,szBackUpPort) values ('</t>
  </si>
  <si>
    <t>2017-12-12 13:30:30</t>
  </si>
  <si>
    <t>QUERY</t>
  </si>
  <si>
    <t>(1 row(s) affected)</t>
  </si>
  <si>
    <t>C087EB1FF0F7</t>
  </si>
  <si>
    <t>205EF7D4F5E6</t>
  </si>
  <si>
    <t>205EF7CE098E</t>
  </si>
  <si>
    <t>16D-2</t>
  </si>
  <si>
    <t>16D-5</t>
  </si>
  <si>
    <t>22A-37</t>
  </si>
  <si>
    <t>22A-38</t>
  </si>
  <si>
    <t>22A-39</t>
  </si>
  <si>
    <t>22A-40</t>
  </si>
  <si>
    <t>22A-41</t>
  </si>
  <si>
    <t>22A-42</t>
  </si>
  <si>
    <t>22A-43</t>
  </si>
  <si>
    <t>22A-44</t>
  </si>
  <si>
    <t>22A-45</t>
  </si>
  <si>
    <t>22A-46</t>
  </si>
  <si>
    <t>22A-47</t>
  </si>
  <si>
    <t>22B-20</t>
  </si>
  <si>
    <t>22B-21</t>
  </si>
  <si>
    <t>22B-22</t>
  </si>
  <si>
    <t>22B-23</t>
  </si>
  <si>
    <t>22B-24</t>
  </si>
  <si>
    <t>22B-25</t>
  </si>
  <si>
    <t>22B-26</t>
  </si>
  <si>
    <t>23C-21</t>
  </si>
  <si>
    <t>23C-22</t>
  </si>
  <si>
    <t>23C-23</t>
  </si>
  <si>
    <t>23C-24</t>
  </si>
  <si>
    <t>23C-25</t>
  </si>
  <si>
    <t>C087EB1FEFD5</t>
  </si>
  <si>
    <t>205EF7F770EE</t>
  </si>
  <si>
    <t>C087EB1EA9F9</t>
  </si>
  <si>
    <t>C087EB1FF0F9</t>
  </si>
  <si>
    <t>C087EB00E941</t>
  </si>
  <si>
    <t>C087EB1FEE0F</t>
  </si>
  <si>
    <t>205EF7F76FDC</t>
  </si>
  <si>
    <t>C087EB1FEFA1</t>
  </si>
  <si>
    <t>C087EB1FEFA3</t>
  </si>
  <si>
    <t>C087EB1FEE37</t>
  </si>
  <si>
    <t>C087EB1FF0EF</t>
  </si>
  <si>
    <t>C087EB1FEE29</t>
  </si>
  <si>
    <t>C087EB1FF0E7</t>
  </si>
  <si>
    <t>C087EB1FF0ED</t>
  </si>
  <si>
    <t>C087EB1FEE15</t>
  </si>
  <si>
    <t>C087EB1EA9FB</t>
  </si>
  <si>
    <t>C087EB1FF097</t>
  </si>
  <si>
    <t>C087EB0404A3</t>
  </si>
  <si>
    <t>C087EB1FEFB5</t>
  </si>
  <si>
    <t>C087EB1FEE1D</t>
  </si>
  <si>
    <t>C087EB1FEFCD</t>
  </si>
  <si>
    <t>C087EB1FEFAD</t>
  </si>
  <si>
    <t>C087EB1FEE31</t>
  </si>
  <si>
    <t>13G-29</t>
  </si>
  <si>
    <t>13G-30</t>
  </si>
  <si>
    <t>13G-31</t>
  </si>
  <si>
    <t>13G-32</t>
  </si>
  <si>
    <t>13G-33</t>
  </si>
  <si>
    <t>13G-34</t>
  </si>
  <si>
    <t>17A-44</t>
  </si>
  <si>
    <t>17A-45</t>
  </si>
  <si>
    <t>17A-46</t>
  </si>
  <si>
    <t>17A-47</t>
  </si>
  <si>
    <t>17A-48</t>
  </si>
  <si>
    <t>17A-49</t>
  </si>
  <si>
    <t>17A-50</t>
  </si>
  <si>
    <t>20A-52</t>
  </si>
  <si>
    <t>20A-53</t>
  </si>
  <si>
    <t>20A-54</t>
  </si>
  <si>
    <t>20A-55</t>
  </si>
  <si>
    <t>20A-56</t>
  </si>
  <si>
    <t>20A-57</t>
  </si>
  <si>
    <t>20A-58</t>
  </si>
  <si>
    <t>20A-59</t>
  </si>
  <si>
    <t>20A-60</t>
  </si>
  <si>
    <t>20A-61</t>
  </si>
  <si>
    <t>20A-62</t>
  </si>
  <si>
    <t>20A-63</t>
  </si>
  <si>
    <t>21A-30</t>
  </si>
  <si>
    <t>21A-31</t>
  </si>
  <si>
    <t>21A-32</t>
  </si>
  <si>
    <t>21A-33</t>
  </si>
  <si>
    <t>21A-34</t>
  </si>
  <si>
    <t>21A-35</t>
  </si>
  <si>
    <t>21A-36</t>
  </si>
  <si>
    <t>C087EB23F523</t>
  </si>
  <si>
    <t>C087EB1EAB79</t>
  </si>
  <si>
    <t>C087EB23F2F5</t>
  </si>
  <si>
    <t>C087EB1FEF4F</t>
  </si>
  <si>
    <t>C087EB1EAA11</t>
  </si>
  <si>
    <t>C087EB23F4E3</t>
  </si>
  <si>
    <t>C087EB00EA6B</t>
  </si>
  <si>
    <t>C087EB23F4F7</t>
  </si>
  <si>
    <t>C087EB1FF09D</t>
  </si>
  <si>
    <t>C087EB1FF101</t>
  </si>
  <si>
    <t>C087EB00EC77</t>
  </si>
  <si>
    <t>C087EB1FECB5</t>
  </si>
  <si>
    <t>C087EB1EAB65</t>
  </si>
  <si>
    <t>C087EB23F5F5</t>
  </si>
  <si>
    <t>C087EB23F605</t>
  </si>
  <si>
    <t>C087EB23F505</t>
  </si>
  <si>
    <t>C087EB1EAA09</t>
  </si>
  <si>
    <t>C087EB1EA9FF</t>
  </si>
  <si>
    <t>C087EB1EAB45</t>
  </si>
  <si>
    <t>C087EB1FF095</t>
  </si>
  <si>
    <t>C087EB1EA899</t>
  </si>
  <si>
    <t>C087EB23F323</t>
  </si>
  <si>
    <t>C087EB1FEDF5</t>
  </si>
  <si>
    <t>C087EB1EAA0D</t>
  </si>
  <si>
    <t>C087EB1FF0D7</t>
  </si>
  <si>
    <t>C087EB23F521</t>
  </si>
  <si>
    <t>C087EB23F5C3</t>
  </si>
  <si>
    <t>C087EB1EAA07</t>
  </si>
  <si>
    <t>C087EB1EAA0B</t>
  </si>
  <si>
    <t>C087EB23F5D1</t>
  </si>
  <si>
    <t>C087EB23F4A1</t>
  </si>
  <si>
    <t>C087EB1EA9FD</t>
  </si>
  <si>
    <t>04A-17</t>
  </si>
  <si>
    <t>04A-18</t>
  </si>
  <si>
    <t>04A-19</t>
  </si>
  <si>
    <t>04A-20</t>
  </si>
  <si>
    <t>23A-39</t>
  </si>
  <si>
    <t>23A-40</t>
  </si>
  <si>
    <t>23A-41</t>
  </si>
  <si>
    <t>23A-42</t>
  </si>
  <si>
    <t>23A-43</t>
  </si>
  <si>
    <t>23A-44</t>
  </si>
  <si>
    <t>23A-45</t>
  </si>
  <si>
    <t>23A-46</t>
  </si>
  <si>
    <t>23A-47</t>
  </si>
  <si>
    <t>23A-48</t>
  </si>
  <si>
    <t>23B-25</t>
  </si>
  <si>
    <t>23B-26</t>
  </si>
  <si>
    <t>23B-27</t>
  </si>
  <si>
    <t>23B-28</t>
  </si>
  <si>
    <t>23B-29</t>
  </si>
  <si>
    <t>23B-30</t>
  </si>
  <si>
    <t>23B-31</t>
  </si>
  <si>
    <t>C087EB23F389</t>
  </si>
  <si>
    <t>C087EB23F32B</t>
  </si>
  <si>
    <t>C087EB1FEE0B</t>
  </si>
  <si>
    <t>C087EB23F2C5</t>
  </si>
  <si>
    <t>C087EB23F4C7</t>
  </si>
  <si>
    <t>C087EB23F2C1</t>
  </si>
  <si>
    <t>C087EB23F2B5</t>
  </si>
  <si>
    <t>C087EB23F233</t>
  </si>
  <si>
    <t>C087EB00EDA9</t>
  </si>
  <si>
    <t>C087EB00E9F7</t>
  </si>
  <si>
    <t>C087EB00ED01</t>
  </si>
  <si>
    <t>C087EB23F407</t>
  </si>
  <si>
    <t>C087EB23F44B</t>
  </si>
  <si>
    <t>C087EB23F2D3</t>
  </si>
  <si>
    <t>C087EB00ED2F</t>
  </si>
  <si>
    <t>C087EB1FEFB3</t>
  </si>
  <si>
    <t>C087EB00ED29</t>
  </si>
  <si>
    <t>C087EB00EB17</t>
  </si>
  <si>
    <t>C087EB23F2CB</t>
  </si>
  <si>
    <t>C087EB23F3F7</t>
  </si>
  <si>
    <t>C087EB23F43B</t>
  </si>
  <si>
    <t>2017-12-22 08:15:30</t>
  </si>
  <si>
    <t>13C-31</t>
  </si>
  <si>
    <t>13C-32</t>
  </si>
  <si>
    <t>13C-33</t>
  </si>
  <si>
    <t>13C-34</t>
  </si>
  <si>
    <t>13C-35</t>
  </si>
  <si>
    <t>13C-36</t>
  </si>
  <si>
    <t>13C-37</t>
  </si>
  <si>
    <t>13C-38</t>
  </si>
  <si>
    <t>13C-39</t>
  </si>
  <si>
    <t>16H-26</t>
  </si>
  <si>
    <t>16H-27</t>
  </si>
  <si>
    <t>16H-28</t>
  </si>
  <si>
    <t>16H-29</t>
  </si>
  <si>
    <t>16H-30</t>
  </si>
  <si>
    <t>16H-31</t>
  </si>
  <si>
    <t>25A-23</t>
  </si>
  <si>
    <t>25A-24</t>
  </si>
  <si>
    <t>25A-25</t>
  </si>
  <si>
    <t>25A-26</t>
  </si>
  <si>
    <t>25A-27</t>
  </si>
  <si>
    <t>25A-28</t>
  </si>
  <si>
    <t>C087EB000F65</t>
  </si>
  <si>
    <t>C087EB000F5D</t>
  </si>
  <si>
    <t>C087EB050D99</t>
  </si>
  <si>
    <t>C087EB00125D</t>
  </si>
  <si>
    <t>C087EB050D87</t>
  </si>
  <si>
    <t>C087EB000D5F</t>
  </si>
  <si>
    <t>C087EB000F63</t>
  </si>
  <si>
    <t>C087EB000C21</t>
  </si>
  <si>
    <t>C087EB000F69</t>
  </si>
  <si>
    <t>C087EB050DA3</t>
  </si>
  <si>
    <t>C087EB000F8F</t>
  </si>
  <si>
    <t>C087EB001259</t>
  </si>
  <si>
    <t>C087EB001261</t>
  </si>
  <si>
    <t>C087EB000C1B</t>
  </si>
  <si>
    <t>C087EB050D3B</t>
  </si>
  <si>
    <t>C087EB00E9E7</t>
  </si>
  <si>
    <t>C087EB000C31</t>
  </si>
  <si>
    <t>C087EB000BFB</t>
  </si>
  <si>
    <t>C087EB00E757</t>
  </si>
  <si>
    <t>C087EB000F6F</t>
  </si>
  <si>
    <t>C087EB00E94B</t>
  </si>
  <si>
    <t>14B-36</t>
  </si>
  <si>
    <t>14B-37</t>
  </si>
  <si>
    <t>14B-38</t>
  </si>
  <si>
    <t>14B-39</t>
  </si>
  <si>
    <t>14B-41</t>
  </si>
  <si>
    <t>14B-40</t>
  </si>
  <si>
    <t>13D-41</t>
  </si>
  <si>
    <t>13D-35</t>
  </si>
  <si>
    <t>13D-42</t>
  </si>
  <si>
    <t>13D-37</t>
  </si>
  <si>
    <t>13D-38</t>
  </si>
  <si>
    <t>13D-39</t>
  </si>
  <si>
    <t>13D-40</t>
  </si>
  <si>
    <t>13D-43</t>
  </si>
  <si>
    <t>C087EB0010A5</t>
  </si>
  <si>
    <t>C087EB000EF3</t>
  </si>
  <si>
    <t>C087EB000E91</t>
  </si>
  <si>
    <t>C087EB000EC7</t>
  </si>
  <si>
    <t>C087EB000D21</t>
  </si>
  <si>
    <t>C087EB000C01</t>
  </si>
  <si>
    <t>C087EB00125F</t>
  </si>
  <si>
    <t>C087EB000D83</t>
  </si>
  <si>
    <t>C087EB000EB5</t>
  </si>
  <si>
    <t>C087EB000F4F</t>
  </si>
  <si>
    <t>C087EB000ECD</t>
  </si>
  <si>
    <t>C087EB001245</t>
  </si>
  <si>
    <t>C087EB001161</t>
  </si>
  <si>
    <t>C087EB0010C5</t>
  </si>
  <si>
    <t>C087EB000C03</t>
  </si>
  <si>
    <t>C087EB000E49</t>
  </si>
  <si>
    <t>C087EB000C09</t>
  </si>
  <si>
    <t>27B-60</t>
  </si>
  <si>
    <t>27B-59</t>
  </si>
  <si>
    <t>27B-58</t>
  </si>
  <si>
    <t>27B-57</t>
  </si>
  <si>
    <t>27B-56</t>
  </si>
  <si>
    <t>27B-55</t>
  </si>
  <si>
    <t>27B-54</t>
  </si>
  <si>
    <t>27B-53</t>
  </si>
  <si>
    <t>27B-52</t>
  </si>
  <si>
    <t>27B-51</t>
  </si>
  <si>
    <t>27B-50</t>
  </si>
  <si>
    <t>27B-49</t>
  </si>
  <si>
    <t>24A-44</t>
  </si>
  <si>
    <t>24A-43</t>
  </si>
  <si>
    <t>24A-42</t>
  </si>
  <si>
    <t>24A-41</t>
  </si>
  <si>
    <t>24A-40</t>
  </si>
  <si>
    <t>24A-39</t>
  </si>
  <si>
    <t>24A-38</t>
  </si>
  <si>
    <t>24A-37</t>
  </si>
  <si>
    <t>26A-36</t>
  </si>
  <si>
    <t>26A-35</t>
  </si>
  <si>
    <t>26A-34</t>
  </si>
  <si>
    <t>26A-33</t>
  </si>
  <si>
    <t>26A-32</t>
  </si>
  <si>
    <t>26A-31</t>
  </si>
  <si>
    <t>C087EB1FF04F</t>
  </si>
  <si>
    <t>C087EB1FED49</t>
  </si>
  <si>
    <t>C087EB1FED17</t>
  </si>
  <si>
    <t>C087EB23F3CD</t>
  </si>
  <si>
    <t>C087EB23F59F</t>
  </si>
  <si>
    <t>C087EB23F4EF</t>
  </si>
  <si>
    <t>C087EB000EB1</t>
  </si>
  <si>
    <t>C087EB000F1B</t>
  </si>
  <si>
    <t>C087EB000D1F</t>
  </si>
  <si>
    <t>C087EB000EF7</t>
  </si>
  <si>
    <t>C087EB00120F</t>
  </si>
  <si>
    <t>C087EB000EED</t>
  </si>
  <si>
    <t>C087EB1FEED3</t>
  </si>
  <si>
    <t>C087EB1FF157</t>
  </si>
  <si>
    <t>C087EB1FF14B</t>
  </si>
  <si>
    <t>C087EB1FF151</t>
  </si>
  <si>
    <t>C087EB1FF153</t>
  </si>
  <si>
    <t>C087EB23F60D</t>
  </si>
  <si>
    <t>C087EB23F2B1</t>
  </si>
  <si>
    <t>C087EB23F4AF</t>
  </si>
  <si>
    <t>C087EB23F273</t>
  </si>
  <si>
    <t>C087EB1FEEB1</t>
  </si>
  <si>
    <t>C087EB1FF155</t>
  </si>
  <si>
    <t>C087EB23F2AD</t>
  </si>
  <si>
    <t>C087EB1FEFC9</t>
  </si>
  <si>
    <t>C087EB23F659</t>
  </si>
  <si>
    <t>13D-36</t>
  </si>
  <si>
    <t>04B-18</t>
  </si>
  <si>
    <t>04B-20</t>
  </si>
  <si>
    <t>13F-33</t>
  </si>
  <si>
    <t>13F-34</t>
  </si>
  <si>
    <t>13F-35</t>
  </si>
  <si>
    <t>13F-36</t>
  </si>
  <si>
    <t>13F-37</t>
  </si>
  <si>
    <t>13F-38</t>
  </si>
  <si>
    <t>13F-39</t>
  </si>
  <si>
    <t>13H-39</t>
  </si>
  <si>
    <t>13J-26</t>
  </si>
  <si>
    <t>13J-27</t>
  </si>
  <si>
    <t>13J-28</t>
  </si>
  <si>
    <t>13J-29</t>
  </si>
  <si>
    <t>13J-30</t>
  </si>
  <si>
    <t>13J-31</t>
  </si>
  <si>
    <t>13J-32</t>
  </si>
  <si>
    <t>14E-23</t>
  </si>
  <si>
    <t>14E-24</t>
  </si>
  <si>
    <t>14E-25</t>
  </si>
  <si>
    <t>14E-26</t>
  </si>
  <si>
    <t>14E-27</t>
  </si>
  <si>
    <t>19A-20</t>
  </si>
  <si>
    <t>19A-21</t>
  </si>
  <si>
    <t>19A-22</t>
  </si>
  <si>
    <t>19A-23</t>
  </si>
  <si>
    <t>19A-24</t>
  </si>
  <si>
    <t>27C-23</t>
  </si>
  <si>
    <t>C087EB050DCF</t>
  </si>
  <si>
    <t>C087EB050D5D</t>
  </si>
  <si>
    <t>C087EB050D93</t>
  </si>
  <si>
    <t>C087EB1FEFD3</t>
  </si>
  <si>
    <t>C087EB1FEFCB</t>
  </si>
  <si>
    <t>C087EB1FF167</t>
  </si>
  <si>
    <t>C087EB1FF13D</t>
  </si>
  <si>
    <t>C087EB050DD7</t>
  </si>
  <si>
    <t>C087EB050D43</t>
  </si>
  <si>
    <t>C087EB1FF14F</t>
  </si>
  <si>
    <t>C087EB000F27</t>
  </si>
  <si>
    <t>C087EB00118F</t>
  </si>
  <si>
    <t>C087EB000F5F</t>
  </si>
  <si>
    <t>C087EB000BDB</t>
  </si>
  <si>
    <t>C087EB001085</t>
  </si>
  <si>
    <t>C087EB000F5B</t>
  </si>
  <si>
    <t>C087EB001229</t>
  </si>
  <si>
    <t>C087EB00109F</t>
  </si>
  <si>
    <t>C087EB1FF163</t>
  </si>
  <si>
    <t>C087EB1FF14D</t>
  </si>
  <si>
    <t>C087EB000E11</t>
  </si>
  <si>
    <t>C087EB050DD3</t>
  </si>
  <si>
    <t>C087EB050DB1</t>
  </si>
  <si>
    <t>C087EB000F47</t>
  </si>
  <si>
    <t>C087EB050DC7</t>
  </si>
  <si>
    <t>C087EB050DD5</t>
  </si>
  <si>
    <t>C087EB050D9B</t>
  </si>
  <si>
    <t>C087EB050DBB</t>
  </si>
  <si>
    <t>C087EB001061</t>
  </si>
  <si>
    <t>04B-19</t>
  </si>
  <si>
    <t>C087EB000D87</t>
  </si>
  <si>
    <t>03A-46</t>
  </si>
  <si>
    <t>C087EB000F41</t>
  </si>
  <si>
    <t>03A-47</t>
  </si>
  <si>
    <t>C087EB000A0D</t>
  </si>
  <si>
    <t>03A-48</t>
  </si>
  <si>
    <t>C087EB0011D5</t>
  </si>
  <si>
    <t>03A-49</t>
  </si>
  <si>
    <t>03A-50</t>
  </si>
  <si>
    <t>03A-51</t>
  </si>
  <si>
    <t>03A-52</t>
  </si>
  <si>
    <t>03A-53</t>
  </si>
  <si>
    <t>03A-54</t>
  </si>
  <si>
    <t>13E-48</t>
  </si>
  <si>
    <t>13E-49</t>
  </si>
  <si>
    <t>13E-50</t>
  </si>
  <si>
    <t>13E-51</t>
  </si>
  <si>
    <t>13E-52</t>
  </si>
  <si>
    <t>13E-53</t>
  </si>
  <si>
    <t>13E-54</t>
  </si>
  <si>
    <t>13E-55</t>
  </si>
  <si>
    <t>13E-56</t>
  </si>
  <si>
    <t>C087EB000A1F</t>
  </si>
  <si>
    <t>31A-24</t>
  </si>
  <si>
    <t>C087EB000A2F</t>
  </si>
  <si>
    <t>31A-25</t>
  </si>
  <si>
    <t>C087EB000A17</t>
  </si>
  <si>
    <t>31A-26</t>
  </si>
  <si>
    <t>C087EB000F4D</t>
  </si>
  <si>
    <t>31A-27</t>
  </si>
  <si>
    <t>C087EB0011E1</t>
  </si>
  <si>
    <t>C087EB000F59</t>
  </si>
  <si>
    <t>C087EB000AA1</t>
  </si>
  <si>
    <t>205EF7F77272</t>
  </si>
  <si>
    <t>C087EB00E73F</t>
  </si>
  <si>
    <t>C087EB00EC3D</t>
  </si>
  <si>
    <t>205EF7F771F0</t>
  </si>
  <si>
    <t>C087EB000D1D</t>
  </si>
  <si>
    <t>C087EB000A31</t>
  </si>
  <si>
    <t>C087EB000ECB</t>
  </si>
  <si>
    <t>C087EB0010CD</t>
  </si>
  <si>
    <t>C087EB000FE7</t>
  </si>
  <si>
    <t>C087EB000E25</t>
  </si>
  <si>
    <t>C087EB0010D7</t>
  </si>
  <si>
    <t>C087EB000C8F</t>
  </si>
  <si>
    <t>11B-41</t>
  </si>
  <si>
    <t>11B-42</t>
  </si>
  <si>
    <t>11B-43</t>
  </si>
  <si>
    <t>11B-44</t>
  </si>
  <si>
    <t>11B-45</t>
  </si>
  <si>
    <t>11B-46</t>
  </si>
  <si>
    <t>11B-47</t>
  </si>
  <si>
    <t>11B-48</t>
  </si>
  <si>
    <t>12B-25</t>
  </si>
  <si>
    <t>12B-26</t>
  </si>
  <si>
    <t>12B-27</t>
  </si>
  <si>
    <t>12B-28</t>
  </si>
  <si>
    <t>12B-29</t>
  </si>
  <si>
    <t>13A-48</t>
  </si>
  <si>
    <t>13A-49</t>
  </si>
  <si>
    <t>13A-50</t>
  </si>
  <si>
    <t>13A-51</t>
  </si>
  <si>
    <t>13A-52</t>
  </si>
  <si>
    <t>13A-53</t>
  </si>
  <si>
    <t>13A-54</t>
  </si>
  <si>
    <t>13A-55</t>
  </si>
  <si>
    <t>13A-56</t>
  </si>
  <si>
    <t>13A-57</t>
  </si>
  <si>
    <t>13A-58</t>
  </si>
  <si>
    <t>29A-36</t>
  </si>
  <si>
    <t>29A-37</t>
  </si>
  <si>
    <t>29A-38</t>
  </si>
  <si>
    <t>29A-39</t>
  </si>
  <si>
    <t>29A-40</t>
  </si>
  <si>
    <t>29A-41</t>
  </si>
  <si>
    <t>29A-42</t>
  </si>
  <si>
    <t>C087EB00EB13</t>
  </si>
  <si>
    <t>C087EB00ED1D</t>
  </si>
  <si>
    <t>C087EB23F2C7</t>
  </si>
  <si>
    <t>C087EB00EB03</t>
  </si>
  <si>
    <t>C087EB00ECAB</t>
  </si>
  <si>
    <t>C087EB000DED</t>
  </si>
  <si>
    <t>C087EB000C15</t>
  </si>
  <si>
    <t>C087EB000F87</t>
  </si>
  <si>
    <t>C087EB00EB0B</t>
  </si>
  <si>
    <t>C087EB00EB07</t>
  </si>
  <si>
    <t>C087EB00E765</t>
  </si>
  <si>
    <t>C087EB00EB05</t>
  </si>
  <si>
    <t>C087EB00EAAF</t>
  </si>
  <si>
    <t>C087EB00E72D</t>
  </si>
  <si>
    <t>C087EB1FF083</t>
  </si>
  <si>
    <t>C087EB1EAB25</t>
  </si>
  <si>
    <t>C087EB1FED3B</t>
  </si>
  <si>
    <t>C087EB1FED2D</t>
  </si>
  <si>
    <t>C087EB23F653</t>
  </si>
  <si>
    <t>C087EB23F4E7</t>
  </si>
  <si>
    <t>C087EB1FF053</t>
  </si>
  <si>
    <t>C087EB23F5BB</t>
  </si>
  <si>
    <t>C087EB1FED41</t>
  </si>
  <si>
    <t>C087EB1FED3D</t>
  </si>
  <si>
    <t>C087EB00E8AF</t>
  </si>
  <si>
    <t>C087EB00E755</t>
  </si>
  <si>
    <t>205EF7F6633E</t>
  </si>
  <si>
    <t>C087EB00E773</t>
  </si>
  <si>
    <t>C087EB00E97F</t>
  </si>
  <si>
    <t>C087EB001119</t>
  </si>
  <si>
    <t>205EF7F77268</t>
  </si>
  <si>
    <t>13I-52</t>
  </si>
  <si>
    <t>13I-53</t>
  </si>
  <si>
    <t>13I-54</t>
  </si>
  <si>
    <t>13I-55</t>
  </si>
  <si>
    <t>13I-56</t>
  </si>
  <si>
    <t>13I-57</t>
  </si>
  <si>
    <t>13I-58</t>
  </si>
  <si>
    <t>13I-59</t>
  </si>
  <si>
    <t>13I-60</t>
  </si>
  <si>
    <t>13I-61</t>
  </si>
  <si>
    <t>13I-62</t>
  </si>
  <si>
    <t>16E-41</t>
  </si>
  <si>
    <t>16E-42</t>
  </si>
  <si>
    <t>16E-43</t>
  </si>
  <si>
    <t>16E-44</t>
  </si>
  <si>
    <t>16E-45</t>
  </si>
  <si>
    <t>16E-46</t>
  </si>
  <si>
    <t>16E-47</t>
  </si>
  <si>
    <t>16E-49</t>
  </si>
  <si>
    <t>16E-50</t>
  </si>
  <si>
    <t>205EF72D242C</t>
  </si>
  <si>
    <t>2053F72D2412</t>
  </si>
  <si>
    <t>205EF72D2D16</t>
  </si>
  <si>
    <t>205EF72D253A</t>
  </si>
  <si>
    <t>205EF72D2D6A</t>
  </si>
  <si>
    <t>205EF7A9B908</t>
  </si>
  <si>
    <t>205EF72D2444</t>
  </si>
  <si>
    <t>205EF72D2476</t>
  </si>
  <si>
    <t>205EF72D23E2</t>
  </si>
  <si>
    <t>205EF72D2416</t>
  </si>
  <si>
    <t>205EF77B138A</t>
  </si>
  <si>
    <t>205EF77B153A</t>
  </si>
  <si>
    <t>205EF77B1016</t>
  </si>
  <si>
    <t>205EF77B0EFE</t>
  </si>
  <si>
    <t>205EF77B101C</t>
  </si>
  <si>
    <t>205EF77B0DC8</t>
  </si>
  <si>
    <t>205EF77B1032</t>
  </si>
  <si>
    <t>205EF77B153E</t>
  </si>
  <si>
    <t>205EF77B0F72</t>
  </si>
  <si>
    <t>205EF77B101A</t>
  </si>
  <si>
    <t>205EF72D2406</t>
  </si>
  <si>
    <t>11C-38</t>
  </si>
  <si>
    <t>11C-39</t>
  </si>
  <si>
    <t>11C-40</t>
  </si>
  <si>
    <t>11C-41</t>
  </si>
  <si>
    <t>11C-42</t>
  </si>
  <si>
    <t>11C-43</t>
  </si>
  <si>
    <t>13B-45</t>
  </si>
  <si>
    <t>13B-46</t>
  </si>
  <si>
    <t>13B-47</t>
  </si>
  <si>
    <t>13B-48</t>
  </si>
  <si>
    <t>13B-49</t>
  </si>
  <si>
    <t>13B-50</t>
  </si>
  <si>
    <t>13B-51</t>
  </si>
  <si>
    <t>13B-52</t>
  </si>
  <si>
    <t>13B-53</t>
  </si>
  <si>
    <t>13B-54</t>
  </si>
  <si>
    <t>13B-55</t>
  </si>
  <si>
    <t>13B-56</t>
  </si>
  <si>
    <t>13B-57</t>
  </si>
  <si>
    <t>13B-58</t>
  </si>
  <si>
    <t>13B-59</t>
  </si>
  <si>
    <t>13B-60</t>
  </si>
  <si>
    <t>14G-35</t>
  </si>
  <si>
    <t>14G-36</t>
  </si>
  <si>
    <t>14G-37</t>
  </si>
  <si>
    <t>14G-38</t>
  </si>
  <si>
    <t>14G-39</t>
  </si>
  <si>
    <t>14G-40</t>
  </si>
  <si>
    <t>14G-41</t>
  </si>
  <si>
    <t>14G-42</t>
  </si>
  <si>
    <t>14H-39</t>
  </si>
  <si>
    <t>14H-40</t>
  </si>
  <si>
    <t>14H-41</t>
  </si>
  <si>
    <t>14H-42</t>
  </si>
  <si>
    <t>14H-43</t>
  </si>
  <si>
    <t>14H-44</t>
  </si>
  <si>
    <t>14H-45</t>
  </si>
  <si>
    <t>14J-29</t>
  </si>
  <si>
    <t>14J-30</t>
  </si>
  <si>
    <t>14J-31</t>
  </si>
  <si>
    <t>14J-32</t>
  </si>
  <si>
    <t>16I-25</t>
  </si>
  <si>
    <t>16I-26</t>
  </si>
  <si>
    <t>16I-27</t>
  </si>
  <si>
    <t>16I-28</t>
  </si>
  <si>
    <t>16I-29</t>
  </si>
  <si>
    <t>16I-30</t>
  </si>
  <si>
    <t>16I-31</t>
  </si>
  <si>
    <t>16I-32</t>
  </si>
  <si>
    <t>16I-33</t>
  </si>
  <si>
    <t>14C-39</t>
  </si>
  <si>
    <t>14C-40</t>
  </si>
  <si>
    <t>14C-41</t>
  </si>
  <si>
    <t>14C-42</t>
  </si>
  <si>
    <t>14C-43</t>
  </si>
  <si>
    <t>14C-44</t>
  </si>
  <si>
    <t>14C-45</t>
  </si>
  <si>
    <t>14C-46</t>
  </si>
  <si>
    <t>14C-47</t>
  </si>
  <si>
    <t>16J-30</t>
  </si>
  <si>
    <t>16J-31</t>
  </si>
  <si>
    <t>16J-32</t>
  </si>
  <si>
    <t>16J-33</t>
  </si>
  <si>
    <t>16J-34</t>
  </si>
  <si>
    <t>16J-35</t>
  </si>
  <si>
    <t>16J-36</t>
  </si>
  <si>
    <t>27A-52</t>
  </si>
  <si>
    <t>27A-53</t>
  </si>
  <si>
    <t>27A-54</t>
  </si>
  <si>
    <t>27A-55</t>
  </si>
  <si>
    <t>27A-56</t>
  </si>
  <si>
    <t>27A-57</t>
  </si>
  <si>
    <t>27A-58</t>
  </si>
  <si>
    <t>29A-43</t>
  </si>
  <si>
    <t>16E-51</t>
  </si>
  <si>
    <t>205EF72D2412</t>
  </si>
  <si>
    <t>C087EB5B8573</t>
  </si>
  <si>
    <t>C087EB610D6B</t>
  </si>
  <si>
    <t>C087EB610A61</t>
  </si>
  <si>
    <t>C087EB610B3D</t>
  </si>
  <si>
    <t>C087EB610B3B</t>
  </si>
  <si>
    <t>C087EB5CB683</t>
  </si>
  <si>
    <t>C087EB5B8817</t>
  </si>
  <si>
    <t>C087EB5B83E1</t>
  </si>
  <si>
    <t>C087EB5B8181</t>
  </si>
  <si>
    <t>C087EB5A4985</t>
  </si>
  <si>
    <t>C087EB5B874D</t>
  </si>
  <si>
    <t>C087EB5B85C1</t>
  </si>
  <si>
    <t>C0873B5B8849</t>
  </si>
  <si>
    <t>C081EB5B874B</t>
  </si>
  <si>
    <t>C087EB5B8373</t>
  </si>
  <si>
    <t>C087EB5B8355</t>
  </si>
  <si>
    <t>C087EB5B870F</t>
  </si>
  <si>
    <t>C087EB5B8823</t>
  </si>
  <si>
    <t>C087EB5B882B</t>
  </si>
  <si>
    <t>C087EB5B8819</t>
  </si>
  <si>
    <t>C087EB5B8183</t>
  </si>
  <si>
    <t>C087EB5B8783</t>
  </si>
  <si>
    <t>C087EB5A4919</t>
  </si>
  <si>
    <t>C087EB5A4955</t>
  </si>
  <si>
    <t>C087EB5A4959</t>
  </si>
  <si>
    <t>C087EB5A494B</t>
  </si>
  <si>
    <t>C087EB5A4957</t>
  </si>
  <si>
    <t>C087EB5B8791</t>
  </si>
  <si>
    <t>C087EB5B854D</t>
  </si>
  <si>
    <t>C087EB5A494F</t>
  </si>
  <si>
    <t>C087EB5A492B</t>
  </si>
  <si>
    <t>C087EB5A494D</t>
  </si>
  <si>
    <t>C087EB5A4BA3</t>
  </si>
  <si>
    <t>C087EB5B887D</t>
  </si>
  <si>
    <t>C087EB5B86EF</t>
  </si>
  <si>
    <t>C087EB5A4951</t>
  </si>
  <si>
    <t>C087EB5B85F3</t>
  </si>
  <si>
    <t>C087EB5B86C3</t>
  </si>
  <si>
    <t>C087EB5A49F9</t>
  </si>
  <si>
    <t>C087EB5B8871</t>
  </si>
  <si>
    <t>C087EB5A49E9</t>
  </si>
  <si>
    <t>C087EB5A49FB</t>
  </si>
  <si>
    <t>C087EB5A4A4B</t>
  </si>
  <si>
    <t>C087EB5B8577</t>
  </si>
  <si>
    <t>C087EB5A49EF</t>
  </si>
  <si>
    <t>C087EB610CDD</t>
  </si>
  <si>
    <t>C087EB610CAD</t>
  </si>
  <si>
    <t>C087EB610AC5</t>
  </si>
  <si>
    <t>C087EB6109A3</t>
  </si>
  <si>
    <t>C087EB68D913</t>
  </si>
  <si>
    <t>C087EB68D6C3</t>
  </si>
  <si>
    <t>C087EB5A49D9</t>
  </si>
  <si>
    <t>C087EB5B8747</t>
  </si>
  <si>
    <t>C087EB5A4A4D</t>
  </si>
  <si>
    <t>C087EB5B8743</t>
  </si>
  <si>
    <t>C087EB5B8723</t>
  </si>
  <si>
    <t>C087EB5B8557</t>
  </si>
  <si>
    <t>C087EB5A49F5</t>
  </si>
  <si>
    <t>C087EB6A186B</t>
  </si>
  <si>
    <t>C087EB5A4A51</t>
  </si>
  <si>
    <t>C087EB5B854B</t>
  </si>
  <si>
    <t>205EF7D8399A</t>
  </si>
  <si>
    <t>C087EB610A89</t>
  </si>
  <si>
    <t>C087EB610CE1</t>
  </si>
  <si>
    <t>C087EB5A4ABD</t>
  </si>
  <si>
    <t>C087EB5A4AB9</t>
  </si>
  <si>
    <t>C087EB610C43</t>
  </si>
  <si>
    <t>C087EB610D37</t>
  </si>
  <si>
    <t>C087EB5A4B81</t>
  </si>
  <si>
    <t>C087EB6A184B</t>
  </si>
  <si>
    <t>C087EB5B8709</t>
  </si>
  <si>
    <t>C087EB5A4B85</t>
  </si>
  <si>
    <t>C087EB5A4A09</t>
  </si>
  <si>
    <t>C087EB5A4AA3</t>
  </si>
  <si>
    <t>C087EB5A4AAB</t>
  </si>
  <si>
    <t>C087EB610BED</t>
  </si>
  <si>
    <t>C0:87:EB:5B:88:49</t>
  </si>
  <si>
    <t>C0:87:EB:5B:87:4B</t>
  </si>
  <si>
    <t>14F-36</t>
  </si>
  <si>
    <t>14F-37</t>
  </si>
  <si>
    <t>14F-38</t>
  </si>
  <si>
    <t>14F-39</t>
  </si>
  <si>
    <t>14F-40</t>
  </si>
  <si>
    <t>14F-41</t>
  </si>
  <si>
    <t>14F-42</t>
  </si>
  <si>
    <t>15A-36</t>
  </si>
  <si>
    <t>15A-37</t>
  </si>
  <si>
    <t>15A-38</t>
  </si>
  <si>
    <t>15A-39</t>
  </si>
  <si>
    <t>15A-40</t>
  </si>
  <si>
    <t>15A-41</t>
  </si>
  <si>
    <t>15A-42</t>
  </si>
  <si>
    <t>15A-43</t>
  </si>
  <si>
    <t>16B-38</t>
  </si>
  <si>
    <t>16B-39</t>
  </si>
  <si>
    <t>16B-40</t>
  </si>
  <si>
    <t>16B-41</t>
  </si>
  <si>
    <t>16B-42</t>
  </si>
  <si>
    <t>16B-43</t>
  </si>
  <si>
    <t>16B-44</t>
  </si>
  <si>
    <t>16B-45</t>
  </si>
  <si>
    <t>16B-46</t>
  </si>
  <si>
    <t>16B-47</t>
  </si>
  <si>
    <t>16D-52</t>
  </si>
  <si>
    <t>16D-53</t>
  </si>
  <si>
    <t>16D-54</t>
  </si>
  <si>
    <t>16D-55</t>
  </si>
  <si>
    <t>16D-56</t>
  </si>
  <si>
    <t>16D-57</t>
  </si>
  <si>
    <t>16D-58</t>
  </si>
  <si>
    <t>16D-59</t>
  </si>
  <si>
    <t>C087EB5B85CF</t>
  </si>
  <si>
    <t>C087EB5B85AF</t>
  </si>
  <si>
    <t>C087EB5A4AB7</t>
  </si>
  <si>
    <t>C087EB5A4AA9</t>
  </si>
  <si>
    <t>C087EB5A4AAF</t>
  </si>
  <si>
    <t>C087EB610C6B</t>
  </si>
  <si>
    <t>C087EB5A4AB1</t>
  </si>
  <si>
    <t>C087EB6A1861</t>
  </si>
  <si>
    <t>C087EB68D8FD</t>
  </si>
  <si>
    <t>C087EB68D909</t>
  </si>
  <si>
    <t>C087EB6A1A4F</t>
  </si>
  <si>
    <t>C087EB68D905</t>
  </si>
  <si>
    <t>C087EB6A1A65</t>
  </si>
  <si>
    <t>C087EB5A49ED</t>
  </si>
  <si>
    <t>C087EB68D907</t>
  </si>
  <si>
    <t>C087EB68D921</t>
  </si>
  <si>
    <t>C087EB6109F9</t>
  </si>
  <si>
    <t>C087EB5A49F7</t>
  </si>
  <si>
    <t>C087EB5A48ED</t>
  </si>
  <si>
    <t>C087EB5B816F</t>
  </si>
  <si>
    <t>C087EB5B8879</t>
  </si>
  <si>
    <t>C087EB68D871</t>
  </si>
  <si>
    <t>C087EB6A18E7</t>
  </si>
  <si>
    <t>C087EB68D917</t>
  </si>
  <si>
    <t>C087EB5A48F5</t>
  </si>
  <si>
    <t>C087EB5B85BD</t>
  </si>
  <si>
    <t>C087EB5B8851</t>
  </si>
  <si>
    <t>C087EB68DD63</t>
  </si>
  <si>
    <t>C087EB68D88F</t>
  </si>
  <si>
    <t>C087EB68DD8B</t>
  </si>
  <si>
    <t>C087EB68D893</t>
  </si>
  <si>
    <t>C087EB6A1BDF</t>
  </si>
  <si>
    <t>C087EB68D877</t>
  </si>
  <si>
    <t>02A-44</t>
  </si>
  <si>
    <t>02A-45</t>
  </si>
  <si>
    <t>02A-46</t>
  </si>
  <si>
    <t>03B-20</t>
  </si>
  <si>
    <t>03B-21</t>
  </si>
  <si>
    <t>03B-22</t>
  </si>
  <si>
    <t>14I-45</t>
  </si>
  <si>
    <t>14I-46</t>
  </si>
  <si>
    <t>16A-29</t>
  </si>
  <si>
    <t>16A-30</t>
  </si>
  <si>
    <t>16A-31</t>
  </si>
  <si>
    <t>16A-32</t>
  </si>
  <si>
    <t>16A-33</t>
  </si>
  <si>
    <t>16A-34</t>
  </si>
  <si>
    <t>16A-35</t>
  </si>
  <si>
    <t>16C-56</t>
  </si>
  <si>
    <t>16C-57</t>
  </si>
  <si>
    <t>16C-58</t>
  </si>
  <si>
    <t>16C-59</t>
  </si>
  <si>
    <t>16C-60</t>
  </si>
  <si>
    <t>16C-61</t>
  </si>
  <si>
    <t>16C-62</t>
  </si>
  <si>
    <t>16C-63</t>
  </si>
  <si>
    <t>16C-64</t>
  </si>
  <si>
    <t>C087EB5A4803</t>
  </si>
  <si>
    <t>C087EB5A4815</t>
  </si>
  <si>
    <t>C087EB5A47FF</t>
  </si>
  <si>
    <t>C087EB5A4C61</t>
  </si>
  <si>
    <t>C087EB5A4C69</t>
  </si>
  <si>
    <t>C087EB5A4759</t>
  </si>
  <si>
    <t>C087EB5A4B9D</t>
  </si>
  <si>
    <t>C087EB5B8739</t>
  </si>
  <si>
    <t>C087EB5A4C57</t>
  </si>
  <si>
    <t>C087EB5B871D</t>
  </si>
  <si>
    <t>C087EB5B85BB</t>
  </si>
  <si>
    <t>C087EB5A4811</t>
  </si>
  <si>
    <t>C087EB5A4B99</t>
  </si>
  <si>
    <t>C087EB5B8873</t>
  </si>
  <si>
    <t>C087EB5A480B</t>
  </si>
  <si>
    <t>C087EB68D885</t>
  </si>
  <si>
    <t>C087EB6A1A77</t>
  </si>
  <si>
    <t>C087EB68D881</t>
  </si>
  <si>
    <t>C087EB68DF64</t>
  </si>
  <si>
    <t>C087EB68D895</t>
  </si>
  <si>
    <t>C087EB68D8A7</t>
  </si>
  <si>
    <t>C087EB6A1A7D</t>
  </si>
  <si>
    <t>C087EB6A1C05</t>
  </si>
  <si>
    <t>C087EB5B8717</t>
  </si>
  <si>
    <t>C087EB68DF6D</t>
  </si>
  <si>
    <t>01A-45</t>
  </si>
  <si>
    <t>01A-46</t>
  </si>
  <si>
    <t>01A-47</t>
  </si>
  <si>
    <t>01A-48</t>
  </si>
  <si>
    <t>01A-49</t>
  </si>
  <si>
    <t>01A-50</t>
  </si>
  <si>
    <t>01A-51</t>
  </si>
  <si>
    <t>14F-43</t>
  </si>
  <si>
    <t>14F-44</t>
  </si>
  <si>
    <t>16F-16</t>
  </si>
  <si>
    <t>16F-17</t>
  </si>
  <si>
    <t>16F-18</t>
  </si>
  <si>
    <t>C087EB5CB34D</t>
  </si>
  <si>
    <t>C087EB5B836D</t>
  </si>
  <si>
    <t>C087EB5CB457</t>
  </si>
  <si>
    <t>C087EB5B885D</t>
  </si>
  <si>
    <t>C087EB5B868D</t>
  </si>
  <si>
    <t>C087EB5CB139</t>
  </si>
  <si>
    <t>C087EB5B86BD</t>
  </si>
  <si>
    <t>C087EB5CB4C9</t>
  </si>
  <si>
    <t>C087EB5B86AF</t>
  </si>
  <si>
    <t>C087EB5CB6F1</t>
  </si>
  <si>
    <t>C087EB5A4B8D</t>
  </si>
  <si>
    <t>C087EB6A16CF</t>
  </si>
  <si>
    <t>13A-59</t>
  </si>
  <si>
    <t>16G-29</t>
  </si>
  <si>
    <t>16G-30</t>
  </si>
  <si>
    <t>16G-31</t>
  </si>
  <si>
    <t>16G-32</t>
  </si>
  <si>
    <t>16G-33</t>
  </si>
  <si>
    <t>16G-34</t>
  </si>
  <si>
    <t>16K-30</t>
  </si>
  <si>
    <t>16K-31</t>
  </si>
  <si>
    <t>16K-32</t>
  </si>
  <si>
    <t>16K-33</t>
  </si>
  <si>
    <t>16K-34</t>
  </si>
  <si>
    <t>16K-35</t>
  </si>
  <si>
    <t>16K-36</t>
  </si>
  <si>
    <t>C087EB5B8549</t>
  </si>
  <si>
    <t>C087EB5B8415</t>
  </si>
  <si>
    <t>C087EB5CB349</t>
  </si>
  <si>
    <t>C087EB5B834B</t>
  </si>
  <si>
    <t>C087EB5B8793</t>
  </si>
  <si>
    <t>C087EB5B8425</t>
  </si>
  <si>
    <t>C087EB5A496B</t>
  </si>
  <si>
    <t>C087EB5A4823</t>
  </si>
  <si>
    <t>C087EB5A495B</t>
  </si>
  <si>
    <t>C087EB5A4B7B</t>
  </si>
  <si>
    <t>C087EB5A4B95</t>
  </si>
  <si>
    <t>C087EB5B854F</t>
  </si>
  <si>
    <t>C087EB5B86DD</t>
  </si>
  <si>
    <t>C087EB5A4977</t>
  </si>
  <si>
    <t>11C-44</t>
  </si>
  <si>
    <t>26B-17</t>
  </si>
  <si>
    <t>26B-18</t>
  </si>
  <si>
    <t>26B-19</t>
  </si>
  <si>
    <t>C087EB5A4BAD</t>
  </si>
  <si>
    <t>C087EB5CB459</t>
  </si>
  <si>
    <t>C087EB5A4B8B</t>
  </si>
  <si>
    <t>C087EB5B821F</t>
  </si>
  <si>
    <t>01A-52</t>
  </si>
  <si>
    <t>01A-53</t>
  </si>
  <si>
    <t>01A-54</t>
  </si>
  <si>
    <t>14A-32</t>
  </si>
  <si>
    <t>14A-33</t>
  </si>
  <si>
    <t>14A-34</t>
  </si>
  <si>
    <t>14A-35</t>
  </si>
  <si>
    <t>14A-36</t>
  </si>
  <si>
    <t>14A-37</t>
  </si>
  <si>
    <t>14A-38</t>
  </si>
  <si>
    <t>14A-39</t>
  </si>
  <si>
    <t>14G-43</t>
  </si>
  <si>
    <t>C087EB6A1B8D</t>
  </si>
  <si>
    <t>C087EB5A4C5F</t>
  </si>
  <si>
    <t>C087EB5A4C5B</t>
  </si>
  <si>
    <t>C087EB5A4809</t>
  </si>
  <si>
    <t>C087EB6EE5C5</t>
  </si>
  <si>
    <t>C087EB469AF5</t>
  </si>
  <si>
    <t>C087EB778E0B</t>
  </si>
  <si>
    <t>C087EB6EEAF1</t>
  </si>
  <si>
    <t>C087EB469E4D</t>
  </si>
  <si>
    <t>C087EB5A47FB</t>
  </si>
  <si>
    <t>C087EB5A480F</t>
  </si>
  <si>
    <t>C087EB6D6C9F</t>
  </si>
  <si>
    <t>11C-2</t>
  </si>
  <si>
    <t>14B-17</t>
  </si>
  <si>
    <t>17A-5</t>
  </si>
  <si>
    <t>23A-10</t>
  </si>
  <si>
    <t>23A-19</t>
  </si>
  <si>
    <t>23C-16</t>
  </si>
  <si>
    <t>23C-5</t>
  </si>
  <si>
    <t>29A-4</t>
  </si>
  <si>
    <t>C087EB6A1BC9</t>
  </si>
  <si>
    <t>C087EB5A4925</t>
  </si>
  <si>
    <t>C087EB5A4947</t>
  </si>
  <si>
    <t>C087EB778E17</t>
  </si>
  <si>
    <t>C087EB5A480D</t>
  </si>
  <si>
    <t>C087EB778DFD</t>
  </si>
  <si>
    <t>C087EB5A4965</t>
  </si>
  <si>
    <t>C087EB5B86E7</t>
  </si>
  <si>
    <t>23B-16</t>
  </si>
  <si>
    <t>16D-06</t>
  </si>
  <si>
    <t>24A-29</t>
  </si>
  <si>
    <t>10A-20</t>
  </si>
  <si>
    <t>24A-14</t>
  </si>
  <si>
    <t>29A-24</t>
  </si>
  <si>
    <t>C087EB6A1C01</t>
  </si>
  <si>
    <t>C087EB6A1847</t>
  </si>
  <si>
    <t>C087EB6EE5F5</t>
  </si>
  <si>
    <t>C087EB6A1C09</t>
  </si>
  <si>
    <t>C087EB68DF73</t>
  </si>
  <si>
    <t>C087EB6A1BF5</t>
  </si>
  <si>
    <t>13A-28</t>
  </si>
  <si>
    <t>13C-10</t>
  </si>
  <si>
    <t>16B-03</t>
  </si>
  <si>
    <t>16C-01</t>
  </si>
  <si>
    <t>16C-03</t>
  </si>
  <si>
    <t>16C-13</t>
  </si>
  <si>
    <t>16C-22</t>
  </si>
  <si>
    <t>16C-36</t>
  </si>
  <si>
    <t>205EF77A8C7E</t>
  </si>
  <si>
    <t>C087EB5A481F</t>
  </si>
  <si>
    <t>C087EB6A1B2F</t>
  </si>
  <si>
    <t>205EF77B0CCA</t>
  </si>
  <si>
    <t>205EF77A8C7C</t>
  </si>
  <si>
    <t>205EF77A8C32</t>
  </si>
  <si>
    <t>205EF77A8848</t>
  </si>
  <si>
    <t>205EF77A896C</t>
  </si>
  <si>
    <t>12B-30</t>
  </si>
  <si>
    <t>12B-31</t>
  </si>
  <si>
    <t>12C-10</t>
  </si>
  <si>
    <t>12C-11</t>
  </si>
  <si>
    <t>12C-12</t>
  </si>
  <si>
    <t>12C-13</t>
  </si>
  <si>
    <t>12C-14</t>
  </si>
  <si>
    <t>12C-01</t>
  </si>
  <si>
    <t>12C-02</t>
  </si>
  <si>
    <t>12C-03</t>
  </si>
  <si>
    <t>12C-04</t>
  </si>
  <si>
    <t>12C-05</t>
  </si>
  <si>
    <t>12C-06</t>
  </si>
  <si>
    <t>12C-07</t>
  </si>
  <si>
    <t>12C-08</t>
  </si>
  <si>
    <t>12C-09</t>
  </si>
  <si>
    <t>C087EB5CB1BF</t>
  </si>
  <si>
    <t>C087EB5A475B</t>
  </si>
  <si>
    <t>C087EB68DD51</t>
  </si>
  <si>
    <t>C087EB5A4AA7</t>
  </si>
  <si>
    <t>C087EB5CB4D9</t>
  </si>
  <si>
    <t>C087EB5B867D</t>
  </si>
  <si>
    <t>C087EB5CB1C3</t>
  </si>
  <si>
    <t>C087EB6A18D7</t>
  </si>
  <si>
    <t>C087EB5B8529</t>
  </si>
  <si>
    <t>C087EB5B8171</t>
  </si>
  <si>
    <t>C087EB5CB1B1</t>
  </si>
  <si>
    <t>C087EB5CB4FF</t>
  </si>
  <si>
    <t>C087EB5CB379</t>
  </si>
  <si>
    <t>C087EB5CB357</t>
  </si>
  <si>
    <t>C087EB5B85DB</t>
  </si>
  <si>
    <t>C087EB5B8539</t>
  </si>
  <si>
    <t>02B-17</t>
  </si>
  <si>
    <t>11B-09</t>
  </si>
  <si>
    <t>11B-18</t>
  </si>
  <si>
    <t>11B-31</t>
  </si>
  <si>
    <t>11B-34</t>
  </si>
  <si>
    <t>13J-13</t>
  </si>
  <si>
    <t>16E-22</t>
  </si>
  <si>
    <t>16F-14</t>
  </si>
  <si>
    <t>16K-03</t>
  </si>
  <si>
    <t>16K-04</t>
  </si>
  <si>
    <t>16K-05</t>
  </si>
  <si>
    <t>16K-08</t>
  </si>
  <si>
    <t>16K-10</t>
  </si>
  <si>
    <t>16K-11</t>
  </si>
  <si>
    <t>16K-13</t>
  </si>
  <si>
    <t>21A-11</t>
  </si>
  <si>
    <t>C087EB6A1C0B</t>
  </si>
  <si>
    <t>C087EB68DF95</t>
  </si>
  <si>
    <t>C087EB6A1C0D</t>
  </si>
  <si>
    <t>C087EB6A1BE5</t>
  </si>
  <si>
    <t>C087EB6A1B47</t>
  </si>
  <si>
    <t>C087EB6A1B11</t>
  </si>
  <si>
    <t>205EF72D2D7E</t>
  </si>
  <si>
    <t>205EF77A8E78</t>
  </si>
  <si>
    <t>205EF72D2D72</t>
  </si>
  <si>
    <t>205EF77A8992</t>
  </si>
  <si>
    <t>2053F77A8D54</t>
  </si>
  <si>
    <t>205EF77A8998</t>
  </si>
  <si>
    <t>205EF77A8C72</t>
  </si>
  <si>
    <t>205EF77A8D46</t>
  </si>
  <si>
    <t>205EF72D2D38</t>
  </si>
  <si>
    <t>C087EB6A1B31</t>
  </si>
  <si>
    <t>205EF7A9B93C</t>
  </si>
  <si>
    <t>16D-60</t>
  </si>
  <si>
    <t>C087EB5B86C7</t>
  </si>
  <si>
    <t>27C-24</t>
  </si>
  <si>
    <t>22B-27</t>
  </si>
  <si>
    <t>C087EB5A490F</t>
  </si>
  <si>
    <t>C087EB5B8179</t>
  </si>
  <si>
    <t>10A-42</t>
  </si>
  <si>
    <t>13D-02</t>
  </si>
  <si>
    <t>13D-05</t>
  </si>
  <si>
    <t>13D-11</t>
  </si>
  <si>
    <t>13D-12</t>
  </si>
  <si>
    <t>16C-28</t>
  </si>
  <si>
    <t>16D-01</t>
  </si>
  <si>
    <t>16E-14</t>
  </si>
  <si>
    <t>22A-03</t>
  </si>
  <si>
    <t>22A-34</t>
  </si>
  <si>
    <t>23A-20</t>
  </si>
  <si>
    <t>C087EB5B8189</t>
  </si>
  <si>
    <t>C087EB5B8375</t>
  </si>
  <si>
    <t>C087EB5B884B</t>
  </si>
  <si>
    <t>C087EB5B8377</t>
  </si>
  <si>
    <t>C087EB5B881B</t>
  </si>
  <si>
    <t>C087EB5A495F</t>
  </si>
  <si>
    <t>C087EB5B84C5</t>
  </si>
  <si>
    <t>C087EB5B8567</t>
  </si>
  <si>
    <t>C087EB5B87A3</t>
  </si>
  <si>
    <t>C087EB5B818F</t>
  </si>
  <si>
    <t>C087EB5B8371</t>
  </si>
  <si>
    <t>C087EB5A4935</t>
  </si>
  <si>
    <t>16F-19</t>
  </si>
  <si>
    <t>C087EB5A4969</t>
  </si>
  <si>
    <t>TECH</t>
  </si>
  <si>
    <t>14E-28</t>
  </si>
  <si>
    <t>C087EB6A1707</t>
  </si>
  <si>
    <t>13B-18</t>
  </si>
  <si>
    <t>14H-12</t>
  </si>
  <si>
    <t>16L-33</t>
  </si>
  <si>
    <t>19A-17</t>
  </si>
  <si>
    <t>31A-10</t>
  </si>
  <si>
    <t>C087EB68DB09</t>
  </si>
  <si>
    <t>C087EB52F627</t>
  </si>
  <si>
    <t>C087EB6A1A97</t>
  </si>
  <si>
    <t>C087EB6EEB6B</t>
  </si>
  <si>
    <t>C087EB6A18C9</t>
  </si>
  <si>
    <t>06B-8</t>
  </si>
  <si>
    <t>205EF72D2684</t>
  </si>
  <si>
    <t>16A-17</t>
  </si>
  <si>
    <t>16E-29</t>
  </si>
  <si>
    <t>16E-02</t>
  </si>
  <si>
    <t>205EF72D2D40</t>
  </si>
  <si>
    <t>205EF72D2DD2</t>
  </si>
  <si>
    <t>205EF72D2BBE</t>
  </si>
  <si>
    <t>12B-32</t>
  </si>
  <si>
    <t>12B-33</t>
  </si>
  <si>
    <t>12B-34</t>
  </si>
  <si>
    <t>12B-35</t>
  </si>
  <si>
    <t>16D-61</t>
  </si>
  <si>
    <t>C087EB68DB21</t>
  </si>
  <si>
    <t>C087EB6A18AB</t>
  </si>
  <si>
    <t>C087EB6A1719</t>
  </si>
  <si>
    <t>C087EB6A1B01</t>
  </si>
  <si>
    <t>C087EB5CB5B9</t>
  </si>
  <si>
    <t>16B-48</t>
  </si>
  <si>
    <t>16B-49</t>
  </si>
  <si>
    <t>16B-50</t>
  </si>
  <si>
    <t>C087EB6A165B</t>
  </si>
  <si>
    <t>C087EB68DAFF</t>
  </si>
  <si>
    <t>C087EB68D897</t>
  </si>
  <si>
    <t>07A-25</t>
  </si>
  <si>
    <t>13C-01</t>
  </si>
  <si>
    <t>16A-13</t>
  </si>
  <si>
    <t>C087EB6A1727</t>
  </si>
  <si>
    <t>C087EB5B8581</t>
  </si>
  <si>
    <t>C087EB5B858B</t>
  </si>
  <si>
    <t>12B-10</t>
  </si>
  <si>
    <t>205EF72D2B5A</t>
  </si>
  <si>
    <t>14A-40</t>
  </si>
  <si>
    <t>26B-20</t>
  </si>
  <si>
    <t>14A-41</t>
  </si>
  <si>
    <t>C087EB5B8593</t>
  </si>
  <si>
    <t>C087EB5B857F</t>
  </si>
  <si>
    <t>C087EB5B85A1</t>
  </si>
  <si>
    <t>27B-25</t>
  </si>
  <si>
    <t>C087EB5B8589</t>
  </si>
  <si>
    <t>13A-60</t>
  </si>
  <si>
    <t>13A-61</t>
  </si>
  <si>
    <t>13A-62</t>
  </si>
  <si>
    <t>13A-63</t>
  </si>
  <si>
    <t>13A-64</t>
  </si>
  <si>
    <t>13A-65</t>
  </si>
  <si>
    <t>13A-66</t>
  </si>
  <si>
    <t>13A-67</t>
  </si>
  <si>
    <t>C087EB5A4903</t>
  </si>
  <si>
    <t>C087EB5B85A3</t>
  </si>
  <si>
    <t>C087EB5B819D</t>
  </si>
  <si>
    <t>C087EB5B8585</t>
  </si>
  <si>
    <t>C087EB52F19B</t>
  </si>
  <si>
    <t>C087EB5B8583</t>
  </si>
  <si>
    <t>C087EB610AEF</t>
  </si>
  <si>
    <t>C087EB5A4907</t>
  </si>
  <si>
    <t>19A-10</t>
  </si>
  <si>
    <t>C087EB5B81B5</t>
  </si>
  <si>
    <t>05A-15</t>
  </si>
  <si>
    <t>11B-25</t>
  </si>
  <si>
    <t>12A-23</t>
  </si>
  <si>
    <t>13H-02</t>
  </si>
  <si>
    <t>16L-04</t>
  </si>
  <si>
    <t>C087EB610CD3</t>
  </si>
  <si>
    <t>C087EB610C2F</t>
  </si>
  <si>
    <t>205EF72D2BEE</t>
  </si>
  <si>
    <t>C087EB610AE1</t>
  </si>
  <si>
    <t>C087EB610C23</t>
  </si>
  <si>
    <t>14I-47</t>
  </si>
  <si>
    <t>13G-35</t>
  </si>
  <si>
    <t>C087EB5B859F</t>
  </si>
  <si>
    <t>C087EB6109E9</t>
  </si>
  <si>
    <t>08B-1</t>
  </si>
  <si>
    <t>08B-2</t>
  </si>
  <si>
    <t>08B-3</t>
  </si>
  <si>
    <t>08B-4</t>
  </si>
  <si>
    <t>08B-5</t>
  </si>
  <si>
    <t>08B-6</t>
  </si>
  <si>
    <t>08B-7</t>
  </si>
  <si>
    <t>C087EB610CD1</t>
  </si>
  <si>
    <t>C087EB5A48EF</t>
  </si>
  <si>
    <t>C087EB610CB9</t>
  </si>
  <si>
    <t>C087EB6109A7</t>
  </si>
  <si>
    <t>C087EB5A4A99</t>
  </si>
  <si>
    <t>C087EB610C2B</t>
  </si>
  <si>
    <t>C087EB51A08D</t>
  </si>
  <si>
    <t>08B</t>
  </si>
  <si>
    <t>Baturaja</t>
  </si>
  <si>
    <t>24A-45</t>
  </si>
  <si>
    <t>C087EB68DAF9</t>
  </si>
  <si>
    <t>06B-6</t>
  </si>
  <si>
    <t>12B-7</t>
  </si>
  <si>
    <t>13H-10</t>
  </si>
  <si>
    <t>16C-38</t>
  </si>
  <si>
    <t>29A-29</t>
  </si>
  <si>
    <t>C087EB5A48F9</t>
  </si>
  <si>
    <t>205EF72D2D4E</t>
  </si>
  <si>
    <t>205EF72D2BEA</t>
  </si>
  <si>
    <t>205EF72D2BF6</t>
  </si>
  <si>
    <t>205EF72D2AA0</t>
  </si>
  <si>
    <t>16E-25</t>
  </si>
  <si>
    <t>C087EB000CF5</t>
  </si>
  <si>
    <t>23B-32</t>
  </si>
  <si>
    <t>23B-33</t>
  </si>
  <si>
    <t>C087EB5B8169</t>
  </si>
  <si>
    <t>C087EB5A4B6B</t>
  </si>
  <si>
    <t>07A-42</t>
  </si>
  <si>
    <t>07A-43</t>
  </si>
  <si>
    <t>07A-44</t>
  </si>
  <si>
    <t>07A-45</t>
  </si>
  <si>
    <t>C087EB5A4B67</t>
  </si>
  <si>
    <t>C087EB5B8187</t>
  </si>
  <si>
    <t>C087EB5A48FD</t>
  </si>
  <si>
    <t>C087EB5A4B71</t>
  </si>
  <si>
    <t>16F-20</t>
  </si>
  <si>
    <t>16E-53</t>
  </si>
  <si>
    <t>C087EB5A4AA5</t>
  </si>
  <si>
    <t>C087EB5B884F</t>
  </si>
  <si>
    <t>12C-30</t>
  </si>
  <si>
    <t>12C-31</t>
  </si>
  <si>
    <t>C087EB5CB681</t>
  </si>
  <si>
    <t>C087EB6109E7</t>
  </si>
  <si>
    <t>14A-42</t>
  </si>
  <si>
    <t>C087EB5A48FB</t>
  </si>
  <si>
    <t>03B-23</t>
  </si>
  <si>
    <t>03B-24</t>
  </si>
  <si>
    <t>19A-25</t>
  </si>
  <si>
    <t>C087EB5B816D</t>
  </si>
  <si>
    <t>C087EB5A4B6D</t>
  </si>
  <si>
    <t>C087EB5B816B</t>
  </si>
  <si>
    <t>12B-1</t>
  </si>
  <si>
    <t>14I-22</t>
  </si>
  <si>
    <t>16D-16</t>
  </si>
  <si>
    <t>10A-7</t>
  </si>
  <si>
    <t>17A-19</t>
  </si>
  <si>
    <t>205EF72D2D44</t>
  </si>
  <si>
    <t>205EF72D2844</t>
  </si>
  <si>
    <t>205EF72D245E</t>
  </si>
  <si>
    <t>205EF72D244A</t>
  </si>
  <si>
    <t>205EF72D284C</t>
  </si>
  <si>
    <t>205EF72D2458</t>
  </si>
  <si>
    <t>20A-25</t>
  </si>
  <si>
    <t>20A-26</t>
  </si>
  <si>
    <t>23B-3</t>
  </si>
  <si>
    <t>23B-23</t>
  </si>
  <si>
    <t>26B-15</t>
  </si>
  <si>
    <t>205EF72D2812</t>
  </si>
  <si>
    <t>205EF72D280E</t>
  </si>
  <si>
    <t>205EF72D2D3A</t>
  </si>
  <si>
    <t>205EF72D253C</t>
  </si>
  <si>
    <t>205EF72D2D74</t>
  </si>
  <si>
    <t>02B-29</t>
  </si>
  <si>
    <t>02B-30</t>
  </si>
  <si>
    <t>02B-31</t>
  </si>
  <si>
    <t>02B-32</t>
  </si>
  <si>
    <t>205EF72D283E</t>
  </si>
  <si>
    <t>205EF72D2834</t>
  </si>
  <si>
    <t>205EF7A9BCDC</t>
  </si>
  <si>
    <t>205EF7A9BA44</t>
  </si>
  <si>
    <t>13B-17</t>
  </si>
  <si>
    <t>17A-22</t>
  </si>
  <si>
    <t>03A-32</t>
  </si>
  <si>
    <t>22A-5</t>
  </si>
  <si>
    <t>21A-16</t>
  </si>
  <si>
    <t>11B-24</t>
  </si>
  <si>
    <t>27C-9</t>
  </si>
  <si>
    <t>16E - 26</t>
  </si>
  <si>
    <t>16E - 20</t>
  </si>
  <si>
    <t>05A-23</t>
  </si>
  <si>
    <t>C087EB5A4739</t>
  </si>
  <si>
    <t>C087EBC644C3</t>
  </si>
  <si>
    <t>C087EBC644C5</t>
  </si>
  <si>
    <t>C087EBC63C5D</t>
  </si>
  <si>
    <t>C087EBC7C3B1</t>
  </si>
  <si>
    <t>C087EBC7C28B</t>
  </si>
  <si>
    <t>C087EB5B825F</t>
  </si>
  <si>
    <t>C087EBC7C539</t>
  </si>
  <si>
    <t>C087EB5B838F</t>
  </si>
  <si>
    <t>C087EBC7C25B</t>
  </si>
  <si>
    <t>13G-36</t>
  </si>
  <si>
    <t>14H-46</t>
  </si>
  <si>
    <t>C087EBC64311</t>
  </si>
  <si>
    <t>C087EBC64505</t>
  </si>
  <si>
    <t>13F-40</t>
  </si>
  <si>
    <t>13F-41</t>
  </si>
  <si>
    <t>13F-42</t>
  </si>
  <si>
    <t>14B-44</t>
  </si>
  <si>
    <t>16H-33</t>
  </si>
  <si>
    <t>16H-34</t>
  </si>
  <si>
    <t>C087EB5B8269</t>
  </si>
  <si>
    <t>C087EB5B8273</t>
  </si>
  <si>
    <t>C087EBC6433F</t>
  </si>
  <si>
    <t>C087EBC7C281</t>
  </si>
  <si>
    <t>C087EBC7C4CD</t>
  </si>
  <si>
    <t>C087EBC64435</t>
  </si>
  <si>
    <t>13B-61</t>
  </si>
  <si>
    <t>C087EBC7C4E3</t>
  </si>
  <si>
    <t>13I-63</t>
  </si>
  <si>
    <t>13I-64</t>
  </si>
  <si>
    <t>13J-33</t>
  </si>
  <si>
    <t>13J-34</t>
  </si>
  <si>
    <t>C087EBC7C50D</t>
  </si>
  <si>
    <t>C087EBC7C235</t>
  </si>
  <si>
    <t>C087EBC7C537</t>
  </si>
  <si>
    <t>C087EBC7C52F</t>
  </si>
  <si>
    <t>20A-36</t>
  </si>
  <si>
    <t>16K-01</t>
  </si>
  <si>
    <t>C087EBC7C493</t>
  </si>
  <si>
    <t>C087EBD2866B</t>
  </si>
  <si>
    <t>03B-25</t>
  </si>
  <si>
    <t>13A-68</t>
  </si>
  <si>
    <t>13A-69</t>
  </si>
  <si>
    <t>13A-70</t>
  </si>
  <si>
    <t>16C-65</t>
  </si>
  <si>
    <t>C087EBC7C4D3</t>
  </si>
  <si>
    <t>C087EBC644FD</t>
  </si>
  <si>
    <t>C087EBC7C227</t>
  </si>
  <si>
    <t>C087EBC7C52D</t>
  </si>
  <si>
    <t>C087EBC7C4C7</t>
  </si>
  <si>
    <t>23A-49</t>
  </si>
  <si>
    <t>C087EBC7C529</t>
  </si>
  <si>
    <t>16B-12</t>
  </si>
  <si>
    <t>C087EBC92027</t>
  </si>
  <si>
    <t>13A-71</t>
  </si>
  <si>
    <t>C087EBC9201F</t>
  </si>
  <si>
    <t>16A-12</t>
  </si>
  <si>
    <t>C087EBC7C271</t>
  </si>
  <si>
    <t>13B-62</t>
  </si>
  <si>
    <t>C087EBC92029</t>
  </si>
  <si>
    <t>10B-01</t>
  </si>
  <si>
    <t>10B-02</t>
  </si>
  <si>
    <t>10B-03</t>
  </si>
  <si>
    <t>10B-04</t>
  </si>
  <si>
    <t>10B-05</t>
  </si>
  <si>
    <t>10B-06</t>
  </si>
  <si>
    <t>10B-07</t>
  </si>
  <si>
    <t>10B-08</t>
  </si>
  <si>
    <t>10B-09</t>
  </si>
  <si>
    <t>C087EBC7BEBB</t>
  </si>
  <si>
    <t>C087EBC7C2A9</t>
  </si>
  <si>
    <t>C087EBB38D25</t>
  </si>
  <si>
    <t>C087EBC92021</t>
  </si>
  <si>
    <t>C087EBC64447</t>
  </si>
  <si>
    <t>C087EBB38C15</t>
  </si>
  <si>
    <t>C087EBC7BEB9</t>
  </si>
  <si>
    <t>C087EBC7C3EB</t>
  </si>
  <si>
    <t>C087EBB86E41</t>
  </si>
  <si>
    <t>Kotabumi</t>
  </si>
  <si>
    <t>10B</t>
  </si>
  <si>
    <t>23A-50</t>
  </si>
  <si>
    <t>16K-14</t>
  </si>
  <si>
    <t>26A-08</t>
  </si>
  <si>
    <t>27B-01</t>
  </si>
  <si>
    <t>C087EBC7BDE7</t>
  </si>
  <si>
    <t>C087EBC7BEA7</t>
  </si>
  <si>
    <t>C087EBC7BEE3</t>
  </si>
  <si>
    <t>C087EBC7BEF7</t>
  </si>
  <si>
    <t>02B-03</t>
  </si>
  <si>
    <t>02B-19</t>
  </si>
  <si>
    <t>13H-08</t>
  </si>
  <si>
    <t>13H-28</t>
  </si>
  <si>
    <t>13I-08</t>
  </si>
  <si>
    <t>13J-05</t>
  </si>
  <si>
    <t>C087EBC7C0B5</t>
  </si>
  <si>
    <t>C087EBC7C1EB</t>
  </si>
  <si>
    <t>C087EBC7C1F5</t>
  </si>
  <si>
    <t>C087EB5A489B</t>
  </si>
  <si>
    <t>C087EBC64087</t>
  </si>
  <si>
    <t>C087EBC7C1F1</t>
  </si>
  <si>
    <t>11C-45</t>
  </si>
  <si>
    <t>11C-46</t>
  </si>
  <si>
    <t>C087EBC7C175</t>
  </si>
  <si>
    <t>C087EB5B81CB</t>
  </si>
  <si>
    <t>16H-05</t>
  </si>
  <si>
    <t>205EF72D2D5C</t>
  </si>
  <si>
    <t>12C-32</t>
  </si>
  <si>
    <t>12C-33</t>
  </si>
  <si>
    <t>14E-29</t>
  </si>
  <si>
    <t>C087EBC7BEC5</t>
  </si>
  <si>
    <t>C087EBC7BED9</t>
  </si>
  <si>
    <t>C087EBC7BEE1</t>
  </si>
  <si>
    <t>13D-14</t>
  </si>
  <si>
    <t>13E-36</t>
  </si>
  <si>
    <t>16B-27</t>
  </si>
  <si>
    <t>C087EBC64075</t>
  </si>
  <si>
    <t>205EF72D2D20</t>
  </si>
  <si>
    <t>205EF72D2312</t>
  </si>
  <si>
    <t>23C-26</t>
  </si>
  <si>
    <t>23C-27</t>
  </si>
  <si>
    <t>C087EB5B8265</t>
  </si>
  <si>
    <t>C087EBC63E5D</t>
  </si>
  <si>
    <t>13J-12</t>
  </si>
  <si>
    <t>C087EB68E0D7</t>
  </si>
  <si>
    <t>C087EB5B84F1</t>
  </si>
  <si>
    <t>14J-33</t>
  </si>
  <si>
    <t>C087EB5A48D1</t>
  </si>
  <si>
    <t>16F-21</t>
  </si>
  <si>
    <t>C087EB5A47A9</t>
  </si>
  <si>
    <t>13G-05</t>
  </si>
  <si>
    <t>16D-07</t>
  </si>
  <si>
    <t>16D-44</t>
  </si>
  <si>
    <t>16H-01</t>
  </si>
  <si>
    <t>26B-07</t>
  </si>
  <si>
    <t>C087EB5A48D5</t>
  </si>
  <si>
    <t>C087EB5B829F</t>
  </si>
  <si>
    <t>C087EB5A48B7</t>
  </si>
  <si>
    <t>C087EB5B8267</t>
  </si>
  <si>
    <t>205EF72D271E</t>
  </si>
  <si>
    <t>07A-07</t>
  </si>
  <si>
    <t>C087EB5A47F3</t>
  </si>
  <si>
    <t>13A-11</t>
  </si>
  <si>
    <t>16B-22</t>
  </si>
  <si>
    <t>205EF72D279C</t>
  </si>
  <si>
    <t>205EF72D2A24</t>
  </si>
  <si>
    <t>16B-07</t>
  </si>
  <si>
    <t>16F-01</t>
  </si>
  <si>
    <t>16F-03</t>
  </si>
  <si>
    <t>16F-05</t>
  </si>
  <si>
    <t>C087EBC7C027</t>
  </si>
  <si>
    <t>C087EBC7C007</t>
  </si>
  <si>
    <t>C087EBC7C079</t>
  </si>
  <si>
    <t>C087EBC7C459</t>
  </si>
  <si>
    <t>21B-01</t>
  </si>
  <si>
    <t>21B-02</t>
  </si>
  <si>
    <t>21B-03</t>
  </si>
  <si>
    <t>21B-04</t>
  </si>
  <si>
    <t>21B-05</t>
  </si>
  <si>
    <t>21B-06</t>
  </si>
  <si>
    <t>21B-07</t>
  </si>
  <si>
    <t>21B-08</t>
  </si>
  <si>
    <t>21B-09</t>
  </si>
  <si>
    <t>21B-10</t>
  </si>
  <si>
    <t>21B-11</t>
  </si>
  <si>
    <t>21B-12</t>
  </si>
  <si>
    <t>21B-13</t>
  </si>
  <si>
    <t>21B-14</t>
  </si>
  <si>
    <t>21B-15</t>
  </si>
  <si>
    <t>21B-16</t>
  </si>
  <si>
    <t>21B-17</t>
  </si>
  <si>
    <t>21B-18</t>
  </si>
  <si>
    <t>21B-19</t>
  </si>
  <si>
    <t>21B-20</t>
  </si>
  <si>
    <t>C087EBD28651</t>
  </si>
  <si>
    <t>C087EB5A47F5</t>
  </si>
  <si>
    <t>C087EB5A4939</t>
  </si>
  <si>
    <t>C087EB5FA707</t>
  </si>
  <si>
    <t>C087EBC7C00F</t>
  </si>
  <si>
    <t>C087EBC7C133</t>
  </si>
  <si>
    <t>C087EBC7C0A5</t>
  </si>
  <si>
    <t>C087EBC7C09D</t>
  </si>
  <si>
    <t>C087EBC7C145</t>
  </si>
  <si>
    <t>C087EBC7C0BB</t>
  </si>
  <si>
    <t>C087EBC7C0D1</t>
  </si>
  <si>
    <t>C087EBC7C09F</t>
  </si>
  <si>
    <t>C087EBC7C0BD</t>
  </si>
  <si>
    <t>C087EBC7C0C9</t>
  </si>
  <si>
    <t>C087EBC64067</t>
  </si>
  <si>
    <t>C087EBC7C019</t>
  </si>
  <si>
    <t>C087EBC7C0E7</t>
  </si>
  <si>
    <t>C087EBC7C0CB</t>
  </si>
  <si>
    <t>C087EBC7BE3D</t>
  </si>
  <si>
    <t>C087EBC7C125</t>
  </si>
  <si>
    <t>21B</t>
  </si>
  <si>
    <t>Palangkaraya</t>
  </si>
  <si>
    <t>05A-50</t>
  </si>
  <si>
    <t>16A-11</t>
  </si>
  <si>
    <t>C087EBC7C017</t>
  </si>
  <si>
    <t>C087EBC7C00B</t>
  </si>
  <si>
    <t>14I-44</t>
  </si>
  <si>
    <t>C087EBC7C0AD</t>
  </si>
  <si>
    <t>09A-02</t>
  </si>
  <si>
    <t>09A-05</t>
  </si>
  <si>
    <t>16A-18</t>
  </si>
  <si>
    <t>27C-20</t>
  </si>
  <si>
    <t>C087EBC7C26D</t>
  </si>
  <si>
    <t>C087EBC7C17D</t>
  </si>
  <si>
    <t>205EF77C8874</t>
  </si>
  <si>
    <t>C087EBC7C011</t>
  </si>
  <si>
    <t>11C-47</t>
  </si>
  <si>
    <t>C087EBC7C035</t>
  </si>
  <si>
    <t>C087EBC64503</t>
  </si>
  <si>
    <t>0CA8A774AF54</t>
  </si>
  <si>
    <t>16C-99</t>
  </si>
  <si>
    <t>0CA8A7707944</t>
  </si>
  <si>
    <t>16C-T1</t>
  </si>
  <si>
    <t>16C-T2</t>
  </si>
  <si>
    <t>16C-T3</t>
  </si>
  <si>
    <t>0CA8A7ED6358</t>
  </si>
  <si>
    <t>0CA8A7EAF808</t>
  </si>
  <si>
    <t>0CA8A7ED6644</t>
  </si>
  <si>
    <t>2019-09-05 11:00:00</t>
  </si>
  <si>
    <t>MT-01</t>
  </si>
  <si>
    <t>MT-02</t>
  </si>
  <si>
    <t>MT-03</t>
  </si>
  <si>
    <t>MT-04</t>
  </si>
  <si>
    <t>MT-05</t>
  </si>
  <si>
    <t>MT-06</t>
  </si>
  <si>
    <t>MT-07</t>
  </si>
  <si>
    <t>MT-08</t>
  </si>
  <si>
    <t>MT-09</t>
  </si>
  <si>
    <t>MT-10</t>
  </si>
  <si>
    <t>MT-11</t>
  </si>
  <si>
    <t>MT-12</t>
  </si>
  <si>
    <t>MT-13</t>
  </si>
  <si>
    <t>MT-14</t>
  </si>
  <si>
    <t>MT-15</t>
  </si>
  <si>
    <t>MT-16</t>
  </si>
  <si>
    <t>MT-17</t>
  </si>
  <si>
    <t>MT-18</t>
  </si>
  <si>
    <t>MT-19</t>
  </si>
  <si>
    <t>MT-20</t>
  </si>
  <si>
    <t>MT-21</t>
  </si>
  <si>
    <t>MT-22</t>
  </si>
  <si>
    <t>Banda Aceh</t>
  </si>
  <si>
    <t>01B</t>
  </si>
  <si>
    <t>Lhokseumawe</t>
  </si>
  <si>
    <t>01S</t>
  </si>
  <si>
    <t>Surabaya Pusat</t>
  </si>
  <si>
    <t>Rantauprapat</t>
  </si>
  <si>
    <t>02C</t>
  </si>
  <si>
    <t>Pematangsiantar</t>
  </si>
  <si>
    <t>02D</t>
  </si>
  <si>
    <t>Medan Timur</t>
  </si>
  <si>
    <t>03C</t>
  </si>
  <si>
    <t>Rengat</t>
  </si>
  <si>
    <t>Tanjungpinang</t>
  </si>
  <si>
    <t>05B</t>
  </si>
  <si>
    <t>Payakumbuh</t>
  </si>
  <si>
    <t>Palembang Utara</t>
  </si>
  <si>
    <t>08C</t>
  </si>
  <si>
    <t>Palembang Selatan</t>
  </si>
  <si>
    <t>Pangkalpinang</t>
  </si>
  <si>
    <t>Bandarlampung</t>
  </si>
  <si>
    <t>Jakarta Barat</t>
  </si>
  <si>
    <t>Jakarta Selatan</t>
  </si>
  <si>
    <t>11D</t>
  </si>
  <si>
    <t>Jakarta Utara</t>
  </si>
  <si>
    <t>Bandung Barat</t>
  </si>
  <si>
    <t>Bandung Timur</t>
  </si>
  <si>
    <t>13K</t>
  </si>
  <si>
    <t>Karawang</t>
  </si>
  <si>
    <t>13L</t>
  </si>
  <si>
    <t>Bandung Selatan</t>
  </si>
  <si>
    <t>13M</t>
  </si>
  <si>
    <t>Cikarang</t>
  </si>
  <si>
    <t>Yogyakarta Barat</t>
  </si>
  <si>
    <t>15B</t>
  </si>
  <si>
    <t>Yogyakarta Timur</t>
  </si>
  <si>
    <t>Surabaya Timur</t>
  </si>
  <si>
    <t>Surabaya Barat</t>
  </si>
  <si>
    <t>16M</t>
  </si>
  <si>
    <t>Gresik</t>
  </si>
  <si>
    <t>18A</t>
  </si>
  <si>
    <t>Lombok</t>
  </si>
  <si>
    <t>18B</t>
  </si>
  <si>
    <t>Bima</t>
  </si>
  <si>
    <t>19B</t>
  </si>
  <si>
    <t>Maumere</t>
  </si>
  <si>
    <t>27D</t>
  </si>
  <si>
    <t>Palopo</t>
  </si>
  <si>
    <t>29B</t>
  </si>
  <si>
    <t>Baubau</t>
  </si>
  <si>
    <t>30A</t>
  </si>
  <si>
    <t>Ternate</t>
  </si>
  <si>
    <t>32A</t>
  </si>
  <si>
    <t>Sorong</t>
  </si>
  <si>
    <t>33A</t>
  </si>
  <si>
    <t>Jayapura</t>
  </si>
  <si>
    <t>0CA8A7ED631C</t>
  </si>
  <si>
    <t>0CA8A7A235DA</t>
  </si>
  <si>
    <t>0CA8A7ED6104</t>
  </si>
  <si>
    <t>0CA8A7ED6352</t>
  </si>
  <si>
    <t>0CA8A7ED6122</t>
  </si>
  <si>
    <t>0CA8A7ED64FA</t>
  </si>
  <si>
    <t>0CA8A7ED6302</t>
  </si>
  <si>
    <t>0CA8A7ED6130</t>
  </si>
  <si>
    <t>0CA8A7ED6210</t>
  </si>
  <si>
    <t>0CA8A7ED624C</t>
  </si>
  <si>
    <t>0CA8A7ED64F8</t>
  </si>
  <si>
    <t>0CA8A7ED6196</t>
  </si>
  <si>
    <t>0CA8A7ED620E</t>
  </si>
  <si>
    <t>0CA8A7ED630E</t>
  </si>
  <si>
    <t>0CA8A7ED63CE</t>
  </si>
  <si>
    <t>0CA8A7ED6526</t>
  </si>
  <si>
    <t>0CA8A7ED6472</t>
  </si>
  <si>
    <t>0CA8A7ED646A</t>
  </si>
  <si>
    <t>0CA8A7ED63B4</t>
  </si>
  <si>
    <t>0CA8A7ED65F4</t>
  </si>
  <si>
    <t>0CA8A7ED611A</t>
  </si>
  <si>
    <t>0CA8A7ED623A</t>
  </si>
  <si>
    <t>192.168.0.240</t>
  </si>
  <si>
    <t>192.168.0.158</t>
  </si>
  <si>
    <t>192.168.0.159</t>
  </si>
  <si>
    <t>192.168.0.156</t>
  </si>
  <si>
    <t>192.168.0.157</t>
  </si>
  <si>
    <t>36.89.97.211</t>
  </si>
  <si>
    <t>36.89.97.212</t>
  </si>
  <si>
    <t>36.66.214.246</t>
  </si>
  <si>
    <t>182.23.61.172</t>
  </si>
  <si>
    <t>182.23.61.173</t>
  </si>
  <si>
    <t>36.89.97.213</t>
  </si>
  <si>
    <t>BranchInfo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</si>
</sst>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8" fillId="3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47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49" fontId="0" fillId="0" borderId="1" xfId="0" applyNumberFormat="1" applyBorder="1"/>
    <xf numFmtId="11" fontId="0" fillId="0" borderId="0" xfId="0" quotePrefix="1" applyNumberFormat="1"/>
    <xf numFmtId="0" fontId="0" fillId="0" borderId="0" xfId="0"/>
    <xf numFmtId="0" fontId="0" fillId="0" borderId="1" xfId="0" quotePrefix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11" fontId="0" fillId="0" borderId="0" xfId="0" quotePrefix="1" applyNumberFormat="1" applyBorder="1"/>
    <xf numFmtId="0" fontId="0" fillId="0" borderId="0" xfId="0" applyFill="1" applyBorder="1"/>
    <xf numFmtId="11" fontId="0" fillId="0" borderId="0" xfId="0" quotePrefix="1" applyNumberFormat="1" applyFill="1" applyBorder="1" applyAlignment="1">
      <alignment horizontal="center"/>
    </xf>
    <xf numFmtId="11" fontId="0" fillId="0" borderId="0" xfId="0" quotePrefix="1" applyNumberFormat="1" applyFill="1" applyBorder="1"/>
    <xf numFmtId="12" fontId="0" fillId="0" borderId="0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/>
    <xf numFmtId="49" fontId="0" fillId="0" borderId="0" xfId="0" applyNumberFormat="1" applyFill="1" applyBorder="1"/>
    <xf numFmtId="0" fontId="0" fillId="0" borderId="0" xfId="0" applyBorder="1"/>
    <xf numFmtId="49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5" fillId="0" borderId="0" xfId="0" applyFont="1" applyBorder="1"/>
    <xf numFmtId="49" fontId="0" fillId="0" borderId="0" xfId="0" applyNumberFormat="1" applyFont="1" applyBorder="1"/>
    <xf numFmtId="0" fontId="6" fillId="0" borderId="0" xfId="0" applyFont="1" applyBorder="1"/>
    <xf numFmtId="0" fontId="7" fillId="0" borderId="0" xfId="0" applyFont="1" applyBorder="1"/>
    <xf numFmtId="0" fontId="7" fillId="2" borderId="0" xfId="0" applyFont="1" applyFill="1" applyBorder="1" applyAlignment="1">
      <alignment wrapText="1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Fon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8" fillId="3" borderId="0" xfId="2"/>
    <xf numFmtId="0" fontId="8" fillId="3" borderId="0" xfId="2" applyBorder="1"/>
    <xf numFmtId="0" fontId="8" fillId="3" borderId="0" xfId="2" applyBorder="1" applyAlignment="1">
      <alignment wrapText="1"/>
    </xf>
    <xf numFmtId="0" fontId="8" fillId="3" borderId="0" xfId="2" quotePrefix="1" applyBorder="1"/>
    <xf numFmtId="0" fontId="0" fillId="0" borderId="0" xfId="0" applyFill="1"/>
    <xf numFmtId="0" fontId="0" fillId="0" borderId="0" xfId="0" applyAlignment="1">
      <alignment vertical="center"/>
    </xf>
    <xf numFmtId="0" fontId="8" fillId="3" borderId="0" xfId="2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</cellXfs>
  <cellStyles count="3">
    <cellStyle name="Neutral" xfId="2" builtinId="28"/>
    <cellStyle name="Normal" xfId="0" builtinId="0"/>
    <cellStyle name="Normal 2" xfId="1"/>
  </cellStyles>
  <dxfs count="1">
    <dxf>
      <fill>
        <patternFill>
          <bgColor rgb="FF66FFFF"/>
        </patternFill>
      </fill>
    </dxf>
  </dxfs>
  <tableStyles count="1" defaultTableStyle="TableStyleMedium2" defaultPivotStyle="PivotStyleLight16">
    <tableStyle name="Table Style 1" pivot="0" count="1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81"/>
  <sheetViews>
    <sheetView tabSelected="1" zoomScaleNormal="10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RowHeight="15" x14ac:dyDescent="0.25"/>
  <cols>
    <col min="2" max="2" width="11.140625" bestFit="1" customWidth="1"/>
    <col min="3" max="3" width="14.5703125" bestFit="1" customWidth="1"/>
    <col min="4" max="4" width="28.5703125" bestFit="1" customWidth="1"/>
    <col min="5" max="5" width="17" bestFit="1" customWidth="1"/>
    <col min="6" max="6" width="107.140625" customWidth="1"/>
    <col min="8" max="8" width="14.140625" bestFit="1" customWidth="1"/>
    <col min="9" max="9" width="15.7109375" customWidth="1"/>
    <col min="10" max="10" width="12.85546875" bestFit="1" customWidth="1"/>
    <col min="11" max="11" width="26.28515625" bestFit="1" customWidth="1"/>
    <col min="12" max="12" width="10.42578125" style="57" bestFit="1" customWidth="1"/>
    <col min="13" max="13" width="28" bestFit="1" customWidth="1"/>
    <col min="14" max="15" width="31.140625" bestFit="1" customWidth="1"/>
    <col min="16" max="16" width="13.28515625" customWidth="1"/>
    <col min="17" max="17" width="5.85546875" bestFit="1" customWidth="1"/>
    <col min="18" max="18" width="15.85546875" customWidth="1"/>
    <col min="19" max="19" width="16" customWidth="1"/>
    <col min="20" max="20" width="14.28515625" customWidth="1"/>
    <col min="21" max="21" width="18.28515625" customWidth="1"/>
    <col min="22" max="22" width="18.42578125" customWidth="1"/>
    <col min="23" max="24" width="20.28515625" bestFit="1" customWidth="1"/>
    <col min="25" max="25" width="14.7109375" bestFit="1" customWidth="1"/>
    <col min="26" max="27" width="32.140625" bestFit="1" customWidth="1"/>
    <col min="29" max="29" width="56.28515625" customWidth="1"/>
    <col min="30" max="30" width="155.28515625" customWidth="1"/>
  </cols>
  <sheetData>
    <row r="1" spans="1:30" x14ac:dyDescent="0.25">
      <c r="A1" s="1" t="s">
        <v>0</v>
      </c>
      <c r="B1" s="1" t="s">
        <v>124</v>
      </c>
      <c r="C1" s="1" t="s">
        <v>303</v>
      </c>
      <c r="D1" s="1" t="s">
        <v>256</v>
      </c>
      <c r="E1" s="1" t="s">
        <v>1</v>
      </c>
      <c r="F1" s="1"/>
      <c r="G1" s="1"/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/>
      <c r="AC1" s="1" t="s">
        <v>304</v>
      </c>
      <c r="AD1" s="1" t="s">
        <v>307</v>
      </c>
    </row>
    <row r="2" spans="1:30" ht="135" x14ac:dyDescent="0.25">
      <c r="A2" t="s">
        <v>2</v>
      </c>
      <c r="B2" t="str">
        <f>LEFT(A2,3)</f>
        <v>10A</v>
      </c>
      <c r="C2" t="str">
        <f>VLOOKUP(B2,Cabang!A:B,2,0)</f>
        <v>Bandarlampung</v>
      </c>
      <c r="D2" t="str">
        <f>VLOOKUP(B2,Cabang!A:C,3,0)</f>
        <v>TKTW1</v>
      </c>
      <c r="E2" t="s">
        <v>3</v>
      </c>
      <c r="F2" s="6" t="str">
        <f>CONCATENATE("&lt;?xml version=""1.0"" encoding=""UTF-8""?&gt;&lt;userconfig&gt;&lt;username&gt;Office Mebel&lt;/username&gt;&lt;szId&gt;",K2,"&lt;/szId&gt;&lt;password&gt;1234&lt;/password&gt;&lt;szDepoId&gt;",L2,"&lt;/szDepoId&gt;&lt;szDepoName&gt;",C2,"&lt;/szDepoName&gt;&lt;database&gt;MobileSFA.db3&lt;/database&gt;&lt;szWifiIP&gt;",M2,"&lt;/szWifiIP&gt;&lt;szWifiPort&gt;",N2,"&lt;/szWifiPort&gt;&lt;szGPRSIP&gt;",O2,"&lt;/szGPRSIP&gt;&lt;szGPRSPort&gt;",P2,"&lt;/szGPRSPort&gt;  &lt;szBackUpIP&gt;",Z2,"&lt;/szBackUpIP&gt;&lt;szBackUpPort&gt;",AA2,"&lt;/szBackUpPort&gt;  &lt;szType&gt;TO&lt;/szType&gt;&lt;bWifi&gt;YES&lt;/bWifi&gt;&lt;bDalamKota&gt;YES&lt;/bDalamKota&gt;    &lt;/userconfig&gt;")</f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" s="3" t="str">
        <f>E2</f>
        <v>C087EB23F3C5</v>
      </c>
      <c r="I2" t="str">
        <f>F2</f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" t="str">
        <f>CONCATENATE(B2,"M100")</f>
        <v>10AM100</v>
      </c>
      <c r="L2" t="str">
        <f>B2</f>
        <v>10A</v>
      </c>
      <c r="M2" s="35" t="str">
        <f>VLOOKUP($L2,setting!$A$2:$M$93,3,0)</f>
        <v>192.168.0.240</v>
      </c>
      <c r="N2" s="35">
        <f>VLOOKUP($L2,setting!$A$2:$M$93,4,0)</f>
        <v>8008</v>
      </c>
      <c r="O2" s="35" t="str">
        <f>VLOOKUP($L2,setting!$A$2:$M$93,5,0)</f>
        <v>36.89.97.212</v>
      </c>
      <c r="P2" s="35">
        <f>VLOOKUP($L2,setting!$A$2:$M$93,6,0)</f>
        <v>8009</v>
      </c>
      <c r="Q2" s="35">
        <f>VLOOKUP($L2,setting!$A$2:$M$93,7,0)</f>
        <v>1</v>
      </c>
      <c r="R2" s="35">
        <f>VLOOKUP($L2,setting!$A$2:$M$93,8,0)</f>
        <v>1</v>
      </c>
      <c r="S2" s="35">
        <f>VLOOKUP($L2,setting!$A$2:$M$93,9,0)</f>
        <v>1234</v>
      </c>
      <c r="T2" s="35" t="str">
        <f>VLOOKUP($L2,setting!$A$2:$M$93,10,0)</f>
        <v>TO</v>
      </c>
      <c r="U2" t="s">
        <v>302</v>
      </c>
      <c r="V2" t="s">
        <v>302</v>
      </c>
      <c r="W2" s="3" t="s">
        <v>306</v>
      </c>
      <c r="X2" s="3" t="s">
        <v>306</v>
      </c>
      <c r="Z2" s="35" t="str">
        <f>VLOOKUP($L2,setting!$A$2:$M$93,12,0)</f>
        <v>118.97.237.244</v>
      </c>
      <c r="AA2" s="35">
        <f>VLOOKUP($L2,setting!$A$2:$M$93,13,0)</f>
        <v>8009</v>
      </c>
      <c r="AC2" s="6" t="s">
        <v>305</v>
      </c>
      <c r="AD2" s="6" t="str">
        <f>CONCATENATE(AC2,H2,"','",I2,"','",J2,"','",K2,"','",L2,"','",M2,"','",N2,"','",O2,"','",P2,"','",Q2,"','",R2,"','",S2,"','",T2,"','",U2,"','",V2,"','",W2,"','",X2,"','",Y2,"','",Z2,"','",AA2,"');")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('C087EB23F3C5','&lt;?xml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3" spans="1:30" ht="135" x14ac:dyDescent="0.25">
      <c r="A3" t="s">
        <v>4</v>
      </c>
      <c r="B3" t="str">
        <f t="shared" ref="B3:B68" si="0">LEFT(A3,3)</f>
        <v>10A</v>
      </c>
      <c r="C3" t="str">
        <f>VLOOKUP(B3,Cabang!A:B,2,0)</f>
        <v>Bandarlampung</v>
      </c>
      <c r="D3" t="str">
        <f>VLOOKUP(B3,Cabang!A:C,3,0)</f>
        <v>TKTW1</v>
      </c>
      <c r="E3" t="s">
        <v>5</v>
      </c>
      <c r="F3" s="6" t="str">
        <f t="shared" ref="F3:F67" si="1">CONCATENATE("&lt;?xml version=""1.0"" encoding=""UTF-8""?&gt;&lt;userconfig&gt;&lt;username&gt;Office Mebel&lt;/username&gt;&lt;szId&gt;",K3,"&lt;/szId&gt;&lt;password&gt;1234&lt;/password&gt;&lt;szDepoId&gt;",L3,"&lt;/szDepoId&gt;&lt;szDepoName&gt;",C3,"&lt;/szDepoName&gt;&lt;database&gt;MobileSFA.db3&lt;/database&gt;&lt;szWifiIP&gt;",M3,"&lt;/szWifiIP&gt;&lt;szWifiPort&gt;",N3,"&lt;/szWifiPort&gt;&lt;szGPRSIP&gt;",O3,"&lt;/szGPRSIP&gt;&lt;szGPRSPort&gt;",P3,"&lt;/szGPRSPort&gt;  &lt;szBackUpIP&gt;",Z3,"&lt;/szBackUpIP&gt;&lt;szBackUpPort&gt;",AA3,"&lt;/szBackUpPort&gt;  &lt;szType&gt;TO&lt;/szType&gt;&lt;bWifi&gt;YES&lt;/bWifi&gt;&lt;bDalamKota&gt;YES&lt;/bDalamKota&gt;    &lt;/userconfig&gt;")</f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3" s="3" t="str">
        <f t="shared" ref="H3:H65" si="2">E3</f>
        <v>C087EB1FEE3B</v>
      </c>
      <c r="I3" t="str">
        <f t="shared" ref="I3:I65" si="3">F3</f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3" t="str">
        <f t="shared" ref="K3:K65" si="4">CONCATENATE(B3,"M100")</f>
        <v>10AM100</v>
      </c>
      <c r="L3" t="str">
        <f t="shared" ref="L3:L65" si="5">B3</f>
        <v>10A</v>
      </c>
      <c r="M3" s="35" t="str">
        <f>VLOOKUP($L3,setting!$A$2:$M$93,3,0)</f>
        <v>192.168.0.240</v>
      </c>
      <c r="N3" s="35">
        <f>VLOOKUP($L3,setting!$A$2:$M$93,4,0)</f>
        <v>8008</v>
      </c>
      <c r="O3" s="35" t="str">
        <f>VLOOKUP($L3,setting!$A$2:$M$93,5,0)</f>
        <v>36.89.97.212</v>
      </c>
      <c r="P3" s="35">
        <f>VLOOKUP($L3,setting!$A$2:$M$93,6,0)</f>
        <v>8009</v>
      </c>
      <c r="Q3">
        <v>1</v>
      </c>
      <c r="R3">
        <v>1</v>
      </c>
      <c r="S3">
        <v>1234</v>
      </c>
      <c r="T3" t="s">
        <v>120</v>
      </c>
      <c r="U3" t="s">
        <v>302</v>
      </c>
      <c r="V3" t="s">
        <v>302</v>
      </c>
      <c r="W3" s="3" t="s">
        <v>306</v>
      </c>
      <c r="X3" s="3" t="s">
        <v>306</v>
      </c>
      <c r="Z3" s="35" t="str">
        <f>VLOOKUP($L3,setting!$A$2:$M$93,12,0)</f>
        <v>118.97.237.244</v>
      </c>
      <c r="AA3" s="35">
        <f>VLOOKUP($L3,setting!$A$2:$M$93,13,0)</f>
        <v>8009</v>
      </c>
      <c r="AC3" s="6" t="s">
        <v>305</v>
      </c>
      <c r="AD3" s="6" t="str">
        <f t="shared" ref="AD3:AD65" si="6">CONCATENATE(AC3,H3,"','",I3,"','",J3,"','",K3,"','",L3,"','",M3,"','",N3,"','",O3,"','",P3,"','",Q3,"','",R3,"','",S3,"','",T3,"','",U3,"','",V3,"','",W3,"','",X3,"','",Y3,"','",Z3,"','",AA3,"');")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('C087EB1FEE3B','&lt;?xml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4" spans="1:30" ht="135" x14ac:dyDescent="0.25">
      <c r="A4" t="s">
        <v>6</v>
      </c>
      <c r="B4" t="str">
        <f t="shared" si="0"/>
        <v>10A</v>
      </c>
      <c r="C4" t="str">
        <f>VLOOKUP(B4,Cabang!A:B,2,0)</f>
        <v>Bandarlampung</v>
      </c>
      <c r="D4" t="str">
        <f>VLOOKUP(B4,Cabang!A:C,3,0)</f>
        <v>TKTW1</v>
      </c>
      <c r="E4" t="s">
        <v>7</v>
      </c>
      <c r="F4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" s="3" t="str">
        <f t="shared" si="2"/>
        <v>C087EB000BA7</v>
      </c>
      <c r="I4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" t="str">
        <f t="shared" si="4"/>
        <v>10AM100</v>
      </c>
      <c r="L4" t="str">
        <f t="shared" si="5"/>
        <v>10A</v>
      </c>
      <c r="M4" s="35" t="str">
        <f>VLOOKUP($L4,setting!$A$2:$M$93,3,0)</f>
        <v>192.168.0.240</v>
      </c>
      <c r="N4" s="35">
        <f>VLOOKUP($L4,setting!$A$2:$M$93,4,0)</f>
        <v>8008</v>
      </c>
      <c r="O4" s="35" t="str">
        <f>VLOOKUP($L4,setting!$A$2:$M$93,5,0)</f>
        <v>36.89.97.212</v>
      </c>
      <c r="P4" s="35">
        <f>VLOOKUP($L4,setting!$A$2:$M$93,6,0)</f>
        <v>8009</v>
      </c>
      <c r="Q4">
        <v>1</v>
      </c>
      <c r="R4">
        <v>1</v>
      </c>
      <c r="S4">
        <v>1234</v>
      </c>
      <c r="T4" t="s">
        <v>120</v>
      </c>
      <c r="U4" t="s">
        <v>302</v>
      </c>
      <c r="V4" t="s">
        <v>302</v>
      </c>
      <c r="W4" s="3" t="s">
        <v>306</v>
      </c>
      <c r="X4" s="3" t="s">
        <v>306</v>
      </c>
      <c r="Z4" s="35" t="str">
        <f>VLOOKUP($L4,setting!$A$2:$M$93,12,0)</f>
        <v>118.97.237.244</v>
      </c>
      <c r="AA4" s="35">
        <f>VLOOKUP($L4,setting!$A$2:$M$93,13,0)</f>
        <v>8009</v>
      </c>
      <c r="AC4" s="6" t="s">
        <v>305</v>
      </c>
      <c r="AD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('C087EB000BA7','&lt;?xml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5" spans="1:30" ht="135" x14ac:dyDescent="0.25">
      <c r="A5" t="s">
        <v>8</v>
      </c>
      <c r="B5" t="str">
        <f t="shared" si="0"/>
        <v>10A</v>
      </c>
      <c r="C5" t="str">
        <f>VLOOKUP(B5,Cabang!A:B,2,0)</f>
        <v>Bandarlampung</v>
      </c>
      <c r="D5" t="str">
        <f>VLOOKUP(B5,Cabang!A:C,3,0)</f>
        <v>TKTW1</v>
      </c>
      <c r="E5" t="s">
        <v>9</v>
      </c>
      <c r="F5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" s="3" t="str">
        <f t="shared" si="2"/>
        <v>C087EB23F5F9</v>
      </c>
      <c r="I5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" t="str">
        <f t="shared" si="4"/>
        <v>10AM100</v>
      </c>
      <c r="L5" t="str">
        <f t="shared" si="5"/>
        <v>10A</v>
      </c>
      <c r="M5" s="35" t="str">
        <f>VLOOKUP($L5,setting!$A$2:$M$93,3,0)</f>
        <v>192.168.0.240</v>
      </c>
      <c r="N5" s="35">
        <f>VLOOKUP($L5,setting!$A$2:$M$93,4,0)</f>
        <v>8008</v>
      </c>
      <c r="O5" s="35" t="str">
        <f>VLOOKUP($L5,setting!$A$2:$M$93,5,0)</f>
        <v>36.89.97.212</v>
      </c>
      <c r="P5" s="35">
        <f>VLOOKUP($L5,setting!$A$2:$M$93,6,0)</f>
        <v>8009</v>
      </c>
      <c r="Q5">
        <v>1</v>
      </c>
      <c r="R5">
        <v>1</v>
      </c>
      <c r="S5">
        <v>1234</v>
      </c>
      <c r="T5" t="s">
        <v>120</v>
      </c>
      <c r="U5" t="s">
        <v>302</v>
      </c>
      <c r="V5" t="s">
        <v>302</v>
      </c>
      <c r="W5" s="3" t="s">
        <v>306</v>
      </c>
      <c r="X5" s="3" t="s">
        <v>306</v>
      </c>
      <c r="Z5" s="35" t="str">
        <f>VLOOKUP($L5,setting!$A$2:$M$93,12,0)</f>
        <v>118.97.237.244</v>
      </c>
      <c r="AA5" s="35">
        <f>VLOOKUP($L5,setting!$A$2:$M$93,13,0)</f>
        <v>8009</v>
      </c>
      <c r="AC5" s="6" t="s">
        <v>305</v>
      </c>
      <c r="AD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('C087EB23F5F9','&lt;?xml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6" spans="1:30" ht="135" x14ac:dyDescent="0.25">
      <c r="A6" t="s">
        <v>10</v>
      </c>
      <c r="B6" t="str">
        <f t="shared" si="0"/>
        <v>10A</v>
      </c>
      <c r="C6" t="str">
        <f>VLOOKUP(B6,Cabang!A:B,2,0)</f>
        <v>Bandarlampung</v>
      </c>
      <c r="D6" t="str">
        <f>VLOOKUP(B6,Cabang!A:C,3,0)</f>
        <v>TKTW1</v>
      </c>
      <c r="E6" t="s">
        <v>11</v>
      </c>
      <c r="F6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" s="3" t="str">
        <f t="shared" si="2"/>
        <v>C087EB23F3C3</v>
      </c>
      <c r="I6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" t="str">
        <f t="shared" si="4"/>
        <v>10AM100</v>
      </c>
      <c r="L6" t="str">
        <f t="shared" si="5"/>
        <v>10A</v>
      </c>
      <c r="M6" s="35" t="str">
        <f>VLOOKUP($L6,setting!$A$2:$M$93,3,0)</f>
        <v>192.168.0.240</v>
      </c>
      <c r="N6" s="35">
        <f>VLOOKUP($L6,setting!$A$2:$M$93,4,0)</f>
        <v>8008</v>
      </c>
      <c r="O6" s="35" t="str">
        <f>VLOOKUP($L6,setting!$A$2:$M$93,5,0)</f>
        <v>36.89.97.212</v>
      </c>
      <c r="P6" s="35">
        <f>VLOOKUP($L6,setting!$A$2:$M$93,6,0)</f>
        <v>8009</v>
      </c>
      <c r="Q6">
        <v>1</v>
      </c>
      <c r="R6">
        <v>1</v>
      </c>
      <c r="S6">
        <v>1234</v>
      </c>
      <c r="T6" t="s">
        <v>120</v>
      </c>
      <c r="U6" t="s">
        <v>302</v>
      </c>
      <c r="V6" t="s">
        <v>302</v>
      </c>
      <c r="W6" s="3" t="s">
        <v>306</v>
      </c>
      <c r="X6" s="3" t="s">
        <v>306</v>
      </c>
      <c r="Z6" s="35" t="str">
        <f>VLOOKUP($L6,setting!$A$2:$M$93,12,0)</f>
        <v>118.97.237.244</v>
      </c>
      <c r="AA6" s="35">
        <f>VLOOKUP($L6,setting!$A$2:$M$93,13,0)</f>
        <v>8009</v>
      </c>
      <c r="AC6" s="6" t="s">
        <v>305</v>
      </c>
      <c r="AD6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('C087EB23F3C3','&lt;?xml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7" spans="1:30" ht="135" x14ac:dyDescent="0.25">
      <c r="A7" t="s">
        <v>12</v>
      </c>
      <c r="B7" t="str">
        <f t="shared" si="0"/>
        <v>10A</v>
      </c>
      <c r="C7" t="str">
        <f>VLOOKUP(B7,Cabang!A:B,2,0)</f>
        <v>Bandarlampung</v>
      </c>
      <c r="D7" t="str">
        <f>VLOOKUP(B7,Cabang!A:C,3,0)</f>
        <v>TKTW1</v>
      </c>
      <c r="E7" t="s">
        <v>13</v>
      </c>
      <c r="F7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" s="3" t="str">
        <f t="shared" si="2"/>
        <v>C087EB23F477</v>
      </c>
      <c r="I7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" t="str">
        <f t="shared" si="4"/>
        <v>10AM100</v>
      </c>
      <c r="L7" t="str">
        <f t="shared" si="5"/>
        <v>10A</v>
      </c>
      <c r="M7" s="35" t="str">
        <f>VLOOKUP($L7,setting!$A$2:$M$93,3,0)</f>
        <v>192.168.0.240</v>
      </c>
      <c r="N7" s="35">
        <f>VLOOKUP($L7,setting!$A$2:$M$93,4,0)</f>
        <v>8008</v>
      </c>
      <c r="O7" s="35" t="str">
        <f>VLOOKUP($L7,setting!$A$2:$M$93,5,0)</f>
        <v>36.89.97.212</v>
      </c>
      <c r="P7" s="35">
        <f>VLOOKUP($L7,setting!$A$2:$M$93,6,0)</f>
        <v>8009</v>
      </c>
      <c r="Q7">
        <v>1</v>
      </c>
      <c r="R7">
        <v>1</v>
      </c>
      <c r="S7">
        <v>1234</v>
      </c>
      <c r="T7" t="s">
        <v>120</v>
      </c>
      <c r="U7" t="s">
        <v>302</v>
      </c>
      <c r="V7" t="s">
        <v>302</v>
      </c>
      <c r="W7" s="3" t="s">
        <v>306</v>
      </c>
      <c r="X7" s="3" t="s">
        <v>306</v>
      </c>
      <c r="Z7" s="35" t="str">
        <f>VLOOKUP($L7,setting!$A$2:$M$93,12,0)</f>
        <v>118.97.237.244</v>
      </c>
      <c r="AA7" s="35">
        <f>VLOOKUP($L7,setting!$A$2:$M$93,13,0)</f>
        <v>8009</v>
      </c>
      <c r="AC7" s="6" t="s">
        <v>305</v>
      </c>
      <c r="AD7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('C087EB23F477','&lt;?xml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8" spans="1:30" ht="135" x14ac:dyDescent="0.25">
      <c r="A8" t="s">
        <v>14</v>
      </c>
      <c r="B8" t="str">
        <f t="shared" si="0"/>
        <v>10A</v>
      </c>
      <c r="C8" t="str">
        <f>VLOOKUP(B8,Cabang!A:B,2,0)</f>
        <v>Bandarlampung</v>
      </c>
      <c r="D8" t="str">
        <f>VLOOKUP(B8,Cabang!A:C,3,0)</f>
        <v>TKTW1</v>
      </c>
      <c r="E8" t="s">
        <v>15</v>
      </c>
      <c r="F8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" s="3" t="str">
        <f t="shared" si="2"/>
        <v>C087EB23F3D1</v>
      </c>
      <c r="I8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" t="str">
        <f t="shared" si="4"/>
        <v>10AM100</v>
      </c>
      <c r="L8" t="str">
        <f t="shared" si="5"/>
        <v>10A</v>
      </c>
      <c r="M8" s="35" t="str">
        <f>VLOOKUP($L8,setting!$A$2:$M$93,3,0)</f>
        <v>192.168.0.240</v>
      </c>
      <c r="N8" s="35">
        <f>VLOOKUP($L8,setting!$A$2:$M$93,4,0)</f>
        <v>8008</v>
      </c>
      <c r="O8" s="35" t="str">
        <f>VLOOKUP($L8,setting!$A$2:$M$93,5,0)</f>
        <v>36.89.97.212</v>
      </c>
      <c r="P8" s="35">
        <f>VLOOKUP($L8,setting!$A$2:$M$93,6,0)</f>
        <v>8009</v>
      </c>
      <c r="Q8">
        <v>1</v>
      </c>
      <c r="R8">
        <v>1</v>
      </c>
      <c r="S8">
        <v>1234</v>
      </c>
      <c r="T8" t="s">
        <v>120</v>
      </c>
      <c r="U8" t="s">
        <v>302</v>
      </c>
      <c r="V8" t="s">
        <v>302</v>
      </c>
      <c r="W8" s="3" t="s">
        <v>306</v>
      </c>
      <c r="X8" s="3" t="s">
        <v>306</v>
      </c>
      <c r="Z8" s="35" t="str">
        <f>VLOOKUP($L8,setting!$A$2:$M$93,12,0)</f>
        <v>118.97.237.244</v>
      </c>
      <c r="AA8" s="35">
        <f>VLOOKUP($L8,setting!$A$2:$M$93,13,0)</f>
        <v>8009</v>
      </c>
      <c r="AC8" s="6" t="s">
        <v>305</v>
      </c>
      <c r="AD8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('C087EB23F3D1','&lt;?xml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9" spans="1:30" ht="135" x14ac:dyDescent="0.25">
      <c r="A9" t="s">
        <v>16</v>
      </c>
      <c r="B9" t="str">
        <f t="shared" si="0"/>
        <v>10A</v>
      </c>
      <c r="C9" t="str">
        <f>VLOOKUP(B9,Cabang!A:B,2,0)</f>
        <v>Bandarlampung</v>
      </c>
      <c r="D9" t="str">
        <f>VLOOKUP(B9,Cabang!A:C,3,0)</f>
        <v>TKTW1</v>
      </c>
      <c r="E9" t="s">
        <v>17</v>
      </c>
      <c r="F9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9" s="3" t="str">
        <f t="shared" si="2"/>
        <v>C087EB1FEFBF</v>
      </c>
      <c r="I9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9" t="str">
        <f t="shared" si="4"/>
        <v>10AM100</v>
      </c>
      <c r="L9" t="str">
        <f t="shared" si="5"/>
        <v>10A</v>
      </c>
      <c r="M9" s="35" t="str">
        <f>VLOOKUP($L9,setting!$A$2:$M$93,3,0)</f>
        <v>192.168.0.240</v>
      </c>
      <c r="N9" s="35">
        <f>VLOOKUP($L9,setting!$A$2:$M$93,4,0)</f>
        <v>8008</v>
      </c>
      <c r="O9" s="35" t="str">
        <f>VLOOKUP($L9,setting!$A$2:$M$93,5,0)</f>
        <v>36.89.97.212</v>
      </c>
      <c r="P9" s="35">
        <f>VLOOKUP($L9,setting!$A$2:$M$93,6,0)</f>
        <v>8009</v>
      </c>
      <c r="Q9">
        <v>1</v>
      </c>
      <c r="R9">
        <v>1</v>
      </c>
      <c r="S9">
        <v>1234</v>
      </c>
      <c r="T9" t="s">
        <v>120</v>
      </c>
      <c r="U9" t="s">
        <v>302</v>
      </c>
      <c r="V9" t="s">
        <v>302</v>
      </c>
      <c r="W9" s="3" t="s">
        <v>306</v>
      </c>
      <c r="X9" s="3" t="s">
        <v>306</v>
      </c>
      <c r="Z9" s="35" t="str">
        <f>VLOOKUP($L9,setting!$A$2:$M$93,12,0)</f>
        <v>118.97.237.244</v>
      </c>
      <c r="AA9" s="35">
        <f>VLOOKUP($L9,setting!$A$2:$M$93,13,0)</f>
        <v>8009</v>
      </c>
      <c r="AC9" s="6" t="s">
        <v>305</v>
      </c>
      <c r="AD9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('C087EB1FEFBF','&lt;?xml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0" spans="1:30" ht="135" x14ac:dyDescent="0.25">
      <c r="A10" t="s">
        <v>18</v>
      </c>
      <c r="B10" t="str">
        <f t="shared" si="0"/>
        <v>10A</v>
      </c>
      <c r="C10" t="str">
        <f>VLOOKUP(B10,Cabang!A:B,2,0)</f>
        <v>Bandarlampung</v>
      </c>
      <c r="D10" t="str">
        <f>VLOOKUP(B10,Cabang!A:C,3,0)</f>
        <v>TKTW1</v>
      </c>
      <c r="E10" t="s">
        <v>19</v>
      </c>
      <c r="F10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" s="3" t="str">
        <f t="shared" si="2"/>
        <v>C087EB1FEFB9</v>
      </c>
      <c r="I10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" t="str">
        <f t="shared" si="4"/>
        <v>10AM100</v>
      </c>
      <c r="L10" t="str">
        <f t="shared" si="5"/>
        <v>10A</v>
      </c>
      <c r="M10" s="35" t="str">
        <f>VLOOKUP($L10,setting!$A$2:$M$93,3,0)</f>
        <v>192.168.0.240</v>
      </c>
      <c r="N10" s="35">
        <f>VLOOKUP($L10,setting!$A$2:$M$93,4,0)</f>
        <v>8008</v>
      </c>
      <c r="O10" s="35" t="str">
        <f>VLOOKUP($L10,setting!$A$2:$M$93,5,0)</f>
        <v>36.89.97.212</v>
      </c>
      <c r="P10" s="35">
        <f>VLOOKUP($L10,setting!$A$2:$M$93,6,0)</f>
        <v>8009</v>
      </c>
      <c r="Q10">
        <v>1</v>
      </c>
      <c r="R10">
        <v>1</v>
      </c>
      <c r="S10">
        <v>1234</v>
      </c>
      <c r="T10" t="s">
        <v>120</v>
      </c>
      <c r="U10" t="s">
        <v>302</v>
      </c>
      <c r="V10" t="s">
        <v>302</v>
      </c>
      <c r="W10" s="3" t="s">
        <v>306</v>
      </c>
      <c r="X10" s="3" t="s">
        <v>306</v>
      </c>
      <c r="Z10" s="35" t="str">
        <f>VLOOKUP($L10,setting!$A$2:$M$93,12,0)</f>
        <v>118.97.237.244</v>
      </c>
      <c r="AA10" s="35">
        <f>VLOOKUP($L10,setting!$A$2:$M$93,13,0)</f>
        <v>8009</v>
      </c>
      <c r="AC10" s="6" t="s">
        <v>305</v>
      </c>
      <c r="AD10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('C087EB1FEFB9','&lt;?xml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1" spans="1:30" ht="135" x14ac:dyDescent="0.25">
      <c r="A11" t="s">
        <v>20</v>
      </c>
      <c r="B11" t="str">
        <f t="shared" si="0"/>
        <v>10A</v>
      </c>
      <c r="C11" t="str">
        <f>VLOOKUP(B11,Cabang!A:B,2,0)</f>
        <v>Bandarlampung</v>
      </c>
      <c r="D11" t="str">
        <f>VLOOKUP(B11,Cabang!A:C,3,0)</f>
        <v>TKTW1</v>
      </c>
      <c r="E11" t="s">
        <v>257</v>
      </c>
      <c r="F11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1" s="3" t="str">
        <f t="shared" si="2"/>
        <v>C087EB1FEE2F</v>
      </c>
      <c r="I11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1" t="str">
        <f t="shared" si="4"/>
        <v>10AM100</v>
      </c>
      <c r="L11" t="str">
        <f t="shared" si="5"/>
        <v>10A</v>
      </c>
      <c r="M11" s="35" t="str">
        <f>VLOOKUP($L11,setting!$A$2:$M$93,3,0)</f>
        <v>192.168.0.240</v>
      </c>
      <c r="N11" s="35">
        <f>VLOOKUP($L11,setting!$A$2:$M$93,4,0)</f>
        <v>8008</v>
      </c>
      <c r="O11" s="35" t="str">
        <f>VLOOKUP($L11,setting!$A$2:$M$93,5,0)</f>
        <v>36.89.97.212</v>
      </c>
      <c r="P11" s="35">
        <f>VLOOKUP($L11,setting!$A$2:$M$93,6,0)</f>
        <v>8009</v>
      </c>
      <c r="Q11">
        <v>1</v>
      </c>
      <c r="R11">
        <v>1</v>
      </c>
      <c r="S11">
        <v>1234</v>
      </c>
      <c r="T11" t="s">
        <v>120</v>
      </c>
      <c r="U11" t="s">
        <v>302</v>
      </c>
      <c r="V11" t="s">
        <v>302</v>
      </c>
      <c r="W11" s="3" t="s">
        <v>306</v>
      </c>
      <c r="X11" s="3" t="s">
        <v>306</v>
      </c>
      <c r="Z11" s="35" t="str">
        <f>VLOOKUP($L11,setting!$A$2:$M$93,12,0)</f>
        <v>118.97.237.244</v>
      </c>
      <c r="AA11" s="35">
        <f>VLOOKUP($L11,setting!$A$2:$M$93,13,0)</f>
        <v>8009</v>
      </c>
      <c r="AC11" s="6" t="s">
        <v>305</v>
      </c>
      <c r="AD11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('C087EB1FEE2F','&lt;?xml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2" spans="1:30" ht="135" x14ac:dyDescent="0.25">
      <c r="A12" t="s">
        <v>21</v>
      </c>
      <c r="B12" t="str">
        <f t="shared" si="0"/>
        <v>10A</v>
      </c>
      <c r="C12" t="str">
        <f>VLOOKUP(B12,Cabang!A:B,2,0)</f>
        <v>Bandarlampung</v>
      </c>
      <c r="D12" t="str">
        <f>VLOOKUP(B12,Cabang!A:C,3,0)</f>
        <v>TKTW1</v>
      </c>
      <c r="E12" t="s">
        <v>258</v>
      </c>
      <c r="F12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2" s="3" t="str">
        <f t="shared" si="2"/>
        <v>C087EB1FEFBB</v>
      </c>
      <c r="I12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2" t="str">
        <f t="shared" si="4"/>
        <v>10AM100</v>
      </c>
      <c r="L12" t="str">
        <f t="shared" si="5"/>
        <v>10A</v>
      </c>
      <c r="M12" s="35" t="str">
        <f>VLOOKUP($L12,setting!$A$2:$M$93,3,0)</f>
        <v>192.168.0.240</v>
      </c>
      <c r="N12" s="35">
        <f>VLOOKUP($L12,setting!$A$2:$M$93,4,0)</f>
        <v>8008</v>
      </c>
      <c r="O12" s="35" t="str">
        <f>VLOOKUP($L12,setting!$A$2:$M$93,5,0)</f>
        <v>36.89.97.212</v>
      </c>
      <c r="P12" s="35">
        <f>VLOOKUP($L12,setting!$A$2:$M$93,6,0)</f>
        <v>8009</v>
      </c>
      <c r="Q12">
        <v>1</v>
      </c>
      <c r="R12">
        <v>1</v>
      </c>
      <c r="S12">
        <v>1234</v>
      </c>
      <c r="T12" t="s">
        <v>120</v>
      </c>
      <c r="U12" t="s">
        <v>302</v>
      </c>
      <c r="V12" t="s">
        <v>302</v>
      </c>
      <c r="W12" s="3" t="s">
        <v>306</v>
      </c>
      <c r="X12" s="3" t="s">
        <v>306</v>
      </c>
      <c r="Z12" s="35" t="str">
        <f>VLOOKUP($L12,setting!$A$2:$M$93,12,0)</f>
        <v>118.97.237.244</v>
      </c>
      <c r="AA12" s="35">
        <f>VLOOKUP($L12,setting!$A$2:$M$93,13,0)</f>
        <v>8009</v>
      </c>
      <c r="AC12" s="6" t="s">
        <v>305</v>
      </c>
      <c r="AD12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('C087EB1FEFBB','&lt;?xml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3" spans="1:30" ht="135" x14ac:dyDescent="0.25">
      <c r="A13" t="s">
        <v>22</v>
      </c>
      <c r="B13" t="str">
        <f t="shared" si="0"/>
        <v>10A</v>
      </c>
      <c r="C13" t="str">
        <f>VLOOKUP(B13,Cabang!A:B,2,0)</f>
        <v>Bandarlampung</v>
      </c>
      <c r="D13" t="str">
        <f>VLOOKUP(B13,Cabang!A:C,3,0)</f>
        <v>TKTW1</v>
      </c>
      <c r="E13" t="s">
        <v>23</v>
      </c>
      <c r="F13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3" s="3" t="str">
        <f t="shared" si="2"/>
        <v>C087EB1FF133</v>
      </c>
      <c r="I13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3" t="str">
        <f t="shared" si="4"/>
        <v>10AM100</v>
      </c>
      <c r="L13" t="str">
        <f t="shared" si="5"/>
        <v>10A</v>
      </c>
      <c r="M13" s="35" t="str">
        <f>VLOOKUP($L13,setting!$A$2:$M$93,3,0)</f>
        <v>192.168.0.240</v>
      </c>
      <c r="N13" s="35">
        <f>VLOOKUP($L13,setting!$A$2:$M$93,4,0)</f>
        <v>8008</v>
      </c>
      <c r="O13" s="35" t="str">
        <f>VLOOKUP($L13,setting!$A$2:$M$93,5,0)</f>
        <v>36.89.97.212</v>
      </c>
      <c r="P13" s="35">
        <f>VLOOKUP($L13,setting!$A$2:$M$93,6,0)</f>
        <v>8009</v>
      </c>
      <c r="Q13">
        <v>1</v>
      </c>
      <c r="R13">
        <v>1</v>
      </c>
      <c r="S13">
        <v>1234</v>
      </c>
      <c r="T13" t="s">
        <v>120</v>
      </c>
      <c r="U13" t="s">
        <v>302</v>
      </c>
      <c r="V13" t="s">
        <v>302</v>
      </c>
      <c r="W13" s="3" t="s">
        <v>306</v>
      </c>
      <c r="X13" s="3" t="s">
        <v>306</v>
      </c>
      <c r="Z13" s="35" t="str">
        <f>VLOOKUP($L13,setting!$A$2:$M$93,12,0)</f>
        <v>118.97.237.244</v>
      </c>
      <c r="AA13" s="35">
        <f>VLOOKUP($L13,setting!$A$2:$M$93,13,0)</f>
        <v>8009</v>
      </c>
      <c r="AC13" s="6" t="s">
        <v>305</v>
      </c>
      <c r="AD13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('C087EB1FF133','&lt;?xml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4" spans="1:30" ht="135" x14ac:dyDescent="0.25">
      <c r="A14" t="s">
        <v>24</v>
      </c>
      <c r="B14" t="str">
        <f t="shared" si="0"/>
        <v>10A</v>
      </c>
      <c r="C14" t="str">
        <f>VLOOKUP(B14,Cabang!A:B,2,0)</f>
        <v>Bandarlampung</v>
      </c>
      <c r="D14" t="str">
        <f>VLOOKUP(B14,Cabang!A:C,3,0)</f>
        <v>TKTW1</v>
      </c>
      <c r="E14" t="s">
        <v>25</v>
      </c>
      <c r="F14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4" s="3" t="str">
        <f t="shared" si="2"/>
        <v>C087EB1FF11B</v>
      </c>
      <c r="I14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4" t="str">
        <f t="shared" si="4"/>
        <v>10AM100</v>
      </c>
      <c r="L14" t="str">
        <f t="shared" si="5"/>
        <v>10A</v>
      </c>
      <c r="M14" s="35" t="str">
        <f>VLOOKUP($L14,setting!$A$2:$M$93,3,0)</f>
        <v>192.168.0.240</v>
      </c>
      <c r="N14" s="35">
        <f>VLOOKUP($L14,setting!$A$2:$M$93,4,0)</f>
        <v>8008</v>
      </c>
      <c r="O14" s="35" t="str">
        <f>VLOOKUP($L14,setting!$A$2:$M$93,5,0)</f>
        <v>36.89.97.212</v>
      </c>
      <c r="P14" s="35">
        <f>VLOOKUP($L14,setting!$A$2:$M$93,6,0)</f>
        <v>8009</v>
      </c>
      <c r="Q14">
        <v>1</v>
      </c>
      <c r="R14">
        <v>1</v>
      </c>
      <c r="S14">
        <v>1234</v>
      </c>
      <c r="T14" t="s">
        <v>120</v>
      </c>
      <c r="U14" t="s">
        <v>302</v>
      </c>
      <c r="V14" t="s">
        <v>302</v>
      </c>
      <c r="W14" s="3" t="s">
        <v>306</v>
      </c>
      <c r="X14" s="3" t="s">
        <v>306</v>
      </c>
      <c r="Z14" s="35" t="str">
        <f>VLOOKUP($L14,setting!$A$2:$M$93,12,0)</f>
        <v>118.97.237.244</v>
      </c>
      <c r="AA14" s="35">
        <f>VLOOKUP($L14,setting!$A$2:$M$93,13,0)</f>
        <v>8009</v>
      </c>
      <c r="AC14" s="6" t="s">
        <v>305</v>
      </c>
      <c r="AD1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('C087EB1FF11B','&lt;?xml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5" spans="1:30" ht="135" x14ac:dyDescent="0.25">
      <c r="A15" t="s">
        <v>26</v>
      </c>
      <c r="B15" t="str">
        <f t="shared" si="0"/>
        <v>10A</v>
      </c>
      <c r="C15" t="str">
        <f>VLOOKUP(B15,Cabang!A:B,2,0)</f>
        <v>Bandarlampung</v>
      </c>
      <c r="D15" t="str">
        <f>VLOOKUP(B15,Cabang!A:C,3,0)</f>
        <v>TKTW1</v>
      </c>
      <c r="E15" t="s">
        <v>259</v>
      </c>
      <c r="F15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5" s="3" t="str">
        <f t="shared" si="2"/>
        <v>C087EB1FF121</v>
      </c>
      <c r="I15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5" t="str">
        <f t="shared" si="4"/>
        <v>10AM100</v>
      </c>
      <c r="L15" t="str">
        <f t="shared" si="5"/>
        <v>10A</v>
      </c>
      <c r="M15" s="35" t="str">
        <f>VLOOKUP($L15,setting!$A$2:$M$93,3,0)</f>
        <v>192.168.0.240</v>
      </c>
      <c r="N15" s="35">
        <f>VLOOKUP($L15,setting!$A$2:$M$93,4,0)</f>
        <v>8008</v>
      </c>
      <c r="O15" s="35" t="str">
        <f>VLOOKUP($L15,setting!$A$2:$M$93,5,0)</f>
        <v>36.89.97.212</v>
      </c>
      <c r="P15" s="35">
        <f>VLOOKUP($L15,setting!$A$2:$M$93,6,0)</f>
        <v>8009</v>
      </c>
      <c r="Q15">
        <v>1</v>
      </c>
      <c r="R15">
        <v>1</v>
      </c>
      <c r="S15">
        <v>1234</v>
      </c>
      <c r="T15" t="s">
        <v>120</v>
      </c>
      <c r="U15" t="s">
        <v>302</v>
      </c>
      <c r="V15" t="s">
        <v>302</v>
      </c>
      <c r="W15" s="3" t="s">
        <v>306</v>
      </c>
      <c r="X15" s="3" t="s">
        <v>306</v>
      </c>
      <c r="Z15" s="35" t="str">
        <f>VLOOKUP($L15,setting!$A$2:$M$93,12,0)</f>
        <v>118.97.237.244</v>
      </c>
      <c r="AA15" s="35">
        <f>VLOOKUP($L15,setting!$A$2:$M$93,13,0)</f>
        <v>8009</v>
      </c>
      <c r="AC15" s="6" t="s">
        <v>305</v>
      </c>
      <c r="AD1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('C087EB1FF121','&lt;?xml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6" spans="1:30" ht="135" x14ac:dyDescent="0.25">
      <c r="A16" t="s">
        <v>27</v>
      </c>
      <c r="B16" t="str">
        <f t="shared" si="0"/>
        <v>10A</v>
      </c>
      <c r="C16" t="str">
        <f>VLOOKUP(B16,Cabang!A:B,2,0)</f>
        <v>Bandarlampung</v>
      </c>
      <c r="D16" t="str">
        <f>VLOOKUP(B16,Cabang!A:C,3,0)</f>
        <v>TKTW1</v>
      </c>
      <c r="E16" t="s">
        <v>28</v>
      </c>
      <c r="F16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6" s="3" t="str">
        <f t="shared" si="2"/>
        <v>C087EB1FEE3D</v>
      </c>
      <c r="I16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6" t="str">
        <f t="shared" si="4"/>
        <v>10AM100</v>
      </c>
      <c r="L16" t="str">
        <f t="shared" si="5"/>
        <v>10A</v>
      </c>
      <c r="M16" s="35" t="str">
        <f>VLOOKUP($L16,setting!$A$2:$M$93,3,0)</f>
        <v>192.168.0.240</v>
      </c>
      <c r="N16" s="35">
        <f>VLOOKUP($L16,setting!$A$2:$M$93,4,0)</f>
        <v>8008</v>
      </c>
      <c r="O16" s="35" t="str">
        <f>VLOOKUP($L16,setting!$A$2:$M$93,5,0)</f>
        <v>36.89.97.212</v>
      </c>
      <c r="P16" s="35">
        <f>VLOOKUP($L16,setting!$A$2:$M$93,6,0)</f>
        <v>8009</v>
      </c>
      <c r="Q16">
        <v>1</v>
      </c>
      <c r="R16">
        <v>1</v>
      </c>
      <c r="S16">
        <v>1234</v>
      </c>
      <c r="T16" t="s">
        <v>120</v>
      </c>
      <c r="U16" t="s">
        <v>302</v>
      </c>
      <c r="V16" t="s">
        <v>302</v>
      </c>
      <c r="W16" s="3" t="s">
        <v>306</v>
      </c>
      <c r="X16" s="3" t="s">
        <v>306</v>
      </c>
      <c r="Z16" s="35" t="str">
        <f>VLOOKUP($L16,setting!$A$2:$M$93,12,0)</f>
        <v>118.97.237.244</v>
      </c>
      <c r="AA16" s="35">
        <f>VLOOKUP($L16,setting!$A$2:$M$93,13,0)</f>
        <v>8009</v>
      </c>
      <c r="AC16" s="6" t="s">
        <v>305</v>
      </c>
      <c r="AD16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('C087EB1FEE3D','&lt;?xml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7" spans="1:30" ht="135" x14ac:dyDescent="0.25">
      <c r="A17" t="s">
        <v>29</v>
      </c>
      <c r="B17" t="str">
        <f t="shared" si="0"/>
        <v>10A</v>
      </c>
      <c r="C17" t="str">
        <f>VLOOKUP(B17,Cabang!A:B,2,0)</f>
        <v>Bandarlampung</v>
      </c>
      <c r="D17" t="str">
        <f>VLOOKUP(B17,Cabang!A:C,3,0)</f>
        <v>TKTW1</v>
      </c>
      <c r="E17" t="s">
        <v>30</v>
      </c>
      <c r="F17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7" s="3" t="str">
        <f t="shared" si="2"/>
        <v>205EF7F7728A</v>
      </c>
      <c r="I17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7" t="str">
        <f t="shared" si="4"/>
        <v>10AM100</v>
      </c>
      <c r="L17" t="str">
        <f t="shared" si="5"/>
        <v>10A</v>
      </c>
      <c r="M17" s="35" t="str">
        <f>VLOOKUP($L17,setting!$A$2:$M$93,3,0)</f>
        <v>192.168.0.240</v>
      </c>
      <c r="N17" s="35">
        <f>VLOOKUP($L17,setting!$A$2:$M$93,4,0)</f>
        <v>8008</v>
      </c>
      <c r="O17" s="35" t="str">
        <f>VLOOKUP($L17,setting!$A$2:$M$93,5,0)</f>
        <v>36.89.97.212</v>
      </c>
      <c r="P17" s="35">
        <f>VLOOKUP($L17,setting!$A$2:$M$93,6,0)</f>
        <v>8009</v>
      </c>
      <c r="Q17">
        <v>1</v>
      </c>
      <c r="R17">
        <v>1</v>
      </c>
      <c r="S17">
        <v>1234</v>
      </c>
      <c r="T17" t="s">
        <v>120</v>
      </c>
      <c r="U17" t="s">
        <v>302</v>
      </c>
      <c r="V17" t="s">
        <v>302</v>
      </c>
      <c r="W17" s="3" t="s">
        <v>306</v>
      </c>
      <c r="X17" s="3" t="s">
        <v>306</v>
      </c>
      <c r="Z17" s="35" t="str">
        <f>VLOOKUP($L17,setting!$A$2:$M$93,12,0)</f>
        <v>118.97.237.244</v>
      </c>
      <c r="AA17" s="35">
        <f>VLOOKUP($L17,setting!$A$2:$M$93,13,0)</f>
        <v>8009</v>
      </c>
      <c r="AC17" s="6" t="s">
        <v>305</v>
      </c>
      <c r="AD17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('205EF7F7728A','&lt;?xml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8" spans="1:30" ht="135" x14ac:dyDescent="0.25">
      <c r="A18" t="s">
        <v>31</v>
      </c>
      <c r="B18" t="str">
        <f t="shared" si="0"/>
        <v>10A</v>
      </c>
      <c r="C18" t="str">
        <f>VLOOKUP(B18,Cabang!A:B,2,0)</f>
        <v>Bandarlampung</v>
      </c>
      <c r="D18" t="str">
        <f>VLOOKUP(B18,Cabang!A:C,3,0)</f>
        <v>TKTW1</v>
      </c>
      <c r="E18" t="s">
        <v>32</v>
      </c>
      <c r="F18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8" s="3" t="str">
        <f t="shared" si="2"/>
        <v>C087EB1FF135</v>
      </c>
      <c r="I18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8" t="str">
        <f t="shared" si="4"/>
        <v>10AM100</v>
      </c>
      <c r="L18" t="str">
        <f t="shared" si="5"/>
        <v>10A</v>
      </c>
      <c r="M18" s="35" t="str">
        <f>VLOOKUP($L18,setting!$A$2:$M$93,3,0)</f>
        <v>192.168.0.240</v>
      </c>
      <c r="N18" s="35">
        <f>VLOOKUP($L18,setting!$A$2:$M$93,4,0)</f>
        <v>8008</v>
      </c>
      <c r="O18" s="35" t="str">
        <f>VLOOKUP($L18,setting!$A$2:$M$93,5,0)</f>
        <v>36.89.97.212</v>
      </c>
      <c r="P18" s="35">
        <f>VLOOKUP($L18,setting!$A$2:$M$93,6,0)</f>
        <v>8009</v>
      </c>
      <c r="Q18">
        <v>1</v>
      </c>
      <c r="R18">
        <v>1</v>
      </c>
      <c r="S18">
        <v>1234</v>
      </c>
      <c r="T18" t="s">
        <v>120</v>
      </c>
      <c r="U18" t="s">
        <v>302</v>
      </c>
      <c r="V18" t="s">
        <v>302</v>
      </c>
      <c r="W18" s="3" t="s">
        <v>306</v>
      </c>
      <c r="X18" s="3" t="s">
        <v>306</v>
      </c>
      <c r="Z18" s="35" t="str">
        <f>VLOOKUP($L18,setting!$A$2:$M$93,12,0)</f>
        <v>118.97.237.244</v>
      </c>
      <c r="AA18" s="35">
        <f>VLOOKUP($L18,setting!$A$2:$M$93,13,0)</f>
        <v>8009</v>
      </c>
      <c r="AC18" s="6" t="s">
        <v>305</v>
      </c>
      <c r="AD18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('C087EB1FF135','&lt;?xml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19" spans="1:30" ht="135" x14ac:dyDescent="0.25">
      <c r="A19" t="s">
        <v>33</v>
      </c>
      <c r="B19" t="str">
        <f t="shared" si="0"/>
        <v>10A</v>
      </c>
      <c r="C19" t="str">
        <f>VLOOKUP(B19,Cabang!A:B,2,0)</f>
        <v>Bandarlampung</v>
      </c>
      <c r="D19" t="str">
        <f>VLOOKUP(B19,Cabang!A:C,3,0)</f>
        <v>TKTW1</v>
      </c>
      <c r="E19" t="s">
        <v>34</v>
      </c>
      <c r="F19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9" s="3" t="str">
        <f t="shared" si="2"/>
        <v>C087EB1FEE2B</v>
      </c>
      <c r="I19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9" t="str">
        <f t="shared" si="4"/>
        <v>10AM100</v>
      </c>
      <c r="L19" t="str">
        <f t="shared" si="5"/>
        <v>10A</v>
      </c>
      <c r="M19" s="35" t="str">
        <f>VLOOKUP($L19,setting!$A$2:$M$93,3,0)</f>
        <v>192.168.0.240</v>
      </c>
      <c r="N19" s="35">
        <f>VLOOKUP($L19,setting!$A$2:$M$93,4,0)</f>
        <v>8008</v>
      </c>
      <c r="O19" s="35" t="str">
        <f>VLOOKUP($L19,setting!$A$2:$M$93,5,0)</f>
        <v>36.89.97.212</v>
      </c>
      <c r="P19" s="35">
        <f>VLOOKUP($L19,setting!$A$2:$M$93,6,0)</f>
        <v>8009</v>
      </c>
      <c r="Q19">
        <v>1</v>
      </c>
      <c r="R19">
        <v>1</v>
      </c>
      <c r="S19">
        <v>1234</v>
      </c>
      <c r="T19" t="s">
        <v>120</v>
      </c>
      <c r="U19" t="s">
        <v>302</v>
      </c>
      <c r="V19" t="s">
        <v>302</v>
      </c>
      <c r="W19" s="3" t="s">
        <v>306</v>
      </c>
      <c r="X19" s="3" t="s">
        <v>306</v>
      </c>
      <c r="Z19" s="35" t="str">
        <f>VLOOKUP($L19,setting!$A$2:$M$93,12,0)</f>
        <v>118.97.237.244</v>
      </c>
      <c r="AA19" s="35">
        <f>VLOOKUP($L19,setting!$A$2:$M$93,13,0)</f>
        <v>8009</v>
      </c>
      <c r="AC19" s="6" t="s">
        <v>305</v>
      </c>
      <c r="AD19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('C087EB1FEE2B','&lt;?xml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20" spans="1:30" ht="135" x14ac:dyDescent="0.25">
      <c r="A20" t="s">
        <v>35</v>
      </c>
      <c r="B20" t="str">
        <f t="shared" si="0"/>
        <v>10A</v>
      </c>
      <c r="C20" t="str">
        <f>VLOOKUP(B20,Cabang!A:B,2,0)</f>
        <v>Bandarlampung</v>
      </c>
      <c r="D20" t="str">
        <f>VLOOKUP(B20,Cabang!A:C,3,0)</f>
        <v>TKTW1</v>
      </c>
      <c r="E20" t="s">
        <v>36</v>
      </c>
      <c r="F20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0" s="3" t="str">
        <f t="shared" si="2"/>
        <v>C087EB1FF161</v>
      </c>
      <c r="I20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0" t="str">
        <f t="shared" si="4"/>
        <v>10AM100</v>
      </c>
      <c r="L20" t="str">
        <f t="shared" si="5"/>
        <v>10A</v>
      </c>
      <c r="M20" s="35" t="str">
        <f>VLOOKUP($L20,setting!$A$2:$M$93,3,0)</f>
        <v>192.168.0.240</v>
      </c>
      <c r="N20" s="35">
        <f>VLOOKUP($L20,setting!$A$2:$M$93,4,0)</f>
        <v>8008</v>
      </c>
      <c r="O20" s="35" t="str">
        <f>VLOOKUP($L20,setting!$A$2:$M$93,5,0)</f>
        <v>36.89.97.212</v>
      </c>
      <c r="P20" s="35">
        <f>VLOOKUP($L20,setting!$A$2:$M$93,6,0)</f>
        <v>8009</v>
      </c>
      <c r="Q20">
        <v>1</v>
      </c>
      <c r="R20">
        <v>1</v>
      </c>
      <c r="S20">
        <v>1234</v>
      </c>
      <c r="T20" t="s">
        <v>120</v>
      </c>
      <c r="U20" t="s">
        <v>302</v>
      </c>
      <c r="V20" t="s">
        <v>302</v>
      </c>
      <c r="W20" s="3" t="s">
        <v>306</v>
      </c>
      <c r="X20" s="3" t="s">
        <v>306</v>
      </c>
      <c r="Z20" s="35" t="str">
        <f>VLOOKUP($L20,setting!$A$2:$M$93,12,0)</f>
        <v>118.97.237.244</v>
      </c>
      <c r="AA20" s="35">
        <f>VLOOKUP($L20,setting!$A$2:$M$93,13,0)</f>
        <v>8009</v>
      </c>
      <c r="AC20" s="6" t="s">
        <v>305</v>
      </c>
      <c r="AD20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('C087EB1FF161','&lt;?xml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21" spans="1:30" ht="135" x14ac:dyDescent="0.25">
      <c r="A21" t="s">
        <v>37</v>
      </c>
      <c r="B21" t="str">
        <f t="shared" si="0"/>
        <v>10A</v>
      </c>
      <c r="C21" t="str">
        <f>VLOOKUP(B21,Cabang!A:B,2,0)</f>
        <v>Bandarlampung</v>
      </c>
      <c r="D21" t="str">
        <f>VLOOKUP(B21,Cabang!A:C,3,0)</f>
        <v>TKTW1</v>
      </c>
      <c r="E21" t="s">
        <v>38</v>
      </c>
      <c r="F21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1" s="3" t="str">
        <f t="shared" si="2"/>
        <v>C087EB1FEFA5</v>
      </c>
      <c r="I21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1" t="str">
        <f t="shared" si="4"/>
        <v>10AM100</v>
      </c>
      <c r="L21" t="str">
        <f t="shared" si="5"/>
        <v>10A</v>
      </c>
      <c r="M21" s="35" t="str">
        <f>VLOOKUP($L21,setting!$A$2:$M$93,3,0)</f>
        <v>192.168.0.240</v>
      </c>
      <c r="N21" s="35">
        <f>VLOOKUP($L21,setting!$A$2:$M$93,4,0)</f>
        <v>8008</v>
      </c>
      <c r="O21" s="35" t="str">
        <f>VLOOKUP($L21,setting!$A$2:$M$93,5,0)</f>
        <v>36.89.97.212</v>
      </c>
      <c r="P21" s="35">
        <f>VLOOKUP($L21,setting!$A$2:$M$93,6,0)</f>
        <v>8009</v>
      </c>
      <c r="Q21">
        <v>1</v>
      </c>
      <c r="R21">
        <v>1</v>
      </c>
      <c r="S21">
        <v>1234</v>
      </c>
      <c r="T21" t="s">
        <v>120</v>
      </c>
      <c r="U21" t="s">
        <v>302</v>
      </c>
      <c r="V21" t="s">
        <v>302</v>
      </c>
      <c r="W21" s="3" t="s">
        <v>306</v>
      </c>
      <c r="X21" s="3" t="s">
        <v>306</v>
      </c>
      <c r="Z21" s="35" t="str">
        <f>VLOOKUP($L21,setting!$A$2:$M$93,12,0)</f>
        <v>118.97.237.244</v>
      </c>
      <c r="AA21" s="35">
        <f>VLOOKUP($L21,setting!$A$2:$M$93,13,0)</f>
        <v>8009</v>
      </c>
      <c r="AC21" s="6" t="s">
        <v>305</v>
      </c>
      <c r="AD21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('C087EB1FEFA5','&lt;?xml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22" spans="1:30" ht="135" x14ac:dyDescent="0.25">
      <c r="A22" t="s">
        <v>39</v>
      </c>
      <c r="B22" t="str">
        <f t="shared" si="0"/>
        <v>10A</v>
      </c>
      <c r="C22" t="str">
        <f>VLOOKUP(B22,Cabang!A:B,2,0)</f>
        <v>Bandarlampung</v>
      </c>
      <c r="D22" t="str">
        <f>VLOOKUP(B22,Cabang!A:C,3,0)</f>
        <v>TKTW1</v>
      </c>
      <c r="E22" t="s">
        <v>40</v>
      </c>
      <c r="F22" s="6" t="str">
        <f t="shared" si="1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2" s="3" t="str">
        <f t="shared" si="2"/>
        <v>C087EB23F4ED</v>
      </c>
      <c r="I22" t="str">
        <f t="shared" si="3"/>
        <v>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2" t="str">
        <f t="shared" si="4"/>
        <v>10AM100</v>
      </c>
      <c r="L22" t="str">
        <f t="shared" si="5"/>
        <v>10A</v>
      </c>
      <c r="M22" s="35" t="str">
        <f>VLOOKUP($L22,setting!$A$2:$M$93,3,0)</f>
        <v>192.168.0.240</v>
      </c>
      <c r="N22" s="35">
        <f>VLOOKUP($L22,setting!$A$2:$M$93,4,0)</f>
        <v>8008</v>
      </c>
      <c r="O22" s="35" t="str">
        <f>VLOOKUP($L22,setting!$A$2:$M$93,5,0)</f>
        <v>36.89.97.212</v>
      </c>
      <c r="P22" s="35">
        <f>VLOOKUP($L22,setting!$A$2:$M$93,6,0)</f>
        <v>8009</v>
      </c>
      <c r="Q22">
        <v>1</v>
      </c>
      <c r="R22">
        <v>1</v>
      </c>
      <c r="S22">
        <v>1234</v>
      </c>
      <c r="T22" t="s">
        <v>120</v>
      </c>
      <c r="U22" t="s">
        <v>302</v>
      </c>
      <c r="V22" t="s">
        <v>302</v>
      </c>
      <c r="W22" s="3" t="s">
        <v>306</v>
      </c>
      <c r="X22" s="3" t="s">
        <v>306</v>
      </c>
      <c r="Z22" s="35" t="str">
        <f>VLOOKUP($L22,setting!$A$2:$M$93,12,0)</f>
        <v>118.97.237.244</v>
      </c>
      <c r="AA22" s="35">
        <f>VLOOKUP($L22,setting!$A$2:$M$93,13,0)</f>
        <v>8009</v>
      </c>
      <c r="AC22" s="6" t="s">
        <v>305</v>
      </c>
      <c r="AD22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('C087EB23F4ED','&lt;?xml version="1.0" encoding="UTF-8"?&gt;&lt;userconfig&gt;&lt;username&gt;Office Mebel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&lt;/userconfig&gt;','','10AM100','10A','192.168.0.240','8008','36.89.97.212','8009','1','1','1234','TO','INJECT','INJECT','2017-12-12 13:30:30','2017-12-12 13:30:30','','118.97.237.244','8009');</v>
      </c>
    </row>
    <row r="23" spans="1:30" ht="135" x14ac:dyDescent="0.25">
      <c r="A23" t="s">
        <v>41</v>
      </c>
      <c r="B23" t="str">
        <f t="shared" si="0"/>
        <v>13D</v>
      </c>
      <c r="C23" t="str">
        <f>VLOOKUP(B23,Cabang!A:B,2,0)</f>
        <v>Purwakarta</v>
      </c>
      <c r="D23" t="str">
        <f>VLOOKUP(B23,Cabang!A:C,3,0)</f>
        <v>TKTW2</v>
      </c>
      <c r="E23" t="s">
        <v>42</v>
      </c>
      <c r="F23" s="6" t="str">
        <f t="shared" si="1"/>
        <v>&lt;?xml version="1.0" encoding="UTF-8"?&gt;&lt;userconfig&gt;&lt;username&gt;Office Mebel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23" s="3" t="str">
        <f t="shared" si="2"/>
        <v>C087EB1FEE27</v>
      </c>
      <c r="I23" t="str">
        <f t="shared" si="3"/>
        <v>&lt;?xml version="1.0" encoding="UTF-8"?&gt;&lt;userconfig&gt;&lt;username&gt;Office Mebel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23" t="str">
        <f t="shared" si="4"/>
        <v>13DM100</v>
      </c>
      <c r="L23" t="str">
        <f t="shared" si="5"/>
        <v>13D</v>
      </c>
      <c r="M23" s="35" t="str">
        <f>VLOOKUP($L23,setting!$A$2:$M$93,3,0)</f>
        <v>192.168.0.240</v>
      </c>
      <c r="N23" s="35">
        <f>VLOOKUP($L23,setting!$A$2:$M$93,4,0)</f>
        <v>8003</v>
      </c>
      <c r="O23" s="35" t="str">
        <f>VLOOKUP($L23,setting!$A$2:$M$93,5,0)</f>
        <v>180.250.176.222</v>
      </c>
      <c r="P23" s="35">
        <f>VLOOKUP($L23,setting!$A$2:$M$93,6,0)</f>
        <v>8003</v>
      </c>
      <c r="Q23">
        <v>1</v>
      </c>
      <c r="R23">
        <v>1</v>
      </c>
      <c r="S23">
        <v>1234</v>
      </c>
      <c r="T23" t="s">
        <v>120</v>
      </c>
      <c r="U23" t="s">
        <v>302</v>
      </c>
      <c r="V23" t="s">
        <v>302</v>
      </c>
      <c r="W23" s="3" t="s">
        <v>306</v>
      </c>
      <c r="X23" s="3" t="s">
        <v>306</v>
      </c>
      <c r="Z23" s="35" t="str">
        <f>VLOOKUP($L23,setting!$A$2:$M$93,12,0)</f>
        <v>118.97.237.244</v>
      </c>
      <c r="AA23" s="35">
        <f>VLOOKUP($L23,setting!$A$2:$M$93,13,0)</f>
        <v>8003</v>
      </c>
      <c r="AC23" s="6" t="s">
        <v>305</v>
      </c>
      <c r="AD23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('C087EB1FEE27','&lt;?xml version="1.0" encoding="UTF-8"?&gt;&lt;userconfig&gt;&lt;username&gt;Office Mebel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&lt;/userconfig&gt;','','13DM100','13D','192.168.0.240','8003','180.250.176.222','8003','1','1','1234','TO','INJECT','INJECT','2017-12-12 13:30:30','2017-12-12 13:30:30','','118.97.237.244','8003');</v>
      </c>
    </row>
    <row r="24" spans="1:30" ht="135" x14ac:dyDescent="0.25">
      <c r="A24" t="s">
        <v>43</v>
      </c>
      <c r="B24" t="str">
        <f t="shared" si="0"/>
        <v>13D</v>
      </c>
      <c r="C24" t="str">
        <f>VLOOKUP(B24,Cabang!A:B,2,0)</f>
        <v>Purwakarta</v>
      </c>
      <c r="D24" t="str">
        <f>VLOOKUP(B24,Cabang!A:C,3,0)</f>
        <v>TKTW2</v>
      </c>
      <c r="E24" t="s">
        <v>44</v>
      </c>
      <c r="F24" s="6" t="str">
        <f t="shared" si="1"/>
        <v>&lt;?xml version="1.0" encoding="UTF-8"?&gt;&lt;userconfig&gt;&lt;username&gt;Office Mebel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24" s="3" t="str">
        <f t="shared" si="2"/>
        <v>C087EB1FEE47</v>
      </c>
      <c r="I24" t="str">
        <f t="shared" si="3"/>
        <v>&lt;?xml version="1.0" encoding="UTF-8"?&gt;&lt;userconfig&gt;&lt;username&gt;Office Mebel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24" t="str">
        <f t="shared" si="4"/>
        <v>13DM100</v>
      </c>
      <c r="L24" t="str">
        <f t="shared" si="5"/>
        <v>13D</v>
      </c>
      <c r="M24" s="35" t="str">
        <f>VLOOKUP($L24,setting!$A$2:$M$93,3,0)</f>
        <v>192.168.0.240</v>
      </c>
      <c r="N24" s="35">
        <f>VLOOKUP($L24,setting!$A$2:$M$93,4,0)</f>
        <v>8003</v>
      </c>
      <c r="O24" s="35" t="str">
        <f>VLOOKUP($L24,setting!$A$2:$M$93,5,0)</f>
        <v>180.250.176.222</v>
      </c>
      <c r="P24" s="35">
        <f>VLOOKUP($L24,setting!$A$2:$M$93,6,0)</f>
        <v>8003</v>
      </c>
      <c r="Q24">
        <v>1</v>
      </c>
      <c r="R24">
        <v>1</v>
      </c>
      <c r="S24">
        <v>1234</v>
      </c>
      <c r="T24" t="s">
        <v>120</v>
      </c>
      <c r="U24" t="s">
        <v>302</v>
      </c>
      <c r="V24" t="s">
        <v>302</v>
      </c>
      <c r="W24" s="3" t="s">
        <v>306</v>
      </c>
      <c r="X24" s="3" t="s">
        <v>306</v>
      </c>
      <c r="Z24" s="35" t="str">
        <f>VLOOKUP($L24,setting!$A$2:$M$93,12,0)</f>
        <v>118.97.237.244</v>
      </c>
      <c r="AA24" s="35">
        <f>VLOOKUP($L24,setting!$A$2:$M$93,13,0)</f>
        <v>8003</v>
      </c>
      <c r="AC24" s="6" t="s">
        <v>305</v>
      </c>
      <c r="AD2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('C087EB1FEE47','&lt;?xml version="1.0" encoding="UTF-8"?&gt;&lt;userconfig&gt;&lt;username&gt;Office Mebel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&lt;/userconfig&gt;','','13DM100','13D','192.168.0.240','8003','180.250.176.222','8003','1','1','1234','TO','INJECT','INJECT','2017-12-12 13:30:30','2017-12-12 13:30:30','','118.97.237.244','8003');</v>
      </c>
    </row>
    <row r="25" spans="1:30" ht="135" x14ac:dyDescent="0.25">
      <c r="A25" t="s">
        <v>45</v>
      </c>
      <c r="B25" t="str">
        <f t="shared" si="0"/>
        <v>13H</v>
      </c>
      <c r="C25" t="str">
        <f>VLOOKUP(B25,Cabang!A:B,2,0)</f>
        <v>Tasikmalaya</v>
      </c>
      <c r="D25" t="str">
        <f>VLOOKUP(B25,Cabang!A:C,3,0)</f>
        <v>TKTW2</v>
      </c>
      <c r="E25" t="s">
        <v>46</v>
      </c>
      <c r="F25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5" s="3" t="str">
        <f t="shared" si="2"/>
        <v>C087EB1FED91</v>
      </c>
      <c r="I25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5" t="str">
        <f t="shared" si="4"/>
        <v>13HM100</v>
      </c>
      <c r="L25" t="str">
        <f t="shared" si="5"/>
        <v>13H</v>
      </c>
      <c r="M25" s="35" t="str">
        <f>VLOOKUP($L25,setting!$A$2:$M$93,3,0)</f>
        <v>192.168.0.240</v>
      </c>
      <c r="N25" s="35">
        <f>VLOOKUP($L25,setting!$A$2:$M$93,4,0)</f>
        <v>8003</v>
      </c>
      <c r="O25" s="35" t="str">
        <f>VLOOKUP($L25,setting!$A$2:$M$93,5,0)</f>
        <v>180.250.176.222</v>
      </c>
      <c r="P25" s="35">
        <f>VLOOKUP($L25,setting!$A$2:$M$93,6,0)</f>
        <v>8009</v>
      </c>
      <c r="Q25">
        <v>1</v>
      </c>
      <c r="R25">
        <v>1</v>
      </c>
      <c r="S25">
        <v>1234</v>
      </c>
      <c r="T25" t="s">
        <v>120</v>
      </c>
      <c r="U25" t="s">
        <v>302</v>
      </c>
      <c r="V25" t="s">
        <v>302</v>
      </c>
      <c r="W25" s="3" t="s">
        <v>306</v>
      </c>
      <c r="X25" s="3" t="s">
        <v>306</v>
      </c>
      <c r="Z25" s="35" t="str">
        <f>VLOOKUP($L25,setting!$A$2:$M$93,12,0)</f>
        <v>118.97.237.244</v>
      </c>
      <c r="AA25" s="35">
        <f>VLOOKUP($L25,setting!$A$2:$M$93,13,0)</f>
        <v>8009</v>
      </c>
      <c r="AC25" s="6" t="s">
        <v>305</v>
      </c>
      <c r="AD2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('C087EB1FED91','&lt;?xml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26" spans="1:30" ht="135" x14ac:dyDescent="0.25">
      <c r="A26" t="s">
        <v>47</v>
      </c>
      <c r="B26" t="str">
        <f t="shared" si="0"/>
        <v>13H</v>
      </c>
      <c r="C26" t="str">
        <f>VLOOKUP(B26,Cabang!A:B,2,0)</f>
        <v>Tasikmalaya</v>
      </c>
      <c r="D26" t="str">
        <f>VLOOKUP(B26,Cabang!A:C,3,0)</f>
        <v>TKTW2</v>
      </c>
      <c r="E26" t="s">
        <v>48</v>
      </c>
      <c r="F26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6" s="3" t="str">
        <f t="shared" si="2"/>
        <v>C087EB1FF10F</v>
      </c>
      <c r="I26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6" t="str">
        <f t="shared" si="4"/>
        <v>13HM100</v>
      </c>
      <c r="L26" t="str">
        <f t="shared" si="5"/>
        <v>13H</v>
      </c>
      <c r="M26" s="35" t="str">
        <f>VLOOKUP($L26,setting!$A$2:$M$93,3,0)</f>
        <v>192.168.0.240</v>
      </c>
      <c r="N26" s="35">
        <f>VLOOKUP($L26,setting!$A$2:$M$93,4,0)</f>
        <v>8003</v>
      </c>
      <c r="O26" s="35" t="str">
        <f>VLOOKUP($L26,setting!$A$2:$M$93,5,0)</f>
        <v>180.250.176.222</v>
      </c>
      <c r="P26" s="35">
        <f>VLOOKUP($L26,setting!$A$2:$M$93,6,0)</f>
        <v>8009</v>
      </c>
      <c r="Q26">
        <v>1</v>
      </c>
      <c r="R26">
        <v>1</v>
      </c>
      <c r="S26">
        <v>1234</v>
      </c>
      <c r="T26" t="s">
        <v>120</v>
      </c>
      <c r="U26" t="s">
        <v>302</v>
      </c>
      <c r="V26" t="s">
        <v>302</v>
      </c>
      <c r="W26" s="3" t="s">
        <v>306</v>
      </c>
      <c r="X26" s="3" t="s">
        <v>306</v>
      </c>
      <c r="Z26" s="35" t="str">
        <f>VLOOKUP($L26,setting!$A$2:$M$93,12,0)</f>
        <v>118.97.237.244</v>
      </c>
      <c r="AA26" s="35">
        <f>VLOOKUP($L26,setting!$A$2:$M$93,13,0)</f>
        <v>8009</v>
      </c>
      <c r="AC26" s="6" t="s">
        <v>305</v>
      </c>
      <c r="AD26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('C087EB1FF10F','&lt;?xml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27" spans="1:30" ht="135" x14ac:dyDescent="0.25">
      <c r="A27" t="s">
        <v>49</v>
      </c>
      <c r="B27" t="str">
        <f t="shared" si="0"/>
        <v>13H</v>
      </c>
      <c r="C27" t="str">
        <f>VLOOKUP(B27,Cabang!A:B,2,0)</f>
        <v>Tasikmalaya</v>
      </c>
      <c r="D27" t="str">
        <f>VLOOKUP(B27,Cabang!A:C,3,0)</f>
        <v>TKTW2</v>
      </c>
      <c r="E27" t="s">
        <v>50</v>
      </c>
      <c r="F27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7" s="3" t="str">
        <f t="shared" si="2"/>
        <v>C087EB00E91B</v>
      </c>
      <c r="I27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7" t="str">
        <f t="shared" si="4"/>
        <v>13HM100</v>
      </c>
      <c r="L27" t="str">
        <f t="shared" si="5"/>
        <v>13H</v>
      </c>
      <c r="M27" s="35" t="str">
        <f>VLOOKUP($L27,setting!$A$2:$M$93,3,0)</f>
        <v>192.168.0.240</v>
      </c>
      <c r="N27" s="35">
        <f>VLOOKUP($L27,setting!$A$2:$M$93,4,0)</f>
        <v>8003</v>
      </c>
      <c r="O27" s="35" t="str">
        <f>VLOOKUP($L27,setting!$A$2:$M$93,5,0)</f>
        <v>180.250.176.222</v>
      </c>
      <c r="P27" s="35">
        <f>VLOOKUP($L27,setting!$A$2:$M$93,6,0)</f>
        <v>8009</v>
      </c>
      <c r="Q27">
        <v>1</v>
      </c>
      <c r="R27">
        <v>1</v>
      </c>
      <c r="S27">
        <v>1234</v>
      </c>
      <c r="T27" t="s">
        <v>120</v>
      </c>
      <c r="U27" t="s">
        <v>302</v>
      </c>
      <c r="V27" t="s">
        <v>302</v>
      </c>
      <c r="W27" s="3" t="s">
        <v>306</v>
      </c>
      <c r="X27" s="3" t="s">
        <v>306</v>
      </c>
      <c r="Z27" s="35" t="str">
        <f>VLOOKUP($L27,setting!$A$2:$M$93,12,0)</f>
        <v>118.97.237.244</v>
      </c>
      <c r="AA27" s="35">
        <f>VLOOKUP($L27,setting!$A$2:$M$93,13,0)</f>
        <v>8009</v>
      </c>
      <c r="AC27" s="6" t="s">
        <v>305</v>
      </c>
      <c r="AD27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('C087EB00E91B','&lt;?xml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28" spans="1:30" ht="135" x14ac:dyDescent="0.25">
      <c r="A28" t="s">
        <v>51</v>
      </c>
      <c r="B28" t="str">
        <f t="shared" si="0"/>
        <v>13H</v>
      </c>
      <c r="C28" t="str">
        <f>VLOOKUP(B28,Cabang!A:B,2,0)</f>
        <v>Tasikmalaya</v>
      </c>
      <c r="D28" t="str">
        <f>VLOOKUP(B28,Cabang!A:C,3,0)</f>
        <v>TKTW2</v>
      </c>
      <c r="E28" t="s">
        <v>52</v>
      </c>
      <c r="F28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8" s="3" t="str">
        <f t="shared" si="2"/>
        <v>C087EB23F4F9</v>
      </c>
      <c r="I28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8" t="str">
        <f t="shared" si="4"/>
        <v>13HM100</v>
      </c>
      <c r="L28" t="str">
        <f t="shared" si="5"/>
        <v>13H</v>
      </c>
      <c r="M28" s="35" t="str">
        <f>VLOOKUP($L28,setting!$A$2:$M$93,3,0)</f>
        <v>192.168.0.240</v>
      </c>
      <c r="N28" s="35">
        <f>VLOOKUP($L28,setting!$A$2:$M$93,4,0)</f>
        <v>8003</v>
      </c>
      <c r="O28" s="35" t="str">
        <f>VLOOKUP($L28,setting!$A$2:$M$93,5,0)</f>
        <v>180.250.176.222</v>
      </c>
      <c r="P28" s="35">
        <f>VLOOKUP($L28,setting!$A$2:$M$93,6,0)</f>
        <v>8009</v>
      </c>
      <c r="Q28">
        <v>1</v>
      </c>
      <c r="R28">
        <v>1</v>
      </c>
      <c r="S28">
        <v>1234</v>
      </c>
      <c r="T28" t="s">
        <v>120</v>
      </c>
      <c r="U28" t="s">
        <v>302</v>
      </c>
      <c r="V28" t="s">
        <v>302</v>
      </c>
      <c r="W28" s="3" t="s">
        <v>306</v>
      </c>
      <c r="X28" s="3" t="s">
        <v>306</v>
      </c>
      <c r="Z28" s="35" t="str">
        <f>VLOOKUP($L28,setting!$A$2:$M$93,12,0)</f>
        <v>118.97.237.244</v>
      </c>
      <c r="AA28" s="35">
        <f>VLOOKUP($L28,setting!$A$2:$M$93,13,0)</f>
        <v>8009</v>
      </c>
      <c r="AC28" s="6" t="s">
        <v>305</v>
      </c>
      <c r="AD28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('C087EB23F4F9','&lt;?xml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29" spans="1:30" ht="135" x14ac:dyDescent="0.25">
      <c r="A29" t="s">
        <v>53</v>
      </c>
      <c r="B29" t="str">
        <f t="shared" si="0"/>
        <v>13H</v>
      </c>
      <c r="C29" t="str">
        <f>VLOOKUP(B29,Cabang!A:B,2,0)</f>
        <v>Tasikmalaya</v>
      </c>
      <c r="D29" t="str">
        <f>VLOOKUP(B29,Cabang!A:C,3,0)</f>
        <v>TKTW2</v>
      </c>
      <c r="E29" t="s">
        <v>54</v>
      </c>
      <c r="F29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29" s="3" t="str">
        <f t="shared" si="2"/>
        <v>C087EB00E8DD</v>
      </c>
      <c r="I29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29" t="str">
        <f t="shared" si="4"/>
        <v>13HM100</v>
      </c>
      <c r="L29" t="str">
        <f t="shared" si="5"/>
        <v>13H</v>
      </c>
      <c r="M29" s="35" t="str">
        <f>VLOOKUP($L29,setting!$A$2:$M$93,3,0)</f>
        <v>192.168.0.240</v>
      </c>
      <c r="N29" s="35">
        <f>VLOOKUP($L29,setting!$A$2:$M$93,4,0)</f>
        <v>8003</v>
      </c>
      <c r="O29" s="35" t="str">
        <f>VLOOKUP($L29,setting!$A$2:$M$93,5,0)</f>
        <v>180.250.176.222</v>
      </c>
      <c r="P29" s="35">
        <f>VLOOKUP($L29,setting!$A$2:$M$93,6,0)</f>
        <v>8009</v>
      </c>
      <c r="Q29">
        <v>1</v>
      </c>
      <c r="R29">
        <v>1</v>
      </c>
      <c r="S29">
        <v>1234</v>
      </c>
      <c r="T29" t="s">
        <v>120</v>
      </c>
      <c r="U29" t="s">
        <v>302</v>
      </c>
      <c r="V29" t="s">
        <v>302</v>
      </c>
      <c r="W29" s="3" t="s">
        <v>306</v>
      </c>
      <c r="X29" s="3" t="s">
        <v>306</v>
      </c>
      <c r="Z29" s="35" t="str">
        <f>VLOOKUP($L29,setting!$A$2:$M$93,12,0)</f>
        <v>118.97.237.244</v>
      </c>
      <c r="AA29" s="35">
        <f>VLOOKUP($L29,setting!$A$2:$M$93,13,0)</f>
        <v>8009</v>
      </c>
      <c r="AC29" s="6" t="s">
        <v>305</v>
      </c>
      <c r="AD29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('C087EB00E8DD','&lt;?xml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30" spans="1:30" ht="135" x14ac:dyDescent="0.25">
      <c r="A30" t="s">
        <v>55</v>
      </c>
      <c r="B30" t="str">
        <f t="shared" si="0"/>
        <v>13H</v>
      </c>
      <c r="C30" t="str">
        <f>VLOOKUP(B30,Cabang!A:B,2,0)</f>
        <v>Tasikmalaya</v>
      </c>
      <c r="D30" t="str">
        <f>VLOOKUP(B30,Cabang!A:C,3,0)</f>
        <v>TKTW2</v>
      </c>
      <c r="E30" t="s">
        <v>56</v>
      </c>
      <c r="F30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30" s="3" t="str">
        <f t="shared" si="2"/>
        <v>C087EB23F431</v>
      </c>
      <c r="I30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30" t="str">
        <f t="shared" si="4"/>
        <v>13HM100</v>
      </c>
      <c r="L30" t="str">
        <f t="shared" si="5"/>
        <v>13H</v>
      </c>
      <c r="M30" s="35" t="str">
        <f>VLOOKUP($L30,setting!$A$2:$M$93,3,0)</f>
        <v>192.168.0.240</v>
      </c>
      <c r="N30" s="35">
        <f>VLOOKUP($L30,setting!$A$2:$M$93,4,0)</f>
        <v>8003</v>
      </c>
      <c r="O30" s="35" t="str">
        <f>VLOOKUP($L30,setting!$A$2:$M$93,5,0)</f>
        <v>180.250.176.222</v>
      </c>
      <c r="P30" s="35">
        <f>VLOOKUP($L30,setting!$A$2:$M$93,6,0)</f>
        <v>8009</v>
      </c>
      <c r="Q30">
        <v>1</v>
      </c>
      <c r="R30">
        <v>1</v>
      </c>
      <c r="S30">
        <v>1234</v>
      </c>
      <c r="T30" t="s">
        <v>120</v>
      </c>
      <c r="U30" t="s">
        <v>302</v>
      </c>
      <c r="V30" t="s">
        <v>302</v>
      </c>
      <c r="W30" s="3" t="s">
        <v>306</v>
      </c>
      <c r="X30" s="3" t="s">
        <v>306</v>
      </c>
      <c r="Z30" s="35" t="str">
        <f>VLOOKUP($L30,setting!$A$2:$M$93,12,0)</f>
        <v>118.97.237.244</v>
      </c>
      <c r="AA30" s="35">
        <f>VLOOKUP($L30,setting!$A$2:$M$93,13,0)</f>
        <v>8009</v>
      </c>
      <c r="AC30" s="6" t="s">
        <v>305</v>
      </c>
      <c r="AD30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('C087EB23F431','&lt;?xml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31" spans="1:30" ht="135" x14ac:dyDescent="0.25">
      <c r="A31" t="s">
        <v>57</v>
      </c>
      <c r="B31" t="str">
        <f t="shared" si="0"/>
        <v>13H</v>
      </c>
      <c r="C31" t="str">
        <f>VLOOKUP(B31,Cabang!A:B,2,0)</f>
        <v>Tasikmalaya</v>
      </c>
      <c r="D31" t="str">
        <f>VLOOKUP(B31,Cabang!A:C,3,0)</f>
        <v>TKTW2</v>
      </c>
      <c r="E31" t="s">
        <v>58</v>
      </c>
      <c r="F31" s="6" t="str">
        <f t="shared" si="1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31" s="3" t="str">
        <f t="shared" si="2"/>
        <v>C087EB00EE63</v>
      </c>
      <c r="I31" t="str">
        <f t="shared" si="3"/>
        <v>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31" t="str">
        <f t="shared" si="4"/>
        <v>13HM100</v>
      </c>
      <c r="L31" t="str">
        <f t="shared" si="5"/>
        <v>13H</v>
      </c>
      <c r="M31" s="35" t="str">
        <f>VLOOKUP($L31,setting!$A$2:$M$93,3,0)</f>
        <v>192.168.0.240</v>
      </c>
      <c r="N31" s="35">
        <f>VLOOKUP($L31,setting!$A$2:$M$93,4,0)</f>
        <v>8003</v>
      </c>
      <c r="O31" s="35" t="str">
        <f>VLOOKUP($L31,setting!$A$2:$M$93,5,0)</f>
        <v>180.250.176.222</v>
      </c>
      <c r="P31" s="35">
        <f>VLOOKUP($L31,setting!$A$2:$M$93,6,0)</f>
        <v>8009</v>
      </c>
      <c r="Q31">
        <v>1</v>
      </c>
      <c r="R31">
        <v>1</v>
      </c>
      <c r="S31">
        <v>1234</v>
      </c>
      <c r="T31" t="s">
        <v>120</v>
      </c>
      <c r="U31" t="s">
        <v>302</v>
      </c>
      <c r="V31" t="s">
        <v>302</v>
      </c>
      <c r="W31" s="3" t="s">
        <v>306</v>
      </c>
      <c r="X31" s="3" t="s">
        <v>306</v>
      </c>
      <c r="Z31" s="35" t="str">
        <f>VLOOKUP($L31,setting!$A$2:$M$93,12,0)</f>
        <v>118.97.237.244</v>
      </c>
      <c r="AA31" s="35">
        <f>VLOOKUP($L31,setting!$A$2:$M$93,13,0)</f>
        <v>8009</v>
      </c>
      <c r="AC31" s="6" t="s">
        <v>305</v>
      </c>
      <c r="AD31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('C087EB00EE63','&lt;?xml version="1.0" encoding="UTF-8"?&gt;&lt;userconfig&gt;&lt;username&gt;Office Mebel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&lt;/userconfig&gt;','','13HM100','13H','192.168.0.240','8003','180.250.176.222','8009','1','1','1234','TO','INJECT','INJECT','2017-12-12 13:30:30','2017-12-12 13:30:30','','118.97.237.244','8009');</v>
      </c>
    </row>
    <row r="32" spans="1:30" ht="135" x14ac:dyDescent="0.25">
      <c r="A32" t="s">
        <v>59</v>
      </c>
      <c r="B32" t="str">
        <f t="shared" si="0"/>
        <v>05A</v>
      </c>
      <c r="C32" t="str">
        <f>VLOOKUP(B32,Cabang!A:B,2,0)</f>
        <v>Padang</v>
      </c>
      <c r="D32" t="str">
        <f>VLOOKUP(B32,Cabang!A:C,3,0)</f>
        <v>TKTW1</v>
      </c>
      <c r="E32" t="s">
        <v>260</v>
      </c>
      <c r="F32" s="6" t="str">
        <f t="shared" si="1"/>
        <v>&lt;?xml version="1.0" encoding="UTF-8"?&gt;&lt;userconfig&gt;&lt;username&gt;Office Mebel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32" s="3" t="str">
        <f t="shared" si="2"/>
        <v>C087EB00EAF1</v>
      </c>
      <c r="I32" t="str">
        <f t="shared" si="3"/>
        <v>&lt;?xml version="1.0" encoding="UTF-8"?&gt;&lt;userconfig&gt;&lt;username&gt;Office Mebel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32" t="str">
        <f t="shared" si="4"/>
        <v>05AM100</v>
      </c>
      <c r="L32" t="str">
        <f t="shared" si="5"/>
        <v>05A</v>
      </c>
      <c r="M32" s="35" t="str">
        <f>VLOOKUP($L32,setting!$A$2:$M$93,3,0)</f>
        <v>192.168.0.240</v>
      </c>
      <c r="N32" s="35">
        <f>VLOOKUP($L32,setting!$A$2:$M$93,4,0)</f>
        <v>8008</v>
      </c>
      <c r="O32" s="35" t="str">
        <f>VLOOKUP($L32,setting!$A$2:$M$93,5,0)</f>
        <v>36.89.97.212</v>
      </c>
      <c r="P32" s="35">
        <f>VLOOKUP($L32,setting!$A$2:$M$93,6,0)</f>
        <v>8008</v>
      </c>
      <c r="Q32">
        <v>1</v>
      </c>
      <c r="R32">
        <v>1</v>
      </c>
      <c r="S32">
        <v>1234</v>
      </c>
      <c r="T32" t="s">
        <v>120</v>
      </c>
      <c r="U32" t="s">
        <v>302</v>
      </c>
      <c r="V32" t="s">
        <v>302</v>
      </c>
      <c r="W32" s="3" t="s">
        <v>306</v>
      </c>
      <c r="X32" s="3" t="s">
        <v>306</v>
      </c>
      <c r="Z32" s="35" t="str">
        <f>VLOOKUP($L32,setting!$A$2:$M$93,12,0)</f>
        <v>118.97.237.244</v>
      </c>
      <c r="AA32" s="35">
        <f>VLOOKUP($L32,setting!$A$2:$M$93,13,0)</f>
        <v>8008</v>
      </c>
      <c r="AC32" s="6" t="s">
        <v>305</v>
      </c>
      <c r="AD32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('C087EB00EAF1','&lt;?xml version="1.0" encoding="UTF-8"?&gt;&lt;userconfig&gt;&lt;username&gt;Office Mebel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&lt;/userconfig&gt;','','05AM100','05A','192.168.0.240','8008','36.89.97.212','8008','1','1','1234','TO','INJECT','INJECT','2017-12-12 13:30:30','2017-12-12 13:30:30','','118.97.237.244','8008');</v>
      </c>
    </row>
    <row r="33" spans="1:30" ht="135" x14ac:dyDescent="0.25">
      <c r="A33" t="s">
        <v>60</v>
      </c>
      <c r="B33" t="str">
        <f t="shared" si="0"/>
        <v>06A</v>
      </c>
      <c r="C33" t="str">
        <f>VLOOKUP(B33,Cabang!A:B,2,0)</f>
        <v>Jambi</v>
      </c>
      <c r="D33" t="str">
        <f>VLOOKUP(B33,Cabang!A:C,3,0)</f>
        <v>TKTW1</v>
      </c>
      <c r="E33" t="s">
        <v>261</v>
      </c>
      <c r="F33" s="6" t="str">
        <f t="shared" si="1"/>
        <v>&lt;?xml version="1.0" encoding="UTF-8"?&gt;&lt;userconfig&gt;&lt;username&gt;Office Mebel&lt;/username&gt;&lt;szId&gt;06AM100&lt;/szId&gt;&lt;password&gt;1234&lt;/password&gt;&lt;szDepoId&gt;06A&lt;/szDepoId&gt;&lt;szDepoName&gt;Jambi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33" s="3" t="str">
        <f t="shared" si="2"/>
        <v>C087EB00EBCB</v>
      </c>
      <c r="I33" t="str">
        <f t="shared" si="3"/>
        <v>&lt;?xml version="1.0" encoding="UTF-8"?&gt;&lt;userconfig&gt;&lt;username&gt;Office Mebel&lt;/username&gt;&lt;szId&gt;06AM100&lt;/szId&gt;&lt;password&gt;1234&lt;/password&gt;&lt;szDepoId&gt;06A&lt;/szDepoId&gt;&lt;szDepoName&gt;Jambi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33" t="str">
        <f t="shared" si="4"/>
        <v>06AM100</v>
      </c>
      <c r="L33" t="str">
        <f t="shared" si="5"/>
        <v>06A</v>
      </c>
      <c r="M33" s="35" t="str">
        <f>VLOOKUP($L33,setting!$A$2:$M$93,3,0)</f>
        <v>192.168.0.240</v>
      </c>
      <c r="N33" s="35">
        <f>VLOOKUP($L33,setting!$A$2:$M$93,4,0)</f>
        <v>8008</v>
      </c>
      <c r="O33" s="35" t="str">
        <f>VLOOKUP($L33,setting!$A$2:$M$93,5,0)</f>
        <v>36.89.97.212</v>
      </c>
      <c r="P33" s="35">
        <f>VLOOKUP($L33,setting!$A$2:$M$93,6,0)</f>
        <v>8008</v>
      </c>
      <c r="Q33">
        <v>1</v>
      </c>
      <c r="R33">
        <v>1</v>
      </c>
      <c r="S33">
        <v>1234</v>
      </c>
      <c r="T33" t="s">
        <v>120</v>
      </c>
      <c r="U33" t="s">
        <v>302</v>
      </c>
      <c r="V33" t="s">
        <v>302</v>
      </c>
      <c r="W33" s="3" t="s">
        <v>306</v>
      </c>
      <c r="X33" s="3" t="s">
        <v>306</v>
      </c>
      <c r="Z33" s="35" t="str">
        <f>VLOOKUP($L33,setting!$A$2:$M$93,12,0)</f>
        <v>118.97.237.244</v>
      </c>
      <c r="AA33" s="35">
        <f>VLOOKUP($L33,setting!$A$2:$M$93,13,0)</f>
        <v>8008</v>
      </c>
      <c r="AC33" s="6" t="s">
        <v>305</v>
      </c>
      <c r="AD33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('C087EB00EBCB','&lt;?xml version="1.0" encoding="UTF-8"?&gt;&lt;userconfig&gt;&lt;username&gt;Office Mebel&lt;/username&gt;&lt;szId&gt;06AM100&lt;/szId&gt;&lt;password&gt;1234&lt;/password&gt;&lt;szDepoId&gt;06A&lt;/szDepoId&gt;&lt;szDepoName&gt;Jambi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&lt;/userconfig&gt;','','06AM100','06A','192.168.0.240','8008','36.89.97.212','8008','1','1','1234','TO','INJECT','INJECT','2017-12-12 13:30:30','2017-12-12 13:30:30','','118.97.237.244','8008');</v>
      </c>
    </row>
    <row r="34" spans="1:30" ht="135" x14ac:dyDescent="0.25">
      <c r="A34" t="s">
        <v>61</v>
      </c>
      <c r="B34" t="str">
        <f t="shared" si="0"/>
        <v>06B</v>
      </c>
      <c r="C34" t="str">
        <f>VLOOKUP(B34,Cabang!A:B,2,0)</f>
        <v>Muarabungo</v>
      </c>
      <c r="D34" t="str">
        <f>VLOOKUP(B34,Cabang!A:C,3,0)</f>
        <v>TKTW1</v>
      </c>
      <c r="E34" t="s">
        <v>262</v>
      </c>
      <c r="F34" s="6" t="str">
        <f t="shared" si="1"/>
        <v>&lt;?xml version="1.0" encoding="UTF-8"?&gt;&lt;userconfig&gt;&lt;username&gt;Office Mebel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34" s="3" t="str">
        <f t="shared" si="2"/>
        <v>C087EB00EC87</v>
      </c>
      <c r="I34" t="str">
        <f t="shared" si="3"/>
        <v>&lt;?xml version="1.0" encoding="UTF-8"?&gt;&lt;userconfig&gt;&lt;username&gt;Office Mebel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34" t="str">
        <f t="shared" si="4"/>
        <v>06BM100</v>
      </c>
      <c r="L34" t="str">
        <f t="shared" si="5"/>
        <v>06B</v>
      </c>
      <c r="M34" s="35" t="str">
        <f>VLOOKUP($L34,setting!$A$2:$M$93,3,0)</f>
        <v>192.168.0.158</v>
      </c>
      <c r="N34" s="35">
        <f>VLOOKUP($L34,setting!$A$2:$M$93,4,0)</f>
        <v>8008</v>
      </c>
      <c r="O34" s="35" t="str">
        <f>VLOOKUP($L34,setting!$A$2:$M$93,5,0)</f>
        <v>36.89.97.212</v>
      </c>
      <c r="P34" s="35">
        <f>VLOOKUP($L34,setting!$A$2:$M$93,6,0)</f>
        <v>8008</v>
      </c>
      <c r="Q34">
        <v>1</v>
      </c>
      <c r="R34">
        <v>1</v>
      </c>
      <c r="S34">
        <v>1234</v>
      </c>
      <c r="T34" t="s">
        <v>120</v>
      </c>
      <c r="U34" t="s">
        <v>302</v>
      </c>
      <c r="V34" t="s">
        <v>302</v>
      </c>
      <c r="W34" s="3" t="s">
        <v>306</v>
      </c>
      <c r="X34" s="3" t="s">
        <v>306</v>
      </c>
      <c r="Z34" s="35" t="str">
        <f>VLOOKUP($L34,setting!$A$2:$M$93,12,0)</f>
        <v>118.97.237.244</v>
      </c>
      <c r="AA34" s="35">
        <f>VLOOKUP($L34,setting!$A$2:$M$93,13,0)</f>
        <v>8008</v>
      </c>
      <c r="AC34" s="6" t="s">
        <v>305</v>
      </c>
      <c r="AD3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('C087EB00EC87','&lt;?xml version="1.0" encoding="UTF-8"?&gt;&lt;userconfig&gt;&lt;username&gt;Office Mebel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&lt;/userconfig&gt;','','06BM100','06B','192.168.0.158','8008','36.89.97.212','8008','1','1','1234','TO','INJECT','INJECT','2017-12-12 13:30:30','2017-12-12 13:30:30','','118.97.237.244','8008');</v>
      </c>
    </row>
    <row r="35" spans="1:30" ht="135" x14ac:dyDescent="0.25">
      <c r="A35" t="s">
        <v>62</v>
      </c>
      <c r="B35" t="str">
        <f t="shared" si="0"/>
        <v>06B</v>
      </c>
      <c r="C35" t="str">
        <f>VLOOKUP(B35,Cabang!A:B,2,0)</f>
        <v>Muarabungo</v>
      </c>
      <c r="D35" t="str">
        <f>VLOOKUP(B35,Cabang!A:C,3,0)</f>
        <v>TKTW1</v>
      </c>
      <c r="E35" t="s">
        <v>263</v>
      </c>
      <c r="F35" s="6" t="str">
        <f t="shared" si="1"/>
        <v>&lt;?xml version="1.0" encoding="UTF-8"?&gt;&lt;userconfig&gt;&lt;username&gt;Office Mebel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35" s="3" t="str">
        <f t="shared" si="2"/>
        <v>C087EB00EA6F</v>
      </c>
      <c r="I35" t="str">
        <f t="shared" si="3"/>
        <v>&lt;?xml version="1.0" encoding="UTF-8"?&gt;&lt;userconfig&gt;&lt;username&gt;Office Mebel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35" t="str">
        <f t="shared" si="4"/>
        <v>06BM100</v>
      </c>
      <c r="L35" t="str">
        <f t="shared" si="5"/>
        <v>06B</v>
      </c>
      <c r="M35" s="35" t="str">
        <f>VLOOKUP($L35,setting!$A$2:$M$93,3,0)</f>
        <v>192.168.0.158</v>
      </c>
      <c r="N35" s="35">
        <f>VLOOKUP($L35,setting!$A$2:$M$93,4,0)</f>
        <v>8008</v>
      </c>
      <c r="O35" s="35" t="str">
        <f>VLOOKUP($L35,setting!$A$2:$M$93,5,0)</f>
        <v>36.89.97.212</v>
      </c>
      <c r="P35" s="35">
        <f>VLOOKUP($L35,setting!$A$2:$M$93,6,0)</f>
        <v>8008</v>
      </c>
      <c r="Q35">
        <v>1</v>
      </c>
      <c r="R35">
        <v>1</v>
      </c>
      <c r="S35">
        <v>1234</v>
      </c>
      <c r="T35" t="s">
        <v>120</v>
      </c>
      <c r="U35" t="s">
        <v>302</v>
      </c>
      <c r="V35" t="s">
        <v>302</v>
      </c>
      <c r="W35" s="3" t="s">
        <v>306</v>
      </c>
      <c r="X35" s="3" t="s">
        <v>306</v>
      </c>
      <c r="Z35" s="35" t="str">
        <f>VLOOKUP($L35,setting!$A$2:$M$93,12,0)</f>
        <v>118.97.237.244</v>
      </c>
      <c r="AA35" s="35">
        <f>VLOOKUP($L35,setting!$A$2:$M$93,13,0)</f>
        <v>8008</v>
      </c>
      <c r="AC35" s="6" t="s">
        <v>305</v>
      </c>
      <c r="AD3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('C087EB00EA6F','&lt;?xml version="1.0" encoding="UTF-8"?&gt;&lt;userconfig&gt;&lt;username&gt;Office Mebel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&lt;/userconfig&gt;','','06BM100','06B','192.168.0.158','8008','36.89.97.212','8008','1','1','1234','TO','INJECT','INJECT','2017-12-12 13:30:30','2017-12-12 13:30:30','','118.97.237.244','8008');</v>
      </c>
    </row>
    <row r="36" spans="1:30" ht="135" x14ac:dyDescent="0.25">
      <c r="A36" t="s">
        <v>63</v>
      </c>
      <c r="B36" t="str">
        <f t="shared" si="0"/>
        <v>07A</v>
      </c>
      <c r="C36" t="str">
        <f>VLOOKUP(B36,Cabang!A:B,2,0)</f>
        <v>Bengkulu</v>
      </c>
      <c r="D36" t="str">
        <f>VLOOKUP(B36,Cabang!A:C,3,0)</f>
        <v>TKTW1</v>
      </c>
      <c r="E36" t="s">
        <v>264</v>
      </c>
      <c r="F36" s="6" t="str">
        <f t="shared" si="1"/>
        <v>&lt;?xml version="1.0" encoding="UTF-8"?&gt;&lt;userconfig&gt;&lt;username&gt;Office Mebel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36" s="3" t="str">
        <f t="shared" si="2"/>
        <v>C087EB00EA69</v>
      </c>
      <c r="I36" t="str">
        <f t="shared" si="3"/>
        <v>&lt;?xml version="1.0" encoding="UTF-8"?&gt;&lt;userconfig&gt;&lt;username&gt;Office Mebel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36" t="str">
        <f t="shared" si="4"/>
        <v>07AM100</v>
      </c>
      <c r="L36" t="str">
        <f t="shared" si="5"/>
        <v>07A</v>
      </c>
      <c r="M36" s="35" t="str">
        <f>VLOOKUP($L36,setting!$A$2:$M$93,3,0)</f>
        <v>192.168.0.158</v>
      </c>
      <c r="N36" s="35">
        <f>VLOOKUP($L36,setting!$A$2:$M$93,4,0)</f>
        <v>8008</v>
      </c>
      <c r="O36" s="35" t="str">
        <f>VLOOKUP($L36,setting!$A$2:$M$93,5,0)</f>
        <v>36.89.97.212</v>
      </c>
      <c r="P36" s="35">
        <f>VLOOKUP($L36,setting!$A$2:$M$93,6,0)</f>
        <v>8008</v>
      </c>
      <c r="Q36">
        <v>1</v>
      </c>
      <c r="R36">
        <v>1</v>
      </c>
      <c r="S36">
        <v>1234</v>
      </c>
      <c r="T36" t="s">
        <v>120</v>
      </c>
      <c r="U36" t="s">
        <v>302</v>
      </c>
      <c r="V36" t="s">
        <v>302</v>
      </c>
      <c r="W36" s="3" t="s">
        <v>306</v>
      </c>
      <c r="X36" s="3" t="s">
        <v>306</v>
      </c>
      <c r="Z36" s="35" t="str">
        <f>VLOOKUP($L36,setting!$A$2:$M$93,12,0)</f>
        <v>118.97.237.244</v>
      </c>
      <c r="AA36" s="35">
        <f>VLOOKUP($L36,setting!$A$2:$M$93,13,0)</f>
        <v>8008</v>
      </c>
      <c r="AC36" s="6" t="s">
        <v>305</v>
      </c>
      <c r="AD36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('C087EB00EA69','&lt;?xml version="1.0" encoding="UTF-8"?&gt;&lt;userconfig&gt;&lt;username&gt;Office Mebel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&lt;/userconfig&gt;','','07AM100','07A','192.168.0.158','8008','36.89.97.212','8008','1','1','1234','TO','INJECT','INJECT','2017-12-12 13:30:30','2017-12-12 13:30:30','','118.97.237.244','8008');</v>
      </c>
    </row>
    <row r="37" spans="1:30" ht="135" x14ac:dyDescent="0.25">
      <c r="A37" t="s">
        <v>64</v>
      </c>
      <c r="B37" t="str">
        <f t="shared" si="0"/>
        <v>07A</v>
      </c>
      <c r="C37" t="str">
        <f>VLOOKUP(B37,Cabang!A:B,2,0)</f>
        <v>Bengkulu</v>
      </c>
      <c r="D37" t="str">
        <f>VLOOKUP(B37,Cabang!A:C,3,0)</f>
        <v>TKTW1</v>
      </c>
      <c r="E37" t="s">
        <v>265</v>
      </c>
      <c r="F37" s="6" t="str">
        <f t="shared" si="1"/>
        <v>&lt;?xml version="1.0" encoding="UTF-8"?&gt;&lt;userconfig&gt;&lt;username&gt;Office Mebel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37" s="3" t="str">
        <f t="shared" si="2"/>
        <v>C087EB00E7BB</v>
      </c>
      <c r="I37" t="str">
        <f t="shared" si="3"/>
        <v>&lt;?xml version="1.0" encoding="UTF-8"?&gt;&lt;userconfig&gt;&lt;username&gt;Office Mebel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37" t="str">
        <f t="shared" si="4"/>
        <v>07AM100</v>
      </c>
      <c r="L37" t="str">
        <f t="shared" si="5"/>
        <v>07A</v>
      </c>
      <c r="M37" s="35" t="str">
        <f>VLOOKUP($L37,setting!$A$2:$M$93,3,0)</f>
        <v>192.168.0.158</v>
      </c>
      <c r="N37" s="35">
        <f>VLOOKUP($L37,setting!$A$2:$M$93,4,0)</f>
        <v>8008</v>
      </c>
      <c r="O37" s="35" t="str">
        <f>VLOOKUP($L37,setting!$A$2:$M$93,5,0)</f>
        <v>36.89.97.212</v>
      </c>
      <c r="P37" s="35">
        <f>VLOOKUP($L37,setting!$A$2:$M$93,6,0)</f>
        <v>8008</v>
      </c>
      <c r="Q37">
        <v>1</v>
      </c>
      <c r="R37">
        <v>1</v>
      </c>
      <c r="S37">
        <v>1234</v>
      </c>
      <c r="T37" t="s">
        <v>120</v>
      </c>
      <c r="U37" t="s">
        <v>302</v>
      </c>
      <c r="V37" t="s">
        <v>302</v>
      </c>
      <c r="W37" s="3" t="s">
        <v>306</v>
      </c>
      <c r="X37" s="3" t="s">
        <v>306</v>
      </c>
      <c r="Z37" s="35" t="str">
        <f>VLOOKUP($L37,setting!$A$2:$M$93,12,0)</f>
        <v>118.97.237.244</v>
      </c>
      <c r="AA37" s="35">
        <f>VLOOKUP($L37,setting!$A$2:$M$93,13,0)</f>
        <v>8008</v>
      </c>
      <c r="AC37" s="6" t="s">
        <v>305</v>
      </c>
      <c r="AD37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('C087EB00E7BB','&lt;?xml version="1.0" encoding="UTF-8"?&gt;&lt;userconfig&gt;&lt;username&gt;Office Mebel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&lt;/userconfig&gt;','','07AM100','07A','192.168.0.158','8008','36.89.97.212','8008','1','1','1234','TO','INJECT','INJECT','2017-12-12 13:30:30','2017-12-12 13:30:30','','118.97.237.244','8008');</v>
      </c>
    </row>
    <row r="38" spans="1:30" ht="135" x14ac:dyDescent="0.25">
      <c r="A38" t="s">
        <v>65</v>
      </c>
      <c r="B38" t="str">
        <f t="shared" si="0"/>
        <v>08A</v>
      </c>
      <c r="C38" t="str">
        <f>VLOOKUP(B38,Cabang!A:B,2,0)</f>
        <v>Palembang Utara</v>
      </c>
      <c r="D38" t="str">
        <f>VLOOKUP(B38,Cabang!A:C,3,0)</f>
        <v>TKTW1</v>
      </c>
      <c r="E38" t="s">
        <v>266</v>
      </c>
      <c r="F38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38" s="3" t="str">
        <f t="shared" si="2"/>
        <v>205EF7CE0A54</v>
      </c>
      <c r="I38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38" t="str">
        <f t="shared" si="4"/>
        <v>08AM100</v>
      </c>
      <c r="L38" t="str">
        <f t="shared" si="5"/>
        <v>08A</v>
      </c>
      <c r="M38" s="35" t="str">
        <f>VLOOKUP($L38,setting!$A$2:$M$93,3,0)</f>
        <v>192.168.0.158</v>
      </c>
      <c r="N38" s="35">
        <f>VLOOKUP($L38,setting!$A$2:$M$93,4,0)</f>
        <v>8009</v>
      </c>
      <c r="O38" s="35" t="str">
        <f>VLOOKUP($L38,setting!$A$2:$M$93,5,0)</f>
        <v>36.89.97.212</v>
      </c>
      <c r="P38" s="35">
        <f>VLOOKUP($L38,setting!$A$2:$M$93,6,0)</f>
        <v>8009</v>
      </c>
      <c r="Q38">
        <v>1</v>
      </c>
      <c r="R38">
        <v>1</v>
      </c>
      <c r="S38">
        <v>1234</v>
      </c>
      <c r="T38" t="s">
        <v>120</v>
      </c>
      <c r="U38" t="s">
        <v>302</v>
      </c>
      <c r="V38" t="s">
        <v>302</v>
      </c>
      <c r="W38" s="3" t="s">
        <v>306</v>
      </c>
      <c r="X38" s="3" t="s">
        <v>306</v>
      </c>
      <c r="Z38" s="35" t="str">
        <f>VLOOKUP($L38,setting!$A$2:$M$93,12,0)</f>
        <v>118.97.237.244</v>
      </c>
      <c r="AA38" s="35">
        <f>VLOOKUP($L38,setting!$A$2:$M$93,13,0)</f>
        <v>8009</v>
      </c>
      <c r="AC38" s="6" t="s">
        <v>305</v>
      </c>
      <c r="AD38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('205EF7CE0A54','&lt;?xml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39" spans="1:30" ht="135" x14ac:dyDescent="0.25">
      <c r="A39" t="s">
        <v>66</v>
      </c>
      <c r="B39" t="str">
        <f t="shared" si="0"/>
        <v>08A</v>
      </c>
      <c r="C39" t="str">
        <f>VLOOKUP(B39,Cabang!A:B,2,0)</f>
        <v>Palembang Utara</v>
      </c>
      <c r="D39" t="str">
        <f>VLOOKUP(B39,Cabang!A:C,3,0)</f>
        <v>TKTW1</v>
      </c>
      <c r="E39" t="s">
        <v>267</v>
      </c>
      <c r="F39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39" s="3" t="str">
        <f t="shared" si="2"/>
        <v>205EF7CE0932</v>
      </c>
      <c r="I39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39" t="str">
        <f t="shared" si="4"/>
        <v>08AM100</v>
      </c>
      <c r="L39" t="str">
        <f t="shared" si="5"/>
        <v>08A</v>
      </c>
      <c r="M39" s="35" t="str">
        <f>VLOOKUP($L39,setting!$A$2:$M$93,3,0)</f>
        <v>192.168.0.158</v>
      </c>
      <c r="N39" s="35">
        <f>VLOOKUP($L39,setting!$A$2:$M$93,4,0)</f>
        <v>8009</v>
      </c>
      <c r="O39" s="35" t="str">
        <f>VLOOKUP($L39,setting!$A$2:$M$93,5,0)</f>
        <v>36.89.97.212</v>
      </c>
      <c r="P39" s="35">
        <f>VLOOKUP($L39,setting!$A$2:$M$93,6,0)</f>
        <v>8009</v>
      </c>
      <c r="Q39">
        <v>1</v>
      </c>
      <c r="R39">
        <v>1</v>
      </c>
      <c r="S39">
        <v>1234</v>
      </c>
      <c r="T39" t="s">
        <v>120</v>
      </c>
      <c r="U39" t="s">
        <v>302</v>
      </c>
      <c r="V39" t="s">
        <v>302</v>
      </c>
      <c r="W39" s="3" t="s">
        <v>306</v>
      </c>
      <c r="X39" s="3" t="s">
        <v>306</v>
      </c>
      <c r="Z39" s="35" t="str">
        <f>VLOOKUP($L39,setting!$A$2:$M$93,12,0)</f>
        <v>118.97.237.244</v>
      </c>
      <c r="AA39" s="35">
        <f>VLOOKUP($L39,setting!$A$2:$M$93,13,0)</f>
        <v>8009</v>
      </c>
      <c r="AC39" s="6" t="s">
        <v>305</v>
      </c>
      <c r="AD39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('205EF7CE0932','&lt;?xml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0" spans="1:30" ht="135" x14ac:dyDescent="0.25">
      <c r="A40" t="s">
        <v>67</v>
      </c>
      <c r="B40" t="str">
        <f t="shared" si="0"/>
        <v>08A</v>
      </c>
      <c r="C40" t="str">
        <f>VLOOKUP(B40,Cabang!A:B,2,0)</f>
        <v>Palembang Utara</v>
      </c>
      <c r="D40" t="str">
        <f>VLOOKUP(B40,Cabang!A:C,3,0)</f>
        <v>TKTW1</v>
      </c>
      <c r="E40" t="s">
        <v>268</v>
      </c>
      <c r="F40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0" s="3" t="str">
        <f t="shared" si="2"/>
        <v>205EF7CE0A12</v>
      </c>
      <c r="I40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0" t="str">
        <f t="shared" si="4"/>
        <v>08AM100</v>
      </c>
      <c r="L40" t="str">
        <f t="shared" si="5"/>
        <v>08A</v>
      </c>
      <c r="M40" s="35" t="str">
        <f>VLOOKUP($L40,setting!$A$2:$M$93,3,0)</f>
        <v>192.168.0.158</v>
      </c>
      <c r="N40" s="35">
        <f>VLOOKUP($L40,setting!$A$2:$M$93,4,0)</f>
        <v>8009</v>
      </c>
      <c r="O40" s="35" t="str">
        <f>VLOOKUP($L40,setting!$A$2:$M$93,5,0)</f>
        <v>36.89.97.212</v>
      </c>
      <c r="P40" s="35">
        <f>VLOOKUP($L40,setting!$A$2:$M$93,6,0)</f>
        <v>8009</v>
      </c>
      <c r="Q40">
        <v>1</v>
      </c>
      <c r="R40">
        <v>1</v>
      </c>
      <c r="S40">
        <v>1234</v>
      </c>
      <c r="T40" t="s">
        <v>120</v>
      </c>
      <c r="U40" t="s">
        <v>302</v>
      </c>
      <c r="V40" t="s">
        <v>302</v>
      </c>
      <c r="W40" s="3" t="s">
        <v>306</v>
      </c>
      <c r="X40" s="3" t="s">
        <v>306</v>
      </c>
      <c r="Z40" s="35" t="str">
        <f>VLOOKUP($L40,setting!$A$2:$M$93,12,0)</f>
        <v>118.97.237.244</v>
      </c>
      <c r="AA40" s="35">
        <f>VLOOKUP($L40,setting!$A$2:$M$93,13,0)</f>
        <v>8009</v>
      </c>
      <c r="AC40" s="6" t="s">
        <v>305</v>
      </c>
      <c r="AD40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('205EF7CE0A12','&lt;?xml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1" spans="1:30" ht="135" x14ac:dyDescent="0.25">
      <c r="A41" t="s">
        <v>68</v>
      </c>
      <c r="B41" t="str">
        <f t="shared" si="0"/>
        <v>08A</v>
      </c>
      <c r="C41" t="str">
        <f>VLOOKUP(B41,Cabang!A:B,2,0)</f>
        <v>Palembang Utara</v>
      </c>
      <c r="D41" t="str">
        <f>VLOOKUP(B41,Cabang!A:C,3,0)</f>
        <v>TKTW1</v>
      </c>
      <c r="E41" t="s">
        <v>269</v>
      </c>
      <c r="F41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1" s="3" t="str">
        <f t="shared" si="2"/>
        <v>205EF7CE0B6E</v>
      </c>
      <c r="I41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1" t="str">
        <f t="shared" si="4"/>
        <v>08AM100</v>
      </c>
      <c r="L41" t="str">
        <f t="shared" si="5"/>
        <v>08A</v>
      </c>
      <c r="M41" s="35" t="str">
        <f>VLOOKUP($L41,setting!$A$2:$M$93,3,0)</f>
        <v>192.168.0.158</v>
      </c>
      <c r="N41" s="35">
        <f>VLOOKUP($L41,setting!$A$2:$M$93,4,0)</f>
        <v>8009</v>
      </c>
      <c r="O41" s="35" t="str">
        <f>VLOOKUP($L41,setting!$A$2:$M$93,5,0)</f>
        <v>36.89.97.212</v>
      </c>
      <c r="P41" s="35">
        <f>VLOOKUP($L41,setting!$A$2:$M$93,6,0)</f>
        <v>8009</v>
      </c>
      <c r="Q41">
        <v>1</v>
      </c>
      <c r="R41">
        <v>1</v>
      </c>
      <c r="S41">
        <v>1234</v>
      </c>
      <c r="T41" t="s">
        <v>120</v>
      </c>
      <c r="U41" t="s">
        <v>302</v>
      </c>
      <c r="V41" t="s">
        <v>302</v>
      </c>
      <c r="W41" s="3" t="s">
        <v>306</v>
      </c>
      <c r="X41" s="3" t="s">
        <v>306</v>
      </c>
      <c r="Z41" s="35" t="str">
        <f>VLOOKUP($L41,setting!$A$2:$M$93,12,0)</f>
        <v>118.97.237.244</v>
      </c>
      <c r="AA41" s="35">
        <f>VLOOKUP($L41,setting!$A$2:$M$93,13,0)</f>
        <v>8009</v>
      </c>
      <c r="AC41" s="6" t="s">
        <v>305</v>
      </c>
      <c r="AD41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('205EF7CE0B6E','&lt;?xml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2" spans="1:30" ht="135" x14ac:dyDescent="0.25">
      <c r="A42" t="s">
        <v>69</v>
      </c>
      <c r="B42" t="str">
        <f t="shared" si="0"/>
        <v>08A</v>
      </c>
      <c r="C42" t="str">
        <f>VLOOKUP(B42,Cabang!A:B,2,0)</f>
        <v>Palembang Utara</v>
      </c>
      <c r="D42" t="str">
        <f>VLOOKUP(B42,Cabang!A:C,3,0)</f>
        <v>TKTW1</v>
      </c>
      <c r="E42" t="s">
        <v>270</v>
      </c>
      <c r="F42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2" s="3" t="str">
        <f t="shared" si="2"/>
        <v>205EF7D4F62E</v>
      </c>
      <c r="I42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2" t="str">
        <f t="shared" si="4"/>
        <v>08AM100</v>
      </c>
      <c r="L42" t="str">
        <f t="shared" si="5"/>
        <v>08A</v>
      </c>
      <c r="M42" s="35" t="str">
        <f>VLOOKUP($L42,setting!$A$2:$M$93,3,0)</f>
        <v>192.168.0.158</v>
      </c>
      <c r="N42" s="35">
        <f>VLOOKUP($L42,setting!$A$2:$M$93,4,0)</f>
        <v>8009</v>
      </c>
      <c r="O42" s="35" t="str">
        <f>VLOOKUP($L42,setting!$A$2:$M$93,5,0)</f>
        <v>36.89.97.212</v>
      </c>
      <c r="P42" s="35">
        <f>VLOOKUP($L42,setting!$A$2:$M$93,6,0)</f>
        <v>8009</v>
      </c>
      <c r="Q42">
        <v>1</v>
      </c>
      <c r="R42">
        <v>1</v>
      </c>
      <c r="S42">
        <v>1234</v>
      </c>
      <c r="T42" t="s">
        <v>120</v>
      </c>
      <c r="U42" t="s">
        <v>302</v>
      </c>
      <c r="V42" t="s">
        <v>302</v>
      </c>
      <c r="W42" s="3" t="s">
        <v>306</v>
      </c>
      <c r="X42" s="3" t="s">
        <v>306</v>
      </c>
      <c r="Z42" s="35" t="str">
        <f>VLOOKUP($L42,setting!$A$2:$M$93,12,0)</f>
        <v>118.97.237.244</v>
      </c>
      <c r="AA42" s="35">
        <f>VLOOKUP($L42,setting!$A$2:$M$93,13,0)</f>
        <v>8009</v>
      </c>
      <c r="AC42" s="6" t="s">
        <v>305</v>
      </c>
      <c r="AD42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('205EF7D4F62E','&lt;?xml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3" spans="1:30" ht="135" x14ac:dyDescent="0.25">
      <c r="A43" t="s">
        <v>70</v>
      </c>
      <c r="B43" t="str">
        <f t="shared" si="0"/>
        <v>08A</v>
      </c>
      <c r="C43" t="str">
        <f>VLOOKUP(B43,Cabang!A:B,2,0)</f>
        <v>Palembang Utara</v>
      </c>
      <c r="D43" t="str">
        <f>VLOOKUP(B43,Cabang!A:C,3,0)</f>
        <v>TKTW1</v>
      </c>
      <c r="E43" t="s">
        <v>271</v>
      </c>
      <c r="F43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3" s="3" t="str">
        <f t="shared" si="2"/>
        <v>205EF7CE0A1C</v>
      </c>
      <c r="I43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3" t="str">
        <f t="shared" si="4"/>
        <v>08AM100</v>
      </c>
      <c r="L43" t="str">
        <f t="shared" si="5"/>
        <v>08A</v>
      </c>
      <c r="M43" s="35" t="str">
        <f>VLOOKUP($L43,setting!$A$2:$M$93,3,0)</f>
        <v>192.168.0.158</v>
      </c>
      <c r="N43" s="35">
        <f>VLOOKUP($L43,setting!$A$2:$M$93,4,0)</f>
        <v>8009</v>
      </c>
      <c r="O43" s="35" t="str">
        <f>VLOOKUP($L43,setting!$A$2:$M$93,5,0)</f>
        <v>36.89.97.212</v>
      </c>
      <c r="P43" s="35">
        <f>VLOOKUP($L43,setting!$A$2:$M$93,6,0)</f>
        <v>8009</v>
      </c>
      <c r="Q43">
        <v>1</v>
      </c>
      <c r="R43">
        <v>1</v>
      </c>
      <c r="S43">
        <v>1234</v>
      </c>
      <c r="T43" t="s">
        <v>120</v>
      </c>
      <c r="U43" t="s">
        <v>302</v>
      </c>
      <c r="V43" t="s">
        <v>302</v>
      </c>
      <c r="W43" s="3" t="s">
        <v>306</v>
      </c>
      <c r="X43" s="3" t="s">
        <v>306</v>
      </c>
      <c r="Z43" s="35" t="str">
        <f>VLOOKUP($L43,setting!$A$2:$M$93,12,0)</f>
        <v>118.97.237.244</v>
      </c>
      <c r="AA43" s="35">
        <f>VLOOKUP($L43,setting!$A$2:$M$93,13,0)</f>
        <v>8009</v>
      </c>
      <c r="AC43" s="6" t="s">
        <v>305</v>
      </c>
      <c r="AD43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('205EF7CE0A1C','&lt;?xml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4" spans="1:30" ht="135" x14ac:dyDescent="0.25">
      <c r="A44" t="s">
        <v>71</v>
      </c>
      <c r="B44" t="str">
        <f t="shared" si="0"/>
        <v>08A</v>
      </c>
      <c r="C44" t="str">
        <f>VLOOKUP(B44,Cabang!A:B,2,0)</f>
        <v>Palembang Utara</v>
      </c>
      <c r="D44" t="str">
        <f>VLOOKUP(B44,Cabang!A:C,3,0)</f>
        <v>TKTW1</v>
      </c>
      <c r="E44" t="s">
        <v>272</v>
      </c>
      <c r="F44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4" s="3" t="str">
        <f t="shared" si="2"/>
        <v>205EF7CE0946</v>
      </c>
      <c r="I44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4" t="str">
        <f t="shared" si="4"/>
        <v>08AM100</v>
      </c>
      <c r="L44" t="str">
        <f t="shared" si="5"/>
        <v>08A</v>
      </c>
      <c r="M44" s="35" t="str">
        <f>VLOOKUP($L44,setting!$A$2:$M$93,3,0)</f>
        <v>192.168.0.158</v>
      </c>
      <c r="N44" s="35">
        <f>VLOOKUP($L44,setting!$A$2:$M$93,4,0)</f>
        <v>8009</v>
      </c>
      <c r="O44" s="35" t="str">
        <f>VLOOKUP($L44,setting!$A$2:$M$93,5,0)</f>
        <v>36.89.97.212</v>
      </c>
      <c r="P44" s="35">
        <f>VLOOKUP($L44,setting!$A$2:$M$93,6,0)</f>
        <v>8009</v>
      </c>
      <c r="Q44">
        <v>1</v>
      </c>
      <c r="R44">
        <v>1</v>
      </c>
      <c r="S44">
        <v>1234</v>
      </c>
      <c r="T44" t="s">
        <v>120</v>
      </c>
      <c r="U44" t="s">
        <v>302</v>
      </c>
      <c r="V44" t="s">
        <v>302</v>
      </c>
      <c r="W44" s="3" t="s">
        <v>306</v>
      </c>
      <c r="X44" s="3" t="s">
        <v>306</v>
      </c>
      <c r="Z44" s="35" t="str">
        <f>VLOOKUP($L44,setting!$A$2:$M$93,12,0)</f>
        <v>118.97.237.244</v>
      </c>
      <c r="AA44" s="35">
        <f>VLOOKUP($L44,setting!$A$2:$M$93,13,0)</f>
        <v>8009</v>
      </c>
      <c r="AC44" s="6" t="s">
        <v>305</v>
      </c>
      <c r="AD4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('205EF7CE0946','&lt;?xml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5" spans="1:30" ht="135" x14ac:dyDescent="0.25">
      <c r="A45" t="s">
        <v>72</v>
      </c>
      <c r="B45" t="str">
        <f t="shared" si="0"/>
        <v>08A</v>
      </c>
      <c r="C45" t="str">
        <f>VLOOKUP(B45,Cabang!A:B,2,0)</f>
        <v>Palembang Utara</v>
      </c>
      <c r="D45" t="str">
        <f>VLOOKUP(B45,Cabang!A:C,3,0)</f>
        <v>TKTW1</v>
      </c>
      <c r="E45" t="s">
        <v>273</v>
      </c>
      <c r="F45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5" s="3" t="str">
        <f t="shared" si="2"/>
        <v>C087EB23F651</v>
      </c>
      <c r="I45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5" t="str">
        <f t="shared" si="4"/>
        <v>08AM100</v>
      </c>
      <c r="L45" t="str">
        <f t="shared" si="5"/>
        <v>08A</v>
      </c>
      <c r="M45" s="35" t="str">
        <f>VLOOKUP($L45,setting!$A$2:$M$93,3,0)</f>
        <v>192.168.0.158</v>
      </c>
      <c r="N45" s="35">
        <f>VLOOKUP($L45,setting!$A$2:$M$93,4,0)</f>
        <v>8009</v>
      </c>
      <c r="O45" s="35" t="str">
        <f>VLOOKUP($L45,setting!$A$2:$M$93,5,0)</f>
        <v>36.89.97.212</v>
      </c>
      <c r="P45" s="35">
        <f>VLOOKUP($L45,setting!$A$2:$M$93,6,0)</f>
        <v>8009</v>
      </c>
      <c r="Q45">
        <v>1</v>
      </c>
      <c r="R45">
        <v>1</v>
      </c>
      <c r="S45">
        <v>1234</v>
      </c>
      <c r="T45" t="s">
        <v>120</v>
      </c>
      <c r="U45" t="s">
        <v>302</v>
      </c>
      <c r="V45" t="s">
        <v>302</v>
      </c>
      <c r="W45" s="3" t="s">
        <v>306</v>
      </c>
      <c r="X45" s="3" t="s">
        <v>306</v>
      </c>
      <c r="Z45" s="35" t="str">
        <f>VLOOKUP($L45,setting!$A$2:$M$93,12,0)</f>
        <v>118.97.237.244</v>
      </c>
      <c r="AA45" s="35">
        <f>VLOOKUP($L45,setting!$A$2:$M$93,13,0)</f>
        <v>8009</v>
      </c>
      <c r="AC45" s="6" t="s">
        <v>305</v>
      </c>
      <c r="AD4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('C087EB23F651','&lt;?xml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6" spans="1:30" ht="135" x14ac:dyDescent="0.25">
      <c r="A46" t="s">
        <v>73</v>
      </c>
      <c r="B46" t="str">
        <f t="shared" si="0"/>
        <v>08A</v>
      </c>
      <c r="C46" t="str">
        <f>VLOOKUP(B46,Cabang!A:B,2,0)</f>
        <v>Palembang Utara</v>
      </c>
      <c r="D46" t="str">
        <f>VLOOKUP(B46,Cabang!A:C,3,0)</f>
        <v>TKTW1</v>
      </c>
      <c r="E46" t="s">
        <v>274</v>
      </c>
      <c r="F46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6" s="3" t="str">
        <f t="shared" si="2"/>
        <v>C087EB23F419</v>
      </c>
      <c r="I46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6" t="str">
        <f t="shared" si="4"/>
        <v>08AM100</v>
      </c>
      <c r="L46" t="str">
        <f t="shared" si="5"/>
        <v>08A</v>
      </c>
      <c r="M46" s="35" t="str">
        <f>VLOOKUP($L46,setting!$A$2:$M$93,3,0)</f>
        <v>192.168.0.158</v>
      </c>
      <c r="N46" s="35">
        <f>VLOOKUP($L46,setting!$A$2:$M$93,4,0)</f>
        <v>8009</v>
      </c>
      <c r="O46" s="35" t="str">
        <f>VLOOKUP($L46,setting!$A$2:$M$93,5,0)</f>
        <v>36.89.97.212</v>
      </c>
      <c r="P46" s="35">
        <f>VLOOKUP($L46,setting!$A$2:$M$93,6,0)</f>
        <v>8009</v>
      </c>
      <c r="Q46">
        <v>1</v>
      </c>
      <c r="R46">
        <v>1</v>
      </c>
      <c r="S46">
        <v>1234</v>
      </c>
      <c r="T46" t="s">
        <v>120</v>
      </c>
      <c r="U46" t="s">
        <v>302</v>
      </c>
      <c r="V46" t="s">
        <v>302</v>
      </c>
      <c r="W46" s="3" t="s">
        <v>306</v>
      </c>
      <c r="X46" s="3" t="s">
        <v>306</v>
      </c>
      <c r="Z46" s="35" t="str">
        <f>VLOOKUP($L46,setting!$A$2:$M$93,12,0)</f>
        <v>118.97.237.244</v>
      </c>
      <c r="AA46" s="35">
        <f>VLOOKUP($L46,setting!$A$2:$M$93,13,0)</f>
        <v>8009</v>
      </c>
      <c r="AC46" s="6" t="s">
        <v>305</v>
      </c>
      <c r="AD46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('C087EB23F419','&lt;?xml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7" spans="1:30" ht="135" x14ac:dyDescent="0.25">
      <c r="A47" t="s">
        <v>74</v>
      </c>
      <c r="B47" t="str">
        <f t="shared" si="0"/>
        <v>08A</v>
      </c>
      <c r="C47" t="str">
        <f>VLOOKUP(B47,Cabang!A:B,2,0)</f>
        <v>Palembang Utara</v>
      </c>
      <c r="D47" t="str">
        <f>VLOOKUP(B47,Cabang!A:C,3,0)</f>
        <v>TKTW1</v>
      </c>
      <c r="E47" t="s">
        <v>275</v>
      </c>
      <c r="F47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7" s="3" t="str">
        <f t="shared" si="2"/>
        <v>C087EB1FEE05</v>
      </c>
      <c r="I47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7" t="str">
        <f t="shared" si="4"/>
        <v>08AM100</v>
      </c>
      <c r="L47" t="str">
        <f t="shared" si="5"/>
        <v>08A</v>
      </c>
      <c r="M47" s="35" t="str">
        <f>VLOOKUP($L47,setting!$A$2:$M$93,3,0)</f>
        <v>192.168.0.158</v>
      </c>
      <c r="N47" s="35">
        <f>VLOOKUP($L47,setting!$A$2:$M$93,4,0)</f>
        <v>8009</v>
      </c>
      <c r="O47" s="35" t="str">
        <f>VLOOKUP($L47,setting!$A$2:$M$93,5,0)</f>
        <v>36.89.97.212</v>
      </c>
      <c r="P47" s="35">
        <f>VLOOKUP($L47,setting!$A$2:$M$93,6,0)</f>
        <v>8009</v>
      </c>
      <c r="Q47">
        <v>1</v>
      </c>
      <c r="R47">
        <v>1</v>
      </c>
      <c r="S47">
        <v>1234</v>
      </c>
      <c r="T47" t="s">
        <v>120</v>
      </c>
      <c r="U47" t="s">
        <v>302</v>
      </c>
      <c r="V47" t="s">
        <v>302</v>
      </c>
      <c r="W47" s="3" t="s">
        <v>306</v>
      </c>
      <c r="X47" s="3" t="s">
        <v>306</v>
      </c>
      <c r="Z47" s="35" t="str">
        <f>VLOOKUP($L47,setting!$A$2:$M$93,12,0)</f>
        <v>118.97.237.244</v>
      </c>
      <c r="AA47" s="35">
        <f>VLOOKUP($L47,setting!$A$2:$M$93,13,0)</f>
        <v>8009</v>
      </c>
      <c r="AC47" s="6" t="s">
        <v>305</v>
      </c>
      <c r="AD47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('C087EB1FEE05','&lt;?xml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8" spans="1:30" ht="135" x14ac:dyDescent="0.25">
      <c r="A48" t="s">
        <v>75</v>
      </c>
      <c r="B48" t="str">
        <f t="shared" si="0"/>
        <v>08A</v>
      </c>
      <c r="C48" t="str">
        <f>VLOOKUP(B48,Cabang!A:B,2,0)</f>
        <v>Palembang Utara</v>
      </c>
      <c r="D48" t="str">
        <f>VLOOKUP(B48,Cabang!A:C,3,0)</f>
        <v>TKTW1</v>
      </c>
      <c r="E48" t="s">
        <v>276</v>
      </c>
      <c r="F48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8" s="3" t="str">
        <f t="shared" si="2"/>
        <v>C087EB23F277</v>
      </c>
      <c r="I48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8" t="str">
        <f t="shared" si="4"/>
        <v>08AM100</v>
      </c>
      <c r="L48" t="str">
        <f t="shared" si="5"/>
        <v>08A</v>
      </c>
      <c r="M48" s="35" t="str">
        <f>VLOOKUP($L48,setting!$A$2:$M$93,3,0)</f>
        <v>192.168.0.158</v>
      </c>
      <c r="N48" s="35">
        <f>VLOOKUP($L48,setting!$A$2:$M$93,4,0)</f>
        <v>8009</v>
      </c>
      <c r="O48" s="35" t="str">
        <f>VLOOKUP($L48,setting!$A$2:$M$93,5,0)</f>
        <v>36.89.97.212</v>
      </c>
      <c r="P48" s="35">
        <f>VLOOKUP($L48,setting!$A$2:$M$93,6,0)</f>
        <v>8009</v>
      </c>
      <c r="Q48">
        <v>1</v>
      </c>
      <c r="R48">
        <v>1</v>
      </c>
      <c r="S48">
        <v>1234</v>
      </c>
      <c r="T48" t="s">
        <v>120</v>
      </c>
      <c r="U48" t="s">
        <v>302</v>
      </c>
      <c r="V48" t="s">
        <v>302</v>
      </c>
      <c r="W48" s="3" t="s">
        <v>306</v>
      </c>
      <c r="X48" s="3" t="s">
        <v>306</v>
      </c>
      <c r="Z48" s="35" t="str">
        <f>VLOOKUP($L48,setting!$A$2:$M$93,12,0)</f>
        <v>118.97.237.244</v>
      </c>
      <c r="AA48" s="35">
        <f>VLOOKUP($L48,setting!$A$2:$M$93,13,0)</f>
        <v>8009</v>
      </c>
      <c r="AC48" s="6" t="s">
        <v>305</v>
      </c>
      <c r="AD48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('C087EB23F277','&lt;?xml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49" spans="1:30" ht="135" x14ac:dyDescent="0.25">
      <c r="A49" t="s">
        <v>76</v>
      </c>
      <c r="B49" t="str">
        <f t="shared" si="0"/>
        <v>08A</v>
      </c>
      <c r="C49" t="str">
        <f>VLOOKUP(B49,Cabang!A:B,2,0)</f>
        <v>Palembang Utara</v>
      </c>
      <c r="D49" t="str">
        <f>VLOOKUP(B49,Cabang!A:C,3,0)</f>
        <v>TKTW1</v>
      </c>
      <c r="E49" t="s">
        <v>277</v>
      </c>
      <c r="F49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49" s="3" t="str">
        <f t="shared" si="2"/>
        <v>C087EB23F48D</v>
      </c>
      <c r="I49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49" t="str">
        <f t="shared" si="4"/>
        <v>08AM100</v>
      </c>
      <c r="L49" t="str">
        <f t="shared" si="5"/>
        <v>08A</v>
      </c>
      <c r="M49" s="35" t="str">
        <f>VLOOKUP($L49,setting!$A$2:$M$93,3,0)</f>
        <v>192.168.0.158</v>
      </c>
      <c r="N49" s="35">
        <f>VLOOKUP($L49,setting!$A$2:$M$93,4,0)</f>
        <v>8009</v>
      </c>
      <c r="O49" s="35" t="str">
        <f>VLOOKUP($L49,setting!$A$2:$M$93,5,0)</f>
        <v>36.89.97.212</v>
      </c>
      <c r="P49" s="35">
        <f>VLOOKUP($L49,setting!$A$2:$M$93,6,0)</f>
        <v>8009</v>
      </c>
      <c r="Q49">
        <v>1</v>
      </c>
      <c r="R49">
        <v>1</v>
      </c>
      <c r="S49">
        <v>1234</v>
      </c>
      <c r="T49" t="s">
        <v>120</v>
      </c>
      <c r="U49" t="s">
        <v>302</v>
      </c>
      <c r="V49" t="s">
        <v>302</v>
      </c>
      <c r="W49" s="3" t="s">
        <v>306</v>
      </c>
      <c r="X49" s="3" t="s">
        <v>306</v>
      </c>
      <c r="Z49" s="35" t="str">
        <f>VLOOKUP($L49,setting!$A$2:$M$93,12,0)</f>
        <v>118.97.237.244</v>
      </c>
      <c r="AA49" s="35">
        <f>VLOOKUP($L49,setting!$A$2:$M$93,13,0)</f>
        <v>8009</v>
      </c>
      <c r="AC49" s="6" t="s">
        <v>305</v>
      </c>
      <c r="AD49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('C087EB23F48D','&lt;?xml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0" spans="1:30" ht="135" x14ac:dyDescent="0.25">
      <c r="A50" t="s">
        <v>77</v>
      </c>
      <c r="B50" t="str">
        <f t="shared" si="0"/>
        <v>08A</v>
      </c>
      <c r="C50" t="str">
        <f>VLOOKUP(B50,Cabang!A:B,2,0)</f>
        <v>Palembang Utara</v>
      </c>
      <c r="D50" t="str">
        <f>VLOOKUP(B50,Cabang!A:C,3,0)</f>
        <v>TKTW1</v>
      </c>
      <c r="E50" t="s">
        <v>278</v>
      </c>
      <c r="F50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0" s="3" t="str">
        <f t="shared" si="2"/>
        <v>C087EB23F46F</v>
      </c>
      <c r="I50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0" t="str">
        <f t="shared" si="4"/>
        <v>08AM100</v>
      </c>
      <c r="L50" t="str">
        <f t="shared" si="5"/>
        <v>08A</v>
      </c>
      <c r="M50" s="35" t="str">
        <f>VLOOKUP($L50,setting!$A$2:$M$93,3,0)</f>
        <v>192.168.0.158</v>
      </c>
      <c r="N50" s="35">
        <f>VLOOKUP($L50,setting!$A$2:$M$93,4,0)</f>
        <v>8009</v>
      </c>
      <c r="O50" s="35" t="str">
        <f>VLOOKUP($L50,setting!$A$2:$M$93,5,0)</f>
        <v>36.89.97.212</v>
      </c>
      <c r="P50" s="35">
        <f>VLOOKUP($L50,setting!$A$2:$M$93,6,0)</f>
        <v>8009</v>
      </c>
      <c r="Q50">
        <v>1</v>
      </c>
      <c r="R50">
        <v>1</v>
      </c>
      <c r="S50">
        <v>1234</v>
      </c>
      <c r="T50" t="s">
        <v>120</v>
      </c>
      <c r="U50" t="s">
        <v>302</v>
      </c>
      <c r="V50" t="s">
        <v>302</v>
      </c>
      <c r="W50" s="3" t="s">
        <v>306</v>
      </c>
      <c r="X50" s="3" t="s">
        <v>306</v>
      </c>
      <c r="Z50" s="35" t="str">
        <f>VLOOKUP($L50,setting!$A$2:$M$93,12,0)</f>
        <v>118.97.237.244</v>
      </c>
      <c r="AA50" s="35">
        <f>VLOOKUP($L50,setting!$A$2:$M$93,13,0)</f>
        <v>8009</v>
      </c>
      <c r="AC50" s="6" t="s">
        <v>305</v>
      </c>
      <c r="AD50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('C087EB23F46F','&lt;?xml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1" spans="1:30" ht="135" x14ac:dyDescent="0.25">
      <c r="A51" t="s">
        <v>78</v>
      </c>
      <c r="B51" t="str">
        <f t="shared" si="0"/>
        <v>08A</v>
      </c>
      <c r="C51" t="str">
        <f>VLOOKUP(B51,Cabang!A:B,2,0)</f>
        <v>Palembang Utara</v>
      </c>
      <c r="D51" t="str">
        <f>VLOOKUP(B51,Cabang!A:C,3,0)</f>
        <v>TKTW1</v>
      </c>
      <c r="E51" t="s">
        <v>279</v>
      </c>
      <c r="F51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1" s="3" t="str">
        <f t="shared" si="2"/>
        <v>C087EB1FF119</v>
      </c>
      <c r="I51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1" t="str">
        <f t="shared" si="4"/>
        <v>08AM100</v>
      </c>
      <c r="L51" t="str">
        <f t="shared" si="5"/>
        <v>08A</v>
      </c>
      <c r="M51" s="35" t="str">
        <f>VLOOKUP($L51,setting!$A$2:$M$93,3,0)</f>
        <v>192.168.0.158</v>
      </c>
      <c r="N51" s="35">
        <f>VLOOKUP($L51,setting!$A$2:$M$93,4,0)</f>
        <v>8009</v>
      </c>
      <c r="O51" s="35" t="str">
        <f>VLOOKUP($L51,setting!$A$2:$M$93,5,0)</f>
        <v>36.89.97.212</v>
      </c>
      <c r="P51" s="35">
        <f>VLOOKUP($L51,setting!$A$2:$M$93,6,0)</f>
        <v>8009</v>
      </c>
      <c r="Q51">
        <v>1</v>
      </c>
      <c r="R51">
        <v>1</v>
      </c>
      <c r="S51">
        <v>1234</v>
      </c>
      <c r="T51" t="s">
        <v>120</v>
      </c>
      <c r="U51" t="s">
        <v>302</v>
      </c>
      <c r="V51" t="s">
        <v>302</v>
      </c>
      <c r="W51" s="3" t="s">
        <v>306</v>
      </c>
      <c r="X51" s="3" t="s">
        <v>306</v>
      </c>
      <c r="Z51" s="35" t="str">
        <f>VLOOKUP($L51,setting!$A$2:$M$93,12,0)</f>
        <v>118.97.237.244</v>
      </c>
      <c r="AA51" s="35">
        <f>VLOOKUP($L51,setting!$A$2:$M$93,13,0)</f>
        <v>8009</v>
      </c>
      <c r="AC51" s="6" t="s">
        <v>305</v>
      </c>
      <c r="AD51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('C087EB1FF119','&lt;?xml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2" spans="1:30" ht="135" x14ac:dyDescent="0.25">
      <c r="A52" t="s">
        <v>79</v>
      </c>
      <c r="B52" t="str">
        <f t="shared" si="0"/>
        <v>08A</v>
      </c>
      <c r="C52" t="str">
        <f>VLOOKUP(B52,Cabang!A:B,2,0)</f>
        <v>Palembang Utara</v>
      </c>
      <c r="D52" t="str">
        <f>VLOOKUP(B52,Cabang!A:C,3,0)</f>
        <v>TKTW1</v>
      </c>
      <c r="E52" t="s">
        <v>280</v>
      </c>
      <c r="F52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2" s="3" t="str">
        <f t="shared" si="2"/>
        <v>C087EB1FF11D</v>
      </c>
      <c r="I52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2" t="str">
        <f t="shared" si="4"/>
        <v>08AM100</v>
      </c>
      <c r="L52" t="str">
        <f t="shared" si="5"/>
        <v>08A</v>
      </c>
      <c r="M52" s="35" t="str">
        <f>VLOOKUP($L52,setting!$A$2:$M$93,3,0)</f>
        <v>192.168.0.158</v>
      </c>
      <c r="N52" s="35">
        <f>VLOOKUP($L52,setting!$A$2:$M$93,4,0)</f>
        <v>8009</v>
      </c>
      <c r="O52" s="35" t="str">
        <f>VLOOKUP($L52,setting!$A$2:$M$93,5,0)</f>
        <v>36.89.97.212</v>
      </c>
      <c r="P52" s="35">
        <f>VLOOKUP($L52,setting!$A$2:$M$93,6,0)</f>
        <v>8009</v>
      </c>
      <c r="Q52">
        <v>1</v>
      </c>
      <c r="R52">
        <v>1</v>
      </c>
      <c r="S52">
        <v>1234</v>
      </c>
      <c r="T52" t="s">
        <v>120</v>
      </c>
      <c r="U52" t="s">
        <v>302</v>
      </c>
      <c r="V52" t="s">
        <v>302</v>
      </c>
      <c r="W52" s="3" t="s">
        <v>306</v>
      </c>
      <c r="X52" s="3" t="s">
        <v>306</v>
      </c>
      <c r="Z52" s="35" t="str">
        <f>VLOOKUP($L52,setting!$A$2:$M$93,12,0)</f>
        <v>118.97.237.244</v>
      </c>
      <c r="AA52" s="35">
        <f>VLOOKUP($L52,setting!$A$2:$M$93,13,0)</f>
        <v>8009</v>
      </c>
      <c r="AC52" s="6" t="s">
        <v>305</v>
      </c>
      <c r="AD52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('C087EB1FF11D','&lt;?xml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3" spans="1:30" ht="135" x14ac:dyDescent="0.25">
      <c r="A53" t="s">
        <v>80</v>
      </c>
      <c r="B53" t="str">
        <f t="shared" si="0"/>
        <v>08A</v>
      </c>
      <c r="C53" t="str">
        <f>VLOOKUP(B53,Cabang!A:B,2,0)</f>
        <v>Palembang Utara</v>
      </c>
      <c r="D53" t="str">
        <f>VLOOKUP(B53,Cabang!A:C,3,0)</f>
        <v>TKTW1</v>
      </c>
      <c r="E53" t="s">
        <v>281</v>
      </c>
      <c r="F53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3" s="3" t="str">
        <f t="shared" si="2"/>
        <v>C087EB1FEE25</v>
      </c>
      <c r="I53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3" t="str">
        <f t="shared" si="4"/>
        <v>08AM100</v>
      </c>
      <c r="L53" t="str">
        <f t="shared" si="5"/>
        <v>08A</v>
      </c>
      <c r="M53" s="35" t="str">
        <f>VLOOKUP($L53,setting!$A$2:$M$93,3,0)</f>
        <v>192.168.0.158</v>
      </c>
      <c r="N53" s="35">
        <f>VLOOKUP($L53,setting!$A$2:$M$93,4,0)</f>
        <v>8009</v>
      </c>
      <c r="O53" s="35" t="str">
        <f>VLOOKUP($L53,setting!$A$2:$M$93,5,0)</f>
        <v>36.89.97.212</v>
      </c>
      <c r="P53" s="35">
        <f>VLOOKUP($L53,setting!$A$2:$M$93,6,0)</f>
        <v>8009</v>
      </c>
      <c r="Q53">
        <v>1</v>
      </c>
      <c r="R53">
        <v>1</v>
      </c>
      <c r="S53">
        <v>1234</v>
      </c>
      <c r="T53" t="s">
        <v>120</v>
      </c>
      <c r="U53" t="s">
        <v>302</v>
      </c>
      <c r="V53" t="s">
        <v>302</v>
      </c>
      <c r="W53" s="3" t="s">
        <v>306</v>
      </c>
      <c r="X53" s="3" t="s">
        <v>306</v>
      </c>
      <c r="Z53" s="35" t="str">
        <f>VLOOKUP($L53,setting!$A$2:$M$93,12,0)</f>
        <v>118.97.237.244</v>
      </c>
      <c r="AA53" s="35">
        <f>VLOOKUP($L53,setting!$A$2:$M$93,13,0)</f>
        <v>8009</v>
      </c>
      <c r="AC53" s="6" t="s">
        <v>305</v>
      </c>
      <c r="AD53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('C087EB1FEE25','&lt;?xml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4" spans="1:30" ht="135" x14ac:dyDescent="0.25">
      <c r="A54" t="s">
        <v>81</v>
      </c>
      <c r="B54" t="str">
        <f t="shared" si="0"/>
        <v>08A</v>
      </c>
      <c r="C54" t="str">
        <f>VLOOKUP(B54,Cabang!A:B,2,0)</f>
        <v>Palembang Utara</v>
      </c>
      <c r="D54" t="str">
        <f>VLOOKUP(B54,Cabang!A:C,3,0)</f>
        <v>TKTW1</v>
      </c>
      <c r="E54" t="s">
        <v>282</v>
      </c>
      <c r="F54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4" s="3" t="str">
        <f t="shared" si="2"/>
        <v>C087EB0404A1</v>
      </c>
      <c r="I54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4" t="str">
        <f t="shared" si="4"/>
        <v>08AM100</v>
      </c>
      <c r="L54" t="str">
        <f t="shared" si="5"/>
        <v>08A</v>
      </c>
      <c r="M54" s="35" t="str">
        <f>VLOOKUP($L54,setting!$A$2:$M$93,3,0)</f>
        <v>192.168.0.158</v>
      </c>
      <c r="N54" s="35">
        <f>VLOOKUP($L54,setting!$A$2:$M$93,4,0)</f>
        <v>8009</v>
      </c>
      <c r="O54" s="35" t="str">
        <f>VLOOKUP($L54,setting!$A$2:$M$93,5,0)</f>
        <v>36.89.97.212</v>
      </c>
      <c r="P54" s="35">
        <f>VLOOKUP($L54,setting!$A$2:$M$93,6,0)</f>
        <v>8009</v>
      </c>
      <c r="Q54">
        <v>1</v>
      </c>
      <c r="R54">
        <v>1</v>
      </c>
      <c r="S54">
        <v>1234</v>
      </c>
      <c r="T54" t="s">
        <v>120</v>
      </c>
      <c r="U54" t="s">
        <v>302</v>
      </c>
      <c r="V54" t="s">
        <v>302</v>
      </c>
      <c r="W54" s="3" t="s">
        <v>306</v>
      </c>
      <c r="X54" s="3" t="s">
        <v>306</v>
      </c>
      <c r="Z54" s="35" t="str">
        <f>VLOOKUP($L54,setting!$A$2:$M$93,12,0)</f>
        <v>118.97.237.244</v>
      </c>
      <c r="AA54" s="35">
        <f>VLOOKUP($L54,setting!$A$2:$M$93,13,0)</f>
        <v>8009</v>
      </c>
      <c r="AC54" s="6" t="s">
        <v>305</v>
      </c>
      <c r="AD5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('C087EB0404A1','&lt;?xml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5" spans="1:30" ht="135" x14ac:dyDescent="0.25">
      <c r="A55" t="s">
        <v>82</v>
      </c>
      <c r="B55" t="str">
        <f t="shared" si="0"/>
        <v>08A</v>
      </c>
      <c r="C55" t="str">
        <f>VLOOKUP(B55,Cabang!A:B,2,0)</f>
        <v>Palembang Utara</v>
      </c>
      <c r="D55" t="str">
        <f>VLOOKUP(B55,Cabang!A:C,3,0)</f>
        <v>TKTW1</v>
      </c>
      <c r="E55" t="s">
        <v>283</v>
      </c>
      <c r="F55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5" s="3" t="str">
        <f t="shared" si="2"/>
        <v>205EF7F7700A</v>
      </c>
      <c r="I55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5" t="str">
        <f t="shared" si="4"/>
        <v>08AM100</v>
      </c>
      <c r="L55" t="str">
        <f t="shared" si="5"/>
        <v>08A</v>
      </c>
      <c r="M55" s="35" t="str">
        <f>VLOOKUP($L55,setting!$A$2:$M$93,3,0)</f>
        <v>192.168.0.158</v>
      </c>
      <c r="N55" s="35">
        <f>VLOOKUP($L55,setting!$A$2:$M$93,4,0)</f>
        <v>8009</v>
      </c>
      <c r="O55" s="35" t="str">
        <f>VLOOKUP($L55,setting!$A$2:$M$93,5,0)</f>
        <v>36.89.97.212</v>
      </c>
      <c r="P55" s="35">
        <f>VLOOKUP($L55,setting!$A$2:$M$93,6,0)</f>
        <v>8009</v>
      </c>
      <c r="Q55">
        <v>1</v>
      </c>
      <c r="R55">
        <v>1</v>
      </c>
      <c r="S55">
        <v>1234</v>
      </c>
      <c r="T55" t="s">
        <v>120</v>
      </c>
      <c r="U55" t="s">
        <v>302</v>
      </c>
      <c r="V55" t="s">
        <v>302</v>
      </c>
      <c r="W55" s="3" t="s">
        <v>306</v>
      </c>
      <c r="X55" s="3" t="s">
        <v>306</v>
      </c>
      <c r="Z55" s="35" t="str">
        <f>VLOOKUP($L55,setting!$A$2:$M$93,12,0)</f>
        <v>118.97.237.244</v>
      </c>
      <c r="AA55" s="35">
        <f>VLOOKUP($L55,setting!$A$2:$M$93,13,0)</f>
        <v>8009</v>
      </c>
      <c r="AC55" s="6" t="s">
        <v>305</v>
      </c>
      <c r="AD5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('205EF7F7700A','&lt;?xml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6" spans="1:30" ht="135" x14ac:dyDescent="0.25">
      <c r="A56" t="s">
        <v>83</v>
      </c>
      <c r="B56" t="str">
        <f t="shared" si="0"/>
        <v>08A</v>
      </c>
      <c r="C56" t="str">
        <f>VLOOKUP(B56,Cabang!A:B,2,0)</f>
        <v>Palembang Utara</v>
      </c>
      <c r="D56" t="str">
        <f>VLOOKUP(B56,Cabang!A:C,3,0)</f>
        <v>TKTW1</v>
      </c>
      <c r="E56" t="s">
        <v>284</v>
      </c>
      <c r="F56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6" s="3" t="str">
        <f t="shared" si="2"/>
        <v>C087EB23F623</v>
      </c>
      <c r="I56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6" t="str">
        <f t="shared" si="4"/>
        <v>08AM100</v>
      </c>
      <c r="L56" t="str">
        <f t="shared" si="5"/>
        <v>08A</v>
      </c>
      <c r="M56" s="35" t="str">
        <f>VLOOKUP($L56,setting!$A$2:$M$93,3,0)</f>
        <v>192.168.0.158</v>
      </c>
      <c r="N56" s="35">
        <f>VLOOKUP($L56,setting!$A$2:$M$93,4,0)</f>
        <v>8009</v>
      </c>
      <c r="O56" s="35" t="str">
        <f>VLOOKUP($L56,setting!$A$2:$M$93,5,0)</f>
        <v>36.89.97.212</v>
      </c>
      <c r="P56" s="35">
        <f>VLOOKUP($L56,setting!$A$2:$M$93,6,0)</f>
        <v>8009</v>
      </c>
      <c r="Q56">
        <v>1</v>
      </c>
      <c r="R56">
        <v>1</v>
      </c>
      <c r="S56">
        <v>1234</v>
      </c>
      <c r="T56" t="s">
        <v>120</v>
      </c>
      <c r="U56" t="s">
        <v>302</v>
      </c>
      <c r="V56" t="s">
        <v>302</v>
      </c>
      <c r="W56" s="3" t="s">
        <v>306</v>
      </c>
      <c r="X56" s="3" t="s">
        <v>306</v>
      </c>
      <c r="Z56" s="35" t="str">
        <f>VLOOKUP($L56,setting!$A$2:$M$93,12,0)</f>
        <v>118.97.237.244</v>
      </c>
      <c r="AA56" s="35">
        <f>VLOOKUP($L56,setting!$A$2:$M$93,13,0)</f>
        <v>8009</v>
      </c>
      <c r="AC56" s="6" t="s">
        <v>305</v>
      </c>
      <c r="AD56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('C087EB23F623','&lt;?xml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7" spans="1:30" ht="135" x14ac:dyDescent="0.25">
      <c r="A57" t="s">
        <v>84</v>
      </c>
      <c r="B57" t="str">
        <f t="shared" si="0"/>
        <v>08A</v>
      </c>
      <c r="C57" t="str">
        <f>VLOOKUP(B57,Cabang!A:B,2,0)</f>
        <v>Palembang Utara</v>
      </c>
      <c r="D57" t="str">
        <f>VLOOKUP(B57,Cabang!A:C,3,0)</f>
        <v>TKTW1</v>
      </c>
      <c r="E57" t="s">
        <v>285</v>
      </c>
      <c r="F57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7" s="3" t="str">
        <f t="shared" si="2"/>
        <v>C087EB1FF0F3</v>
      </c>
      <c r="I57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7" t="str">
        <f t="shared" si="4"/>
        <v>08AM100</v>
      </c>
      <c r="L57" t="str">
        <f t="shared" si="5"/>
        <v>08A</v>
      </c>
      <c r="M57" s="35" t="str">
        <f>VLOOKUP($L57,setting!$A$2:$M$93,3,0)</f>
        <v>192.168.0.158</v>
      </c>
      <c r="N57" s="35">
        <f>VLOOKUP($L57,setting!$A$2:$M$93,4,0)</f>
        <v>8009</v>
      </c>
      <c r="O57" s="35" t="str">
        <f>VLOOKUP($L57,setting!$A$2:$M$93,5,0)</f>
        <v>36.89.97.212</v>
      </c>
      <c r="P57" s="35">
        <f>VLOOKUP($L57,setting!$A$2:$M$93,6,0)</f>
        <v>8009</v>
      </c>
      <c r="Q57">
        <v>1</v>
      </c>
      <c r="R57">
        <v>1</v>
      </c>
      <c r="S57">
        <v>1234</v>
      </c>
      <c r="T57" t="s">
        <v>120</v>
      </c>
      <c r="U57" t="s">
        <v>302</v>
      </c>
      <c r="V57" t="s">
        <v>302</v>
      </c>
      <c r="W57" s="3" t="s">
        <v>306</v>
      </c>
      <c r="X57" s="3" t="s">
        <v>306</v>
      </c>
      <c r="Z57" s="35" t="str">
        <f>VLOOKUP($L57,setting!$A$2:$M$93,12,0)</f>
        <v>118.97.237.244</v>
      </c>
      <c r="AA57" s="35">
        <f>VLOOKUP($L57,setting!$A$2:$M$93,13,0)</f>
        <v>8009</v>
      </c>
      <c r="AC57" s="6" t="s">
        <v>305</v>
      </c>
      <c r="AD57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('C087EB1FF0F3','&lt;?xml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8" spans="1:30" ht="135" x14ac:dyDescent="0.25">
      <c r="A58" t="s">
        <v>85</v>
      </c>
      <c r="B58" t="str">
        <f t="shared" si="0"/>
        <v>08A</v>
      </c>
      <c r="C58" t="str">
        <f>VLOOKUP(B58,Cabang!A:B,2,0)</f>
        <v>Palembang Utara</v>
      </c>
      <c r="D58" t="str">
        <f>VLOOKUP(B58,Cabang!A:C,3,0)</f>
        <v>TKTW1</v>
      </c>
      <c r="E58" t="s">
        <v>286</v>
      </c>
      <c r="F58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8" s="3" t="str">
        <f t="shared" si="2"/>
        <v>C087EB23F2AB</v>
      </c>
      <c r="I58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8" t="str">
        <f t="shared" si="4"/>
        <v>08AM100</v>
      </c>
      <c r="L58" t="str">
        <f t="shared" si="5"/>
        <v>08A</v>
      </c>
      <c r="M58" s="35" t="str">
        <f>VLOOKUP($L58,setting!$A$2:$M$93,3,0)</f>
        <v>192.168.0.158</v>
      </c>
      <c r="N58" s="35">
        <f>VLOOKUP($L58,setting!$A$2:$M$93,4,0)</f>
        <v>8009</v>
      </c>
      <c r="O58" s="35" t="str">
        <f>VLOOKUP($L58,setting!$A$2:$M$93,5,0)</f>
        <v>36.89.97.212</v>
      </c>
      <c r="P58" s="35">
        <f>VLOOKUP($L58,setting!$A$2:$M$93,6,0)</f>
        <v>8009</v>
      </c>
      <c r="Q58">
        <v>1</v>
      </c>
      <c r="R58">
        <v>1</v>
      </c>
      <c r="S58">
        <v>1234</v>
      </c>
      <c r="T58" t="s">
        <v>120</v>
      </c>
      <c r="U58" t="s">
        <v>302</v>
      </c>
      <c r="V58" t="s">
        <v>302</v>
      </c>
      <c r="W58" s="3" t="s">
        <v>306</v>
      </c>
      <c r="X58" s="3" t="s">
        <v>306</v>
      </c>
      <c r="Z58" s="35" t="str">
        <f>VLOOKUP($L58,setting!$A$2:$M$93,12,0)</f>
        <v>118.97.237.244</v>
      </c>
      <c r="AA58" s="35">
        <f>VLOOKUP($L58,setting!$A$2:$M$93,13,0)</f>
        <v>8009</v>
      </c>
      <c r="AC58" s="6" t="s">
        <v>305</v>
      </c>
      <c r="AD58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('C087EB23F2AB','&lt;?xml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59" spans="1:30" ht="135" x14ac:dyDescent="0.25">
      <c r="A59" t="s">
        <v>86</v>
      </c>
      <c r="B59" t="str">
        <f t="shared" si="0"/>
        <v>08A</v>
      </c>
      <c r="C59" t="str">
        <f>VLOOKUP(B59,Cabang!A:B,2,0)</f>
        <v>Palembang Utara</v>
      </c>
      <c r="D59" t="str">
        <f>VLOOKUP(B59,Cabang!A:C,3,0)</f>
        <v>TKTW1</v>
      </c>
      <c r="E59" t="s">
        <v>287</v>
      </c>
      <c r="F59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59" s="3" t="str">
        <f t="shared" si="2"/>
        <v>C087EB23F5C5</v>
      </c>
      <c r="I59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59" t="str">
        <f t="shared" si="4"/>
        <v>08AM100</v>
      </c>
      <c r="L59" t="str">
        <f t="shared" si="5"/>
        <v>08A</v>
      </c>
      <c r="M59" s="35" t="str">
        <f>VLOOKUP($L59,setting!$A$2:$M$93,3,0)</f>
        <v>192.168.0.158</v>
      </c>
      <c r="N59" s="35">
        <f>VLOOKUP($L59,setting!$A$2:$M$93,4,0)</f>
        <v>8009</v>
      </c>
      <c r="O59" s="35" t="str">
        <f>VLOOKUP($L59,setting!$A$2:$M$93,5,0)</f>
        <v>36.89.97.212</v>
      </c>
      <c r="P59" s="35">
        <f>VLOOKUP($L59,setting!$A$2:$M$93,6,0)</f>
        <v>8009</v>
      </c>
      <c r="Q59">
        <v>1</v>
      </c>
      <c r="R59">
        <v>1</v>
      </c>
      <c r="S59">
        <v>1234</v>
      </c>
      <c r="T59" t="s">
        <v>120</v>
      </c>
      <c r="U59" t="s">
        <v>302</v>
      </c>
      <c r="V59" t="s">
        <v>302</v>
      </c>
      <c r="W59" s="3" t="s">
        <v>306</v>
      </c>
      <c r="X59" s="3" t="s">
        <v>306</v>
      </c>
      <c r="Z59" s="35" t="str">
        <f>VLOOKUP($L59,setting!$A$2:$M$93,12,0)</f>
        <v>118.97.237.244</v>
      </c>
      <c r="AA59" s="35">
        <f>VLOOKUP($L59,setting!$A$2:$M$93,13,0)</f>
        <v>8009</v>
      </c>
      <c r="AC59" s="6" t="s">
        <v>305</v>
      </c>
      <c r="AD59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('C087EB23F5C5','&lt;?xml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60" spans="1:30" ht="135" x14ac:dyDescent="0.25">
      <c r="A60" t="s">
        <v>87</v>
      </c>
      <c r="B60" t="str">
        <f t="shared" si="0"/>
        <v>08A</v>
      </c>
      <c r="C60" t="str">
        <f>VLOOKUP(B60,Cabang!A:B,2,0)</f>
        <v>Palembang Utara</v>
      </c>
      <c r="D60" t="str">
        <f>VLOOKUP(B60,Cabang!A:C,3,0)</f>
        <v>TKTW1</v>
      </c>
      <c r="E60" t="s">
        <v>288</v>
      </c>
      <c r="F60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0" s="3" t="str">
        <f t="shared" si="2"/>
        <v>C087EB00E87F</v>
      </c>
      <c r="I60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0" t="str">
        <f t="shared" si="4"/>
        <v>08AM100</v>
      </c>
      <c r="L60" t="str">
        <f t="shared" si="5"/>
        <v>08A</v>
      </c>
      <c r="M60" s="35" t="str">
        <f>VLOOKUP($L60,setting!$A$2:$M$93,3,0)</f>
        <v>192.168.0.158</v>
      </c>
      <c r="N60" s="35">
        <f>VLOOKUP($L60,setting!$A$2:$M$93,4,0)</f>
        <v>8009</v>
      </c>
      <c r="O60" s="35" t="str">
        <f>VLOOKUP($L60,setting!$A$2:$M$93,5,0)</f>
        <v>36.89.97.212</v>
      </c>
      <c r="P60" s="35">
        <f>VLOOKUP($L60,setting!$A$2:$M$93,6,0)</f>
        <v>8009</v>
      </c>
      <c r="Q60">
        <v>1</v>
      </c>
      <c r="R60">
        <v>1</v>
      </c>
      <c r="S60">
        <v>1234</v>
      </c>
      <c r="T60" t="s">
        <v>120</v>
      </c>
      <c r="U60" t="s">
        <v>302</v>
      </c>
      <c r="V60" t="s">
        <v>302</v>
      </c>
      <c r="W60" s="3" t="s">
        <v>306</v>
      </c>
      <c r="X60" s="3" t="s">
        <v>306</v>
      </c>
      <c r="Z60" s="35" t="str">
        <f>VLOOKUP($L60,setting!$A$2:$M$93,12,0)</f>
        <v>118.97.237.244</v>
      </c>
      <c r="AA60" s="35">
        <f>VLOOKUP($L60,setting!$A$2:$M$93,13,0)</f>
        <v>8009</v>
      </c>
      <c r="AC60" s="6" t="s">
        <v>305</v>
      </c>
      <c r="AD60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('C087EB00E87F','&lt;?xml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61" spans="1:30" ht="135" x14ac:dyDescent="0.25">
      <c r="A61" t="s">
        <v>88</v>
      </c>
      <c r="B61" t="str">
        <f t="shared" si="0"/>
        <v>08A</v>
      </c>
      <c r="C61" t="str">
        <f>VLOOKUP(B61,Cabang!A:B,2,0)</f>
        <v>Palembang Utara</v>
      </c>
      <c r="D61" t="str">
        <f>VLOOKUP(B61,Cabang!A:C,3,0)</f>
        <v>TKTW1</v>
      </c>
      <c r="E61" t="s">
        <v>289</v>
      </c>
      <c r="F61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1" s="3" t="str">
        <f t="shared" si="2"/>
        <v>C087EB00EE8F</v>
      </c>
      <c r="I61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1" t="str">
        <f t="shared" si="4"/>
        <v>08AM100</v>
      </c>
      <c r="L61" t="str">
        <f t="shared" si="5"/>
        <v>08A</v>
      </c>
      <c r="M61" s="35" t="str">
        <f>VLOOKUP($L61,setting!$A$2:$M$93,3,0)</f>
        <v>192.168.0.158</v>
      </c>
      <c r="N61" s="35">
        <f>VLOOKUP($L61,setting!$A$2:$M$93,4,0)</f>
        <v>8009</v>
      </c>
      <c r="O61" s="35" t="str">
        <f>VLOOKUP($L61,setting!$A$2:$M$93,5,0)</f>
        <v>36.89.97.212</v>
      </c>
      <c r="P61" s="35">
        <f>VLOOKUP($L61,setting!$A$2:$M$93,6,0)</f>
        <v>8009</v>
      </c>
      <c r="Q61">
        <v>1</v>
      </c>
      <c r="R61">
        <v>1</v>
      </c>
      <c r="S61">
        <v>1234</v>
      </c>
      <c r="T61" t="s">
        <v>120</v>
      </c>
      <c r="U61" t="s">
        <v>302</v>
      </c>
      <c r="V61" t="s">
        <v>302</v>
      </c>
      <c r="W61" s="3" t="s">
        <v>306</v>
      </c>
      <c r="X61" s="3" t="s">
        <v>306</v>
      </c>
      <c r="Z61" s="35" t="str">
        <f>VLOOKUP($L61,setting!$A$2:$M$93,12,0)</f>
        <v>118.97.237.244</v>
      </c>
      <c r="AA61" s="35">
        <f>VLOOKUP($L61,setting!$A$2:$M$93,13,0)</f>
        <v>8009</v>
      </c>
      <c r="AC61" s="6" t="s">
        <v>305</v>
      </c>
      <c r="AD61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('C087EB00EE8F','&lt;?xml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62" spans="1:30" ht="135" x14ac:dyDescent="0.25">
      <c r="A62" t="s">
        <v>89</v>
      </c>
      <c r="B62" t="str">
        <f t="shared" si="0"/>
        <v>08A</v>
      </c>
      <c r="C62" t="str">
        <f>VLOOKUP(B62,Cabang!A:B,2,0)</f>
        <v>Palembang Utara</v>
      </c>
      <c r="D62" t="str">
        <f>VLOOKUP(B62,Cabang!A:C,3,0)</f>
        <v>TKTW1</v>
      </c>
      <c r="E62" t="s">
        <v>290</v>
      </c>
      <c r="F62" s="6" t="str">
        <f t="shared" si="1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2" s="3" t="str">
        <f t="shared" si="2"/>
        <v>205EF7D8399C</v>
      </c>
      <c r="I62" t="str">
        <f t="shared" si="3"/>
        <v>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2" t="str">
        <f t="shared" si="4"/>
        <v>08AM100</v>
      </c>
      <c r="L62" t="str">
        <f t="shared" si="5"/>
        <v>08A</v>
      </c>
      <c r="M62" s="35" t="str">
        <f>VLOOKUP($L62,setting!$A$2:$M$93,3,0)</f>
        <v>192.168.0.158</v>
      </c>
      <c r="N62" s="35">
        <f>VLOOKUP($L62,setting!$A$2:$M$93,4,0)</f>
        <v>8009</v>
      </c>
      <c r="O62" s="35" t="str">
        <f>VLOOKUP($L62,setting!$A$2:$M$93,5,0)</f>
        <v>36.89.97.212</v>
      </c>
      <c r="P62" s="35">
        <f>VLOOKUP($L62,setting!$A$2:$M$93,6,0)</f>
        <v>8009</v>
      </c>
      <c r="Q62">
        <v>1</v>
      </c>
      <c r="R62">
        <v>1</v>
      </c>
      <c r="S62">
        <v>1234</v>
      </c>
      <c r="T62" t="s">
        <v>120</v>
      </c>
      <c r="U62" t="s">
        <v>302</v>
      </c>
      <c r="V62" t="s">
        <v>302</v>
      </c>
      <c r="W62" s="3" t="s">
        <v>306</v>
      </c>
      <c r="X62" s="3" t="s">
        <v>306</v>
      </c>
      <c r="Z62" s="35" t="str">
        <f>VLOOKUP($L62,setting!$A$2:$M$93,12,0)</f>
        <v>118.97.237.244</v>
      </c>
      <c r="AA62" s="35">
        <f>VLOOKUP($L62,setting!$A$2:$M$93,13,0)</f>
        <v>8009</v>
      </c>
      <c r="AC62" s="6" t="s">
        <v>305</v>
      </c>
      <c r="AD62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('205EF7D8399C','&lt;?xml version="1.0" encoding="UTF-8"?&gt;&lt;userconfig&gt;&lt;username&gt;Office Mebel&lt;/username&gt;&lt;szId&gt;08AM100&lt;/szId&gt;&lt;password&gt;1234&lt;/password&gt;&lt;szDepoId&gt;08A&lt;/szDepoId&gt;&lt;szDepoName&gt;Palembang Utara&lt;/szDepoName&gt;&lt;database&gt;MobileSFA.db3&lt;/database&gt;&lt;szWifiIP&gt;192.168.0.158&lt;/szWifiIP&gt;&lt;szWifiPort&gt;8009&lt;/szWifiPort&gt;&lt;szGPRSIP&gt;36.89.97.212&lt;/szGPRSIP&gt;&lt;szGPRSPort&gt;8009&lt;/szGPRSPort&gt;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&lt;/userconfig&gt;','','08AM100','08A','192.168.0.158','8009','36.89.97.212','8009','1','1','1234','TO','INJECT','INJECT','2017-12-12 13:30:30','2017-12-12 13:30:30','','118.97.237.244','8009');</v>
      </c>
    </row>
    <row r="63" spans="1:30" ht="135" x14ac:dyDescent="0.25">
      <c r="A63" t="s">
        <v>90</v>
      </c>
      <c r="B63" t="str">
        <f t="shared" si="0"/>
        <v>09A</v>
      </c>
      <c r="C63" t="str">
        <f>VLOOKUP(B63,Cabang!A:B,2,0)</f>
        <v>Pangkalpinang</v>
      </c>
      <c r="D63" t="str">
        <f>VLOOKUP(B63,Cabang!A:C,3,0)</f>
        <v>TKTW1</v>
      </c>
      <c r="E63" t="s">
        <v>291</v>
      </c>
      <c r="F63" s="6" t="str">
        <f t="shared" si="1"/>
        <v>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3" s="3" t="str">
        <f t="shared" si="2"/>
        <v>C087EB00EACD</v>
      </c>
      <c r="I63" t="str">
        <f t="shared" si="3"/>
        <v>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3" t="str">
        <f t="shared" si="4"/>
        <v>09AM100</v>
      </c>
      <c r="L63" t="str">
        <f t="shared" si="5"/>
        <v>09A</v>
      </c>
      <c r="M63" s="35" t="str">
        <f>VLOOKUP($L63,setting!$A$2:$M$93,3,0)</f>
        <v>192.168.0.158</v>
      </c>
      <c r="N63" s="35">
        <f>VLOOKUP($L63,setting!$A$2:$M$93,4,0)</f>
        <v>8009</v>
      </c>
      <c r="O63" s="35" t="str">
        <f>VLOOKUP($L63,setting!$A$2:$M$93,5,0)</f>
        <v>36.89.97.212</v>
      </c>
      <c r="P63" s="35">
        <f>VLOOKUP($L63,setting!$A$2:$M$93,6,0)</f>
        <v>8009</v>
      </c>
      <c r="Q63">
        <v>1</v>
      </c>
      <c r="R63">
        <v>1</v>
      </c>
      <c r="S63">
        <v>1234</v>
      </c>
      <c r="T63" t="s">
        <v>120</v>
      </c>
      <c r="U63" t="s">
        <v>302</v>
      </c>
      <c r="V63" t="s">
        <v>302</v>
      </c>
      <c r="W63" s="3" t="s">
        <v>306</v>
      </c>
      <c r="X63" s="3" t="s">
        <v>306</v>
      </c>
      <c r="Z63" s="35" t="str">
        <f>VLOOKUP($L63,setting!$A$2:$M$93,12,0)</f>
        <v>118.97.237.244</v>
      </c>
      <c r="AA63" s="35">
        <f>VLOOKUP($L63,setting!$A$2:$M$93,13,0)</f>
        <v>8009</v>
      </c>
      <c r="AC63" s="6" t="s">
        <v>305</v>
      </c>
      <c r="AD63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('C087EB00EACD','&lt;?xml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&lt;/userconfig&gt;','','09AM100','09A','192.168.0.158','8009','36.89.97.212','8009','1','1','1234','TO','INJECT','INJECT','2017-12-12 13:30:30','2017-12-12 13:30:30','','118.97.237.244','8009');</v>
      </c>
    </row>
    <row r="64" spans="1:30" ht="135" x14ac:dyDescent="0.25">
      <c r="A64" t="s">
        <v>91</v>
      </c>
      <c r="B64" t="str">
        <f t="shared" si="0"/>
        <v>09A</v>
      </c>
      <c r="C64" t="str">
        <f>VLOOKUP(B64,Cabang!A:B,2,0)</f>
        <v>Pangkalpinang</v>
      </c>
      <c r="D64" t="str">
        <f>VLOOKUP(B64,Cabang!A:C,3,0)</f>
        <v>TKTW1</v>
      </c>
      <c r="E64" t="s">
        <v>292</v>
      </c>
      <c r="F64" s="6" t="str">
        <f t="shared" si="1"/>
        <v>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4" s="3" t="str">
        <f t="shared" si="2"/>
        <v>C087EB1FF0EB</v>
      </c>
      <c r="I64" t="str">
        <f t="shared" si="3"/>
        <v>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4" t="str">
        <f t="shared" si="4"/>
        <v>09AM100</v>
      </c>
      <c r="L64" t="str">
        <f t="shared" si="5"/>
        <v>09A</v>
      </c>
      <c r="M64" s="35" t="str">
        <f>VLOOKUP($L64,setting!$A$2:$M$93,3,0)</f>
        <v>192.168.0.158</v>
      </c>
      <c r="N64" s="35">
        <f>VLOOKUP($L64,setting!$A$2:$M$93,4,0)</f>
        <v>8009</v>
      </c>
      <c r="O64" s="35" t="str">
        <f>VLOOKUP($L64,setting!$A$2:$M$93,5,0)</f>
        <v>36.89.97.212</v>
      </c>
      <c r="P64" s="35">
        <f>VLOOKUP($L64,setting!$A$2:$M$93,6,0)</f>
        <v>8009</v>
      </c>
      <c r="Q64">
        <v>1</v>
      </c>
      <c r="R64">
        <v>1</v>
      </c>
      <c r="S64">
        <v>1234</v>
      </c>
      <c r="T64" t="s">
        <v>120</v>
      </c>
      <c r="U64" t="s">
        <v>302</v>
      </c>
      <c r="V64" t="s">
        <v>302</v>
      </c>
      <c r="W64" s="3" t="s">
        <v>306</v>
      </c>
      <c r="X64" s="3" t="s">
        <v>306</v>
      </c>
      <c r="Z64" s="35" t="str">
        <f>VLOOKUP($L64,setting!$A$2:$M$93,12,0)</f>
        <v>118.97.237.244</v>
      </c>
      <c r="AA64" s="35">
        <f>VLOOKUP($L64,setting!$A$2:$M$93,13,0)</f>
        <v>8009</v>
      </c>
      <c r="AC64" s="6" t="s">
        <v>305</v>
      </c>
      <c r="AD64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('C087EB1FF0EB','&lt;?xml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&lt;/userconfig&gt;','','09AM100','09A','192.168.0.158','8009','36.89.97.212','8009','1','1','1234','TO','INJECT','INJECT','2017-12-12 13:30:30','2017-12-12 13:30:30','','118.97.237.244','8009');</v>
      </c>
    </row>
    <row r="65" spans="1:30" ht="135" x14ac:dyDescent="0.25">
      <c r="A65" t="s">
        <v>92</v>
      </c>
      <c r="B65" t="str">
        <f t="shared" si="0"/>
        <v>09A</v>
      </c>
      <c r="C65" t="str">
        <f>VLOOKUP(B65,Cabang!A:B,2,0)</f>
        <v>Pangkalpinang</v>
      </c>
      <c r="D65" t="str">
        <f>VLOOKUP(B65,Cabang!A:C,3,0)</f>
        <v>TKTW1</v>
      </c>
      <c r="E65" t="s">
        <v>309</v>
      </c>
      <c r="F65" s="6" t="str">
        <f t="shared" si="1"/>
        <v>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" s="3" t="str">
        <f t="shared" si="2"/>
        <v>C087EB1FF0F7</v>
      </c>
      <c r="I65" t="str">
        <f t="shared" si="3"/>
        <v>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" t="str">
        <f t="shared" si="4"/>
        <v>09AM100</v>
      </c>
      <c r="L65" t="str">
        <f t="shared" si="5"/>
        <v>09A</v>
      </c>
      <c r="M65" s="35" t="str">
        <f>VLOOKUP($L65,setting!$A$2:$M$93,3,0)</f>
        <v>192.168.0.158</v>
      </c>
      <c r="N65" s="35">
        <f>VLOOKUP($L65,setting!$A$2:$M$93,4,0)</f>
        <v>8009</v>
      </c>
      <c r="O65" s="35" t="str">
        <f>VLOOKUP($L65,setting!$A$2:$M$93,5,0)</f>
        <v>36.89.97.212</v>
      </c>
      <c r="P65" s="35">
        <f>VLOOKUP($L65,setting!$A$2:$M$93,6,0)</f>
        <v>8009</v>
      </c>
      <c r="Q65">
        <v>1</v>
      </c>
      <c r="R65">
        <v>1</v>
      </c>
      <c r="S65">
        <v>1234</v>
      </c>
      <c r="T65" t="s">
        <v>120</v>
      </c>
      <c r="U65" t="s">
        <v>302</v>
      </c>
      <c r="V65" t="s">
        <v>302</v>
      </c>
      <c r="W65" s="3" t="s">
        <v>306</v>
      </c>
      <c r="X65" s="3" t="s">
        <v>306</v>
      </c>
      <c r="Z65" s="35" t="str">
        <f>VLOOKUP($L65,setting!$A$2:$M$93,12,0)</f>
        <v>118.97.237.244</v>
      </c>
      <c r="AA65" s="35">
        <f>VLOOKUP($L65,setting!$A$2:$M$93,13,0)</f>
        <v>8009</v>
      </c>
      <c r="AC65" s="6" t="s">
        <v>305</v>
      </c>
      <c r="AD65" s="6" t="str">
        <f t="shared" si="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('C087EB1FF0F7','&lt;?xml version="1.0" encoding="UTF-8"?&gt;&lt;userconfig&gt;&lt;username&gt;Office Mebel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&lt;/userconfig&gt;','','09AM100','09A','192.168.0.158','8009','36.89.97.212','8009','1','1','1234','TO','INJECT','INJECT','2017-12-12 13:30:30','2017-12-12 13:30:30','','118.97.237.244','8009');</v>
      </c>
    </row>
    <row r="66" spans="1:30" x14ac:dyDescent="0.25">
      <c r="L66"/>
    </row>
    <row r="67" spans="1:30" ht="135" x14ac:dyDescent="0.25">
      <c r="A67" t="s">
        <v>312</v>
      </c>
      <c r="B67" t="str">
        <f t="shared" si="0"/>
        <v>16D</v>
      </c>
      <c r="C67" t="str">
        <f>VLOOKUP(B67,Cabang!A:B,2,0)</f>
        <v>Sidoarjo</v>
      </c>
      <c r="D67" t="str">
        <f>VLOOKUP(B67,Cabang!A:C,3,0)</f>
        <v>TKTW4</v>
      </c>
      <c r="E67" t="s">
        <v>310</v>
      </c>
      <c r="F67" s="6" t="str">
        <f t="shared" si="1"/>
        <v>&lt;?xml version="1.0" encoding="UTF-8"?&gt;&lt;userconfig&gt;&lt;username&gt;Office Mebel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67" s="3" t="str">
        <f>E67</f>
        <v>205EF7D4F5E6</v>
      </c>
      <c r="I67" t="str">
        <f>F67</f>
        <v>&lt;?xml version="1.0" encoding="UTF-8"?&gt;&lt;userconfig&gt;&lt;username&gt;Office Mebel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67" t="str">
        <f>CONCATENATE(B67,"M100")</f>
        <v>16DM100</v>
      </c>
      <c r="L67" t="str">
        <f>B67</f>
        <v>16D</v>
      </c>
      <c r="M67" s="35" t="str">
        <f>VLOOKUP($L67,setting!$A$2:$M$93,3,0)</f>
        <v>192.168.0.240</v>
      </c>
      <c r="N67" s="35">
        <f>VLOOKUP($L67,setting!$A$2:$M$93,4,0)</f>
        <v>8005</v>
      </c>
      <c r="O67" s="35" t="str">
        <f>VLOOKUP($L67,setting!$A$2:$M$93,5,0)</f>
        <v>182.23.61.173</v>
      </c>
      <c r="P67" s="35">
        <f>VLOOKUP($L67,setting!$A$2:$M$93,6,0)</f>
        <v>8005</v>
      </c>
      <c r="Q67">
        <v>1</v>
      </c>
      <c r="R67">
        <v>1</v>
      </c>
      <c r="S67">
        <v>1234</v>
      </c>
      <c r="T67" t="s">
        <v>120</v>
      </c>
      <c r="U67" t="s">
        <v>302</v>
      </c>
      <c r="V67" t="s">
        <v>302</v>
      </c>
      <c r="W67" s="3" t="s">
        <v>306</v>
      </c>
      <c r="X67" s="3" t="s">
        <v>306</v>
      </c>
      <c r="Z67" s="35" t="str">
        <f>VLOOKUP($L67,setting!$A$2:$M$93,12,0)</f>
        <v>118.97.237.244</v>
      </c>
      <c r="AA67" s="35">
        <f>VLOOKUP($L67,setting!$A$2:$M$93,13,0)</f>
        <v>8005</v>
      </c>
      <c r="AC67" s="6" t="s">
        <v>305</v>
      </c>
      <c r="AD67" s="6" t="str">
        <f>CONCATENATE(AC67,H67,"','",I67,"','",J67,"','",K67,"','",L67,"','",M67,"','",N67,"','",O67,"','",P67,"','",Q67,"','",R67,"','",S67,"','",T67,"','",U67,"','",V67,"','",W67,"','",X67,"','",Y67,"','",Z67,"','",AA67,"');")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('205EF7D4F5E6','&lt;?xml version="1.0" encoding="UTF-8"?&gt;&lt;userconfig&gt;&lt;username&gt;Office Mebel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&lt;/userconfig&gt;','','16DM100','16D','192.168.0.240','8005','182.23.61.173','8005','1','1','1234','TO','INJECT','INJECT','2017-12-12 13:30:30','2017-12-12 13:30:30','','118.97.237.244','8005');</v>
      </c>
    </row>
    <row r="68" spans="1:30" ht="135" x14ac:dyDescent="0.25">
      <c r="A68" t="s">
        <v>313</v>
      </c>
      <c r="B68" t="str">
        <f t="shared" si="0"/>
        <v>16D</v>
      </c>
      <c r="C68" t="str">
        <f>VLOOKUP(B68,Cabang!A:B,2,0)</f>
        <v>Sidoarjo</v>
      </c>
      <c r="D68" t="str">
        <f>VLOOKUP(B68,Cabang!A:C,3,0)</f>
        <v>TKTW4</v>
      </c>
      <c r="E68" t="s">
        <v>311</v>
      </c>
      <c r="F68" s="6" t="str">
        <f>CONCATENATE("&lt;?xml version=""1.0"" encoding=""UTF-8""?&gt;&lt;userconfig&gt;&lt;username&gt;Office Mebel&lt;/username&gt;&lt;szId&gt;",K68,"&lt;/szId&gt;&lt;password&gt;1234&lt;/password&gt;&lt;szDepoId&gt;",L68,"&lt;/szDepoId&gt;&lt;szDepoName&gt;",C68,"&lt;/szDepoName&gt;&lt;database&gt;MobileSFA.db3&lt;/database&gt;&lt;szWifiIP&gt;",M68,"&lt;/szWifiIP&gt;&lt;szWifiPort&gt;",N68,"&lt;/szWifiPort&gt;&lt;szGPRSIP&gt;",O68,"&lt;/szGPRSIP&gt;&lt;szGPRSPort&gt;",P68,"&lt;/szGPRSPort&gt;  &lt;szBackUpIP&gt;",Z68,"&lt;/szBackUpIP&gt;&lt;szBackUpPort&gt;",AA68,"&lt;/szBackUpPort&gt;  &lt;szType&gt;TO&lt;/szType&gt;&lt;bWifi&gt;YES&lt;/bWifi&gt;&lt;bDalamKota&gt;YES&lt;/bDalamKota&gt;    &lt;/userconfig&gt;")</f>
        <v>&lt;?xml version="1.0" encoding="UTF-8"?&gt;&lt;userconfig&gt;&lt;username&gt;Office Mebel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68" s="3" t="str">
        <f>E68</f>
        <v>205EF7CE098E</v>
      </c>
      <c r="I68" t="str">
        <f>F68</f>
        <v>&lt;?xml version="1.0" encoding="UTF-8"?&gt;&lt;userconfig&gt;&lt;username&gt;Office Mebel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68" t="str">
        <f>CONCATENATE(B68,"M100")</f>
        <v>16DM100</v>
      </c>
      <c r="L68" t="str">
        <f>B68</f>
        <v>16D</v>
      </c>
      <c r="M68" s="35" t="str">
        <f>VLOOKUP($L68,setting!$A$2:$M$93,3,0)</f>
        <v>192.168.0.240</v>
      </c>
      <c r="N68" s="35">
        <f>VLOOKUP($L68,setting!$A$2:$M$93,4,0)</f>
        <v>8005</v>
      </c>
      <c r="O68" s="35" t="str">
        <f>VLOOKUP($L68,setting!$A$2:$M$93,5,0)</f>
        <v>182.23.61.173</v>
      </c>
      <c r="P68" s="35">
        <f>VLOOKUP($L68,setting!$A$2:$M$93,6,0)</f>
        <v>8005</v>
      </c>
      <c r="Q68">
        <v>1</v>
      </c>
      <c r="R68">
        <v>1</v>
      </c>
      <c r="S68">
        <v>1234</v>
      </c>
      <c r="T68" t="s">
        <v>120</v>
      </c>
      <c r="U68" t="s">
        <v>302</v>
      </c>
      <c r="V68" t="s">
        <v>302</v>
      </c>
      <c r="W68" s="3" t="s">
        <v>306</v>
      </c>
      <c r="X68" s="3" t="s">
        <v>306</v>
      </c>
      <c r="Z68" s="35" t="str">
        <f>VLOOKUP($L68,setting!$A$2:$M$93,12,0)</f>
        <v>118.97.237.244</v>
      </c>
      <c r="AA68" s="35">
        <f>VLOOKUP($L68,setting!$A$2:$M$93,13,0)</f>
        <v>8005</v>
      </c>
      <c r="AC68" s="6" t="s">
        <v>305</v>
      </c>
      <c r="AD68" s="6" t="str">
        <f>CONCATENATE(AC68,H68,"','",I68,"','",J68,"','",K68,"','",L68,"','",M68,"','",N68,"','",O68,"','",P68,"','",Q68,"','",R68,"','",S68,"','",T68,"','",U68,"','",V68,"','",W68,"','",X68,"','",Y68,"','",Z68,"','",AA68,"');")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('205EF7CE098E','&lt;?xml version="1.0" encoding="UTF-8"?&gt;&lt;userconfig&gt;&lt;username&gt;Office Mebel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&lt;/userconfig&gt;','','16DM100','16D','192.168.0.240','8005','182.23.61.173','8005','1','1','1234','TO','INJECT','INJECT','2017-12-12 13:30:30','2017-12-12 13:30:30','','118.97.237.244','8005');</v>
      </c>
    </row>
    <row r="69" spans="1:30" x14ac:dyDescent="0.25">
      <c r="L69"/>
    </row>
    <row r="70" spans="1:30" ht="135" x14ac:dyDescent="0.25">
      <c r="A70" t="s">
        <v>314</v>
      </c>
      <c r="B70" t="str">
        <f t="shared" ref="B70:B92" si="7">LEFT(A70,3)</f>
        <v>22A</v>
      </c>
      <c r="C70" t="str">
        <f>VLOOKUP(B70,Cabang!A:B,2,0)</f>
        <v>Banjarmasin</v>
      </c>
      <c r="D70" t="str">
        <f>VLOOKUP(B70,Cabang!A:C,3,0)</f>
        <v>TKTW5</v>
      </c>
      <c r="E70" t="s">
        <v>337</v>
      </c>
      <c r="F70" s="6" t="str">
        <f>CONCATENATE("&lt;?xml version=""1.0"" encoding=""UTF-8""?&gt;&lt;userconfig&gt;&lt;username&gt;Office Mebel ",C70,"&lt;/username&gt;&lt;szId&gt;",K70,"&lt;/szId&gt;&lt;password&gt;1234&lt;/password&gt;&lt;szDepoId&gt;",L70,"&lt;/szDepoId&gt;&lt;szDepoName&gt;",C70,"&lt;/szDepoName&gt;&lt;database&gt;MobileSFA.db3&lt;/database&gt;&lt;szWifiIP&gt;",M70,"&lt;/szWifiIP&gt;&lt;szWifiPort&gt;",N70,"&lt;/szWifiPort&gt;&lt;szGPRSIP&gt;",O70,"&lt;/szGPRSIP&gt;&lt;szGPRSPort&gt;",P70,"&lt;/szGPRSPort&gt;  &lt;szBackUpIP&gt;",Z70,"&lt;/szBackUpIP&gt;&lt;szBackUpPort&gt;",AA70,"&lt;/szBackUpPort&gt;  &lt;szType&gt;TO&lt;/szType&gt;&lt;bWifi&gt;YES&lt;/bWifi&gt;&lt;bDalamKota&gt;YES&lt;/bDalamKota&gt;    &lt;/userconfig&gt;")</f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0" s="3" t="str">
        <f t="shared" ref="H70:H92" si="8">E70</f>
        <v>C087EB1FEFD5</v>
      </c>
      <c r="I70" t="str">
        <f t="shared" ref="I70:I92" si="9">F70</f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0" t="str">
        <f t="shared" ref="K70:K92" si="10">CONCATENATE(B70,"M100")</f>
        <v>22AM100</v>
      </c>
      <c r="L70" t="str">
        <f t="shared" ref="L70:L92" si="11">B70</f>
        <v>22A</v>
      </c>
      <c r="M70" s="35" t="str">
        <f>VLOOKUP($L70,setting!$A$2:$M$93,3,0)</f>
        <v>192.168.0.240</v>
      </c>
      <c r="N70" s="35">
        <f>VLOOKUP($L70,setting!$A$2:$M$93,4,0)</f>
        <v>8007</v>
      </c>
      <c r="O70" s="35" t="str">
        <f>VLOOKUP($L70,setting!$A$2:$M$93,5,0)</f>
        <v>36.89.97.211</v>
      </c>
      <c r="P70" s="35">
        <f>VLOOKUP($L70,setting!$A$2:$M$93,6,0)</f>
        <v>8007</v>
      </c>
      <c r="Q70">
        <v>1</v>
      </c>
      <c r="R70">
        <v>1</v>
      </c>
      <c r="S70">
        <v>1234</v>
      </c>
      <c r="T70" t="s">
        <v>120</v>
      </c>
      <c r="U70" t="s">
        <v>302</v>
      </c>
      <c r="V70" t="s">
        <v>302</v>
      </c>
      <c r="W70" s="3" t="s">
        <v>306</v>
      </c>
      <c r="X70" s="3" t="s">
        <v>306</v>
      </c>
      <c r="Z70" s="35" t="str">
        <f>VLOOKUP($L70,setting!$A$2:$M$93,12,0)</f>
        <v>118.97.237.244</v>
      </c>
      <c r="AA70" s="35">
        <f>VLOOKUP($L70,setting!$A$2:$M$93,13,0)</f>
        <v>8007</v>
      </c>
      <c r="AC70" s="6" t="s">
        <v>305</v>
      </c>
      <c r="AD70" s="6" t="str">
        <f t="shared" ref="AD70:AD92" si="12">CONCATENATE(AC70,H70,"','",I70,"','",J70,"','",K70,"','",L70,"','",M70,"','",N70,"','",O70,"','",P70,"','",Q70,"','",R70,"','",S70,"','",T70,"','",U70,"','",V70,"','",W70,"','",X70,"','",Y70,"','",Z70,"','",AA70,"');")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('C087EB1FEFD5','&lt;?xml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1" spans="1:30" ht="135" x14ac:dyDescent="0.25">
      <c r="A71" t="s">
        <v>315</v>
      </c>
      <c r="B71" t="str">
        <f t="shared" si="7"/>
        <v>22A</v>
      </c>
      <c r="C71" t="str">
        <f>VLOOKUP(B71,Cabang!A:B,2,0)</f>
        <v>Banjarmasin</v>
      </c>
      <c r="D71" t="str">
        <f>VLOOKUP(B71,Cabang!A:C,3,0)</f>
        <v>TKTW5</v>
      </c>
      <c r="E71" t="s">
        <v>338</v>
      </c>
      <c r="F71" s="6" t="str">
        <f t="shared" ref="F71:F92" si="13">CONCATENATE("&lt;?xml version=""1.0"" encoding=""UTF-8""?&gt;&lt;userconfig&gt;&lt;username&gt;Office Mebel ",C71,"&lt;/username&gt;&lt;szId&gt;",K71,"&lt;/szId&gt;&lt;password&gt;1234&lt;/password&gt;&lt;szDepoId&gt;",L71,"&lt;/szDepoId&gt;&lt;szDepoName&gt;",C71,"&lt;/szDepoName&gt;&lt;database&gt;MobileSFA.db3&lt;/database&gt;&lt;szWifiIP&gt;",M71,"&lt;/szWifiIP&gt;&lt;szWifiPort&gt;",N71,"&lt;/szWifiPort&gt;&lt;szGPRSIP&gt;",O71,"&lt;/szGPRSIP&gt;&lt;szGPRSPort&gt;",P71,"&lt;/szGPRSPort&gt;  &lt;szBackUpIP&gt;",Z71,"&lt;/szBackUpIP&gt;&lt;szBackUpPort&gt;",AA71,"&lt;/szBackUpPort&gt;  &lt;szType&gt;TO&lt;/szType&gt;&lt;bWifi&gt;YES&lt;/bWifi&gt;&lt;bDalamKota&gt;YES&lt;/bDalamKota&gt;    &lt;/userconfig&gt;")</f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1" s="3" t="str">
        <f t="shared" si="8"/>
        <v>205EF7F770EE</v>
      </c>
      <c r="I71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1" t="str">
        <f t="shared" si="10"/>
        <v>22AM100</v>
      </c>
      <c r="L71" t="str">
        <f t="shared" si="11"/>
        <v>22A</v>
      </c>
      <c r="M71" s="35" t="str">
        <f>VLOOKUP($L71,setting!$A$2:$M$93,3,0)</f>
        <v>192.168.0.240</v>
      </c>
      <c r="N71" s="35">
        <f>VLOOKUP($L71,setting!$A$2:$M$93,4,0)</f>
        <v>8007</v>
      </c>
      <c r="O71" s="35" t="str">
        <f>VLOOKUP($L71,setting!$A$2:$M$93,5,0)</f>
        <v>36.89.97.211</v>
      </c>
      <c r="P71" s="35">
        <f>VLOOKUP($L71,setting!$A$2:$M$93,6,0)</f>
        <v>8007</v>
      </c>
      <c r="Q71">
        <v>1</v>
      </c>
      <c r="R71">
        <v>1</v>
      </c>
      <c r="S71">
        <v>1234</v>
      </c>
      <c r="T71" t="s">
        <v>120</v>
      </c>
      <c r="U71" t="s">
        <v>302</v>
      </c>
      <c r="V71" t="s">
        <v>302</v>
      </c>
      <c r="W71" s="3" t="s">
        <v>306</v>
      </c>
      <c r="X71" s="3" t="s">
        <v>306</v>
      </c>
      <c r="Z71" s="35" t="str">
        <f>VLOOKUP($L71,setting!$A$2:$M$93,12,0)</f>
        <v>118.97.237.244</v>
      </c>
      <c r="AA71" s="35">
        <f>VLOOKUP($L71,setting!$A$2:$M$93,13,0)</f>
        <v>8007</v>
      </c>
      <c r="AC71" s="6" t="s">
        <v>305</v>
      </c>
      <c r="AD71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('205EF7F770EE','&lt;?xml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2" spans="1:30" ht="135" x14ac:dyDescent="0.25">
      <c r="A72" t="s">
        <v>316</v>
      </c>
      <c r="B72" t="str">
        <f t="shared" si="7"/>
        <v>22A</v>
      </c>
      <c r="C72" t="str">
        <f>VLOOKUP(B72,Cabang!A:B,2,0)</f>
        <v>Banjarmasin</v>
      </c>
      <c r="D72" t="str">
        <f>VLOOKUP(B72,Cabang!A:C,3,0)</f>
        <v>TKTW5</v>
      </c>
      <c r="E72" t="s">
        <v>339</v>
      </c>
      <c r="F72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2" s="3" t="str">
        <f t="shared" si="8"/>
        <v>C087EB1EA9F9</v>
      </c>
      <c r="I72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2" t="str">
        <f t="shared" si="10"/>
        <v>22AM100</v>
      </c>
      <c r="L72" t="str">
        <f t="shared" si="11"/>
        <v>22A</v>
      </c>
      <c r="M72" s="35" t="str">
        <f>VLOOKUP($L72,setting!$A$2:$M$93,3,0)</f>
        <v>192.168.0.240</v>
      </c>
      <c r="N72" s="35">
        <f>VLOOKUP($L72,setting!$A$2:$M$93,4,0)</f>
        <v>8007</v>
      </c>
      <c r="O72" s="35" t="str">
        <f>VLOOKUP($L72,setting!$A$2:$M$93,5,0)</f>
        <v>36.89.97.211</v>
      </c>
      <c r="P72" s="35">
        <f>VLOOKUP($L72,setting!$A$2:$M$93,6,0)</f>
        <v>8007</v>
      </c>
      <c r="Q72">
        <v>1</v>
      </c>
      <c r="R72">
        <v>1</v>
      </c>
      <c r="S72">
        <v>1234</v>
      </c>
      <c r="T72" t="s">
        <v>120</v>
      </c>
      <c r="U72" t="s">
        <v>302</v>
      </c>
      <c r="V72" t="s">
        <v>302</v>
      </c>
      <c r="W72" s="3" t="s">
        <v>306</v>
      </c>
      <c r="X72" s="3" t="s">
        <v>306</v>
      </c>
      <c r="Z72" s="35" t="str">
        <f>VLOOKUP($L72,setting!$A$2:$M$93,12,0)</f>
        <v>118.97.237.244</v>
      </c>
      <c r="AA72" s="35">
        <f>VLOOKUP($L72,setting!$A$2:$M$93,13,0)</f>
        <v>8007</v>
      </c>
      <c r="AC72" s="6" t="s">
        <v>305</v>
      </c>
      <c r="AD72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('C087EB1EA9F9','&lt;?xml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3" spans="1:30" ht="135" x14ac:dyDescent="0.25">
      <c r="A73" t="s">
        <v>317</v>
      </c>
      <c r="B73" t="str">
        <f t="shared" si="7"/>
        <v>22A</v>
      </c>
      <c r="C73" t="str">
        <f>VLOOKUP(B73,Cabang!A:B,2,0)</f>
        <v>Banjarmasin</v>
      </c>
      <c r="D73" t="str">
        <f>VLOOKUP(B73,Cabang!A:C,3,0)</f>
        <v>TKTW5</v>
      </c>
      <c r="E73" t="s">
        <v>340</v>
      </c>
      <c r="F73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3" s="3" t="str">
        <f t="shared" si="8"/>
        <v>C087EB1FF0F9</v>
      </c>
      <c r="I73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3" t="str">
        <f t="shared" si="10"/>
        <v>22AM100</v>
      </c>
      <c r="L73" t="str">
        <f t="shared" si="11"/>
        <v>22A</v>
      </c>
      <c r="M73" s="35" t="str">
        <f>VLOOKUP($L73,setting!$A$2:$M$93,3,0)</f>
        <v>192.168.0.240</v>
      </c>
      <c r="N73" s="35">
        <f>VLOOKUP($L73,setting!$A$2:$M$93,4,0)</f>
        <v>8007</v>
      </c>
      <c r="O73" s="35" t="str">
        <f>VLOOKUP($L73,setting!$A$2:$M$93,5,0)</f>
        <v>36.89.97.211</v>
      </c>
      <c r="P73" s="35">
        <f>VLOOKUP($L73,setting!$A$2:$M$93,6,0)</f>
        <v>8007</v>
      </c>
      <c r="Q73">
        <v>1</v>
      </c>
      <c r="R73">
        <v>1</v>
      </c>
      <c r="S73">
        <v>1234</v>
      </c>
      <c r="T73" t="s">
        <v>120</v>
      </c>
      <c r="U73" t="s">
        <v>302</v>
      </c>
      <c r="V73" t="s">
        <v>302</v>
      </c>
      <c r="W73" s="3" t="s">
        <v>306</v>
      </c>
      <c r="X73" s="3" t="s">
        <v>306</v>
      </c>
      <c r="Z73" s="35" t="str">
        <f>VLOOKUP($L73,setting!$A$2:$M$93,12,0)</f>
        <v>118.97.237.244</v>
      </c>
      <c r="AA73" s="35">
        <f>VLOOKUP($L73,setting!$A$2:$M$93,13,0)</f>
        <v>8007</v>
      </c>
      <c r="AC73" s="6" t="s">
        <v>305</v>
      </c>
      <c r="AD73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('C087EB1FF0F9','&lt;?xml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4" spans="1:30" ht="135" x14ac:dyDescent="0.25">
      <c r="A74" t="s">
        <v>318</v>
      </c>
      <c r="B74" t="str">
        <f t="shared" si="7"/>
        <v>22A</v>
      </c>
      <c r="C74" t="str">
        <f>VLOOKUP(B74,Cabang!A:B,2,0)</f>
        <v>Banjarmasin</v>
      </c>
      <c r="D74" t="str">
        <f>VLOOKUP(B74,Cabang!A:C,3,0)</f>
        <v>TKTW5</v>
      </c>
      <c r="E74" t="s">
        <v>341</v>
      </c>
      <c r="F74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4" s="3" t="str">
        <f t="shared" si="8"/>
        <v>C087EB00E941</v>
      </c>
      <c r="I74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4" t="str">
        <f t="shared" si="10"/>
        <v>22AM100</v>
      </c>
      <c r="L74" t="str">
        <f t="shared" si="11"/>
        <v>22A</v>
      </c>
      <c r="M74" s="35" t="str">
        <f>VLOOKUP($L74,setting!$A$2:$M$93,3,0)</f>
        <v>192.168.0.240</v>
      </c>
      <c r="N74" s="35">
        <f>VLOOKUP($L74,setting!$A$2:$M$93,4,0)</f>
        <v>8007</v>
      </c>
      <c r="O74" s="35" t="str">
        <f>VLOOKUP($L74,setting!$A$2:$M$93,5,0)</f>
        <v>36.89.97.211</v>
      </c>
      <c r="P74" s="35">
        <f>VLOOKUP($L74,setting!$A$2:$M$93,6,0)</f>
        <v>8007</v>
      </c>
      <c r="Q74">
        <v>1</v>
      </c>
      <c r="R74">
        <v>1</v>
      </c>
      <c r="S74">
        <v>1234</v>
      </c>
      <c r="T74" t="s">
        <v>120</v>
      </c>
      <c r="U74" t="s">
        <v>302</v>
      </c>
      <c r="V74" t="s">
        <v>302</v>
      </c>
      <c r="W74" s="3" t="s">
        <v>306</v>
      </c>
      <c r="X74" s="3" t="s">
        <v>306</v>
      </c>
      <c r="Z74" s="35" t="str">
        <f>VLOOKUP($L74,setting!$A$2:$M$93,12,0)</f>
        <v>118.97.237.244</v>
      </c>
      <c r="AA74" s="35">
        <f>VLOOKUP($L74,setting!$A$2:$M$93,13,0)</f>
        <v>8007</v>
      </c>
      <c r="AC74" s="6" t="s">
        <v>305</v>
      </c>
      <c r="AD74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('C087EB00E941','&lt;?xml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5" spans="1:30" ht="135" x14ac:dyDescent="0.25">
      <c r="A75" t="s">
        <v>319</v>
      </c>
      <c r="B75" t="str">
        <f t="shared" si="7"/>
        <v>22A</v>
      </c>
      <c r="C75" t="str">
        <f>VLOOKUP(B75,Cabang!A:B,2,0)</f>
        <v>Banjarmasin</v>
      </c>
      <c r="D75" t="str">
        <f>VLOOKUP(B75,Cabang!A:C,3,0)</f>
        <v>TKTW5</v>
      </c>
      <c r="E75" t="s">
        <v>342</v>
      </c>
      <c r="F75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5" s="3" t="str">
        <f t="shared" si="8"/>
        <v>C087EB1FEE0F</v>
      </c>
      <c r="I75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5" t="str">
        <f t="shared" si="10"/>
        <v>22AM100</v>
      </c>
      <c r="L75" t="str">
        <f t="shared" si="11"/>
        <v>22A</v>
      </c>
      <c r="M75" s="35" t="str">
        <f>VLOOKUP($L75,setting!$A$2:$M$93,3,0)</f>
        <v>192.168.0.240</v>
      </c>
      <c r="N75" s="35">
        <f>VLOOKUP($L75,setting!$A$2:$M$93,4,0)</f>
        <v>8007</v>
      </c>
      <c r="O75" s="35" t="str">
        <f>VLOOKUP($L75,setting!$A$2:$M$93,5,0)</f>
        <v>36.89.97.211</v>
      </c>
      <c r="P75" s="35">
        <f>VLOOKUP($L75,setting!$A$2:$M$93,6,0)</f>
        <v>8007</v>
      </c>
      <c r="Q75">
        <v>1</v>
      </c>
      <c r="R75">
        <v>1</v>
      </c>
      <c r="S75">
        <v>1234</v>
      </c>
      <c r="T75" t="s">
        <v>120</v>
      </c>
      <c r="U75" t="s">
        <v>302</v>
      </c>
      <c r="V75" t="s">
        <v>302</v>
      </c>
      <c r="W75" s="3" t="s">
        <v>306</v>
      </c>
      <c r="X75" s="3" t="s">
        <v>306</v>
      </c>
      <c r="Z75" s="35" t="str">
        <f>VLOOKUP($L75,setting!$A$2:$M$93,12,0)</f>
        <v>118.97.237.244</v>
      </c>
      <c r="AA75" s="35">
        <f>VLOOKUP($L75,setting!$A$2:$M$93,13,0)</f>
        <v>8007</v>
      </c>
      <c r="AC75" s="6" t="s">
        <v>305</v>
      </c>
      <c r="AD75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('C087EB1FEE0F','&lt;?xml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6" spans="1:30" ht="135" x14ac:dyDescent="0.25">
      <c r="A76" t="s">
        <v>320</v>
      </c>
      <c r="B76" t="str">
        <f t="shared" si="7"/>
        <v>22A</v>
      </c>
      <c r="C76" t="str">
        <f>VLOOKUP(B76,Cabang!A:B,2,0)</f>
        <v>Banjarmasin</v>
      </c>
      <c r="D76" t="str">
        <f>VLOOKUP(B76,Cabang!A:C,3,0)</f>
        <v>TKTW5</v>
      </c>
      <c r="E76" t="s">
        <v>343</v>
      </c>
      <c r="F76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6" s="3" t="str">
        <f t="shared" si="8"/>
        <v>205EF7F76FDC</v>
      </c>
      <c r="I76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6" t="str">
        <f t="shared" si="10"/>
        <v>22AM100</v>
      </c>
      <c r="L76" t="str">
        <f t="shared" si="11"/>
        <v>22A</v>
      </c>
      <c r="M76" s="35" t="str">
        <f>VLOOKUP($L76,setting!$A$2:$M$93,3,0)</f>
        <v>192.168.0.240</v>
      </c>
      <c r="N76" s="35">
        <f>VLOOKUP($L76,setting!$A$2:$M$93,4,0)</f>
        <v>8007</v>
      </c>
      <c r="O76" s="35" t="str">
        <f>VLOOKUP($L76,setting!$A$2:$M$93,5,0)</f>
        <v>36.89.97.211</v>
      </c>
      <c r="P76" s="35">
        <f>VLOOKUP($L76,setting!$A$2:$M$93,6,0)</f>
        <v>8007</v>
      </c>
      <c r="Q76">
        <v>1</v>
      </c>
      <c r="R76">
        <v>1</v>
      </c>
      <c r="S76">
        <v>1234</v>
      </c>
      <c r="T76" t="s">
        <v>120</v>
      </c>
      <c r="U76" t="s">
        <v>302</v>
      </c>
      <c r="V76" t="s">
        <v>302</v>
      </c>
      <c r="W76" s="3" t="s">
        <v>306</v>
      </c>
      <c r="X76" s="3" t="s">
        <v>306</v>
      </c>
      <c r="Z76" s="35" t="str">
        <f>VLOOKUP($L76,setting!$A$2:$M$93,12,0)</f>
        <v>118.97.237.244</v>
      </c>
      <c r="AA76" s="35">
        <f>VLOOKUP($L76,setting!$A$2:$M$93,13,0)</f>
        <v>8007</v>
      </c>
      <c r="AC76" s="6" t="s">
        <v>305</v>
      </c>
      <c r="AD76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('205EF7F76FDC','&lt;?xml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7" spans="1:30" ht="135" x14ac:dyDescent="0.25">
      <c r="A77" t="s">
        <v>321</v>
      </c>
      <c r="B77" t="str">
        <f t="shared" si="7"/>
        <v>22A</v>
      </c>
      <c r="C77" t="str">
        <f>VLOOKUP(B77,Cabang!A:B,2,0)</f>
        <v>Banjarmasin</v>
      </c>
      <c r="D77" t="str">
        <f>VLOOKUP(B77,Cabang!A:C,3,0)</f>
        <v>TKTW5</v>
      </c>
      <c r="E77" t="s">
        <v>344</v>
      </c>
      <c r="F77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7" s="3" t="str">
        <f t="shared" si="8"/>
        <v>C087EB1FEFA1</v>
      </c>
      <c r="I77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7" t="str">
        <f t="shared" si="10"/>
        <v>22AM100</v>
      </c>
      <c r="L77" t="str">
        <f t="shared" si="11"/>
        <v>22A</v>
      </c>
      <c r="M77" s="35" t="str">
        <f>VLOOKUP($L77,setting!$A$2:$M$93,3,0)</f>
        <v>192.168.0.240</v>
      </c>
      <c r="N77" s="35">
        <f>VLOOKUP($L77,setting!$A$2:$M$93,4,0)</f>
        <v>8007</v>
      </c>
      <c r="O77" s="35" t="str">
        <f>VLOOKUP($L77,setting!$A$2:$M$93,5,0)</f>
        <v>36.89.97.211</v>
      </c>
      <c r="P77" s="35">
        <f>VLOOKUP($L77,setting!$A$2:$M$93,6,0)</f>
        <v>8007</v>
      </c>
      <c r="Q77">
        <v>1</v>
      </c>
      <c r="R77">
        <v>1</v>
      </c>
      <c r="S77">
        <v>1234</v>
      </c>
      <c r="T77" t="s">
        <v>120</v>
      </c>
      <c r="U77" t="s">
        <v>302</v>
      </c>
      <c r="V77" t="s">
        <v>302</v>
      </c>
      <c r="W77" s="3" t="s">
        <v>306</v>
      </c>
      <c r="X77" s="3" t="s">
        <v>306</v>
      </c>
      <c r="Z77" s="35" t="str">
        <f>VLOOKUP($L77,setting!$A$2:$M$93,12,0)</f>
        <v>118.97.237.244</v>
      </c>
      <c r="AA77" s="35">
        <f>VLOOKUP($L77,setting!$A$2:$M$93,13,0)</f>
        <v>8007</v>
      </c>
      <c r="AC77" s="6" t="s">
        <v>305</v>
      </c>
      <c r="AD77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('C087EB1FEFA1','&lt;?xml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8" spans="1:30" ht="135" x14ac:dyDescent="0.25">
      <c r="A78" t="s">
        <v>322</v>
      </c>
      <c r="B78" t="str">
        <f t="shared" si="7"/>
        <v>22A</v>
      </c>
      <c r="C78" t="str">
        <f>VLOOKUP(B78,Cabang!A:B,2,0)</f>
        <v>Banjarmasin</v>
      </c>
      <c r="D78" t="str">
        <f>VLOOKUP(B78,Cabang!A:C,3,0)</f>
        <v>TKTW5</v>
      </c>
      <c r="E78" t="s">
        <v>345</v>
      </c>
      <c r="F78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8" s="3" t="str">
        <f t="shared" si="8"/>
        <v>C087EB1FEFA3</v>
      </c>
      <c r="I78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8" t="str">
        <f t="shared" si="10"/>
        <v>22AM100</v>
      </c>
      <c r="L78" t="str">
        <f t="shared" si="11"/>
        <v>22A</v>
      </c>
      <c r="M78" s="35" t="str">
        <f>VLOOKUP($L78,setting!$A$2:$M$93,3,0)</f>
        <v>192.168.0.240</v>
      </c>
      <c r="N78" s="35">
        <f>VLOOKUP($L78,setting!$A$2:$M$93,4,0)</f>
        <v>8007</v>
      </c>
      <c r="O78" s="35" t="str">
        <f>VLOOKUP($L78,setting!$A$2:$M$93,5,0)</f>
        <v>36.89.97.211</v>
      </c>
      <c r="P78" s="35">
        <f>VLOOKUP($L78,setting!$A$2:$M$93,6,0)</f>
        <v>8007</v>
      </c>
      <c r="Q78">
        <v>1</v>
      </c>
      <c r="R78">
        <v>1</v>
      </c>
      <c r="S78">
        <v>1234</v>
      </c>
      <c r="T78" t="s">
        <v>120</v>
      </c>
      <c r="U78" t="s">
        <v>302</v>
      </c>
      <c r="V78" t="s">
        <v>302</v>
      </c>
      <c r="W78" s="3" t="s">
        <v>306</v>
      </c>
      <c r="X78" s="3" t="s">
        <v>306</v>
      </c>
      <c r="Z78" s="35" t="str">
        <f>VLOOKUP($L78,setting!$A$2:$M$93,12,0)</f>
        <v>118.97.237.244</v>
      </c>
      <c r="AA78" s="35">
        <f>VLOOKUP($L78,setting!$A$2:$M$93,13,0)</f>
        <v>8007</v>
      </c>
      <c r="AC78" s="6" t="s">
        <v>305</v>
      </c>
      <c r="AD78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('C087EB1FEFA3','&lt;?xml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79" spans="1:30" ht="135" x14ac:dyDescent="0.25">
      <c r="A79" t="s">
        <v>323</v>
      </c>
      <c r="B79" t="str">
        <f t="shared" si="7"/>
        <v>22A</v>
      </c>
      <c r="C79" t="str">
        <f>VLOOKUP(B79,Cabang!A:B,2,0)</f>
        <v>Banjarmasin</v>
      </c>
      <c r="D79" t="str">
        <f>VLOOKUP(B79,Cabang!A:C,3,0)</f>
        <v>TKTW5</v>
      </c>
      <c r="E79" t="s">
        <v>346</v>
      </c>
      <c r="F79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9" s="3" t="str">
        <f t="shared" si="8"/>
        <v>C087EB1FEE37</v>
      </c>
      <c r="I79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9" t="str">
        <f t="shared" si="10"/>
        <v>22AM100</v>
      </c>
      <c r="L79" t="str">
        <f t="shared" si="11"/>
        <v>22A</v>
      </c>
      <c r="M79" s="35" t="str">
        <f>VLOOKUP($L79,setting!$A$2:$M$93,3,0)</f>
        <v>192.168.0.240</v>
      </c>
      <c r="N79" s="35">
        <f>VLOOKUP($L79,setting!$A$2:$M$93,4,0)</f>
        <v>8007</v>
      </c>
      <c r="O79" s="35" t="str">
        <f>VLOOKUP($L79,setting!$A$2:$M$93,5,0)</f>
        <v>36.89.97.211</v>
      </c>
      <c r="P79" s="35">
        <f>VLOOKUP($L79,setting!$A$2:$M$93,6,0)</f>
        <v>8007</v>
      </c>
      <c r="Q79">
        <v>1</v>
      </c>
      <c r="R79">
        <v>1</v>
      </c>
      <c r="S79">
        <v>1234</v>
      </c>
      <c r="T79" t="s">
        <v>120</v>
      </c>
      <c r="U79" t="s">
        <v>302</v>
      </c>
      <c r="V79" t="s">
        <v>302</v>
      </c>
      <c r="W79" s="3" t="s">
        <v>306</v>
      </c>
      <c r="X79" s="3" t="s">
        <v>306</v>
      </c>
      <c r="Z79" s="35" t="str">
        <f>VLOOKUP($L79,setting!$A$2:$M$93,12,0)</f>
        <v>118.97.237.244</v>
      </c>
      <c r="AA79" s="35">
        <f>VLOOKUP($L79,setting!$A$2:$M$93,13,0)</f>
        <v>8007</v>
      </c>
      <c r="AC79" s="6" t="s">
        <v>305</v>
      </c>
      <c r="AD79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('C087EB1FEE37','&lt;?xml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80" spans="1:30" ht="135" x14ac:dyDescent="0.25">
      <c r="A80" t="s">
        <v>324</v>
      </c>
      <c r="B80" t="str">
        <f t="shared" si="7"/>
        <v>22A</v>
      </c>
      <c r="C80" t="str">
        <f>VLOOKUP(B80,Cabang!A:B,2,0)</f>
        <v>Banjarmasin</v>
      </c>
      <c r="D80" t="str">
        <f>VLOOKUP(B80,Cabang!A:C,3,0)</f>
        <v>TKTW5</v>
      </c>
      <c r="E80" t="s">
        <v>347</v>
      </c>
      <c r="F80" s="6" t="str">
        <f t="shared" si="13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0" s="3" t="str">
        <f t="shared" si="8"/>
        <v>C087EB1FF0EF</v>
      </c>
      <c r="I80" t="str">
        <f t="shared" si="9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0" t="str">
        <f t="shared" si="10"/>
        <v>22AM100</v>
      </c>
      <c r="L80" t="str">
        <f t="shared" si="11"/>
        <v>22A</v>
      </c>
      <c r="M80" s="35" t="str">
        <f>VLOOKUP($L80,setting!$A$2:$M$93,3,0)</f>
        <v>192.168.0.240</v>
      </c>
      <c r="N80" s="35">
        <f>VLOOKUP($L80,setting!$A$2:$M$93,4,0)</f>
        <v>8007</v>
      </c>
      <c r="O80" s="35" t="str">
        <f>VLOOKUP($L80,setting!$A$2:$M$93,5,0)</f>
        <v>36.89.97.211</v>
      </c>
      <c r="P80" s="35">
        <f>VLOOKUP($L80,setting!$A$2:$M$93,6,0)</f>
        <v>8007</v>
      </c>
      <c r="Q80">
        <v>1</v>
      </c>
      <c r="R80">
        <v>1</v>
      </c>
      <c r="S80">
        <v>1234</v>
      </c>
      <c r="T80" t="s">
        <v>120</v>
      </c>
      <c r="U80" t="s">
        <v>302</v>
      </c>
      <c r="V80" t="s">
        <v>302</v>
      </c>
      <c r="W80" s="3" t="s">
        <v>306</v>
      </c>
      <c r="X80" s="3" t="s">
        <v>306</v>
      </c>
      <c r="Z80" s="35" t="str">
        <f>VLOOKUP($L80,setting!$A$2:$M$93,12,0)</f>
        <v>118.97.237.244</v>
      </c>
      <c r="AA80" s="35">
        <f>VLOOKUP($L80,setting!$A$2:$M$93,13,0)</f>
        <v>8007</v>
      </c>
      <c r="AC80" s="6" t="s">
        <v>305</v>
      </c>
      <c r="AD80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('C087EB1FF0EF','&lt;?xml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&lt;/userconfig&gt;','','22AM100','22A','192.168.0.240','8007','36.89.97.211','8007','1','1','1234','TO','INJECT','INJECT','2017-12-12 13:30:30','2017-12-12 13:30:30','','118.97.237.244','8007');</v>
      </c>
    </row>
    <row r="81" spans="1:30" ht="135" x14ac:dyDescent="0.25">
      <c r="A81" t="s">
        <v>325</v>
      </c>
      <c r="B81" t="str">
        <f t="shared" si="7"/>
        <v>22B</v>
      </c>
      <c r="C81" t="str">
        <f>VLOOKUP(B81,Cabang!A:B,2,0)</f>
        <v>Barabai</v>
      </c>
      <c r="D81" t="str">
        <f>VLOOKUP(B81,Cabang!A:C,3,0)</f>
        <v>TKTW5</v>
      </c>
      <c r="E81" t="s">
        <v>348</v>
      </c>
      <c r="F81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1" s="3" t="str">
        <f t="shared" si="8"/>
        <v>C087EB1FEE29</v>
      </c>
      <c r="I81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1" t="str">
        <f t="shared" si="10"/>
        <v>22BM100</v>
      </c>
      <c r="L81" t="str">
        <f t="shared" si="11"/>
        <v>22B</v>
      </c>
      <c r="M81" s="35" t="str">
        <f>VLOOKUP($L81,setting!$A$2:$M$93,3,0)</f>
        <v>192.168.0.157</v>
      </c>
      <c r="N81" s="35">
        <f>VLOOKUP($L81,setting!$A$2:$M$93,4,0)</f>
        <v>8009</v>
      </c>
      <c r="O81" s="35" t="str">
        <f>VLOOKUP($L81,setting!$A$2:$M$93,5,0)</f>
        <v>36.89.97.211</v>
      </c>
      <c r="P81" s="35">
        <f>VLOOKUP($L81,setting!$A$2:$M$93,6,0)</f>
        <v>8009</v>
      </c>
      <c r="Q81">
        <v>1</v>
      </c>
      <c r="R81">
        <v>1</v>
      </c>
      <c r="S81">
        <v>1234</v>
      </c>
      <c r="T81" t="s">
        <v>120</v>
      </c>
      <c r="U81" t="s">
        <v>302</v>
      </c>
      <c r="V81" t="s">
        <v>302</v>
      </c>
      <c r="W81" s="3" t="s">
        <v>306</v>
      </c>
      <c r="X81" s="3" t="s">
        <v>306</v>
      </c>
      <c r="Z81" s="35" t="str">
        <f>VLOOKUP($L81,setting!$A$2:$M$93,12,0)</f>
        <v>118.97.237.244</v>
      </c>
      <c r="AA81" s="35">
        <f>VLOOKUP($L81,setting!$A$2:$M$93,13,0)</f>
        <v>8009</v>
      </c>
      <c r="AC81" s="6" t="s">
        <v>305</v>
      </c>
      <c r="AD81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('C087EB1FEE29','&lt;?xml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2" spans="1:30" ht="135" x14ac:dyDescent="0.25">
      <c r="A82" t="s">
        <v>326</v>
      </c>
      <c r="B82" t="str">
        <f t="shared" si="7"/>
        <v>22B</v>
      </c>
      <c r="C82" t="str">
        <f>VLOOKUP(B82,Cabang!A:B,2,0)</f>
        <v>Barabai</v>
      </c>
      <c r="D82" t="str">
        <f>VLOOKUP(B82,Cabang!A:C,3,0)</f>
        <v>TKTW5</v>
      </c>
      <c r="E82" t="s">
        <v>349</v>
      </c>
      <c r="F82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2" s="3" t="str">
        <f t="shared" si="8"/>
        <v>C087EB1FF0E7</v>
      </c>
      <c r="I82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2" t="str">
        <f t="shared" si="10"/>
        <v>22BM100</v>
      </c>
      <c r="L82" t="str">
        <f t="shared" si="11"/>
        <v>22B</v>
      </c>
      <c r="M82" s="35" t="str">
        <f>VLOOKUP($L82,setting!$A$2:$M$93,3,0)</f>
        <v>192.168.0.157</v>
      </c>
      <c r="N82" s="35">
        <f>VLOOKUP($L82,setting!$A$2:$M$93,4,0)</f>
        <v>8009</v>
      </c>
      <c r="O82" s="35" t="str">
        <f>VLOOKUP($L82,setting!$A$2:$M$93,5,0)</f>
        <v>36.89.97.211</v>
      </c>
      <c r="P82" s="35">
        <f>VLOOKUP($L82,setting!$A$2:$M$93,6,0)</f>
        <v>8009</v>
      </c>
      <c r="Q82">
        <v>1</v>
      </c>
      <c r="R82">
        <v>1</v>
      </c>
      <c r="S82">
        <v>1234</v>
      </c>
      <c r="T82" t="s">
        <v>120</v>
      </c>
      <c r="U82" t="s">
        <v>302</v>
      </c>
      <c r="V82" t="s">
        <v>302</v>
      </c>
      <c r="W82" s="3" t="s">
        <v>306</v>
      </c>
      <c r="X82" s="3" t="s">
        <v>306</v>
      </c>
      <c r="Z82" s="35" t="str">
        <f>VLOOKUP($L82,setting!$A$2:$M$93,12,0)</f>
        <v>118.97.237.244</v>
      </c>
      <c r="AA82" s="35">
        <f>VLOOKUP($L82,setting!$A$2:$M$93,13,0)</f>
        <v>8009</v>
      </c>
      <c r="AC82" s="6" t="s">
        <v>305</v>
      </c>
      <c r="AD82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('C087EB1FF0E7','&lt;?xml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3" spans="1:30" ht="135" x14ac:dyDescent="0.25">
      <c r="A83" t="s">
        <v>327</v>
      </c>
      <c r="B83" t="str">
        <f t="shared" si="7"/>
        <v>22B</v>
      </c>
      <c r="C83" t="str">
        <f>VLOOKUP(B83,Cabang!A:B,2,0)</f>
        <v>Barabai</v>
      </c>
      <c r="D83" t="str">
        <f>VLOOKUP(B83,Cabang!A:C,3,0)</f>
        <v>TKTW5</v>
      </c>
      <c r="E83" t="s">
        <v>350</v>
      </c>
      <c r="F83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3" s="3" t="str">
        <f t="shared" si="8"/>
        <v>C087EB1FF0ED</v>
      </c>
      <c r="I83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3" t="str">
        <f t="shared" si="10"/>
        <v>22BM100</v>
      </c>
      <c r="L83" t="str">
        <f t="shared" si="11"/>
        <v>22B</v>
      </c>
      <c r="M83" s="35" t="str">
        <f>VLOOKUP($L83,setting!$A$2:$M$93,3,0)</f>
        <v>192.168.0.157</v>
      </c>
      <c r="N83" s="35">
        <f>VLOOKUP($L83,setting!$A$2:$M$93,4,0)</f>
        <v>8009</v>
      </c>
      <c r="O83" s="35" t="str">
        <f>VLOOKUP($L83,setting!$A$2:$M$93,5,0)</f>
        <v>36.89.97.211</v>
      </c>
      <c r="P83" s="35">
        <f>VLOOKUP($L83,setting!$A$2:$M$93,6,0)</f>
        <v>8009</v>
      </c>
      <c r="Q83">
        <v>1</v>
      </c>
      <c r="R83">
        <v>1</v>
      </c>
      <c r="S83">
        <v>1234</v>
      </c>
      <c r="T83" t="s">
        <v>120</v>
      </c>
      <c r="U83" t="s">
        <v>302</v>
      </c>
      <c r="V83" t="s">
        <v>302</v>
      </c>
      <c r="W83" s="3" t="s">
        <v>306</v>
      </c>
      <c r="X83" s="3" t="s">
        <v>306</v>
      </c>
      <c r="Z83" s="35" t="str">
        <f>VLOOKUP($L83,setting!$A$2:$M$93,12,0)</f>
        <v>118.97.237.244</v>
      </c>
      <c r="AA83" s="35">
        <f>VLOOKUP($L83,setting!$A$2:$M$93,13,0)</f>
        <v>8009</v>
      </c>
      <c r="AC83" s="6" t="s">
        <v>305</v>
      </c>
      <c r="AD83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('C087EB1FF0ED','&lt;?xml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4" spans="1:30" ht="135" x14ac:dyDescent="0.25">
      <c r="A84" t="s">
        <v>328</v>
      </c>
      <c r="B84" t="str">
        <f t="shared" si="7"/>
        <v>22B</v>
      </c>
      <c r="C84" t="str">
        <f>VLOOKUP(B84,Cabang!A:B,2,0)</f>
        <v>Barabai</v>
      </c>
      <c r="D84" t="str">
        <f>VLOOKUP(B84,Cabang!A:C,3,0)</f>
        <v>TKTW5</v>
      </c>
      <c r="E84" t="s">
        <v>351</v>
      </c>
      <c r="F84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4" s="3" t="str">
        <f t="shared" si="8"/>
        <v>C087EB1FEE15</v>
      </c>
      <c r="I84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4" t="str">
        <f t="shared" si="10"/>
        <v>22BM100</v>
      </c>
      <c r="L84" t="str">
        <f t="shared" si="11"/>
        <v>22B</v>
      </c>
      <c r="M84" s="35" t="str">
        <f>VLOOKUP($L84,setting!$A$2:$M$93,3,0)</f>
        <v>192.168.0.157</v>
      </c>
      <c r="N84" s="35">
        <f>VLOOKUP($L84,setting!$A$2:$M$93,4,0)</f>
        <v>8009</v>
      </c>
      <c r="O84" s="35" t="str">
        <f>VLOOKUP($L84,setting!$A$2:$M$93,5,0)</f>
        <v>36.89.97.211</v>
      </c>
      <c r="P84" s="35">
        <f>VLOOKUP($L84,setting!$A$2:$M$93,6,0)</f>
        <v>8009</v>
      </c>
      <c r="Q84">
        <v>1</v>
      </c>
      <c r="R84">
        <v>1</v>
      </c>
      <c r="S84">
        <v>1234</v>
      </c>
      <c r="T84" t="s">
        <v>120</v>
      </c>
      <c r="U84" t="s">
        <v>302</v>
      </c>
      <c r="V84" t="s">
        <v>302</v>
      </c>
      <c r="W84" s="3" t="s">
        <v>306</v>
      </c>
      <c r="X84" s="3" t="s">
        <v>306</v>
      </c>
      <c r="Z84" s="35" t="str">
        <f>VLOOKUP($L84,setting!$A$2:$M$93,12,0)</f>
        <v>118.97.237.244</v>
      </c>
      <c r="AA84" s="35">
        <f>VLOOKUP($L84,setting!$A$2:$M$93,13,0)</f>
        <v>8009</v>
      </c>
      <c r="AC84" s="6" t="s">
        <v>305</v>
      </c>
      <c r="AD84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('C087EB1FEE15','&lt;?xml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5" spans="1:30" ht="135" x14ac:dyDescent="0.25">
      <c r="A85" t="s">
        <v>329</v>
      </c>
      <c r="B85" t="str">
        <f t="shared" si="7"/>
        <v>22B</v>
      </c>
      <c r="C85" t="str">
        <f>VLOOKUP(B85,Cabang!A:B,2,0)</f>
        <v>Barabai</v>
      </c>
      <c r="D85" t="str">
        <f>VLOOKUP(B85,Cabang!A:C,3,0)</f>
        <v>TKTW5</v>
      </c>
      <c r="E85" t="s">
        <v>352</v>
      </c>
      <c r="F85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5" s="3" t="str">
        <f t="shared" si="8"/>
        <v>C087EB1EA9FB</v>
      </c>
      <c r="I85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5" t="str">
        <f t="shared" si="10"/>
        <v>22BM100</v>
      </c>
      <c r="L85" t="str">
        <f t="shared" si="11"/>
        <v>22B</v>
      </c>
      <c r="M85" s="35" t="str">
        <f>VLOOKUP($L85,setting!$A$2:$M$93,3,0)</f>
        <v>192.168.0.157</v>
      </c>
      <c r="N85" s="35">
        <f>VLOOKUP($L85,setting!$A$2:$M$93,4,0)</f>
        <v>8009</v>
      </c>
      <c r="O85" s="35" t="str">
        <f>VLOOKUP($L85,setting!$A$2:$M$93,5,0)</f>
        <v>36.89.97.211</v>
      </c>
      <c r="P85" s="35">
        <f>VLOOKUP($L85,setting!$A$2:$M$93,6,0)</f>
        <v>8009</v>
      </c>
      <c r="Q85">
        <v>1</v>
      </c>
      <c r="R85">
        <v>1</v>
      </c>
      <c r="S85">
        <v>1234</v>
      </c>
      <c r="T85" t="s">
        <v>120</v>
      </c>
      <c r="U85" t="s">
        <v>302</v>
      </c>
      <c r="V85" t="s">
        <v>302</v>
      </c>
      <c r="W85" s="3" t="s">
        <v>306</v>
      </c>
      <c r="X85" s="3" t="s">
        <v>306</v>
      </c>
      <c r="Z85" s="35" t="str">
        <f>VLOOKUP($L85,setting!$A$2:$M$93,12,0)</f>
        <v>118.97.237.244</v>
      </c>
      <c r="AA85" s="35">
        <f>VLOOKUP($L85,setting!$A$2:$M$93,13,0)</f>
        <v>8009</v>
      </c>
      <c r="AC85" s="6" t="s">
        <v>305</v>
      </c>
      <c r="AD85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('C087EB1EA9FB','&lt;?xml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6" spans="1:30" ht="135" x14ac:dyDescent="0.25">
      <c r="A86" t="s">
        <v>330</v>
      </c>
      <c r="B86" t="str">
        <f t="shared" si="7"/>
        <v>22B</v>
      </c>
      <c r="C86" t="str">
        <f>VLOOKUP(B86,Cabang!A:B,2,0)</f>
        <v>Barabai</v>
      </c>
      <c r="D86" t="str">
        <f>VLOOKUP(B86,Cabang!A:C,3,0)</f>
        <v>TKTW5</v>
      </c>
      <c r="E86" t="s">
        <v>353</v>
      </c>
      <c r="F86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6" s="3" t="str">
        <f t="shared" si="8"/>
        <v>C087EB1FF097</v>
      </c>
      <c r="I86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6" t="str">
        <f t="shared" si="10"/>
        <v>22BM100</v>
      </c>
      <c r="L86" t="str">
        <f t="shared" si="11"/>
        <v>22B</v>
      </c>
      <c r="M86" s="35" t="str">
        <f>VLOOKUP($L86,setting!$A$2:$M$93,3,0)</f>
        <v>192.168.0.157</v>
      </c>
      <c r="N86" s="35">
        <f>VLOOKUP($L86,setting!$A$2:$M$93,4,0)</f>
        <v>8009</v>
      </c>
      <c r="O86" s="35" t="str">
        <f>VLOOKUP($L86,setting!$A$2:$M$93,5,0)</f>
        <v>36.89.97.211</v>
      </c>
      <c r="P86" s="35">
        <f>VLOOKUP($L86,setting!$A$2:$M$93,6,0)</f>
        <v>8009</v>
      </c>
      <c r="Q86">
        <v>1</v>
      </c>
      <c r="R86">
        <v>1</v>
      </c>
      <c r="S86">
        <v>1234</v>
      </c>
      <c r="T86" t="s">
        <v>120</v>
      </c>
      <c r="U86" t="s">
        <v>302</v>
      </c>
      <c r="V86" t="s">
        <v>302</v>
      </c>
      <c r="W86" s="3" t="s">
        <v>306</v>
      </c>
      <c r="X86" s="3" t="s">
        <v>306</v>
      </c>
      <c r="Z86" s="35" t="str">
        <f>VLOOKUP($L86,setting!$A$2:$M$93,12,0)</f>
        <v>118.97.237.244</v>
      </c>
      <c r="AA86" s="35">
        <f>VLOOKUP($L86,setting!$A$2:$M$93,13,0)</f>
        <v>8009</v>
      </c>
      <c r="AC86" s="6" t="s">
        <v>305</v>
      </c>
      <c r="AD86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('C087EB1FF097','&lt;?xml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7" spans="1:30" ht="135" x14ac:dyDescent="0.25">
      <c r="A87" t="s">
        <v>331</v>
      </c>
      <c r="B87" t="str">
        <f t="shared" si="7"/>
        <v>22B</v>
      </c>
      <c r="C87" t="str">
        <f>VLOOKUP(B87,Cabang!A:B,2,0)</f>
        <v>Barabai</v>
      </c>
      <c r="D87" t="str">
        <f>VLOOKUP(B87,Cabang!A:C,3,0)</f>
        <v>TKTW5</v>
      </c>
      <c r="E87" t="s">
        <v>354</v>
      </c>
      <c r="F87" s="6" t="str">
        <f t="shared" si="13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7" s="3" t="str">
        <f t="shared" si="8"/>
        <v>C087EB0404A3</v>
      </c>
      <c r="I87" t="str">
        <f t="shared" si="9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7" t="str">
        <f t="shared" si="10"/>
        <v>22BM100</v>
      </c>
      <c r="L87" t="str">
        <f t="shared" si="11"/>
        <v>22B</v>
      </c>
      <c r="M87" s="35" t="str">
        <f>VLOOKUP($L87,setting!$A$2:$M$93,3,0)</f>
        <v>192.168.0.157</v>
      </c>
      <c r="N87" s="35">
        <f>VLOOKUP($L87,setting!$A$2:$M$93,4,0)</f>
        <v>8009</v>
      </c>
      <c r="O87" s="35" t="str">
        <f>VLOOKUP($L87,setting!$A$2:$M$93,5,0)</f>
        <v>36.89.97.211</v>
      </c>
      <c r="P87" s="35">
        <f>VLOOKUP($L87,setting!$A$2:$M$93,6,0)</f>
        <v>8009</v>
      </c>
      <c r="Q87">
        <v>1</v>
      </c>
      <c r="R87">
        <v>1</v>
      </c>
      <c r="S87">
        <v>1234</v>
      </c>
      <c r="T87" t="s">
        <v>120</v>
      </c>
      <c r="U87" t="s">
        <v>302</v>
      </c>
      <c r="V87" t="s">
        <v>302</v>
      </c>
      <c r="W87" s="3" t="s">
        <v>306</v>
      </c>
      <c r="X87" s="3" t="s">
        <v>306</v>
      </c>
      <c r="Z87" s="35" t="str">
        <f>VLOOKUP($L87,setting!$A$2:$M$93,12,0)</f>
        <v>118.97.237.244</v>
      </c>
      <c r="AA87" s="35">
        <f>VLOOKUP($L87,setting!$A$2:$M$93,13,0)</f>
        <v>8009</v>
      </c>
      <c r="AC87" s="6" t="s">
        <v>305</v>
      </c>
      <c r="AD87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('C087EB0404A3','&lt;?xml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&lt;/userconfig&gt;','','22BM100','22B','192.168.0.157','8009','36.89.97.211','8009','1','1','1234','TO','INJECT','INJECT','2017-12-12 13:30:30','2017-12-12 13:30:30','','118.97.237.244','8009');</v>
      </c>
    </row>
    <row r="88" spans="1:30" ht="135" x14ac:dyDescent="0.25">
      <c r="A88" t="s">
        <v>332</v>
      </c>
      <c r="B88" t="str">
        <f t="shared" si="7"/>
        <v>23C</v>
      </c>
      <c r="C88" t="str">
        <f>VLOOKUP(B88,Cabang!A:B,2,0)</f>
        <v>Tarakan</v>
      </c>
      <c r="D88" t="str">
        <f>VLOOKUP(B88,Cabang!A:C,3,0)</f>
        <v>TKTW5</v>
      </c>
      <c r="E88" t="s">
        <v>355</v>
      </c>
      <c r="F88" s="6" t="str">
        <f t="shared" si="13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8" s="3" t="str">
        <f t="shared" si="8"/>
        <v>C087EB1FEFB5</v>
      </c>
      <c r="I88" t="str">
        <f t="shared" si="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8" t="str">
        <f t="shared" si="10"/>
        <v>23CM100</v>
      </c>
      <c r="L88" t="str">
        <f t="shared" si="11"/>
        <v>23C</v>
      </c>
      <c r="M88" s="35" t="str">
        <f>VLOOKUP($L88,setting!$A$2:$M$93,3,0)</f>
        <v>192.168.0.240</v>
      </c>
      <c r="N88" s="35">
        <f>VLOOKUP($L88,setting!$A$2:$M$93,4,0)</f>
        <v>8007</v>
      </c>
      <c r="O88" s="35" t="str">
        <f>VLOOKUP($L88,setting!$A$2:$M$93,5,0)</f>
        <v>36.89.97.211</v>
      </c>
      <c r="P88" s="35">
        <f>VLOOKUP($L88,setting!$A$2:$M$93,6,0)</f>
        <v>8009</v>
      </c>
      <c r="Q88">
        <v>1</v>
      </c>
      <c r="R88">
        <v>1</v>
      </c>
      <c r="S88">
        <v>1234</v>
      </c>
      <c r="T88" t="s">
        <v>120</v>
      </c>
      <c r="U88" t="s">
        <v>302</v>
      </c>
      <c r="V88" t="s">
        <v>302</v>
      </c>
      <c r="W88" s="3" t="s">
        <v>306</v>
      </c>
      <c r="X88" s="3" t="s">
        <v>306</v>
      </c>
      <c r="Z88" s="35" t="str">
        <f>VLOOKUP($L88,setting!$A$2:$M$93,12,0)</f>
        <v>118.97.237.244</v>
      </c>
      <c r="AA88" s="35">
        <f>VLOOKUP($L88,setting!$A$2:$M$93,13,0)</f>
        <v>8009</v>
      </c>
      <c r="AC88" s="6" t="s">
        <v>305</v>
      </c>
      <c r="AD88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('C087EB1FEFB5','&lt;?xml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&lt;/userconfig&gt;','','23CM100','23C','192.168.0.240','8007','36.89.97.211','8009','1','1','1234','TO','INJECT','INJECT','2017-12-12 13:30:30','2017-12-12 13:30:30','','118.97.237.244','8009');</v>
      </c>
    </row>
    <row r="89" spans="1:30" ht="135" x14ac:dyDescent="0.25">
      <c r="A89" t="s">
        <v>333</v>
      </c>
      <c r="B89" t="str">
        <f t="shared" si="7"/>
        <v>23C</v>
      </c>
      <c r="C89" t="str">
        <f>VLOOKUP(B89,Cabang!A:B,2,0)</f>
        <v>Tarakan</v>
      </c>
      <c r="D89" t="str">
        <f>VLOOKUP(B89,Cabang!A:C,3,0)</f>
        <v>TKTW5</v>
      </c>
      <c r="E89" t="s">
        <v>356</v>
      </c>
      <c r="F89" s="6" t="str">
        <f t="shared" si="13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9" s="3" t="str">
        <f t="shared" si="8"/>
        <v>C087EB1FEE1D</v>
      </c>
      <c r="I89" t="str">
        <f t="shared" si="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9" t="str">
        <f t="shared" si="10"/>
        <v>23CM100</v>
      </c>
      <c r="L89" t="str">
        <f t="shared" si="11"/>
        <v>23C</v>
      </c>
      <c r="M89" s="35" t="str">
        <f>VLOOKUP($L89,setting!$A$2:$M$93,3,0)</f>
        <v>192.168.0.240</v>
      </c>
      <c r="N89" s="35">
        <f>VLOOKUP($L89,setting!$A$2:$M$93,4,0)</f>
        <v>8007</v>
      </c>
      <c r="O89" s="35" t="str">
        <f>VLOOKUP($L89,setting!$A$2:$M$93,5,0)</f>
        <v>36.89.97.211</v>
      </c>
      <c r="P89" s="35">
        <f>VLOOKUP($L89,setting!$A$2:$M$93,6,0)</f>
        <v>8009</v>
      </c>
      <c r="Q89">
        <v>1</v>
      </c>
      <c r="R89">
        <v>1</v>
      </c>
      <c r="S89">
        <v>1234</v>
      </c>
      <c r="T89" t="s">
        <v>120</v>
      </c>
      <c r="U89" t="s">
        <v>302</v>
      </c>
      <c r="V89" t="s">
        <v>302</v>
      </c>
      <c r="W89" s="3" t="s">
        <v>306</v>
      </c>
      <c r="X89" s="3" t="s">
        <v>306</v>
      </c>
      <c r="Z89" s="35" t="str">
        <f>VLOOKUP($L89,setting!$A$2:$M$93,12,0)</f>
        <v>118.97.237.244</v>
      </c>
      <c r="AA89" s="35">
        <f>VLOOKUP($L89,setting!$A$2:$M$93,13,0)</f>
        <v>8009</v>
      </c>
      <c r="AC89" s="6" t="s">
        <v>305</v>
      </c>
      <c r="AD89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('C087EB1FEE1D','&lt;?xml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&lt;/userconfig&gt;','','23CM100','23C','192.168.0.240','8007','36.89.97.211','8009','1','1','1234','TO','INJECT','INJECT','2017-12-12 13:30:30','2017-12-12 13:30:30','','118.97.237.244','8009');</v>
      </c>
    </row>
    <row r="90" spans="1:30" ht="135" x14ac:dyDescent="0.25">
      <c r="A90" t="s">
        <v>334</v>
      </c>
      <c r="B90" t="str">
        <f t="shared" si="7"/>
        <v>23C</v>
      </c>
      <c r="C90" t="str">
        <f>VLOOKUP(B90,Cabang!A:B,2,0)</f>
        <v>Tarakan</v>
      </c>
      <c r="D90" t="str">
        <f>VLOOKUP(B90,Cabang!A:C,3,0)</f>
        <v>TKTW5</v>
      </c>
      <c r="E90" t="s">
        <v>357</v>
      </c>
      <c r="F90" s="6" t="str">
        <f t="shared" si="13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90" s="3" t="str">
        <f t="shared" si="8"/>
        <v>C087EB1FEFCD</v>
      </c>
      <c r="I90" t="str">
        <f t="shared" si="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90" t="str">
        <f t="shared" si="10"/>
        <v>23CM100</v>
      </c>
      <c r="L90" t="str">
        <f t="shared" si="11"/>
        <v>23C</v>
      </c>
      <c r="M90" s="35" t="str">
        <f>VLOOKUP($L90,setting!$A$2:$M$93,3,0)</f>
        <v>192.168.0.240</v>
      </c>
      <c r="N90" s="35">
        <f>VLOOKUP($L90,setting!$A$2:$M$93,4,0)</f>
        <v>8007</v>
      </c>
      <c r="O90" s="35" t="str">
        <f>VLOOKUP($L90,setting!$A$2:$M$93,5,0)</f>
        <v>36.89.97.211</v>
      </c>
      <c r="P90" s="35">
        <f>VLOOKUP($L90,setting!$A$2:$M$93,6,0)</f>
        <v>8009</v>
      </c>
      <c r="Q90">
        <v>1</v>
      </c>
      <c r="R90">
        <v>1</v>
      </c>
      <c r="S90">
        <v>1234</v>
      </c>
      <c r="T90" t="s">
        <v>120</v>
      </c>
      <c r="U90" t="s">
        <v>302</v>
      </c>
      <c r="V90" t="s">
        <v>302</v>
      </c>
      <c r="W90" s="3" t="s">
        <v>306</v>
      </c>
      <c r="X90" s="3" t="s">
        <v>306</v>
      </c>
      <c r="Z90" s="35" t="str">
        <f>VLOOKUP($L90,setting!$A$2:$M$93,12,0)</f>
        <v>118.97.237.244</v>
      </c>
      <c r="AA90" s="35">
        <f>VLOOKUP($L90,setting!$A$2:$M$93,13,0)</f>
        <v>8009</v>
      </c>
      <c r="AC90" s="6" t="s">
        <v>305</v>
      </c>
      <c r="AD90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('C087EB1FEFCD','&lt;?xml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&lt;/userconfig&gt;','','23CM100','23C','192.168.0.240','8007','36.89.97.211','8009','1','1','1234','TO','INJECT','INJECT','2017-12-12 13:30:30','2017-12-12 13:30:30','','118.97.237.244','8009');</v>
      </c>
    </row>
    <row r="91" spans="1:30" ht="135" x14ac:dyDescent="0.25">
      <c r="A91" t="s">
        <v>335</v>
      </c>
      <c r="B91" t="str">
        <f t="shared" si="7"/>
        <v>23C</v>
      </c>
      <c r="C91" t="str">
        <f>VLOOKUP(B91,Cabang!A:B,2,0)</f>
        <v>Tarakan</v>
      </c>
      <c r="D91" t="str">
        <f>VLOOKUP(B91,Cabang!A:C,3,0)</f>
        <v>TKTW5</v>
      </c>
      <c r="E91" t="s">
        <v>358</v>
      </c>
      <c r="F91" s="6" t="str">
        <f t="shared" si="13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91" s="3" t="str">
        <f t="shared" si="8"/>
        <v>C087EB1FEFAD</v>
      </c>
      <c r="I91" t="str">
        <f t="shared" si="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91" t="str">
        <f t="shared" si="10"/>
        <v>23CM100</v>
      </c>
      <c r="L91" t="str">
        <f t="shared" si="11"/>
        <v>23C</v>
      </c>
      <c r="M91" s="35" t="str">
        <f>VLOOKUP($L91,setting!$A$2:$M$93,3,0)</f>
        <v>192.168.0.240</v>
      </c>
      <c r="N91" s="35">
        <f>VLOOKUP($L91,setting!$A$2:$M$93,4,0)</f>
        <v>8007</v>
      </c>
      <c r="O91" s="35" t="str">
        <f>VLOOKUP($L91,setting!$A$2:$M$93,5,0)</f>
        <v>36.89.97.211</v>
      </c>
      <c r="P91" s="35">
        <f>VLOOKUP($L91,setting!$A$2:$M$93,6,0)</f>
        <v>8009</v>
      </c>
      <c r="Q91">
        <v>1</v>
      </c>
      <c r="R91">
        <v>1</v>
      </c>
      <c r="S91">
        <v>1234</v>
      </c>
      <c r="T91" t="s">
        <v>120</v>
      </c>
      <c r="U91" t="s">
        <v>302</v>
      </c>
      <c r="V91" t="s">
        <v>302</v>
      </c>
      <c r="W91" s="3" t="s">
        <v>306</v>
      </c>
      <c r="X91" s="3" t="s">
        <v>306</v>
      </c>
      <c r="Z91" s="35" t="str">
        <f>VLOOKUP($L91,setting!$A$2:$M$93,12,0)</f>
        <v>118.97.237.244</v>
      </c>
      <c r="AA91" s="35">
        <f>VLOOKUP($L91,setting!$A$2:$M$93,13,0)</f>
        <v>8009</v>
      </c>
      <c r="AC91" s="6" t="s">
        <v>305</v>
      </c>
      <c r="AD91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('C087EB1FEFAD','&lt;?xml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&lt;/userconfig&gt;','','23CM100','23C','192.168.0.240','8007','36.89.97.211','8009','1','1','1234','TO','INJECT','INJECT','2017-12-12 13:30:30','2017-12-12 13:30:30','','118.97.237.244','8009');</v>
      </c>
    </row>
    <row r="92" spans="1:30" ht="135" x14ac:dyDescent="0.25">
      <c r="A92" t="s">
        <v>336</v>
      </c>
      <c r="B92" t="str">
        <f t="shared" si="7"/>
        <v>23C</v>
      </c>
      <c r="C92" t="str">
        <f>VLOOKUP(B92,Cabang!A:B,2,0)</f>
        <v>Tarakan</v>
      </c>
      <c r="D92" t="str">
        <f>VLOOKUP(B92,Cabang!A:C,3,0)</f>
        <v>TKTW5</v>
      </c>
      <c r="E92" t="s">
        <v>359</v>
      </c>
      <c r="F92" s="6" t="str">
        <f t="shared" si="13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92" s="3" t="str">
        <f t="shared" si="8"/>
        <v>C087EB1FEE31</v>
      </c>
      <c r="I92" t="str">
        <f t="shared" si="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92" t="str">
        <f t="shared" si="10"/>
        <v>23CM100</v>
      </c>
      <c r="L92" t="str">
        <f t="shared" si="11"/>
        <v>23C</v>
      </c>
      <c r="M92" s="35" t="str">
        <f>VLOOKUP($L92,setting!$A$2:$M$93,3,0)</f>
        <v>192.168.0.240</v>
      </c>
      <c r="N92" s="35">
        <f>VLOOKUP($L92,setting!$A$2:$M$93,4,0)</f>
        <v>8007</v>
      </c>
      <c r="O92" s="35" t="str">
        <f>VLOOKUP($L92,setting!$A$2:$M$93,5,0)</f>
        <v>36.89.97.211</v>
      </c>
      <c r="P92" s="35">
        <f>VLOOKUP($L92,setting!$A$2:$M$93,6,0)</f>
        <v>8009</v>
      </c>
      <c r="Q92">
        <v>1</v>
      </c>
      <c r="R92">
        <v>1</v>
      </c>
      <c r="S92">
        <v>1234</v>
      </c>
      <c r="T92" t="s">
        <v>120</v>
      </c>
      <c r="U92" t="s">
        <v>302</v>
      </c>
      <c r="V92" t="s">
        <v>302</v>
      </c>
      <c r="W92" s="3" t="s">
        <v>306</v>
      </c>
      <c r="X92" s="3" t="s">
        <v>306</v>
      </c>
      <c r="Z92" s="35" t="str">
        <f>VLOOKUP($L92,setting!$A$2:$M$93,12,0)</f>
        <v>118.97.237.244</v>
      </c>
      <c r="AA92" s="35">
        <f>VLOOKUP($L92,setting!$A$2:$M$93,13,0)</f>
        <v>8009</v>
      </c>
      <c r="AC92" s="6" t="s">
        <v>305</v>
      </c>
      <c r="AD92" s="6" t="str">
        <f t="shared" si="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('C087EB1FEE31','&lt;?xml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&lt;/userconfig&gt;','','23CM100','23C','192.168.0.240','8007','36.89.97.211','8009','1','1','1234','TO','INJECT','INJECT','2017-12-12 13:30:30','2017-12-12 13:30:30','','118.97.237.244','8009');</v>
      </c>
    </row>
    <row r="93" spans="1:30" x14ac:dyDescent="0.25">
      <c r="L93"/>
    </row>
    <row r="94" spans="1:30" ht="135" x14ac:dyDescent="0.25">
      <c r="A94" t="s">
        <v>360</v>
      </c>
      <c r="B94" t="str">
        <f t="shared" ref="B94:B125" si="14">LEFT(A94,3)</f>
        <v>13G</v>
      </c>
      <c r="C94" t="str">
        <f>VLOOKUP(B94,Cabang!A:B,2,0)</f>
        <v>Majalengka</v>
      </c>
      <c r="D94" t="str">
        <f>VLOOKUP(B94,Cabang!A:C,3,0)</f>
        <v>TKTW2</v>
      </c>
      <c r="E94" t="s">
        <v>392</v>
      </c>
      <c r="F94" s="6" t="str">
        <f t="shared" ref="F94:F125" si="15">CONCATENATE("&lt;?xml version=""1.0"" encoding=""UTF-8""?&gt;&lt;userconfig&gt;&lt;username&gt;Office Mebel ",C94,"&lt;/username&gt;&lt;szId&gt;",K94,"&lt;/szId&gt;&lt;password&gt;1234&lt;/password&gt;&lt;szDepoId&gt;",L94,"&lt;/szDepoId&gt;&lt;szDepoName&gt;",C94,"&lt;/szDepoName&gt;&lt;database&gt;MobileSFA.db3&lt;/database&gt;&lt;szWifiIP&gt;",M94,"&lt;/szWifiIP&gt;&lt;szWifiPort&gt;",N94,"&lt;/szWifiPort&gt;&lt;szGPRSIP&gt;",O94,"&lt;/szGPRSIP&gt;&lt;szGPRSPort&gt;",P94,"&lt;/szGPRSPort&gt;  &lt;szBackUpIP&gt;",Z94,"&lt;/szBackUpIP&gt;&lt;szBackUpPort&gt;",AA94,"&lt;/szBackUpPort&gt;  &lt;szType&gt;TO&lt;/szType&gt;&lt;bWifi&gt;YES&lt;/bWifi&gt;&lt;bDalamKota&gt;YES&lt;/bDalamKota&gt;    &lt;/userconfig&gt;")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94" s="3" t="str">
        <f t="shared" ref="H94:H125" si="16">E94</f>
        <v>C087EB23F523</v>
      </c>
      <c r="I94" t="str">
        <f t="shared" ref="I94:I125" si="17">F94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94" t="str">
        <f t="shared" ref="K94:K125" si="18">CONCATENATE(B94,"M100")</f>
        <v>13GM100</v>
      </c>
      <c r="L94" t="str">
        <f t="shared" ref="L94:L125" si="19">B94</f>
        <v>13G</v>
      </c>
      <c r="M94" s="35" t="str">
        <f>VLOOKUP($L94,setting!$A$2:$M$93,3,0)</f>
        <v>192.168.0.153</v>
      </c>
      <c r="N94" s="35">
        <f>VLOOKUP($L94,setting!$A$2:$M$93,4,0)</f>
        <v>8003</v>
      </c>
      <c r="O94" s="35" t="str">
        <f>VLOOKUP($L94,setting!$A$2:$M$93,5,0)</f>
        <v>180.250.176.222</v>
      </c>
      <c r="P94" s="35">
        <f>VLOOKUP($L94,setting!$A$2:$M$93,6,0)</f>
        <v>8003</v>
      </c>
      <c r="Q94">
        <v>1</v>
      </c>
      <c r="R94">
        <v>1</v>
      </c>
      <c r="S94">
        <v>1234</v>
      </c>
      <c r="T94" t="s">
        <v>120</v>
      </c>
      <c r="U94" t="s">
        <v>302</v>
      </c>
      <c r="V94" t="s">
        <v>302</v>
      </c>
      <c r="W94" s="3" t="s">
        <v>306</v>
      </c>
      <c r="X94" s="3" t="s">
        <v>306</v>
      </c>
      <c r="Z94" s="35" t="str">
        <f>VLOOKUP($L94,setting!$A$2:$M$93,12,0)</f>
        <v>118.97.237.244</v>
      </c>
      <c r="AA94" s="35">
        <f>VLOOKUP($L94,setting!$A$2:$M$93,13,0)</f>
        <v>8003</v>
      </c>
      <c r="AC94" s="6" t="s">
        <v>305</v>
      </c>
      <c r="AD94" s="6" t="str">
        <f t="shared" ref="AD94:AD125" si="20">CONCATENATE(AC94,H94,"','",I94,"','",J94,"','",K94,"','",L94,"','",M94,"','",N94,"','",O94,"','",P94,"','",Q94,"','",R94,"','",S94,"','",T94,"','",U94,"','",V94,"','",W94,"','",X94,"','",Y94,"','",Z94,"','",AA94,"');")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('C087EB23F523','&lt;?xml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&lt;/userconfig&gt;','','13GM100','13G','192.168.0.153','8003','180.250.176.222','8003','1','1','1234','TO','INJECT','INJECT','2017-12-12 13:30:30','2017-12-12 13:30:30','','118.97.237.244','8003');</v>
      </c>
    </row>
    <row r="95" spans="1:30" ht="135" x14ac:dyDescent="0.25">
      <c r="A95" t="s">
        <v>361</v>
      </c>
      <c r="B95" t="str">
        <f t="shared" si="14"/>
        <v>13G</v>
      </c>
      <c r="C95" t="str">
        <f>VLOOKUP(B95,Cabang!A:B,2,0)</f>
        <v>Majalengka</v>
      </c>
      <c r="D95" t="str">
        <f>VLOOKUP(B95,Cabang!A:C,3,0)</f>
        <v>TKTW2</v>
      </c>
      <c r="E95" t="s">
        <v>393</v>
      </c>
      <c r="F95" s="6" t="str">
        <f t="shared" si="15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95" s="3" t="str">
        <f t="shared" si="16"/>
        <v>C087EB1EAB79</v>
      </c>
      <c r="I95" t="str">
        <f t="shared" si="17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95" t="str">
        <f t="shared" si="18"/>
        <v>13GM100</v>
      </c>
      <c r="L95" t="str">
        <f t="shared" si="19"/>
        <v>13G</v>
      </c>
      <c r="M95" s="35" t="str">
        <f>VLOOKUP($L95,setting!$A$2:$M$93,3,0)</f>
        <v>192.168.0.153</v>
      </c>
      <c r="N95" s="35">
        <f>VLOOKUP($L95,setting!$A$2:$M$93,4,0)</f>
        <v>8003</v>
      </c>
      <c r="O95" s="35" t="str">
        <f>VLOOKUP($L95,setting!$A$2:$M$93,5,0)</f>
        <v>180.250.176.222</v>
      </c>
      <c r="P95" s="35">
        <f>VLOOKUP($L95,setting!$A$2:$M$93,6,0)</f>
        <v>8003</v>
      </c>
      <c r="Q95">
        <v>1</v>
      </c>
      <c r="R95">
        <v>1</v>
      </c>
      <c r="S95">
        <v>1234</v>
      </c>
      <c r="T95" t="s">
        <v>120</v>
      </c>
      <c r="U95" t="s">
        <v>302</v>
      </c>
      <c r="V95" t="s">
        <v>302</v>
      </c>
      <c r="W95" s="3" t="s">
        <v>306</v>
      </c>
      <c r="X95" s="3" t="s">
        <v>306</v>
      </c>
      <c r="Z95" s="35" t="str">
        <f>VLOOKUP($L95,setting!$A$2:$M$93,12,0)</f>
        <v>118.97.237.244</v>
      </c>
      <c r="AA95" s="35">
        <f>VLOOKUP($L95,setting!$A$2:$M$93,13,0)</f>
        <v>8003</v>
      </c>
      <c r="AC95" s="6" t="s">
        <v>305</v>
      </c>
      <c r="AD95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('C087EB1EAB79','&lt;?xml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&lt;/userconfig&gt;','','13GM100','13G','192.168.0.153','8003','180.250.176.222','8003','1','1','1234','TO','INJECT','INJECT','2017-12-12 13:30:30','2017-12-12 13:30:30','','118.97.237.244','8003');</v>
      </c>
    </row>
    <row r="96" spans="1:30" ht="135" x14ac:dyDescent="0.25">
      <c r="A96" t="s">
        <v>362</v>
      </c>
      <c r="B96" t="str">
        <f t="shared" si="14"/>
        <v>13G</v>
      </c>
      <c r="C96" t="str">
        <f>VLOOKUP(B96,Cabang!A:B,2,0)</f>
        <v>Majalengka</v>
      </c>
      <c r="D96" t="str">
        <f>VLOOKUP(B96,Cabang!A:C,3,0)</f>
        <v>TKTW2</v>
      </c>
      <c r="E96" t="s">
        <v>394</v>
      </c>
      <c r="F96" s="6" t="str">
        <f t="shared" si="15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96" s="3" t="str">
        <f t="shared" si="16"/>
        <v>C087EB23F2F5</v>
      </c>
      <c r="I96" t="str">
        <f t="shared" si="17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96" t="str">
        <f t="shared" si="18"/>
        <v>13GM100</v>
      </c>
      <c r="L96" t="str">
        <f t="shared" si="19"/>
        <v>13G</v>
      </c>
      <c r="M96" s="35" t="str">
        <f>VLOOKUP($L96,setting!$A$2:$M$93,3,0)</f>
        <v>192.168.0.153</v>
      </c>
      <c r="N96" s="35">
        <f>VLOOKUP($L96,setting!$A$2:$M$93,4,0)</f>
        <v>8003</v>
      </c>
      <c r="O96" s="35" t="str">
        <f>VLOOKUP($L96,setting!$A$2:$M$93,5,0)</f>
        <v>180.250.176.222</v>
      </c>
      <c r="P96" s="35">
        <f>VLOOKUP($L96,setting!$A$2:$M$93,6,0)</f>
        <v>8003</v>
      </c>
      <c r="Q96">
        <v>1</v>
      </c>
      <c r="R96">
        <v>1</v>
      </c>
      <c r="S96">
        <v>1234</v>
      </c>
      <c r="T96" t="s">
        <v>120</v>
      </c>
      <c r="U96" t="s">
        <v>302</v>
      </c>
      <c r="V96" t="s">
        <v>302</v>
      </c>
      <c r="W96" s="3" t="s">
        <v>306</v>
      </c>
      <c r="X96" s="3" t="s">
        <v>306</v>
      </c>
      <c r="Z96" s="35" t="str">
        <f>VLOOKUP($L96,setting!$A$2:$M$93,12,0)</f>
        <v>118.97.237.244</v>
      </c>
      <c r="AA96" s="35">
        <f>VLOOKUP($L96,setting!$A$2:$M$93,13,0)</f>
        <v>8003</v>
      </c>
      <c r="AC96" s="6" t="s">
        <v>305</v>
      </c>
      <c r="AD96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('C087EB23F2F5','&lt;?xml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&lt;/userconfig&gt;','','13GM100','13G','192.168.0.153','8003','180.250.176.222','8003','1','1','1234','TO','INJECT','INJECT','2017-12-12 13:30:30','2017-12-12 13:30:30','','118.97.237.244','8003');</v>
      </c>
    </row>
    <row r="97" spans="1:30" ht="135" x14ac:dyDescent="0.25">
      <c r="A97" t="s">
        <v>363</v>
      </c>
      <c r="B97" t="str">
        <f t="shared" si="14"/>
        <v>13G</v>
      </c>
      <c r="C97" t="str">
        <f>VLOOKUP(B97,Cabang!A:B,2,0)</f>
        <v>Majalengka</v>
      </c>
      <c r="D97" t="str">
        <f>VLOOKUP(B97,Cabang!A:C,3,0)</f>
        <v>TKTW2</v>
      </c>
      <c r="E97" t="s">
        <v>395</v>
      </c>
      <c r="F97" s="6" t="str">
        <f t="shared" si="15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97" s="3" t="str">
        <f t="shared" si="16"/>
        <v>C087EB1FEF4F</v>
      </c>
      <c r="I97" t="str">
        <f t="shared" si="17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97" t="str">
        <f t="shared" si="18"/>
        <v>13GM100</v>
      </c>
      <c r="L97" t="str">
        <f t="shared" si="19"/>
        <v>13G</v>
      </c>
      <c r="M97" s="35" t="str">
        <f>VLOOKUP($L97,setting!$A$2:$M$93,3,0)</f>
        <v>192.168.0.153</v>
      </c>
      <c r="N97" s="35">
        <f>VLOOKUP($L97,setting!$A$2:$M$93,4,0)</f>
        <v>8003</v>
      </c>
      <c r="O97" s="35" t="str">
        <f>VLOOKUP($L97,setting!$A$2:$M$93,5,0)</f>
        <v>180.250.176.222</v>
      </c>
      <c r="P97" s="35">
        <f>VLOOKUP($L97,setting!$A$2:$M$93,6,0)</f>
        <v>8003</v>
      </c>
      <c r="Q97">
        <v>1</v>
      </c>
      <c r="R97">
        <v>1</v>
      </c>
      <c r="S97">
        <v>1234</v>
      </c>
      <c r="T97" t="s">
        <v>120</v>
      </c>
      <c r="U97" t="s">
        <v>302</v>
      </c>
      <c r="V97" t="s">
        <v>302</v>
      </c>
      <c r="W97" s="3" t="s">
        <v>306</v>
      </c>
      <c r="X97" s="3" t="s">
        <v>306</v>
      </c>
      <c r="Z97" s="35" t="str">
        <f>VLOOKUP($L97,setting!$A$2:$M$93,12,0)</f>
        <v>118.97.237.244</v>
      </c>
      <c r="AA97" s="35">
        <f>VLOOKUP($L97,setting!$A$2:$M$93,13,0)</f>
        <v>8003</v>
      </c>
      <c r="AC97" s="6" t="s">
        <v>305</v>
      </c>
      <c r="AD97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('C087EB1FEF4F','&lt;?xml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&lt;/userconfig&gt;','','13GM100','13G','192.168.0.153','8003','180.250.176.222','8003','1','1','1234','TO','INJECT','INJECT','2017-12-12 13:30:30','2017-12-12 13:30:30','','118.97.237.244','8003');</v>
      </c>
    </row>
    <row r="98" spans="1:30" ht="135" x14ac:dyDescent="0.25">
      <c r="A98" t="s">
        <v>364</v>
      </c>
      <c r="B98" t="str">
        <f t="shared" si="14"/>
        <v>13G</v>
      </c>
      <c r="C98" t="str">
        <f>VLOOKUP(B98,Cabang!A:B,2,0)</f>
        <v>Majalengka</v>
      </c>
      <c r="D98" t="str">
        <f>VLOOKUP(B98,Cabang!A:C,3,0)</f>
        <v>TKTW2</v>
      </c>
      <c r="E98" t="s">
        <v>396</v>
      </c>
      <c r="F98" s="6" t="str">
        <f t="shared" si="15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98" s="3" t="str">
        <f t="shared" si="16"/>
        <v>C087EB1EAA11</v>
      </c>
      <c r="I98" t="str">
        <f t="shared" si="17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98" t="str">
        <f t="shared" si="18"/>
        <v>13GM100</v>
      </c>
      <c r="L98" t="str">
        <f t="shared" si="19"/>
        <v>13G</v>
      </c>
      <c r="M98" s="35" t="str">
        <f>VLOOKUP($L98,setting!$A$2:$M$93,3,0)</f>
        <v>192.168.0.153</v>
      </c>
      <c r="N98" s="35">
        <f>VLOOKUP($L98,setting!$A$2:$M$93,4,0)</f>
        <v>8003</v>
      </c>
      <c r="O98" s="35" t="str">
        <f>VLOOKUP($L98,setting!$A$2:$M$93,5,0)</f>
        <v>180.250.176.222</v>
      </c>
      <c r="P98" s="35">
        <f>VLOOKUP($L98,setting!$A$2:$M$93,6,0)</f>
        <v>8003</v>
      </c>
      <c r="Q98">
        <v>1</v>
      </c>
      <c r="R98">
        <v>1</v>
      </c>
      <c r="S98">
        <v>1234</v>
      </c>
      <c r="T98" t="s">
        <v>120</v>
      </c>
      <c r="U98" t="s">
        <v>302</v>
      </c>
      <c r="V98" t="s">
        <v>302</v>
      </c>
      <c r="W98" s="3" t="s">
        <v>306</v>
      </c>
      <c r="X98" s="3" t="s">
        <v>306</v>
      </c>
      <c r="Z98" s="35" t="str">
        <f>VLOOKUP($L98,setting!$A$2:$M$93,12,0)</f>
        <v>118.97.237.244</v>
      </c>
      <c r="AA98" s="35">
        <f>VLOOKUP($L98,setting!$A$2:$M$93,13,0)</f>
        <v>8003</v>
      </c>
      <c r="AC98" s="6" t="s">
        <v>305</v>
      </c>
      <c r="AD98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('C087EB1EAA11','&lt;?xml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&lt;/userconfig&gt;','','13GM100','13G','192.168.0.153','8003','180.250.176.222','8003','1','1','1234','TO','INJECT','INJECT','2017-12-12 13:30:30','2017-12-12 13:30:30','','118.97.237.244','8003');</v>
      </c>
    </row>
    <row r="99" spans="1:30" ht="135" x14ac:dyDescent="0.25">
      <c r="A99" t="s">
        <v>365</v>
      </c>
      <c r="B99" t="str">
        <f t="shared" si="14"/>
        <v>13G</v>
      </c>
      <c r="C99" t="str">
        <f>VLOOKUP(B99,Cabang!A:B,2,0)</f>
        <v>Majalengka</v>
      </c>
      <c r="D99" t="str">
        <f>VLOOKUP(B99,Cabang!A:C,3,0)</f>
        <v>TKTW2</v>
      </c>
      <c r="E99" t="s">
        <v>397</v>
      </c>
      <c r="F99" s="6" t="str">
        <f t="shared" si="15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99" s="3" t="str">
        <f t="shared" si="16"/>
        <v>C087EB23F4E3</v>
      </c>
      <c r="I99" t="str">
        <f t="shared" si="17"/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99" t="str">
        <f t="shared" si="18"/>
        <v>13GM100</v>
      </c>
      <c r="L99" t="str">
        <f t="shared" si="19"/>
        <v>13G</v>
      </c>
      <c r="M99" s="35" t="str">
        <f>VLOOKUP($L99,setting!$A$2:$M$93,3,0)</f>
        <v>192.168.0.153</v>
      </c>
      <c r="N99" s="35">
        <f>VLOOKUP($L99,setting!$A$2:$M$93,4,0)</f>
        <v>8003</v>
      </c>
      <c r="O99" s="35" t="str">
        <f>VLOOKUP($L99,setting!$A$2:$M$93,5,0)</f>
        <v>180.250.176.222</v>
      </c>
      <c r="P99" s="35">
        <f>VLOOKUP($L99,setting!$A$2:$M$93,6,0)</f>
        <v>8003</v>
      </c>
      <c r="Q99">
        <v>1</v>
      </c>
      <c r="R99">
        <v>1</v>
      </c>
      <c r="S99">
        <v>1234</v>
      </c>
      <c r="T99" t="s">
        <v>120</v>
      </c>
      <c r="U99" t="s">
        <v>302</v>
      </c>
      <c r="V99" t="s">
        <v>302</v>
      </c>
      <c r="W99" s="3" t="s">
        <v>306</v>
      </c>
      <c r="X99" s="3" t="s">
        <v>306</v>
      </c>
      <c r="Z99" s="35" t="str">
        <f>VLOOKUP($L99,setting!$A$2:$M$93,12,0)</f>
        <v>118.97.237.244</v>
      </c>
      <c r="AA99" s="35">
        <f>VLOOKUP($L99,setting!$A$2:$M$93,13,0)</f>
        <v>8003</v>
      </c>
      <c r="AC99" s="6" t="s">
        <v>305</v>
      </c>
      <c r="AD99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('C087EB23F4E3','&lt;?xml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&lt;/userconfig&gt;','','13GM100','13G','192.168.0.153','8003','180.250.176.222','8003','1','1','1234','TO','INJECT','INJECT','2017-12-12 13:30:30','2017-12-12 13:30:30','','118.97.237.244','8003');</v>
      </c>
    </row>
    <row r="100" spans="1:30" ht="135" x14ac:dyDescent="0.25">
      <c r="A100" t="s">
        <v>366</v>
      </c>
      <c r="B100" t="str">
        <f t="shared" si="14"/>
        <v>17A</v>
      </c>
      <c r="C100" t="str">
        <f>VLOOKUP(B100,Cabang!A:B,2,0)</f>
        <v>Bali</v>
      </c>
      <c r="D100" t="str">
        <f>VLOOKUP(B100,Cabang!A:C,3,0)</f>
        <v>TKTW4</v>
      </c>
      <c r="E100" t="s">
        <v>398</v>
      </c>
      <c r="F100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0" s="3" t="str">
        <f t="shared" si="16"/>
        <v>C087EB00EA6B</v>
      </c>
      <c r="I100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0" t="str">
        <f t="shared" si="18"/>
        <v>17AM100</v>
      </c>
      <c r="L100" t="str">
        <f t="shared" si="19"/>
        <v>17A</v>
      </c>
      <c r="M100" s="35" t="str">
        <f>VLOOKUP($L100,setting!$A$2:$M$93,3,0)</f>
        <v>192.168.0.240</v>
      </c>
      <c r="N100" s="35">
        <f>VLOOKUP($L100,setting!$A$2:$M$93,4,0)</f>
        <v>8009</v>
      </c>
      <c r="O100" s="35" t="str">
        <f>VLOOKUP($L100,setting!$A$2:$M$93,5,0)</f>
        <v>36.89.97.213</v>
      </c>
      <c r="P100" s="35">
        <f>VLOOKUP($L100,setting!$A$2:$M$93,6,0)</f>
        <v>8009</v>
      </c>
      <c r="Q100">
        <v>1</v>
      </c>
      <c r="R100">
        <v>1</v>
      </c>
      <c r="S100">
        <v>1234</v>
      </c>
      <c r="T100" t="s">
        <v>120</v>
      </c>
      <c r="U100" t="s">
        <v>302</v>
      </c>
      <c r="V100" t="s">
        <v>302</v>
      </c>
      <c r="W100" s="3" t="s">
        <v>306</v>
      </c>
      <c r="X100" s="3" t="s">
        <v>306</v>
      </c>
      <c r="Z100" s="35" t="str">
        <f>VLOOKUP($L100,setting!$A$2:$M$93,12,0)</f>
        <v>118.97.237.244</v>
      </c>
      <c r="AA100" s="35">
        <f>VLOOKUP($L100,setting!$A$2:$M$93,13,0)</f>
        <v>8009</v>
      </c>
      <c r="AC100" s="6" t="s">
        <v>305</v>
      </c>
      <c r="AD100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('C087EB00EA6B','&lt;?xml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1" spans="1:30" ht="135" x14ac:dyDescent="0.25">
      <c r="A101" t="s">
        <v>367</v>
      </c>
      <c r="B101" t="str">
        <f t="shared" si="14"/>
        <v>17A</v>
      </c>
      <c r="C101" t="str">
        <f>VLOOKUP(B101,Cabang!A:B,2,0)</f>
        <v>Bali</v>
      </c>
      <c r="D101" t="str">
        <f>VLOOKUP(B101,Cabang!A:C,3,0)</f>
        <v>TKTW4</v>
      </c>
      <c r="E101" t="s">
        <v>399</v>
      </c>
      <c r="F101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1" s="3" t="str">
        <f t="shared" si="16"/>
        <v>C087EB23F4F7</v>
      </c>
      <c r="I101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1" t="str">
        <f t="shared" si="18"/>
        <v>17AM100</v>
      </c>
      <c r="L101" t="str">
        <f t="shared" si="19"/>
        <v>17A</v>
      </c>
      <c r="M101" s="35" t="str">
        <f>VLOOKUP($L101,setting!$A$2:$M$93,3,0)</f>
        <v>192.168.0.240</v>
      </c>
      <c r="N101" s="35">
        <f>VLOOKUP($L101,setting!$A$2:$M$93,4,0)</f>
        <v>8009</v>
      </c>
      <c r="O101" s="35" t="str">
        <f>VLOOKUP($L101,setting!$A$2:$M$93,5,0)</f>
        <v>36.89.97.213</v>
      </c>
      <c r="P101" s="35">
        <f>VLOOKUP($L101,setting!$A$2:$M$93,6,0)</f>
        <v>8009</v>
      </c>
      <c r="Q101">
        <v>1</v>
      </c>
      <c r="R101">
        <v>1</v>
      </c>
      <c r="S101">
        <v>1234</v>
      </c>
      <c r="T101" t="s">
        <v>120</v>
      </c>
      <c r="U101" t="s">
        <v>302</v>
      </c>
      <c r="V101" t="s">
        <v>302</v>
      </c>
      <c r="W101" s="3" t="s">
        <v>306</v>
      </c>
      <c r="X101" s="3" t="s">
        <v>306</v>
      </c>
      <c r="Z101" s="35" t="str">
        <f>VLOOKUP($L101,setting!$A$2:$M$93,12,0)</f>
        <v>118.97.237.244</v>
      </c>
      <c r="AA101" s="35">
        <f>VLOOKUP($L101,setting!$A$2:$M$93,13,0)</f>
        <v>8009</v>
      </c>
      <c r="AC101" s="6" t="s">
        <v>305</v>
      </c>
      <c r="AD101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('C087EB23F4F7','&lt;?xml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2" spans="1:30" ht="135" x14ac:dyDescent="0.25">
      <c r="A102" t="s">
        <v>368</v>
      </c>
      <c r="B102" t="str">
        <f t="shared" si="14"/>
        <v>17A</v>
      </c>
      <c r="C102" t="str">
        <f>VLOOKUP(B102,Cabang!A:B,2,0)</f>
        <v>Bali</v>
      </c>
      <c r="D102" t="str">
        <f>VLOOKUP(B102,Cabang!A:C,3,0)</f>
        <v>TKTW4</v>
      </c>
      <c r="E102" t="s">
        <v>400</v>
      </c>
      <c r="F102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2" s="3" t="str">
        <f t="shared" si="16"/>
        <v>C087EB1FF09D</v>
      </c>
      <c r="I102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2" t="str">
        <f t="shared" si="18"/>
        <v>17AM100</v>
      </c>
      <c r="L102" t="str">
        <f t="shared" si="19"/>
        <v>17A</v>
      </c>
      <c r="M102" s="35" t="str">
        <f>VLOOKUP($L102,setting!$A$2:$M$93,3,0)</f>
        <v>192.168.0.240</v>
      </c>
      <c r="N102" s="35">
        <f>VLOOKUP($L102,setting!$A$2:$M$93,4,0)</f>
        <v>8009</v>
      </c>
      <c r="O102" s="35" t="str">
        <f>VLOOKUP($L102,setting!$A$2:$M$93,5,0)</f>
        <v>36.89.97.213</v>
      </c>
      <c r="P102" s="35">
        <f>VLOOKUP($L102,setting!$A$2:$M$93,6,0)</f>
        <v>8009</v>
      </c>
      <c r="Q102">
        <v>1</v>
      </c>
      <c r="R102">
        <v>1</v>
      </c>
      <c r="S102">
        <v>1234</v>
      </c>
      <c r="T102" t="s">
        <v>120</v>
      </c>
      <c r="U102" t="s">
        <v>302</v>
      </c>
      <c r="V102" t="s">
        <v>302</v>
      </c>
      <c r="W102" s="3" t="s">
        <v>306</v>
      </c>
      <c r="X102" s="3" t="s">
        <v>306</v>
      </c>
      <c r="Z102" s="35" t="str">
        <f>VLOOKUP($L102,setting!$A$2:$M$93,12,0)</f>
        <v>118.97.237.244</v>
      </c>
      <c r="AA102" s="35">
        <f>VLOOKUP($L102,setting!$A$2:$M$93,13,0)</f>
        <v>8009</v>
      </c>
      <c r="AC102" s="6" t="s">
        <v>305</v>
      </c>
      <c r="AD102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('C087EB1FF09D','&lt;?xml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3" spans="1:30" ht="135" x14ac:dyDescent="0.25">
      <c r="A103" t="s">
        <v>369</v>
      </c>
      <c r="B103" t="str">
        <f t="shared" si="14"/>
        <v>17A</v>
      </c>
      <c r="C103" t="str">
        <f>VLOOKUP(B103,Cabang!A:B,2,0)</f>
        <v>Bali</v>
      </c>
      <c r="D103" t="str">
        <f>VLOOKUP(B103,Cabang!A:C,3,0)</f>
        <v>TKTW4</v>
      </c>
      <c r="E103" t="s">
        <v>401</v>
      </c>
      <c r="F103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3" s="3" t="str">
        <f t="shared" si="16"/>
        <v>C087EB1FF101</v>
      </c>
      <c r="I103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3" t="str">
        <f t="shared" si="18"/>
        <v>17AM100</v>
      </c>
      <c r="L103" t="str">
        <f t="shared" si="19"/>
        <v>17A</v>
      </c>
      <c r="M103" s="35" t="str">
        <f>VLOOKUP($L103,setting!$A$2:$M$93,3,0)</f>
        <v>192.168.0.240</v>
      </c>
      <c r="N103" s="35">
        <f>VLOOKUP($L103,setting!$A$2:$M$93,4,0)</f>
        <v>8009</v>
      </c>
      <c r="O103" s="35" t="str">
        <f>VLOOKUP($L103,setting!$A$2:$M$93,5,0)</f>
        <v>36.89.97.213</v>
      </c>
      <c r="P103" s="35">
        <f>VLOOKUP($L103,setting!$A$2:$M$93,6,0)</f>
        <v>8009</v>
      </c>
      <c r="Q103">
        <v>1</v>
      </c>
      <c r="R103">
        <v>1</v>
      </c>
      <c r="S103">
        <v>1234</v>
      </c>
      <c r="T103" t="s">
        <v>120</v>
      </c>
      <c r="U103" t="s">
        <v>302</v>
      </c>
      <c r="V103" t="s">
        <v>302</v>
      </c>
      <c r="W103" s="3" t="s">
        <v>306</v>
      </c>
      <c r="X103" s="3" t="s">
        <v>306</v>
      </c>
      <c r="Z103" s="35" t="str">
        <f>VLOOKUP($L103,setting!$A$2:$M$93,12,0)</f>
        <v>118.97.237.244</v>
      </c>
      <c r="AA103" s="35">
        <f>VLOOKUP($L103,setting!$A$2:$M$93,13,0)</f>
        <v>8009</v>
      </c>
      <c r="AC103" s="6" t="s">
        <v>305</v>
      </c>
      <c r="AD103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('C087EB1FF101','&lt;?xml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4" spans="1:30" ht="135" x14ac:dyDescent="0.25">
      <c r="A104" t="s">
        <v>370</v>
      </c>
      <c r="B104" t="str">
        <f t="shared" si="14"/>
        <v>17A</v>
      </c>
      <c r="C104" t="str">
        <f>VLOOKUP(B104,Cabang!A:B,2,0)</f>
        <v>Bali</v>
      </c>
      <c r="D104" t="str">
        <f>VLOOKUP(B104,Cabang!A:C,3,0)</f>
        <v>TKTW4</v>
      </c>
      <c r="E104" t="s">
        <v>402</v>
      </c>
      <c r="F104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4" s="3" t="str">
        <f t="shared" si="16"/>
        <v>C087EB00EC77</v>
      </c>
      <c r="I104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4" t="str">
        <f t="shared" si="18"/>
        <v>17AM100</v>
      </c>
      <c r="L104" t="str">
        <f t="shared" si="19"/>
        <v>17A</v>
      </c>
      <c r="M104" s="35" t="str">
        <f>VLOOKUP($L104,setting!$A$2:$M$93,3,0)</f>
        <v>192.168.0.240</v>
      </c>
      <c r="N104" s="35">
        <f>VLOOKUP($L104,setting!$A$2:$M$93,4,0)</f>
        <v>8009</v>
      </c>
      <c r="O104" s="35" t="str">
        <f>VLOOKUP($L104,setting!$A$2:$M$93,5,0)</f>
        <v>36.89.97.213</v>
      </c>
      <c r="P104" s="35">
        <f>VLOOKUP($L104,setting!$A$2:$M$93,6,0)</f>
        <v>8009</v>
      </c>
      <c r="Q104">
        <v>1</v>
      </c>
      <c r="R104">
        <v>1</v>
      </c>
      <c r="S104">
        <v>1234</v>
      </c>
      <c r="T104" t="s">
        <v>120</v>
      </c>
      <c r="U104" t="s">
        <v>302</v>
      </c>
      <c r="V104" t="s">
        <v>302</v>
      </c>
      <c r="W104" s="3" t="s">
        <v>306</v>
      </c>
      <c r="X104" s="3" t="s">
        <v>306</v>
      </c>
      <c r="Z104" s="35" t="str">
        <f>VLOOKUP($L104,setting!$A$2:$M$93,12,0)</f>
        <v>118.97.237.244</v>
      </c>
      <c r="AA104" s="35">
        <f>VLOOKUP($L104,setting!$A$2:$M$93,13,0)</f>
        <v>8009</v>
      </c>
      <c r="AC104" s="6" t="s">
        <v>305</v>
      </c>
      <c r="AD104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('C087EB00EC77','&lt;?xml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5" spans="1:30" ht="135" x14ac:dyDescent="0.25">
      <c r="A105" t="s">
        <v>371</v>
      </c>
      <c r="B105" t="str">
        <f t="shared" si="14"/>
        <v>17A</v>
      </c>
      <c r="C105" t="str">
        <f>VLOOKUP(B105,Cabang!A:B,2,0)</f>
        <v>Bali</v>
      </c>
      <c r="D105" t="str">
        <f>VLOOKUP(B105,Cabang!A:C,3,0)</f>
        <v>TKTW4</v>
      </c>
      <c r="E105" t="s">
        <v>403</v>
      </c>
      <c r="F105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5" s="3" t="str">
        <f t="shared" si="16"/>
        <v>C087EB1FECB5</v>
      </c>
      <c r="I105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5" t="str">
        <f t="shared" si="18"/>
        <v>17AM100</v>
      </c>
      <c r="L105" t="str">
        <f t="shared" si="19"/>
        <v>17A</v>
      </c>
      <c r="M105" s="35" t="str">
        <f>VLOOKUP($L105,setting!$A$2:$M$93,3,0)</f>
        <v>192.168.0.240</v>
      </c>
      <c r="N105" s="35">
        <f>VLOOKUP($L105,setting!$A$2:$M$93,4,0)</f>
        <v>8009</v>
      </c>
      <c r="O105" s="35" t="str">
        <f>VLOOKUP($L105,setting!$A$2:$M$93,5,0)</f>
        <v>36.89.97.213</v>
      </c>
      <c r="P105" s="35">
        <f>VLOOKUP($L105,setting!$A$2:$M$93,6,0)</f>
        <v>8009</v>
      </c>
      <c r="Q105">
        <v>1</v>
      </c>
      <c r="R105">
        <v>1</v>
      </c>
      <c r="S105">
        <v>1234</v>
      </c>
      <c r="T105" t="s">
        <v>120</v>
      </c>
      <c r="U105" t="s">
        <v>302</v>
      </c>
      <c r="V105" t="s">
        <v>302</v>
      </c>
      <c r="W105" s="3" t="s">
        <v>306</v>
      </c>
      <c r="X105" s="3" t="s">
        <v>306</v>
      </c>
      <c r="Z105" s="35" t="str">
        <f>VLOOKUP($L105,setting!$A$2:$M$93,12,0)</f>
        <v>118.97.237.244</v>
      </c>
      <c r="AA105" s="35">
        <f>VLOOKUP($L105,setting!$A$2:$M$93,13,0)</f>
        <v>8009</v>
      </c>
      <c r="AC105" s="6" t="s">
        <v>305</v>
      </c>
      <c r="AD105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('C087EB1FECB5','&lt;?xml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6" spans="1:30" ht="135" x14ac:dyDescent="0.25">
      <c r="A106" t="s">
        <v>372</v>
      </c>
      <c r="B106" t="str">
        <f t="shared" si="14"/>
        <v>17A</v>
      </c>
      <c r="C106" t="str">
        <f>VLOOKUP(B106,Cabang!A:B,2,0)</f>
        <v>Bali</v>
      </c>
      <c r="D106" t="str">
        <f>VLOOKUP(B106,Cabang!A:C,3,0)</f>
        <v>TKTW4</v>
      </c>
      <c r="E106" t="s">
        <v>404</v>
      </c>
      <c r="F106" s="6" t="str">
        <f t="shared" si="1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106" s="3" t="str">
        <f t="shared" si="16"/>
        <v>C087EB1EAB65</v>
      </c>
      <c r="I106" t="str">
        <f t="shared" si="1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106" t="str">
        <f t="shared" si="18"/>
        <v>17AM100</v>
      </c>
      <c r="L106" t="str">
        <f t="shared" si="19"/>
        <v>17A</v>
      </c>
      <c r="M106" s="35" t="str">
        <f>VLOOKUP($L106,setting!$A$2:$M$93,3,0)</f>
        <v>192.168.0.240</v>
      </c>
      <c r="N106" s="35">
        <f>VLOOKUP($L106,setting!$A$2:$M$93,4,0)</f>
        <v>8009</v>
      </c>
      <c r="O106" s="35" t="str">
        <f>VLOOKUP($L106,setting!$A$2:$M$93,5,0)</f>
        <v>36.89.97.213</v>
      </c>
      <c r="P106" s="35">
        <f>VLOOKUP($L106,setting!$A$2:$M$93,6,0)</f>
        <v>8009</v>
      </c>
      <c r="Q106">
        <v>1</v>
      </c>
      <c r="R106">
        <v>1</v>
      </c>
      <c r="S106">
        <v>1234</v>
      </c>
      <c r="T106" t="s">
        <v>120</v>
      </c>
      <c r="U106" t="s">
        <v>302</v>
      </c>
      <c r="V106" t="s">
        <v>302</v>
      </c>
      <c r="W106" s="3" t="s">
        <v>306</v>
      </c>
      <c r="X106" s="3" t="s">
        <v>306</v>
      </c>
      <c r="Z106" s="35" t="str">
        <f>VLOOKUP($L106,setting!$A$2:$M$93,12,0)</f>
        <v>118.97.237.244</v>
      </c>
      <c r="AA106" s="35">
        <f>VLOOKUP($L106,setting!$A$2:$M$93,13,0)</f>
        <v>8009</v>
      </c>
      <c r="AC106" s="6" t="s">
        <v>305</v>
      </c>
      <c r="AD106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('C087EB1EAB65','&lt;?xml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&lt;/userconfig&gt;','','17AM100','17A','192.168.0.240','8009','36.89.97.213','8009','1','1','1234','TO','INJECT','INJECT','2017-12-12 13:30:30','2017-12-12 13:30:30','','118.97.237.244','8009');</v>
      </c>
    </row>
    <row r="107" spans="1:30" ht="135" x14ac:dyDescent="0.25">
      <c r="A107" t="s">
        <v>373</v>
      </c>
      <c r="B107" t="str">
        <f t="shared" si="14"/>
        <v>20A</v>
      </c>
      <c r="C107" t="str">
        <f>VLOOKUP(B107,Cabang!A:B,2,0)</f>
        <v>Pontianak</v>
      </c>
      <c r="D107" t="str">
        <f>VLOOKUP(B107,Cabang!A:C,3,0)</f>
        <v>TKTW1</v>
      </c>
      <c r="E107" t="s">
        <v>405</v>
      </c>
      <c r="F107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07" s="3" t="str">
        <f t="shared" si="16"/>
        <v>C087EB23F5F5</v>
      </c>
      <c r="I107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07" t="str">
        <f t="shared" si="18"/>
        <v>20AM100</v>
      </c>
      <c r="L107" t="str">
        <f t="shared" si="19"/>
        <v>20A</v>
      </c>
      <c r="M107" s="35" t="str">
        <f>VLOOKUP($L107,setting!$A$2:$M$93,3,0)</f>
        <v>192.168.0.240</v>
      </c>
      <c r="N107" s="35">
        <f>VLOOKUP($L107,setting!$A$2:$M$93,4,0)</f>
        <v>8007</v>
      </c>
      <c r="O107" s="35" t="str">
        <f>VLOOKUP($L107,setting!$A$2:$M$93,5,0)</f>
        <v>36.89.97.211</v>
      </c>
      <c r="P107" s="35">
        <f>VLOOKUP($L107,setting!$A$2:$M$93,6,0)</f>
        <v>8007</v>
      </c>
      <c r="Q107">
        <v>1</v>
      </c>
      <c r="R107">
        <v>1</v>
      </c>
      <c r="S107">
        <v>1234</v>
      </c>
      <c r="T107" t="s">
        <v>120</v>
      </c>
      <c r="U107" t="s">
        <v>302</v>
      </c>
      <c r="V107" t="s">
        <v>302</v>
      </c>
      <c r="W107" s="3" t="s">
        <v>306</v>
      </c>
      <c r="X107" s="3" t="s">
        <v>306</v>
      </c>
      <c r="Z107" s="35" t="str">
        <f>VLOOKUP($L107,setting!$A$2:$M$93,12,0)</f>
        <v>118.97.237.244</v>
      </c>
      <c r="AA107" s="35">
        <f>VLOOKUP($L107,setting!$A$2:$M$93,13,0)</f>
        <v>8007</v>
      </c>
      <c r="AC107" s="6" t="s">
        <v>305</v>
      </c>
      <c r="AD107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('C087EB23F5F5','&lt;?xml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08" spans="1:30" ht="135" x14ac:dyDescent="0.25">
      <c r="A108" t="s">
        <v>374</v>
      </c>
      <c r="B108" t="str">
        <f t="shared" si="14"/>
        <v>20A</v>
      </c>
      <c r="C108" t="str">
        <f>VLOOKUP(B108,Cabang!A:B,2,0)</f>
        <v>Pontianak</v>
      </c>
      <c r="D108" t="str">
        <f>VLOOKUP(B108,Cabang!A:C,3,0)</f>
        <v>TKTW1</v>
      </c>
      <c r="E108" t="s">
        <v>406</v>
      </c>
      <c r="F108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08" s="3" t="str">
        <f t="shared" si="16"/>
        <v>C087EB23F605</v>
      </c>
      <c r="I108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08" t="str">
        <f t="shared" si="18"/>
        <v>20AM100</v>
      </c>
      <c r="L108" t="str">
        <f t="shared" si="19"/>
        <v>20A</v>
      </c>
      <c r="M108" s="35" t="str">
        <f>VLOOKUP($L108,setting!$A$2:$M$93,3,0)</f>
        <v>192.168.0.240</v>
      </c>
      <c r="N108" s="35">
        <f>VLOOKUP($L108,setting!$A$2:$M$93,4,0)</f>
        <v>8007</v>
      </c>
      <c r="O108" s="35" t="str">
        <f>VLOOKUP($L108,setting!$A$2:$M$93,5,0)</f>
        <v>36.89.97.211</v>
      </c>
      <c r="P108" s="35">
        <f>VLOOKUP($L108,setting!$A$2:$M$93,6,0)</f>
        <v>8007</v>
      </c>
      <c r="Q108">
        <v>1</v>
      </c>
      <c r="R108">
        <v>1</v>
      </c>
      <c r="S108">
        <v>1234</v>
      </c>
      <c r="T108" t="s">
        <v>120</v>
      </c>
      <c r="U108" t="s">
        <v>302</v>
      </c>
      <c r="V108" t="s">
        <v>302</v>
      </c>
      <c r="W108" s="3" t="s">
        <v>306</v>
      </c>
      <c r="X108" s="3" t="s">
        <v>306</v>
      </c>
      <c r="Z108" s="35" t="str">
        <f>VLOOKUP($L108,setting!$A$2:$M$93,12,0)</f>
        <v>118.97.237.244</v>
      </c>
      <c r="AA108" s="35">
        <f>VLOOKUP($L108,setting!$A$2:$M$93,13,0)</f>
        <v>8007</v>
      </c>
      <c r="AC108" s="6" t="s">
        <v>305</v>
      </c>
      <c r="AD108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('C087EB23F605','&lt;?xml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09" spans="1:30" ht="135" x14ac:dyDescent="0.25">
      <c r="A109" t="s">
        <v>375</v>
      </c>
      <c r="B109" t="str">
        <f t="shared" si="14"/>
        <v>20A</v>
      </c>
      <c r="C109" t="str">
        <f>VLOOKUP(B109,Cabang!A:B,2,0)</f>
        <v>Pontianak</v>
      </c>
      <c r="D109" t="str">
        <f>VLOOKUP(B109,Cabang!A:C,3,0)</f>
        <v>TKTW1</v>
      </c>
      <c r="E109" t="s">
        <v>407</v>
      </c>
      <c r="F109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09" s="3" t="str">
        <f t="shared" si="16"/>
        <v>C087EB23F505</v>
      </c>
      <c r="I109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09" t="str">
        <f t="shared" si="18"/>
        <v>20AM100</v>
      </c>
      <c r="L109" t="str">
        <f t="shared" si="19"/>
        <v>20A</v>
      </c>
      <c r="M109" s="35" t="str">
        <f>VLOOKUP($L109,setting!$A$2:$M$93,3,0)</f>
        <v>192.168.0.240</v>
      </c>
      <c r="N109" s="35">
        <f>VLOOKUP($L109,setting!$A$2:$M$93,4,0)</f>
        <v>8007</v>
      </c>
      <c r="O109" s="35" t="str">
        <f>VLOOKUP($L109,setting!$A$2:$M$93,5,0)</f>
        <v>36.89.97.211</v>
      </c>
      <c r="P109" s="35">
        <f>VLOOKUP($L109,setting!$A$2:$M$93,6,0)</f>
        <v>8007</v>
      </c>
      <c r="Q109">
        <v>1</v>
      </c>
      <c r="R109">
        <v>1</v>
      </c>
      <c r="S109">
        <v>1234</v>
      </c>
      <c r="T109" t="s">
        <v>120</v>
      </c>
      <c r="U109" t="s">
        <v>302</v>
      </c>
      <c r="V109" t="s">
        <v>302</v>
      </c>
      <c r="W109" s="3" t="s">
        <v>306</v>
      </c>
      <c r="X109" s="3" t="s">
        <v>306</v>
      </c>
      <c r="Z109" s="35" t="str">
        <f>VLOOKUP($L109,setting!$A$2:$M$93,12,0)</f>
        <v>118.97.237.244</v>
      </c>
      <c r="AA109" s="35">
        <f>VLOOKUP($L109,setting!$A$2:$M$93,13,0)</f>
        <v>8007</v>
      </c>
      <c r="AC109" s="6" t="s">
        <v>305</v>
      </c>
      <c r="AD109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('C087EB23F505','&lt;?xml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0" spans="1:30" ht="135" x14ac:dyDescent="0.25">
      <c r="A110" t="s">
        <v>376</v>
      </c>
      <c r="B110" t="str">
        <f t="shared" si="14"/>
        <v>20A</v>
      </c>
      <c r="C110" t="str">
        <f>VLOOKUP(B110,Cabang!A:B,2,0)</f>
        <v>Pontianak</v>
      </c>
      <c r="D110" t="str">
        <f>VLOOKUP(B110,Cabang!A:C,3,0)</f>
        <v>TKTW1</v>
      </c>
      <c r="E110" t="s">
        <v>408</v>
      </c>
      <c r="F110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0" s="3" t="str">
        <f t="shared" si="16"/>
        <v>C087EB1EAA09</v>
      </c>
      <c r="I110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0" t="str">
        <f t="shared" si="18"/>
        <v>20AM100</v>
      </c>
      <c r="L110" t="str">
        <f t="shared" si="19"/>
        <v>20A</v>
      </c>
      <c r="M110" s="35" t="str">
        <f>VLOOKUP($L110,setting!$A$2:$M$93,3,0)</f>
        <v>192.168.0.240</v>
      </c>
      <c r="N110" s="35">
        <f>VLOOKUP($L110,setting!$A$2:$M$93,4,0)</f>
        <v>8007</v>
      </c>
      <c r="O110" s="35" t="str">
        <f>VLOOKUP($L110,setting!$A$2:$M$93,5,0)</f>
        <v>36.89.97.211</v>
      </c>
      <c r="P110" s="35">
        <f>VLOOKUP($L110,setting!$A$2:$M$93,6,0)</f>
        <v>8007</v>
      </c>
      <c r="Q110">
        <v>1</v>
      </c>
      <c r="R110">
        <v>1</v>
      </c>
      <c r="S110">
        <v>1234</v>
      </c>
      <c r="T110" t="s">
        <v>120</v>
      </c>
      <c r="U110" t="s">
        <v>302</v>
      </c>
      <c r="V110" t="s">
        <v>302</v>
      </c>
      <c r="W110" s="3" t="s">
        <v>306</v>
      </c>
      <c r="X110" s="3" t="s">
        <v>306</v>
      </c>
      <c r="Z110" s="35" t="str">
        <f>VLOOKUP($L110,setting!$A$2:$M$93,12,0)</f>
        <v>118.97.237.244</v>
      </c>
      <c r="AA110" s="35">
        <f>VLOOKUP($L110,setting!$A$2:$M$93,13,0)</f>
        <v>8007</v>
      </c>
      <c r="AC110" s="6" t="s">
        <v>305</v>
      </c>
      <c r="AD110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('C087EB1EAA09','&lt;?xml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1" spans="1:30" ht="135" x14ac:dyDescent="0.25">
      <c r="A111" t="s">
        <v>377</v>
      </c>
      <c r="B111" t="str">
        <f t="shared" si="14"/>
        <v>20A</v>
      </c>
      <c r="C111" t="str">
        <f>VLOOKUP(B111,Cabang!A:B,2,0)</f>
        <v>Pontianak</v>
      </c>
      <c r="D111" t="str">
        <f>VLOOKUP(B111,Cabang!A:C,3,0)</f>
        <v>TKTW1</v>
      </c>
      <c r="E111" t="s">
        <v>409</v>
      </c>
      <c r="F111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1" s="3" t="str">
        <f t="shared" si="16"/>
        <v>C087EB1EA9FF</v>
      </c>
      <c r="I111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1" t="str">
        <f t="shared" si="18"/>
        <v>20AM100</v>
      </c>
      <c r="L111" t="str">
        <f t="shared" si="19"/>
        <v>20A</v>
      </c>
      <c r="M111" s="35" t="str">
        <f>VLOOKUP($L111,setting!$A$2:$M$93,3,0)</f>
        <v>192.168.0.240</v>
      </c>
      <c r="N111" s="35">
        <f>VLOOKUP($L111,setting!$A$2:$M$93,4,0)</f>
        <v>8007</v>
      </c>
      <c r="O111" s="35" t="str">
        <f>VLOOKUP($L111,setting!$A$2:$M$93,5,0)</f>
        <v>36.89.97.211</v>
      </c>
      <c r="P111" s="35">
        <f>VLOOKUP($L111,setting!$A$2:$M$93,6,0)</f>
        <v>8007</v>
      </c>
      <c r="Q111">
        <v>1</v>
      </c>
      <c r="R111">
        <v>1</v>
      </c>
      <c r="S111">
        <v>1234</v>
      </c>
      <c r="T111" t="s">
        <v>120</v>
      </c>
      <c r="U111" t="s">
        <v>302</v>
      </c>
      <c r="V111" t="s">
        <v>302</v>
      </c>
      <c r="W111" s="3" t="s">
        <v>306</v>
      </c>
      <c r="X111" s="3" t="s">
        <v>306</v>
      </c>
      <c r="Z111" s="35" t="str">
        <f>VLOOKUP($L111,setting!$A$2:$M$93,12,0)</f>
        <v>118.97.237.244</v>
      </c>
      <c r="AA111" s="35">
        <f>VLOOKUP($L111,setting!$A$2:$M$93,13,0)</f>
        <v>8007</v>
      </c>
      <c r="AC111" s="6" t="s">
        <v>305</v>
      </c>
      <c r="AD111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('C087EB1EA9FF','&lt;?xml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2" spans="1:30" ht="135" x14ac:dyDescent="0.25">
      <c r="A112" t="s">
        <v>378</v>
      </c>
      <c r="B112" t="str">
        <f t="shared" si="14"/>
        <v>20A</v>
      </c>
      <c r="C112" t="str">
        <f>VLOOKUP(B112,Cabang!A:B,2,0)</f>
        <v>Pontianak</v>
      </c>
      <c r="D112" t="str">
        <f>VLOOKUP(B112,Cabang!A:C,3,0)</f>
        <v>TKTW1</v>
      </c>
      <c r="E112" t="s">
        <v>410</v>
      </c>
      <c r="F112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2" s="3" t="str">
        <f t="shared" si="16"/>
        <v>C087EB1EAB45</v>
      </c>
      <c r="I112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2" t="str">
        <f t="shared" si="18"/>
        <v>20AM100</v>
      </c>
      <c r="L112" t="str">
        <f t="shared" si="19"/>
        <v>20A</v>
      </c>
      <c r="M112" s="35" t="str">
        <f>VLOOKUP($L112,setting!$A$2:$M$93,3,0)</f>
        <v>192.168.0.240</v>
      </c>
      <c r="N112" s="35">
        <f>VLOOKUP($L112,setting!$A$2:$M$93,4,0)</f>
        <v>8007</v>
      </c>
      <c r="O112" s="35" t="str">
        <f>VLOOKUP($L112,setting!$A$2:$M$93,5,0)</f>
        <v>36.89.97.211</v>
      </c>
      <c r="P112" s="35">
        <f>VLOOKUP($L112,setting!$A$2:$M$93,6,0)</f>
        <v>8007</v>
      </c>
      <c r="Q112">
        <v>1</v>
      </c>
      <c r="R112">
        <v>1</v>
      </c>
      <c r="S112">
        <v>1234</v>
      </c>
      <c r="T112" t="s">
        <v>120</v>
      </c>
      <c r="U112" t="s">
        <v>302</v>
      </c>
      <c r="V112" t="s">
        <v>302</v>
      </c>
      <c r="W112" s="3" t="s">
        <v>306</v>
      </c>
      <c r="X112" s="3" t="s">
        <v>306</v>
      </c>
      <c r="Z112" s="35" t="str">
        <f>VLOOKUP($L112,setting!$A$2:$M$93,12,0)</f>
        <v>118.97.237.244</v>
      </c>
      <c r="AA112" s="35">
        <f>VLOOKUP($L112,setting!$A$2:$M$93,13,0)</f>
        <v>8007</v>
      </c>
      <c r="AC112" s="6" t="s">
        <v>305</v>
      </c>
      <c r="AD112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('C087EB1EAB45','&lt;?xml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3" spans="1:30" ht="135" x14ac:dyDescent="0.25">
      <c r="A113" t="s">
        <v>379</v>
      </c>
      <c r="B113" t="str">
        <f t="shared" si="14"/>
        <v>20A</v>
      </c>
      <c r="C113" t="str">
        <f>VLOOKUP(B113,Cabang!A:B,2,0)</f>
        <v>Pontianak</v>
      </c>
      <c r="D113" t="str">
        <f>VLOOKUP(B113,Cabang!A:C,3,0)</f>
        <v>TKTW1</v>
      </c>
      <c r="E113" t="s">
        <v>411</v>
      </c>
      <c r="F113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3" s="3" t="str">
        <f t="shared" si="16"/>
        <v>C087EB1FF095</v>
      </c>
      <c r="I113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3" t="str">
        <f t="shared" si="18"/>
        <v>20AM100</v>
      </c>
      <c r="L113" t="str">
        <f t="shared" si="19"/>
        <v>20A</v>
      </c>
      <c r="M113" s="35" t="str">
        <f>VLOOKUP($L113,setting!$A$2:$M$93,3,0)</f>
        <v>192.168.0.240</v>
      </c>
      <c r="N113" s="35">
        <f>VLOOKUP($L113,setting!$A$2:$M$93,4,0)</f>
        <v>8007</v>
      </c>
      <c r="O113" s="35" t="str">
        <f>VLOOKUP($L113,setting!$A$2:$M$93,5,0)</f>
        <v>36.89.97.211</v>
      </c>
      <c r="P113" s="35">
        <f>VLOOKUP($L113,setting!$A$2:$M$93,6,0)</f>
        <v>8007</v>
      </c>
      <c r="Q113">
        <v>1</v>
      </c>
      <c r="R113">
        <v>1</v>
      </c>
      <c r="S113">
        <v>1234</v>
      </c>
      <c r="T113" t="s">
        <v>120</v>
      </c>
      <c r="U113" t="s">
        <v>302</v>
      </c>
      <c r="V113" t="s">
        <v>302</v>
      </c>
      <c r="W113" s="3" t="s">
        <v>306</v>
      </c>
      <c r="X113" s="3" t="s">
        <v>306</v>
      </c>
      <c r="Z113" s="35" t="str">
        <f>VLOOKUP($L113,setting!$A$2:$M$93,12,0)</f>
        <v>118.97.237.244</v>
      </c>
      <c r="AA113" s="35">
        <f>VLOOKUP($L113,setting!$A$2:$M$93,13,0)</f>
        <v>8007</v>
      </c>
      <c r="AC113" s="6" t="s">
        <v>305</v>
      </c>
      <c r="AD113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('C087EB1FF095','&lt;?xml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4" spans="1:30" ht="135" x14ac:dyDescent="0.25">
      <c r="A114" t="s">
        <v>380</v>
      </c>
      <c r="B114" t="str">
        <f t="shared" si="14"/>
        <v>20A</v>
      </c>
      <c r="C114" t="str">
        <f>VLOOKUP(B114,Cabang!A:B,2,0)</f>
        <v>Pontianak</v>
      </c>
      <c r="D114" t="str">
        <f>VLOOKUP(B114,Cabang!A:C,3,0)</f>
        <v>TKTW1</v>
      </c>
      <c r="E114" t="s">
        <v>412</v>
      </c>
      <c r="F114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4" s="3" t="str">
        <f t="shared" si="16"/>
        <v>C087EB1EA899</v>
      </c>
      <c r="I114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4" t="str">
        <f t="shared" si="18"/>
        <v>20AM100</v>
      </c>
      <c r="L114" t="str">
        <f t="shared" si="19"/>
        <v>20A</v>
      </c>
      <c r="M114" s="35" t="str">
        <f>VLOOKUP($L114,setting!$A$2:$M$93,3,0)</f>
        <v>192.168.0.240</v>
      </c>
      <c r="N114" s="35">
        <f>VLOOKUP($L114,setting!$A$2:$M$93,4,0)</f>
        <v>8007</v>
      </c>
      <c r="O114" s="35" t="str">
        <f>VLOOKUP($L114,setting!$A$2:$M$93,5,0)</f>
        <v>36.89.97.211</v>
      </c>
      <c r="P114" s="35">
        <f>VLOOKUP($L114,setting!$A$2:$M$93,6,0)</f>
        <v>8007</v>
      </c>
      <c r="Q114">
        <v>1</v>
      </c>
      <c r="R114">
        <v>1</v>
      </c>
      <c r="S114">
        <v>1234</v>
      </c>
      <c r="T114" t="s">
        <v>120</v>
      </c>
      <c r="U114" t="s">
        <v>302</v>
      </c>
      <c r="V114" t="s">
        <v>302</v>
      </c>
      <c r="W114" s="3" t="s">
        <v>306</v>
      </c>
      <c r="X114" s="3" t="s">
        <v>306</v>
      </c>
      <c r="Z114" s="35" t="str">
        <f>VLOOKUP($L114,setting!$A$2:$M$93,12,0)</f>
        <v>118.97.237.244</v>
      </c>
      <c r="AA114" s="35">
        <f>VLOOKUP($L114,setting!$A$2:$M$93,13,0)</f>
        <v>8007</v>
      </c>
      <c r="AC114" s="6" t="s">
        <v>305</v>
      </c>
      <c r="AD114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('C087EB1EA899','&lt;?xml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5" spans="1:30" ht="135" x14ac:dyDescent="0.25">
      <c r="A115" t="s">
        <v>381</v>
      </c>
      <c r="B115" t="str">
        <f t="shared" si="14"/>
        <v>20A</v>
      </c>
      <c r="C115" t="str">
        <f>VLOOKUP(B115,Cabang!A:B,2,0)</f>
        <v>Pontianak</v>
      </c>
      <c r="D115" t="str">
        <f>VLOOKUP(B115,Cabang!A:C,3,0)</f>
        <v>TKTW1</v>
      </c>
      <c r="E115" t="s">
        <v>413</v>
      </c>
      <c r="F115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5" s="3" t="str">
        <f t="shared" si="16"/>
        <v>C087EB23F323</v>
      </c>
      <c r="I115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5" t="str">
        <f t="shared" si="18"/>
        <v>20AM100</v>
      </c>
      <c r="L115" t="str">
        <f t="shared" si="19"/>
        <v>20A</v>
      </c>
      <c r="M115" s="35" t="str">
        <f>VLOOKUP($L115,setting!$A$2:$M$93,3,0)</f>
        <v>192.168.0.240</v>
      </c>
      <c r="N115" s="35">
        <f>VLOOKUP($L115,setting!$A$2:$M$93,4,0)</f>
        <v>8007</v>
      </c>
      <c r="O115" s="35" t="str">
        <f>VLOOKUP($L115,setting!$A$2:$M$93,5,0)</f>
        <v>36.89.97.211</v>
      </c>
      <c r="P115" s="35">
        <f>VLOOKUP($L115,setting!$A$2:$M$93,6,0)</f>
        <v>8007</v>
      </c>
      <c r="Q115">
        <v>1</v>
      </c>
      <c r="R115">
        <v>1</v>
      </c>
      <c r="S115">
        <v>1234</v>
      </c>
      <c r="T115" t="s">
        <v>120</v>
      </c>
      <c r="U115" t="s">
        <v>302</v>
      </c>
      <c r="V115" t="s">
        <v>302</v>
      </c>
      <c r="W115" s="3" t="s">
        <v>306</v>
      </c>
      <c r="X115" s="3" t="s">
        <v>306</v>
      </c>
      <c r="Z115" s="35" t="str">
        <f>VLOOKUP($L115,setting!$A$2:$M$93,12,0)</f>
        <v>118.97.237.244</v>
      </c>
      <c r="AA115" s="35">
        <f>VLOOKUP($L115,setting!$A$2:$M$93,13,0)</f>
        <v>8007</v>
      </c>
      <c r="AC115" s="6" t="s">
        <v>305</v>
      </c>
      <c r="AD115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('C087EB23F323','&lt;?xml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6" spans="1:30" ht="135" x14ac:dyDescent="0.25">
      <c r="A116" t="s">
        <v>382</v>
      </c>
      <c r="B116" t="str">
        <f t="shared" si="14"/>
        <v>20A</v>
      </c>
      <c r="C116" t="str">
        <f>VLOOKUP(B116,Cabang!A:B,2,0)</f>
        <v>Pontianak</v>
      </c>
      <c r="D116" t="str">
        <f>VLOOKUP(B116,Cabang!A:C,3,0)</f>
        <v>TKTW1</v>
      </c>
      <c r="E116" t="s">
        <v>414</v>
      </c>
      <c r="F116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6" s="3" t="str">
        <f t="shared" si="16"/>
        <v>C087EB1FEDF5</v>
      </c>
      <c r="I116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6" t="str">
        <f t="shared" si="18"/>
        <v>20AM100</v>
      </c>
      <c r="L116" t="str">
        <f t="shared" si="19"/>
        <v>20A</v>
      </c>
      <c r="M116" s="35" t="str">
        <f>VLOOKUP($L116,setting!$A$2:$M$93,3,0)</f>
        <v>192.168.0.240</v>
      </c>
      <c r="N116" s="35">
        <f>VLOOKUP($L116,setting!$A$2:$M$93,4,0)</f>
        <v>8007</v>
      </c>
      <c r="O116" s="35" t="str">
        <f>VLOOKUP($L116,setting!$A$2:$M$93,5,0)</f>
        <v>36.89.97.211</v>
      </c>
      <c r="P116" s="35">
        <f>VLOOKUP($L116,setting!$A$2:$M$93,6,0)</f>
        <v>8007</v>
      </c>
      <c r="Q116">
        <v>1</v>
      </c>
      <c r="R116">
        <v>1</v>
      </c>
      <c r="S116">
        <v>1234</v>
      </c>
      <c r="T116" t="s">
        <v>120</v>
      </c>
      <c r="U116" t="s">
        <v>302</v>
      </c>
      <c r="V116" t="s">
        <v>302</v>
      </c>
      <c r="W116" s="3" t="s">
        <v>306</v>
      </c>
      <c r="X116" s="3" t="s">
        <v>306</v>
      </c>
      <c r="Z116" s="35" t="str">
        <f>VLOOKUP($L116,setting!$A$2:$M$93,12,0)</f>
        <v>118.97.237.244</v>
      </c>
      <c r="AA116" s="35">
        <f>VLOOKUP($L116,setting!$A$2:$M$93,13,0)</f>
        <v>8007</v>
      </c>
      <c r="AC116" s="6" t="s">
        <v>305</v>
      </c>
      <c r="AD116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('C087EB1FEDF5','&lt;?xml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7" spans="1:30" ht="135" x14ac:dyDescent="0.25">
      <c r="A117" t="s">
        <v>383</v>
      </c>
      <c r="B117" t="str">
        <f t="shared" si="14"/>
        <v>20A</v>
      </c>
      <c r="C117" t="str">
        <f>VLOOKUP(B117,Cabang!A:B,2,0)</f>
        <v>Pontianak</v>
      </c>
      <c r="D117" t="str">
        <f>VLOOKUP(B117,Cabang!A:C,3,0)</f>
        <v>TKTW1</v>
      </c>
      <c r="E117" t="s">
        <v>415</v>
      </c>
      <c r="F117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7" s="3" t="str">
        <f t="shared" si="16"/>
        <v>C087EB1EAA0D</v>
      </c>
      <c r="I117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7" t="str">
        <f t="shared" si="18"/>
        <v>20AM100</v>
      </c>
      <c r="L117" t="str">
        <f t="shared" si="19"/>
        <v>20A</v>
      </c>
      <c r="M117" s="35" t="str">
        <f>VLOOKUP($L117,setting!$A$2:$M$93,3,0)</f>
        <v>192.168.0.240</v>
      </c>
      <c r="N117" s="35">
        <f>VLOOKUP($L117,setting!$A$2:$M$93,4,0)</f>
        <v>8007</v>
      </c>
      <c r="O117" s="35" t="str">
        <f>VLOOKUP($L117,setting!$A$2:$M$93,5,0)</f>
        <v>36.89.97.211</v>
      </c>
      <c r="P117" s="35">
        <f>VLOOKUP($L117,setting!$A$2:$M$93,6,0)</f>
        <v>8007</v>
      </c>
      <c r="Q117">
        <v>1</v>
      </c>
      <c r="R117">
        <v>1</v>
      </c>
      <c r="S117">
        <v>1234</v>
      </c>
      <c r="T117" t="s">
        <v>120</v>
      </c>
      <c r="U117" t="s">
        <v>302</v>
      </c>
      <c r="V117" t="s">
        <v>302</v>
      </c>
      <c r="W117" s="3" t="s">
        <v>306</v>
      </c>
      <c r="X117" s="3" t="s">
        <v>306</v>
      </c>
      <c r="Z117" s="35" t="str">
        <f>VLOOKUP($L117,setting!$A$2:$M$93,12,0)</f>
        <v>118.97.237.244</v>
      </c>
      <c r="AA117" s="35">
        <f>VLOOKUP($L117,setting!$A$2:$M$93,13,0)</f>
        <v>8007</v>
      </c>
      <c r="AC117" s="6" t="s">
        <v>305</v>
      </c>
      <c r="AD117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('C087EB1EAA0D','&lt;?xml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8" spans="1:30" ht="135" x14ac:dyDescent="0.25">
      <c r="A118" t="s">
        <v>384</v>
      </c>
      <c r="B118" t="str">
        <f t="shared" si="14"/>
        <v>20A</v>
      </c>
      <c r="C118" t="str">
        <f>VLOOKUP(B118,Cabang!A:B,2,0)</f>
        <v>Pontianak</v>
      </c>
      <c r="D118" t="str">
        <f>VLOOKUP(B118,Cabang!A:C,3,0)</f>
        <v>TKTW1</v>
      </c>
      <c r="E118" t="s">
        <v>416</v>
      </c>
      <c r="F118" s="6" t="str">
        <f t="shared" si="15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8" s="3" t="str">
        <f t="shared" si="16"/>
        <v>C087EB1FF0D7</v>
      </c>
      <c r="I118" t="str">
        <f t="shared" si="17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8" t="str">
        <f t="shared" si="18"/>
        <v>20AM100</v>
      </c>
      <c r="L118" t="str">
        <f t="shared" si="19"/>
        <v>20A</v>
      </c>
      <c r="M118" s="35" t="str">
        <f>VLOOKUP($L118,setting!$A$2:$M$93,3,0)</f>
        <v>192.168.0.240</v>
      </c>
      <c r="N118" s="35">
        <f>VLOOKUP($L118,setting!$A$2:$M$93,4,0)</f>
        <v>8007</v>
      </c>
      <c r="O118" s="35" t="str">
        <f>VLOOKUP($L118,setting!$A$2:$M$93,5,0)</f>
        <v>36.89.97.211</v>
      </c>
      <c r="P118" s="35">
        <f>VLOOKUP($L118,setting!$A$2:$M$93,6,0)</f>
        <v>8007</v>
      </c>
      <c r="Q118">
        <v>1</v>
      </c>
      <c r="R118">
        <v>1</v>
      </c>
      <c r="S118">
        <v>1234</v>
      </c>
      <c r="T118" t="s">
        <v>120</v>
      </c>
      <c r="U118" t="s">
        <v>302</v>
      </c>
      <c r="V118" t="s">
        <v>302</v>
      </c>
      <c r="W118" s="3" t="s">
        <v>306</v>
      </c>
      <c r="X118" s="3" t="s">
        <v>306</v>
      </c>
      <c r="Z118" s="35" t="str">
        <f>VLOOKUP($L118,setting!$A$2:$M$93,12,0)</f>
        <v>118.97.237.244</v>
      </c>
      <c r="AA118" s="35">
        <f>VLOOKUP($L118,setting!$A$2:$M$93,13,0)</f>
        <v>8007</v>
      </c>
      <c r="AC118" s="6" t="s">
        <v>305</v>
      </c>
      <c r="AD118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('C087EB1FF0D7','&lt;?xml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&lt;/userconfig&gt;','','20AM100','20A','192.168.0.240','8007','36.89.97.211','8007','1','1','1234','TO','INJECT','INJECT','2017-12-12 13:30:30','2017-12-12 13:30:30','','118.97.237.244','8007');</v>
      </c>
    </row>
    <row r="119" spans="1:30" ht="135" x14ac:dyDescent="0.25">
      <c r="A119" t="s">
        <v>385</v>
      </c>
      <c r="B119" t="str">
        <f t="shared" si="14"/>
        <v>21A</v>
      </c>
      <c r="C119" t="str">
        <f>VLOOKUP(B119,Cabang!A:B,2,0)</f>
        <v>Sampit</v>
      </c>
      <c r="D119" t="str">
        <f>VLOOKUP(B119,Cabang!A:C,3,0)</f>
        <v>TKTW5</v>
      </c>
      <c r="E119" t="s">
        <v>417</v>
      </c>
      <c r="F119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19" s="3" t="str">
        <f t="shared" si="16"/>
        <v>C087EB23F521</v>
      </c>
      <c r="I119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19" t="str">
        <f t="shared" si="18"/>
        <v>21AM100</v>
      </c>
      <c r="L119" t="str">
        <f t="shared" si="19"/>
        <v>21A</v>
      </c>
      <c r="M119" s="35" t="str">
        <f>VLOOKUP($L119,setting!$A$2:$M$93,3,0)</f>
        <v>192.168.0.240</v>
      </c>
      <c r="N119" s="35">
        <f>VLOOKUP($L119,setting!$A$2:$M$93,4,0)</f>
        <v>8007</v>
      </c>
      <c r="O119" s="35" t="str">
        <f>VLOOKUP($L119,setting!$A$2:$M$93,5,0)</f>
        <v>36.89.97.211</v>
      </c>
      <c r="P119" s="35">
        <f>VLOOKUP($L119,setting!$A$2:$M$93,6,0)</f>
        <v>8007</v>
      </c>
      <c r="Q119">
        <v>1</v>
      </c>
      <c r="R119">
        <v>1</v>
      </c>
      <c r="S119">
        <v>1234</v>
      </c>
      <c r="T119" t="s">
        <v>120</v>
      </c>
      <c r="U119" t="s">
        <v>302</v>
      </c>
      <c r="V119" t="s">
        <v>302</v>
      </c>
      <c r="W119" s="3" t="s">
        <v>306</v>
      </c>
      <c r="X119" s="3" t="s">
        <v>306</v>
      </c>
      <c r="Z119" s="35" t="str">
        <f>VLOOKUP($L119,setting!$A$2:$M$93,12,0)</f>
        <v>118.97.237.244</v>
      </c>
      <c r="AA119" s="35">
        <f>VLOOKUP($L119,setting!$A$2:$M$93,13,0)</f>
        <v>8007</v>
      </c>
      <c r="AC119" s="6" t="s">
        <v>305</v>
      </c>
      <c r="AD119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('C087EB23F521','&lt;?xml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0" spans="1:30" ht="135" x14ac:dyDescent="0.25">
      <c r="A120" t="s">
        <v>386</v>
      </c>
      <c r="B120" t="str">
        <f t="shared" si="14"/>
        <v>21A</v>
      </c>
      <c r="C120" t="str">
        <f>VLOOKUP(B120,Cabang!A:B,2,0)</f>
        <v>Sampit</v>
      </c>
      <c r="D120" t="str">
        <f>VLOOKUP(B120,Cabang!A:C,3,0)</f>
        <v>TKTW5</v>
      </c>
      <c r="E120" t="s">
        <v>418</v>
      </c>
      <c r="F120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20" s="3" t="str">
        <f t="shared" si="16"/>
        <v>C087EB23F5C3</v>
      </c>
      <c r="I120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20" t="str">
        <f t="shared" si="18"/>
        <v>21AM100</v>
      </c>
      <c r="L120" t="str">
        <f t="shared" si="19"/>
        <v>21A</v>
      </c>
      <c r="M120" s="35" t="str">
        <f>VLOOKUP($L120,setting!$A$2:$M$93,3,0)</f>
        <v>192.168.0.240</v>
      </c>
      <c r="N120" s="35">
        <f>VLOOKUP($L120,setting!$A$2:$M$93,4,0)</f>
        <v>8007</v>
      </c>
      <c r="O120" s="35" t="str">
        <f>VLOOKUP($L120,setting!$A$2:$M$93,5,0)</f>
        <v>36.89.97.211</v>
      </c>
      <c r="P120" s="35">
        <f>VLOOKUP($L120,setting!$A$2:$M$93,6,0)</f>
        <v>8007</v>
      </c>
      <c r="Q120">
        <v>1</v>
      </c>
      <c r="R120">
        <v>1</v>
      </c>
      <c r="S120">
        <v>1234</v>
      </c>
      <c r="T120" t="s">
        <v>120</v>
      </c>
      <c r="U120" t="s">
        <v>302</v>
      </c>
      <c r="V120" t="s">
        <v>302</v>
      </c>
      <c r="W120" s="3" t="s">
        <v>306</v>
      </c>
      <c r="X120" s="3" t="s">
        <v>306</v>
      </c>
      <c r="Z120" s="35" t="str">
        <f>VLOOKUP($L120,setting!$A$2:$M$93,12,0)</f>
        <v>118.97.237.244</v>
      </c>
      <c r="AA120" s="35">
        <f>VLOOKUP($L120,setting!$A$2:$M$93,13,0)</f>
        <v>8007</v>
      </c>
      <c r="AC120" s="6" t="s">
        <v>305</v>
      </c>
      <c r="AD120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('C087EB23F5C3','&lt;?xml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1" spans="1:30" ht="135" x14ac:dyDescent="0.25">
      <c r="A121" t="s">
        <v>387</v>
      </c>
      <c r="B121" t="str">
        <f t="shared" si="14"/>
        <v>21A</v>
      </c>
      <c r="C121" t="str">
        <f>VLOOKUP(B121,Cabang!A:B,2,0)</f>
        <v>Sampit</v>
      </c>
      <c r="D121" t="str">
        <f>VLOOKUP(B121,Cabang!A:C,3,0)</f>
        <v>TKTW5</v>
      </c>
      <c r="E121" t="s">
        <v>419</v>
      </c>
      <c r="F121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21" s="3" t="str">
        <f t="shared" si="16"/>
        <v>C087EB1EAA07</v>
      </c>
      <c r="I121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21" t="str">
        <f t="shared" si="18"/>
        <v>21AM100</v>
      </c>
      <c r="L121" t="str">
        <f t="shared" si="19"/>
        <v>21A</v>
      </c>
      <c r="M121" s="35" t="str">
        <f>VLOOKUP($L121,setting!$A$2:$M$93,3,0)</f>
        <v>192.168.0.240</v>
      </c>
      <c r="N121" s="35">
        <f>VLOOKUP($L121,setting!$A$2:$M$93,4,0)</f>
        <v>8007</v>
      </c>
      <c r="O121" s="35" t="str">
        <f>VLOOKUP($L121,setting!$A$2:$M$93,5,0)</f>
        <v>36.89.97.211</v>
      </c>
      <c r="P121" s="35">
        <f>VLOOKUP($L121,setting!$A$2:$M$93,6,0)</f>
        <v>8007</v>
      </c>
      <c r="Q121">
        <v>1</v>
      </c>
      <c r="R121">
        <v>1</v>
      </c>
      <c r="S121">
        <v>1234</v>
      </c>
      <c r="T121" t="s">
        <v>120</v>
      </c>
      <c r="U121" t="s">
        <v>302</v>
      </c>
      <c r="V121" t="s">
        <v>302</v>
      </c>
      <c r="W121" s="3" t="s">
        <v>306</v>
      </c>
      <c r="X121" s="3" t="s">
        <v>306</v>
      </c>
      <c r="Z121" s="35" t="str">
        <f>VLOOKUP($L121,setting!$A$2:$M$93,12,0)</f>
        <v>118.97.237.244</v>
      </c>
      <c r="AA121" s="35">
        <f>VLOOKUP($L121,setting!$A$2:$M$93,13,0)</f>
        <v>8007</v>
      </c>
      <c r="AC121" s="6" t="s">
        <v>305</v>
      </c>
      <c r="AD121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('C087EB1EAA07','&lt;?xml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2" spans="1:30" ht="135" x14ac:dyDescent="0.25">
      <c r="A122" t="s">
        <v>388</v>
      </c>
      <c r="B122" t="str">
        <f t="shared" si="14"/>
        <v>21A</v>
      </c>
      <c r="C122" t="str">
        <f>VLOOKUP(B122,Cabang!A:B,2,0)</f>
        <v>Sampit</v>
      </c>
      <c r="D122" t="str">
        <f>VLOOKUP(B122,Cabang!A:C,3,0)</f>
        <v>TKTW5</v>
      </c>
      <c r="E122" t="s">
        <v>420</v>
      </c>
      <c r="F122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22" s="3" t="str">
        <f t="shared" si="16"/>
        <v>C087EB1EAA0B</v>
      </c>
      <c r="I122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22" t="str">
        <f t="shared" si="18"/>
        <v>21AM100</v>
      </c>
      <c r="L122" t="str">
        <f t="shared" si="19"/>
        <v>21A</v>
      </c>
      <c r="M122" s="35" t="str">
        <f>VLOOKUP($L122,setting!$A$2:$M$93,3,0)</f>
        <v>192.168.0.240</v>
      </c>
      <c r="N122" s="35">
        <f>VLOOKUP($L122,setting!$A$2:$M$93,4,0)</f>
        <v>8007</v>
      </c>
      <c r="O122" s="35" t="str">
        <f>VLOOKUP($L122,setting!$A$2:$M$93,5,0)</f>
        <v>36.89.97.211</v>
      </c>
      <c r="P122" s="35">
        <f>VLOOKUP($L122,setting!$A$2:$M$93,6,0)</f>
        <v>8007</v>
      </c>
      <c r="Q122">
        <v>1</v>
      </c>
      <c r="R122">
        <v>1</v>
      </c>
      <c r="S122">
        <v>1234</v>
      </c>
      <c r="T122" t="s">
        <v>120</v>
      </c>
      <c r="U122" t="s">
        <v>302</v>
      </c>
      <c r="V122" t="s">
        <v>302</v>
      </c>
      <c r="W122" s="3" t="s">
        <v>306</v>
      </c>
      <c r="X122" s="3" t="s">
        <v>306</v>
      </c>
      <c r="Z122" s="35" t="str">
        <f>VLOOKUP($L122,setting!$A$2:$M$93,12,0)</f>
        <v>118.97.237.244</v>
      </c>
      <c r="AA122" s="35">
        <f>VLOOKUP($L122,setting!$A$2:$M$93,13,0)</f>
        <v>8007</v>
      </c>
      <c r="AC122" s="6" t="s">
        <v>305</v>
      </c>
      <c r="AD122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('C087EB1EAA0B','&lt;?xml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3" spans="1:30" ht="135" x14ac:dyDescent="0.25">
      <c r="A123" t="s">
        <v>389</v>
      </c>
      <c r="B123" t="str">
        <f t="shared" si="14"/>
        <v>21A</v>
      </c>
      <c r="C123" t="str">
        <f>VLOOKUP(B123,Cabang!A:B,2,0)</f>
        <v>Sampit</v>
      </c>
      <c r="D123" t="str">
        <f>VLOOKUP(B123,Cabang!A:C,3,0)</f>
        <v>TKTW5</v>
      </c>
      <c r="E123" t="s">
        <v>421</v>
      </c>
      <c r="F123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23" s="3" t="str">
        <f t="shared" si="16"/>
        <v>C087EB23F5D1</v>
      </c>
      <c r="I123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23" t="str">
        <f t="shared" si="18"/>
        <v>21AM100</v>
      </c>
      <c r="L123" t="str">
        <f t="shared" si="19"/>
        <v>21A</v>
      </c>
      <c r="M123" s="35" t="str">
        <f>VLOOKUP($L123,setting!$A$2:$M$93,3,0)</f>
        <v>192.168.0.240</v>
      </c>
      <c r="N123" s="35">
        <f>VLOOKUP($L123,setting!$A$2:$M$93,4,0)</f>
        <v>8007</v>
      </c>
      <c r="O123" s="35" t="str">
        <f>VLOOKUP($L123,setting!$A$2:$M$93,5,0)</f>
        <v>36.89.97.211</v>
      </c>
      <c r="P123" s="35">
        <f>VLOOKUP($L123,setting!$A$2:$M$93,6,0)</f>
        <v>8007</v>
      </c>
      <c r="Q123">
        <v>1</v>
      </c>
      <c r="R123">
        <v>1</v>
      </c>
      <c r="S123">
        <v>1234</v>
      </c>
      <c r="T123" t="s">
        <v>120</v>
      </c>
      <c r="U123" t="s">
        <v>302</v>
      </c>
      <c r="V123" t="s">
        <v>302</v>
      </c>
      <c r="W123" s="3" t="s">
        <v>306</v>
      </c>
      <c r="X123" s="3" t="s">
        <v>306</v>
      </c>
      <c r="Z123" s="35" t="str">
        <f>VLOOKUP($L123,setting!$A$2:$M$93,12,0)</f>
        <v>118.97.237.244</v>
      </c>
      <c r="AA123" s="35">
        <f>VLOOKUP($L123,setting!$A$2:$M$93,13,0)</f>
        <v>8007</v>
      </c>
      <c r="AC123" s="6" t="s">
        <v>305</v>
      </c>
      <c r="AD123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('C087EB23F5D1','&lt;?xml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4" spans="1:30" ht="135" x14ac:dyDescent="0.25">
      <c r="A124" t="s">
        <v>390</v>
      </c>
      <c r="B124" t="str">
        <f t="shared" si="14"/>
        <v>21A</v>
      </c>
      <c r="C124" t="str">
        <f>VLOOKUP(B124,Cabang!A:B,2,0)</f>
        <v>Sampit</v>
      </c>
      <c r="D124" t="str">
        <f>VLOOKUP(B124,Cabang!A:C,3,0)</f>
        <v>TKTW5</v>
      </c>
      <c r="E124" t="s">
        <v>422</v>
      </c>
      <c r="F124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24" s="3" t="str">
        <f t="shared" si="16"/>
        <v>C087EB23F4A1</v>
      </c>
      <c r="I124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24" t="str">
        <f t="shared" si="18"/>
        <v>21AM100</v>
      </c>
      <c r="L124" t="str">
        <f t="shared" si="19"/>
        <v>21A</v>
      </c>
      <c r="M124" s="35" t="str">
        <f>VLOOKUP($L124,setting!$A$2:$M$93,3,0)</f>
        <v>192.168.0.240</v>
      </c>
      <c r="N124" s="35">
        <f>VLOOKUP($L124,setting!$A$2:$M$93,4,0)</f>
        <v>8007</v>
      </c>
      <c r="O124" s="35" t="str">
        <f>VLOOKUP($L124,setting!$A$2:$M$93,5,0)</f>
        <v>36.89.97.211</v>
      </c>
      <c r="P124" s="35">
        <f>VLOOKUP($L124,setting!$A$2:$M$93,6,0)</f>
        <v>8007</v>
      </c>
      <c r="Q124">
        <v>1</v>
      </c>
      <c r="R124">
        <v>1</v>
      </c>
      <c r="S124">
        <v>1234</v>
      </c>
      <c r="T124" t="s">
        <v>120</v>
      </c>
      <c r="U124" t="s">
        <v>302</v>
      </c>
      <c r="V124" t="s">
        <v>302</v>
      </c>
      <c r="W124" s="3" t="s">
        <v>306</v>
      </c>
      <c r="X124" s="3" t="s">
        <v>306</v>
      </c>
      <c r="Z124" s="35" t="str">
        <f>VLOOKUP($L124,setting!$A$2:$M$93,12,0)</f>
        <v>118.97.237.244</v>
      </c>
      <c r="AA124" s="35">
        <f>VLOOKUP($L124,setting!$A$2:$M$93,13,0)</f>
        <v>8007</v>
      </c>
      <c r="AC124" s="6" t="s">
        <v>305</v>
      </c>
      <c r="AD124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('C087EB23F4A1','&lt;?xml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5" spans="1:30" ht="135" x14ac:dyDescent="0.25">
      <c r="A125" t="s">
        <v>391</v>
      </c>
      <c r="B125" t="str">
        <f t="shared" si="14"/>
        <v>21A</v>
      </c>
      <c r="C125" t="str">
        <f>VLOOKUP(B125,Cabang!A:B,2,0)</f>
        <v>Sampit</v>
      </c>
      <c r="D125" t="str">
        <f>VLOOKUP(B125,Cabang!A:C,3,0)</f>
        <v>TKTW5</v>
      </c>
      <c r="E125" t="s">
        <v>423</v>
      </c>
      <c r="F125" s="6" t="str">
        <f t="shared" si="1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125" s="3" t="str">
        <f t="shared" si="16"/>
        <v>C087EB1EA9FD</v>
      </c>
      <c r="I125" t="str">
        <f t="shared" si="1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125" t="str">
        <f t="shared" si="18"/>
        <v>21AM100</v>
      </c>
      <c r="L125" t="str">
        <f t="shared" si="19"/>
        <v>21A</v>
      </c>
      <c r="M125" s="35" t="str">
        <f>VLOOKUP($L125,setting!$A$2:$M$93,3,0)</f>
        <v>192.168.0.240</v>
      </c>
      <c r="N125" s="35">
        <f>VLOOKUP($L125,setting!$A$2:$M$93,4,0)</f>
        <v>8007</v>
      </c>
      <c r="O125" s="35" t="str">
        <f>VLOOKUP($L125,setting!$A$2:$M$93,5,0)</f>
        <v>36.89.97.211</v>
      </c>
      <c r="P125" s="35">
        <f>VLOOKUP($L125,setting!$A$2:$M$93,6,0)</f>
        <v>8007</v>
      </c>
      <c r="Q125">
        <v>1</v>
      </c>
      <c r="R125">
        <v>1</v>
      </c>
      <c r="S125">
        <v>1234</v>
      </c>
      <c r="T125" t="s">
        <v>120</v>
      </c>
      <c r="U125" t="s">
        <v>302</v>
      </c>
      <c r="V125" t="s">
        <v>302</v>
      </c>
      <c r="W125" s="3" t="s">
        <v>306</v>
      </c>
      <c r="X125" s="3" t="s">
        <v>306</v>
      </c>
      <c r="Z125" s="35" t="str">
        <f>VLOOKUP($L125,setting!$A$2:$M$93,12,0)</f>
        <v>118.97.237.244</v>
      </c>
      <c r="AA125" s="35">
        <f>VLOOKUP($L125,setting!$A$2:$M$93,13,0)</f>
        <v>8007</v>
      </c>
      <c r="AC125" s="6" t="s">
        <v>305</v>
      </c>
      <c r="AD125" s="6" t="str">
        <f t="shared" si="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('C087EB1EA9FD','&lt;?xml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&lt;/userconfig&gt;','','21AM100','21A','192.168.0.240','8007','36.89.97.211','8007','1','1','1234','TO','INJECT','INJECT','2017-12-12 13:30:30','2017-12-12 13:30:30','','118.97.237.244','8007');</v>
      </c>
    </row>
    <row r="126" spans="1:30" x14ac:dyDescent="0.25">
      <c r="L126"/>
    </row>
    <row r="127" spans="1:30" ht="135" x14ac:dyDescent="0.25">
      <c r="A127" t="s">
        <v>424</v>
      </c>
      <c r="B127" s="7" t="str">
        <f t="shared" ref="B127:B147" si="21">LEFT(A127,3)</f>
        <v>04A</v>
      </c>
      <c r="C127" s="7" t="str">
        <f>VLOOKUP(B127,Cabang!A:B,2,0)</f>
        <v>Batam</v>
      </c>
      <c r="D127" s="7" t="str">
        <f>VLOOKUP(B127,Cabang!A:C,3,0)</f>
        <v>BATAM</v>
      </c>
      <c r="E127" t="s">
        <v>445</v>
      </c>
      <c r="F127" s="6" t="str">
        <f t="shared" ref="F127:F147" si="22">CONCATENATE("&lt;?xml version=""1.0"" encoding=""UTF-8""?&gt;&lt;userconfig&gt;&lt;username&gt;Office Mebel ",C127,"&lt;/username&gt;&lt;szId&gt;",K127,"&lt;/szId&gt;&lt;password&gt;1234&lt;/password&gt;&lt;szDepoId&gt;",L127,"&lt;/szDepoId&gt;&lt;szDepoName&gt;",C127,"&lt;/szDepoName&gt;&lt;database&gt;MobileSFA.db3&lt;/database&gt;&lt;szWifiIP&gt;",M127,"&lt;/szWifiIP&gt;&lt;szWifiPort&gt;",N127,"&lt;/szWifiPort&gt;&lt;szGPRSIP&gt;",O127,"&lt;/szGPRSIP&gt;&lt;szGPRSPort&gt;",P127,"&lt;/szGPRSPort&gt;  &lt;szBackUpIP&gt;",Z127,"&lt;/szBackUpIP&gt;&lt;szBackUpPort&gt;",AA127,"&lt;/szBackUpPort&gt;  &lt;szType&gt;TO&lt;/szType&gt;&lt;bWifi&gt;YES&lt;/bWifi&gt;&lt;bDalamKota&gt;YES&lt;/bDalamKota&gt;    &lt;/userconfig&gt;")</f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27" s="7"/>
      <c r="H127" s="3" t="str">
        <f t="shared" ref="H127:H147" si="23">E127</f>
        <v>C087EB23F389</v>
      </c>
      <c r="I127" s="7" t="str">
        <f t="shared" ref="I127:I147" si="24">F127</f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27" s="7"/>
      <c r="K127" s="7" t="str">
        <f t="shared" ref="K127:K147" si="25">CONCATENATE(B127,"M100")</f>
        <v>04AM100</v>
      </c>
      <c r="L127" s="7" t="str">
        <f t="shared" ref="L127:L147" si="26">B127</f>
        <v>04A</v>
      </c>
      <c r="M127" s="35" t="str">
        <f>VLOOKUP($L127,setting!$A$2:$M$93,3,0)</f>
        <v>192.168.0.151</v>
      </c>
      <c r="N127" s="35">
        <f>VLOOKUP($L127,setting!$A$2:$M$93,4,0)</f>
        <v>8009</v>
      </c>
      <c r="O127" s="35" t="str">
        <f>VLOOKUP($L127,setting!$A$2:$M$93,5,0)</f>
        <v>180.250.176.220</v>
      </c>
      <c r="P127" s="35">
        <f>VLOOKUP($L127,setting!$A$2:$M$93,6,0)</f>
        <v>8009</v>
      </c>
      <c r="Q127" s="7">
        <v>1</v>
      </c>
      <c r="R127" s="7">
        <v>1</v>
      </c>
      <c r="S127" s="7">
        <v>1234</v>
      </c>
      <c r="T127" s="7" t="s">
        <v>120</v>
      </c>
      <c r="U127" s="7" t="s">
        <v>302</v>
      </c>
      <c r="V127" s="7" t="s">
        <v>302</v>
      </c>
      <c r="W127" s="3" t="s">
        <v>466</v>
      </c>
      <c r="X127" s="3" t="s">
        <v>466</v>
      </c>
      <c r="Y127" s="7"/>
      <c r="Z127" s="35" t="str">
        <f>VLOOKUP($L127,setting!$A$2:$M$93,12,0)</f>
        <v>118.97.237.244</v>
      </c>
      <c r="AA127" s="35">
        <f>VLOOKUP($L127,setting!$A$2:$M$93,13,0)</f>
        <v>8009</v>
      </c>
      <c r="AB127" s="7"/>
      <c r="AC127" s="6" t="s">
        <v>305</v>
      </c>
      <c r="AD127" s="6" t="str">
        <f t="shared" ref="AD127:AD147" si="27">CONCATENATE(AC127,H127,"','",I127,"','",J127,"','",K127,"','",L127,"','",M127,"','",N127,"','",O127,"','",P127,"','",Q127,"','",R127,"','",S127,"','",T127,"','",U127,"','",V127,"','",W127,"','",X127,"','",Y127,"','",Z127,"','",AA127,"');")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('C087EB23F389','&lt;?xml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&lt;/userconfig&gt;','','04AM100','04A','192.168.0.151','8009','180.250.176.220','8009','1','1','1234','TO','INJECT','INJECT','2017-12-22 08:15:30','2017-12-22 08:15:30','','118.97.237.244','8009');</v>
      </c>
    </row>
    <row r="128" spans="1:30" ht="135" x14ac:dyDescent="0.25">
      <c r="A128" t="s">
        <v>425</v>
      </c>
      <c r="B128" s="7" t="str">
        <f t="shared" si="21"/>
        <v>04A</v>
      </c>
      <c r="C128" s="7" t="str">
        <f>VLOOKUP(B128,Cabang!A:B,2,0)</f>
        <v>Batam</v>
      </c>
      <c r="D128" s="7" t="str">
        <f>VLOOKUP(B128,Cabang!A:C,3,0)</f>
        <v>BATAM</v>
      </c>
      <c r="E128" t="s">
        <v>446</v>
      </c>
      <c r="F128" s="6" t="str">
        <f t="shared" si="22"/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28" s="7"/>
      <c r="H128" s="3" t="str">
        <f t="shared" si="23"/>
        <v>C087EB23F32B</v>
      </c>
      <c r="I128" s="7" t="str">
        <f t="shared" si="24"/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28" s="7"/>
      <c r="K128" s="7" t="str">
        <f t="shared" si="25"/>
        <v>04AM100</v>
      </c>
      <c r="L128" s="7" t="str">
        <f t="shared" si="26"/>
        <v>04A</v>
      </c>
      <c r="M128" s="35" t="str">
        <f>VLOOKUP($L128,setting!$A$2:$M$93,3,0)</f>
        <v>192.168.0.151</v>
      </c>
      <c r="N128" s="35">
        <f>VLOOKUP($L128,setting!$A$2:$M$93,4,0)</f>
        <v>8009</v>
      </c>
      <c r="O128" s="35" t="str">
        <f>VLOOKUP($L128,setting!$A$2:$M$93,5,0)</f>
        <v>180.250.176.220</v>
      </c>
      <c r="P128" s="35">
        <f>VLOOKUP($L128,setting!$A$2:$M$93,6,0)</f>
        <v>8009</v>
      </c>
      <c r="Q128" s="7">
        <v>1</v>
      </c>
      <c r="R128" s="7">
        <v>1</v>
      </c>
      <c r="S128" s="7">
        <v>1234</v>
      </c>
      <c r="T128" s="7" t="s">
        <v>120</v>
      </c>
      <c r="U128" s="7" t="s">
        <v>302</v>
      </c>
      <c r="V128" s="7" t="s">
        <v>302</v>
      </c>
      <c r="W128" s="3" t="s">
        <v>466</v>
      </c>
      <c r="X128" s="3" t="s">
        <v>466</v>
      </c>
      <c r="Y128" s="7"/>
      <c r="Z128" s="35" t="str">
        <f>VLOOKUP($L128,setting!$A$2:$M$93,12,0)</f>
        <v>118.97.237.244</v>
      </c>
      <c r="AA128" s="35">
        <f>VLOOKUP($L128,setting!$A$2:$M$93,13,0)</f>
        <v>8009</v>
      </c>
      <c r="AB128" s="7"/>
      <c r="AC128" s="6" t="s">
        <v>305</v>
      </c>
      <c r="AD128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('C087EB23F32B','&lt;?xml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&lt;/userconfig&gt;','','04AM100','04A','192.168.0.151','8009','180.250.176.220','8009','1','1','1234','TO','INJECT','INJECT','2017-12-22 08:15:30','2017-12-22 08:15:30','','118.97.237.244','8009');</v>
      </c>
    </row>
    <row r="129" spans="1:30" ht="135" x14ac:dyDescent="0.25">
      <c r="A129" t="s">
        <v>426</v>
      </c>
      <c r="B129" s="7" t="str">
        <f t="shared" si="21"/>
        <v>04A</v>
      </c>
      <c r="C129" s="7" t="str">
        <f>VLOOKUP(B129,Cabang!A:B,2,0)</f>
        <v>Batam</v>
      </c>
      <c r="D129" s="7" t="str">
        <f>VLOOKUP(B129,Cabang!A:C,3,0)</f>
        <v>BATAM</v>
      </c>
      <c r="E129" t="s">
        <v>447</v>
      </c>
      <c r="F129" s="6" t="str">
        <f t="shared" si="22"/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29" s="7"/>
      <c r="H129" s="3" t="str">
        <f t="shared" si="23"/>
        <v>C087EB1FEE0B</v>
      </c>
      <c r="I129" s="7" t="str">
        <f t="shared" si="24"/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29" s="7"/>
      <c r="K129" s="7" t="str">
        <f t="shared" si="25"/>
        <v>04AM100</v>
      </c>
      <c r="L129" s="7" t="str">
        <f t="shared" si="26"/>
        <v>04A</v>
      </c>
      <c r="M129" s="35" t="str">
        <f>VLOOKUP($L129,setting!$A$2:$M$93,3,0)</f>
        <v>192.168.0.151</v>
      </c>
      <c r="N129" s="35">
        <f>VLOOKUP($L129,setting!$A$2:$M$93,4,0)</f>
        <v>8009</v>
      </c>
      <c r="O129" s="35" t="str">
        <f>VLOOKUP($L129,setting!$A$2:$M$93,5,0)</f>
        <v>180.250.176.220</v>
      </c>
      <c r="P129" s="35">
        <f>VLOOKUP($L129,setting!$A$2:$M$93,6,0)</f>
        <v>8009</v>
      </c>
      <c r="Q129" s="7">
        <v>1</v>
      </c>
      <c r="R129" s="7">
        <v>1</v>
      </c>
      <c r="S129" s="7">
        <v>1234</v>
      </c>
      <c r="T129" s="7" t="s">
        <v>120</v>
      </c>
      <c r="U129" s="7" t="s">
        <v>302</v>
      </c>
      <c r="V129" s="7" t="s">
        <v>302</v>
      </c>
      <c r="W129" s="3" t="s">
        <v>466</v>
      </c>
      <c r="X129" s="3" t="s">
        <v>466</v>
      </c>
      <c r="Y129" s="7"/>
      <c r="Z129" s="35" t="str">
        <f>VLOOKUP($L129,setting!$A$2:$M$93,12,0)</f>
        <v>118.97.237.244</v>
      </c>
      <c r="AA129" s="35">
        <f>VLOOKUP($L129,setting!$A$2:$M$93,13,0)</f>
        <v>8009</v>
      </c>
      <c r="AB129" s="7"/>
      <c r="AC129" s="6" t="s">
        <v>305</v>
      </c>
      <c r="AD129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('C087EB1FEE0B','&lt;?xml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&lt;/userconfig&gt;','','04AM100','04A','192.168.0.151','8009','180.250.176.220','8009','1','1','1234','TO','INJECT','INJECT','2017-12-22 08:15:30','2017-12-22 08:15:30','','118.97.237.244','8009');</v>
      </c>
    </row>
    <row r="130" spans="1:30" ht="135" x14ac:dyDescent="0.25">
      <c r="A130" t="s">
        <v>427</v>
      </c>
      <c r="B130" s="7" t="str">
        <f t="shared" si="21"/>
        <v>04A</v>
      </c>
      <c r="C130" s="7" t="str">
        <f>VLOOKUP(B130,Cabang!A:B,2,0)</f>
        <v>Batam</v>
      </c>
      <c r="D130" s="7" t="str">
        <f>VLOOKUP(B130,Cabang!A:C,3,0)</f>
        <v>BATAM</v>
      </c>
      <c r="E130" t="s">
        <v>448</v>
      </c>
      <c r="F130" s="6" t="str">
        <f t="shared" si="22"/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0" s="7"/>
      <c r="H130" s="3" t="str">
        <f t="shared" si="23"/>
        <v>C087EB23F2C5</v>
      </c>
      <c r="I130" s="7" t="str">
        <f t="shared" si="24"/>
        <v>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0" s="7"/>
      <c r="K130" s="7" t="str">
        <f t="shared" si="25"/>
        <v>04AM100</v>
      </c>
      <c r="L130" s="7" t="str">
        <f t="shared" si="26"/>
        <v>04A</v>
      </c>
      <c r="M130" s="35" t="str">
        <f>VLOOKUP($L130,setting!$A$2:$M$93,3,0)</f>
        <v>192.168.0.151</v>
      </c>
      <c r="N130" s="35">
        <f>VLOOKUP($L130,setting!$A$2:$M$93,4,0)</f>
        <v>8009</v>
      </c>
      <c r="O130" s="35" t="str">
        <f>VLOOKUP($L130,setting!$A$2:$M$93,5,0)</f>
        <v>180.250.176.220</v>
      </c>
      <c r="P130" s="35">
        <f>VLOOKUP($L130,setting!$A$2:$M$93,6,0)</f>
        <v>8009</v>
      </c>
      <c r="Q130" s="7">
        <v>1</v>
      </c>
      <c r="R130" s="7">
        <v>1</v>
      </c>
      <c r="S130" s="7">
        <v>1234</v>
      </c>
      <c r="T130" s="7" t="s">
        <v>120</v>
      </c>
      <c r="U130" s="7" t="s">
        <v>302</v>
      </c>
      <c r="V130" s="7" t="s">
        <v>302</v>
      </c>
      <c r="W130" s="3" t="s">
        <v>466</v>
      </c>
      <c r="X130" s="3" t="s">
        <v>466</v>
      </c>
      <c r="Y130" s="7"/>
      <c r="Z130" s="35" t="str">
        <f>VLOOKUP($L130,setting!$A$2:$M$93,12,0)</f>
        <v>118.97.237.244</v>
      </c>
      <c r="AA130" s="35">
        <f>VLOOKUP($L130,setting!$A$2:$M$93,13,0)</f>
        <v>8009</v>
      </c>
      <c r="AB130" s="7"/>
      <c r="AC130" s="6" t="s">
        <v>305</v>
      </c>
      <c r="AD130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('C087EB23F2C5','&lt;?xml version="1.0" encoding="UTF-8"?&gt;&lt;userconfig&gt;&lt;username&gt;Office Mebel Batam&lt;/username&gt;&lt;szId&gt;04AM100&lt;/szId&gt;&lt;password&gt;1234&lt;/password&gt;&lt;szDepoId&gt;04A&lt;/szDepoId&gt;&lt;szDepoName&gt;Batam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&lt;/userconfig&gt;','','04AM100','04A','192.168.0.151','8009','180.250.176.220','8009','1','1','1234','TO','INJECT','INJECT','2017-12-22 08:15:30','2017-12-22 08:15:30','','118.97.237.244','8009');</v>
      </c>
    </row>
    <row r="131" spans="1:30" ht="135" x14ac:dyDescent="0.25">
      <c r="A131" t="s">
        <v>428</v>
      </c>
      <c r="B131" s="7" t="str">
        <f t="shared" si="21"/>
        <v>23A</v>
      </c>
      <c r="C131" s="7" t="str">
        <f>VLOOKUP(B131,Cabang!A:B,2,0)</f>
        <v>Samarinda</v>
      </c>
      <c r="D131" s="7" t="str">
        <f>VLOOKUP(B131,Cabang!A:C,3,0)</f>
        <v>TKTW5</v>
      </c>
      <c r="E131" t="s">
        <v>449</v>
      </c>
      <c r="F131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1" s="7"/>
      <c r="H131" s="3" t="str">
        <f t="shared" si="23"/>
        <v>C087EB23F4C7</v>
      </c>
      <c r="I131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1" s="7"/>
      <c r="K131" s="7" t="str">
        <f t="shared" si="25"/>
        <v>23AM100</v>
      </c>
      <c r="L131" s="7" t="str">
        <f t="shared" si="26"/>
        <v>23A</v>
      </c>
      <c r="M131" s="35" t="str">
        <f>VLOOKUP($L131,setting!$A$2:$M$93,3,0)</f>
        <v>192.168.0.240</v>
      </c>
      <c r="N131" s="35">
        <f>VLOOKUP($L131,setting!$A$2:$M$93,4,0)</f>
        <v>8007</v>
      </c>
      <c r="O131" s="35" t="str">
        <f>VLOOKUP($L131,setting!$A$2:$M$93,5,0)</f>
        <v>36.89.97.211</v>
      </c>
      <c r="P131" s="35">
        <f>VLOOKUP($L131,setting!$A$2:$M$93,6,0)</f>
        <v>8009</v>
      </c>
      <c r="Q131" s="7">
        <v>1</v>
      </c>
      <c r="R131" s="7">
        <v>1</v>
      </c>
      <c r="S131" s="7">
        <v>1234</v>
      </c>
      <c r="T131" s="7" t="s">
        <v>120</v>
      </c>
      <c r="U131" s="7" t="s">
        <v>302</v>
      </c>
      <c r="V131" s="7" t="s">
        <v>302</v>
      </c>
      <c r="W131" s="3" t="s">
        <v>466</v>
      </c>
      <c r="X131" s="3" t="s">
        <v>466</v>
      </c>
      <c r="Y131" s="7"/>
      <c r="Z131" s="35" t="str">
        <f>VLOOKUP($L131,setting!$A$2:$M$93,12,0)</f>
        <v>118.97.237.244</v>
      </c>
      <c r="AA131" s="35">
        <f>VLOOKUP($L131,setting!$A$2:$M$93,13,0)</f>
        <v>8009</v>
      </c>
      <c r="AB131" s="7"/>
      <c r="AC131" s="6" t="s">
        <v>305</v>
      </c>
      <c r="AD131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('C087EB23F4C7','&lt;?xml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2" spans="1:30" ht="135" x14ac:dyDescent="0.25">
      <c r="A132" t="s">
        <v>429</v>
      </c>
      <c r="B132" s="7" t="str">
        <f t="shared" si="21"/>
        <v>23A</v>
      </c>
      <c r="C132" s="7" t="str">
        <f>VLOOKUP(B132,Cabang!A:B,2,0)</f>
        <v>Samarinda</v>
      </c>
      <c r="D132" s="7" t="str">
        <f>VLOOKUP(B132,Cabang!A:C,3,0)</f>
        <v>TKTW5</v>
      </c>
      <c r="E132" t="s">
        <v>450</v>
      </c>
      <c r="F132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2" s="7"/>
      <c r="H132" s="3" t="str">
        <f t="shared" si="23"/>
        <v>C087EB23F2C1</v>
      </c>
      <c r="I132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2" s="7"/>
      <c r="K132" s="7" t="str">
        <f t="shared" si="25"/>
        <v>23AM100</v>
      </c>
      <c r="L132" s="7" t="str">
        <f t="shared" si="26"/>
        <v>23A</v>
      </c>
      <c r="M132" s="35" t="str">
        <f>VLOOKUP($L132,setting!$A$2:$M$93,3,0)</f>
        <v>192.168.0.240</v>
      </c>
      <c r="N132" s="35">
        <f>VLOOKUP($L132,setting!$A$2:$M$93,4,0)</f>
        <v>8007</v>
      </c>
      <c r="O132" s="35" t="str">
        <f>VLOOKUP($L132,setting!$A$2:$M$93,5,0)</f>
        <v>36.89.97.211</v>
      </c>
      <c r="P132" s="35">
        <f>VLOOKUP($L132,setting!$A$2:$M$93,6,0)</f>
        <v>8009</v>
      </c>
      <c r="Q132" s="7">
        <v>1</v>
      </c>
      <c r="R132" s="7">
        <v>1</v>
      </c>
      <c r="S132" s="7">
        <v>1234</v>
      </c>
      <c r="T132" s="7" t="s">
        <v>120</v>
      </c>
      <c r="U132" s="7" t="s">
        <v>302</v>
      </c>
      <c r="V132" s="7" t="s">
        <v>302</v>
      </c>
      <c r="W132" s="3" t="s">
        <v>466</v>
      </c>
      <c r="X132" s="3" t="s">
        <v>466</v>
      </c>
      <c r="Y132" s="7"/>
      <c r="Z132" s="35" t="str">
        <f>VLOOKUP($L132,setting!$A$2:$M$93,12,0)</f>
        <v>118.97.237.244</v>
      </c>
      <c r="AA132" s="35">
        <f>VLOOKUP($L132,setting!$A$2:$M$93,13,0)</f>
        <v>8009</v>
      </c>
      <c r="AB132" s="7"/>
      <c r="AC132" s="6" t="s">
        <v>305</v>
      </c>
      <c r="AD132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('C087EB23F2C1','&lt;?xml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3" spans="1:30" ht="135" x14ac:dyDescent="0.25">
      <c r="A133" t="s">
        <v>430</v>
      </c>
      <c r="B133" s="7" t="str">
        <f t="shared" si="21"/>
        <v>23A</v>
      </c>
      <c r="C133" s="7" t="str">
        <f>VLOOKUP(B133,Cabang!A:B,2,0)</f>
        <v>Samarinda</v>
      </c>
      <c r="D133" s="7" t="str">
        <f>VLOOKUP(B133,Cabang!A:C,3,0)</f>
        <v>TKTW5</v>
      </c>
      <c r="E133" t="s">
        <v>451</v>
      </c>
      <c r="F133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3" s="7"/>
      <c r="H133" s="3" t="str">
        <f t="shared" si="23"/>
        <v>C087EB23F2B5</v>
      </c>
      <c r="I133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3" s="7"/>
      <c r="K133" s="7" t="str">
        <f t="shared" si="25"/>
        <v>23AM100</v>
      </c>
      <c r="L133" s="7" t="str">
        <f t="shared" si="26"/>
        <v>23A</v>
      </c>
      <c r="M133" s="35" t="str">
        <f>VLOOKUP($L133,setting!$A$2:$M$93,3,0)</f>
        <v>192.168.0.240</v>
      </c>
      <c r="N133" s="35">
        <f>VLOOKUP($L133,setting!$A$2:$M$93,4,0)</f>
        <v>8007</v>
      </c>
      <c r="O133" s="35" t="str">
        <f>VLOOKUP($L133,setting!$A$2:$M$93,5,0)</f>
        <v>36.89.97.211</v>
      </c>
      <c r="P133" s="35">
        <f>VLOOKUP($L133,setting!$A$2:$M$93,6,0)</f>
        <v>8009</v>
      </c>
      <c r="Q133" s="7">
        <v>1</v>
      </c>
      <c r="R133" s="7">
        <v>1</v>
      </c>
      <c r="S133" s="7">
        <v>1234</v>
      </c>
      <c r="T133" s="7" t="s">
        <v>120</v>
      </c>
      <c r="U133" s="7" t="s">
        <v>302</v>
      </c>
      <c r="V133" s="7" t="s">
        <v>302</v>
      </c>
      <c r="W133" s="3" t="s">
        <v>466</v>
      </c>
      <c r="X133" s="3" t="s">
        <v>466</v>
      </c>
      <c r="Y133" s="7"/>
      <c r="Z133" s="35" t="str">
        <f>VLOOKUP($L133,setting!$A$2:$M$93,12,0)</f>
        <v>118.97.237.244</v>
      </c>
      <c r="AA133" s="35">
        <f>VLOOKUP($L133,setting!$A$2:$M$93,13,0)</f>
        <v>8009</v>
      </c>
      <c r="AB133" s="7"/>
      <c r="AC133" s="6" t="s">
        <v>305</v>
      </c>
      <c r="AD133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('C087EB23F2B5','&lt;?xml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4" spans="1:30" ht="135" x14ac:dyDescent="0.25">
      <c r="A134" t="s">
        <v>431</v>
      </c>
      <c r="B134" s="7" t="str">
        <f t="shared" si="21"/>
        <v>23A</v>
      </c>
      <c r="C134" s="7" t="str">
        <f>VLOOKUP(B134,Cabang!A:B,2,0)</f>
        <v>Samarinda</v>
      </c>
      <c r="D134" s="7" t="str">
        <f>VLOOKUP(B134,Cabang!A:C,3,0)</f>
        <v>TKTW5</v>
      </c>
      <c r="E134" t="s">
        <v>452</v>
      </c>
      <c r="F134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4" s="7"/>
      <c r="H134" s="3" t="str">
        <f t="shared" si="23"/>
        <v>C087EB23F233</v>
      </c>
      <c r="I134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4" s="7"/>
      <c r="K134" s="7" t="str">
        <f t="shared" si="25"/>
        <v>23AM100</v>
      </c>
      <c r="L134" s="7" t="str">
        <f t="shared" si="26"/>
        <v>23A</v>
      </c>
      <c r="M134" s="35" t="str">
        <f>VLOOKUP($L134,setting!$A$2:$M$93,3,0)</f>
        <v>192.168.0.240</v>
      </c>
      <c r="N134" s="35">
        <f>VLOOKUP($L134,setting!$A$2:$M$93,4,0)</f>
        <v>8007</v>
      </c>
      <c r="O134" s="35" t="str">
        <f>VLOOKUP($L134,setting!$A$2:$M$93,5,0)</f>
        <v>36.89.97.211</v>
      </c>
      <c r="P134" s="35">
        <f>VLOOKUP($L134,setting!$A$2:$M$93,6,0)</f>
        <v>8009</v>
      </c>
      <c r="Q134" s="7">
        <v>1</v>
      </c>
      <c r="R134" s="7">
        <v>1</v>
      </c>
      <c r="S134" s="7">
        <v>1234</v>
      </c>
      <c r="T134" s="7" t="s">
        <v>120</v>
      </c>
      <c r="U134" s="7" t="s">
        <v>302</v>
      </c>
      <c r="V134" s="7" t="s">
        <v>302</v>
      </c>
      <c r="W134" s="3" t="s">
        <v>466</v>
      </c>
      <c r="X134" s="3" t="s">
        <v>466</v>
      </c>
      <c r="Y134" s="7"/>
      <c r="Z134" s="35" t="str">
        <f>VLOOKUP($L134,setting!$A$2:$M$93,12,0)</f>
        <v>118.97.237.244</v>
      </c>
      <c r="AA134" s="35">
        <f>VLOOKUP($L134,setting!$A$2:$M$93,13,0)</f>
        <v>8009</v>
      </c>
      <c r="AB134" s="7"/>
      <c r="AC134" s="6" t="s">
        <v>305</v>
      </c>
      <c r="AD134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('C087EB23F233','&lt;?xml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5" spans="1:30" ht="135" x14ac:dyDescent="0.25">
      <c r="A135" t="s">
        <v>432</v>
      </c>
      <c r="B135" s="7" t="str">
        <f t="shared" si="21"/>
        <v>23A</v>
      </c>
      <c r="C135" s="7" t="str">
        <f>VLOOKUP(B135,Cabang!A:B,2,0)</f>
        <v>Samarinda</v>
      </c>
      <c r="D135" s="7" t="str">
        <f>VLOOKUP(B135,Cabang!A:C,3,0)</f>
        <v>TKTW5</v>
      </c>
      <c r="E135" t="s">
        <v>453</v>
      </c>
      <c r="F135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5" s="7"/>
      <c r="H135" s="3" t="str">
        <f t="shared" si="23"/>
        <v>C087EB00EDA9</v>
      </c>
      <c r="I135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5" s="7"/>
      <c r="K135" s="7" t="str">
        <f t="shared" si="25"/>
        <v>23AM100</v>
      </c>
      <c r="L135" s="7" t="str">
        <f t="shared" si="26"/>
        <v>23A</v>
      </c>
      <c r="M135" s="35" t="str">
        <f>VLOOKUP($L135,setting!$A$2:$M$93,3,0)</f>
        <v>192.168.0.240</v>
      </c>
      <c r="N135" s="35">
        <f>VLOOKUP($L135,setting!$A$2:$M$93,4,0)</f>
        <v>8007</v>
      </c>
      <c r="O135" s="35" t="str">
        <f>VLOOKUP($L135,setting!$A$2:$M$93,5,0)</f>
        <v>36.89.97.211</v>
      </c>
      <c r="P135" s="35">
        <f>VLOOKUP($L135,setting!$A$2:$M$93,6,0)</f>
        <v>8009</v>
      </c>
      <c r="Q135" s="7">
        <v>1</v>
      </c>
      <c r="R135" s="7">
        <v>1</v>
      </c>
      <c r="S135" s="7">
        <v>1234</v>
      </c>
      <c r="T135" s="7" t="s">
        <v>120</v>
      </c>
      <c r="U135" s="7" t="s">
        <v>302</v>
      </c>
      <c r="V135" s="7" t="s">
        <v>302</v>
      </c>
      <c r="W135" s="3" t="s">
        <v>466</v>
      </c>
      <c r="X135" s="3" t="s">
        <v>466</v>
      </c>
      <c r="Y135" s="7"/>
      <c r="Z135" s="35" t="str">
        <f>VLOOKUP($L135,setting!$A$2:$M$93,12,0)</f>
        <v>118.97.237.244</v>
      </c>
      <c r="AA135" s="35">
        <f>VLOOKUP($L135,setting!$A$2:$M$93,13,0)</f>
        <v>8009</v>
      </c>
      <c r="AB135" s="7"/>
      <c r="AC135" s="6" t="s">
        <v>305</v>
      </c>
      <c r="AD135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('C087EB00EDA9','&lt;?xml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6" spans="1:30" ht="135" x14ac:dyDescent="0.25">
      <c r="A136" t="s">
        <v>433</v>
      </c>
      <c r="B136" s="7" t="str">
        <f t="shared" si="21"/>
        <v>23A</v>
      </c>
      <c r="C136" s="7" t="str">
        <f>VLOOKUP(B136,Cabang!A:B,2,0)</f>
        <v>Samarinda</v>
      </c>
      <c r="D136" s="7" t="str">
        <f>VLOOKUP(B136,Cabang!A:C,3,0)</f>
        <v>TKTW5</v>
      </c>
      <c r="E136" t="s">
        <v>454</v>
      </c>
      <c r="F136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6" s="7"/>
      <c r="H136" s="3" t="str">
        <f t="shared" si="23"/>
        <v>C087EB00E9F7</v>
      </c>
      <c r="I136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6" s="7"/>
      <c r="K136" s="7" t="str">
        <f t="shared" si="25"/>
        <v>23AM100</v>
      </c>
      <c r="L136" s="7" t="str">
        <f t="shared" si="26"/>
        <v>23A</v>
      </c>
      <c r="M136" s="35" t="str">
        <f>VLOOKUP($L136,setting!$A$2:$M$93,3,0)</f>
        <v>192.168.0.240</v>
      </c>
      <c r="N136" s="35">
        <f>VLOOKUP($L136,setting!$A$2:$M$93,4,0)</f>
        <v>8007</v>
      </c>
      <c r="O136" s="35" t="str">
        <f>VLOOKUP($L136,setting!$A$2:$M$93,5,0)</f>
        <v>36.89.97.211</v>
      </c>
      <c r="P136" s="35">
        <f>VLOOKUP($L136,setting!$A$2:$M$93,6,0)</f>
        <v>8009</v>
      </c>
      <c r="Q136" s="7">
        <v>1</v>
      </c>
      <c r="R136" s="7">
        <v>1</v>
      </c>
      <c r="S136" s="7">
        <v>1234</v>
      </c>
      <c r="T136" s="7" t="s">
        <v>120</v>
      </c>
      <c r="U136" s="7" t="s">
        <v>302</v>
      </c>
      <c r="V136" s="7" t="s">
        <v>302</v>
      </c>
      <c r="W136" s="3" t="s">
        <v>466</v>
      </c>
      <c r="X136" s="3" t="s">
        <v>466</v>
      </c>
      <c r="Y136" s="7"/>
      <c r="Z136" s="35" t="str">
        <f>VLOOKUP($L136,setting!$A$2:$M$93,12,0)</f>
        <v>118.97.237.244</v>
      </c>
      <c r="AA136" s="35">
        <f>VLOOKUP($L136,setting!$A$2:$M$93,13,0)</f>
        <v>8009</v>
      </c>
      <c r="AB136" s="7"/>
      <c r="AC136" s="6" t="s">
        <v>305</v>
      </c>
      <c r="AD136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('C087EB00E9F7','&lt;?xml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7" spans="1:30" ht="135" x14ac:dyDescent="0.25">
      <c r="A137" t="s">
        <v>434</v>
      </c>
      <c r="B137" s="7" t="str">
        <f t="shared" si="21"/>
        <v>23A</v>
      </c>
      <c r="C137" s="7" t="str">
        <f>VLOOKUP(B137,Cabang!A:B,2,0)</f>
        <v>Samarinda</v>
      </c>
      <c r="D137" s="7" t="str">
        <f>VLOOKUP(B137,Cabang!A:C,3,0)</f>
        <v>TKTW5</v>
      </c>
      <c r="E137" t="s">
        <v>455</v>
      </c>
      <c r="F137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7" s="7"/>
      <c r="H137" s="3" t="str">
        <f t="shared" si="23"/>
        <v>C087EB00ED01</v>
      </c>
      <c r="I137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7" s="7"/>
      <c r="K137" s="7" t="str">
        <f t="shared" si="25"/>
        <v>23AM100</v>
      </c>
      <c r="L137" s="7" t="str">
        <f t="shared" si="26"/>
        <v>23A</v>
      </c>
      <c r="M137" s="35" t="str">
        <f>VLOOKUP($L137,setting!$A$2:$M$93,3,0)</f>
        <v>192.168.0.240</v>
      </c>
      <c r="N137" s="35">
        <f>VLOOKUP($L137,setting!$A$2:$M$93,4,0)</f>
        <v>8007</v>
      </c>
      <c r="O137" s="35" t="str">
        <f>VLOOKUP($L137,setting!$A$2:$M$93,5,0)</f>
        <v>36.89.97.211</v>
      </c>
      <c r="P137" s="35">
        <f>VLOOKUP($L137,setting!$A$2:$M$93,6,0)</f>
        <v>8009</v>
      </c>
      <c r="Q137" s="7">
        <v>1</v>
      </c>
      <c r="R137" s="7">
        <v>1</v>
      </c>
      <c r="S137" s="7">
        <v>1234</v>
      </c>
      <c r="T137" s="7" t="s">
        <v>120</v>
      </c>
      <c r="U137" s="7" t="s">
        <v>302</v>
      </c>
      <c r="V137" s="7" t="s">
        <v>302</v>
      </c>
      <c r="W137" s="3" t="s">
        <v>466</v>
      </c>
      <c r="X137" s="3" t="s">
        <v>466</v>
      </c>
      <c r="Y137" s="7"/>
      <c r="Z137" s="35" t="str">
        <f>VLOOKUP($L137,setting!$A$2:$M$93,12,0)</f>
        <v>118.97.237.244</v>
      </c>
      <c r="AA137" s="35">
        <f>VLOOKUP($L137,setting!$A$2:$M$93,13,0)</f>
        <v>8009</v>
      </c>
      <c r="AB137" s="7"/>
      <c r="AC137" s="6" t="s">
        <v>305</v>
      </c>
      <c r="AD137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('C087EB00ED01','&lt;?xml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8" spans="1:30" ht="135" x14ac:dyDescent="0.25">
      <c r="A138" t="s">
        <v>435</v>
      </c>
      <c r="B138" s="7" t="str">
        <f t="shared" si="21"/>
        <v>23A</v>
      </c>
      <c r="C138" s="7" t="str">
        <f>VLOOKUP(B138,Cabang!A:B,2,0)</f>
        <v>Samarinda</v>
      </c>
      <c r="D138" s="7" t="str">
        <f>VLOOKUP(B138,Cabang!A:C,3,0)</f>
        <v>TKTW5</v>
      </c>
      <c r="E138" t="s">
        <v>456</v>
      </c>
      <c r="F138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8" s="7"/>
      <c r="H138" s="3" t="str">
        <f t="shared" si="23"/>
        <v>C087EB23F407</v>
      </c>
      <c r="I138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8" s="7"/>
      <c r="K138" s="7" t="str">
        <f t="shared" si="25"/>
        <v>23AM100</v>
      </c>
      <c r="L138" s="7" t="str">
        <f t="shared" si="26"/>
        <v>23A</v>
      </c>
      <c r="M138" s="35" t="str">
        <f>VLOOKUP($L138,setting!$A$2:$M$93,3,0)</f>
        <v>192.168.0.240</v>
      </c>
      <c r="N138" s="35">
        <f>VLOOKUP($L138,setting!$A$2:$M$93,4,0)</f>
        <v>8007</v>
      </c>
      <c r="O138" s="35" t="str">
        <f>VLOOKUP($L138,setting!$A$2:$M$93,5,0)</f>
        <v>36.89.97.211</v>
      </c>
      <c r="P138" s="35">
        <f>VLOOKUP($L138,setting!$A$2:$M$93,6,0)</f>
        <v>8009</v>
      </c>
      <c r="Q138" s="7">
        <v>1</v>
      </c>
      <c r="R138" s="7">
        <v>1</v>
      </c>
      <c r="S138" s="7">
        <v>1234</v>
      </c>
      <c r="T138" s="7" t="s">
        <v>120</v>
      </c>
      <c r="U138" s="7" t="s">
        <v>302</v>
      </c>
      <c r="V138" s="7" t="s">
        <v>302</v>
      </c>
      <c r="W138" s="3" t="s">
        <v>466</v>
      </c>
      <c r="X138" s="3" t="s">
        <v>466</v>
      </c>
      <c r="Y138" s="7"/>
      <c r="Z138" s="35" t="str">
        <f>VLOOKUP($L138,setting!$A$2:$M$93,12,0)</f>
        <v>118.97.237.244</v>
      </c>
      <c r="AA138" s="35">
        <f>VLOOKUP($L138,setting!$A$2:$M$93,13,0)</f>
        <v>8009</v>
      </c>
      <c r="AB138" s="7"/>
      <c r="AC138" s="6" t="s">
        <v>305</v>
      </c>
      <c r="AD138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('C087EB23F407','&lt;?xml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39" spans="1:30" ht="135" x14ac:dyDescent="0.25">
      <c r="A139" t="s">
        <v>436</v>
      </c>
      <c r="B139" s="7" t="str">
        <f t="shared" si="21"/>
        <v>23A</v>
      </c>
      <c r="C139" s="7" t="str">
        <f>VLOOKUP(B139,Cabang!A:B,2,0)</f>
        <v>Samarinda</v>
      </c>
      <c r="D139" s="7" t="str">
        <f>VLOOKUP(B139,Cabang!A:C,3,0)</f>
        <v>TKTW5</v>
      </c>
      <c r="E139" t="s">
        <v>457</v>
      </c>
      <c r="F139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39" s="7"/>
      <c r="H139" s="3" t="str">
        <f t="shared" si="23"/>
        <v>C087EB23F44B</v>
      </c>
      <c r="I139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39" s="7"/>
      <c r="K139" s="7" t="str">
        <f t="shared" si="25"/>
        <v>23AM100</v>
      </c>
      <c r="L139" s="7" t="str">
        <f t="shared" si="26"/>
        <v>23A</v>
      </c>
      <c r="M139" s="35" t="str">
        <f>VLOOKUP($L139,setting!$A$2:$M$93,3,0)</f>
        <v>192.168.0.240</v>
      </c>
      <c r="N139" s="35">
        <f>VLOOKUP($L139,setting!$A$2:$M$93,4,0)</f>
        <v>8007</v>
      </c>
      <c r="O139" s="35" t="str">
        <f>VLOOKUP($L139,setting!$A$2:$M$93,5,0)</f>
        <v>36.89.97.211</v>
      </c>
      <c r="P139" s="35">
        <f>VLOOKUP($L139,setting!$A$2:$M$93,6,0)</f>
        <v>8009</v>
      </c>
      <c r="Q139" s="7">
        <v>1</v>
      </c>
      <c r="R139" s="7">
        <v>1</v>
      </c>
      <c r="S139" s="7">
        <v>1234</v>
      </c>
      <c r="T139" s="7" t="s">
        <v>120</v>
      </c>
      <c r="U139" s="7" t="s">
        <v>302</v>
      </c>
      <c r="V139" s="7" t="s">
        <v>302</v>
      </c>
      <c r="W139" s="3" t="s">
        <v>466</v>
      </c>
      <c r="X139" s="3" t="s">
        <v>466</v>
      </c>
      <c r="Y139" s="7"/>
      <c r="Z139" s="35" t="str">
        <f>VLOOKUP($L139,setting!$A$2:$M$93,12,0)</f>
        <v>118.97.237.244</v>
      </c>
      <c r="AA139" s="35">
        <f>VLOOKUP($L139,setting!$A$2:$M$93,13,0)</f>
        <v>8009</v>
      </c>
      <c r="AB139" s="7"/>
      <c r="AC139" s="6" t="s">
        <v>305</v>
      </c>
      <c r="AD139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('C087EB23F44B','&lt;?xml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40" spans="1:30" ht="135" x14ac:dyDescent="0.25">
      <c r="A140" t="s">
        <v>437</v>
      </c>
      <c r="B140" s="7" t="str">
        <f t="shared" si="21"/>
        <v>23A</v>
      </c>
      <c r="C140" s="7" t="str">
        <f>VLOOKUP(B140,Cabang!A:B,2,0)</f>
        <v>Samarinda</v>
      </c>
      <c r="D140" s="7" t="str">
        <f>VLOOKUP(B140,Cabang!A:C,3,0)</f>
        <v>TKTW5</v>
      </c>
      <c r="E140" t="s">
        <v>458</v>
      </c>
      <c r="F140" s="6" t="str">
        <f t="shared" si="22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0" s="7"/>
      <c r="H140" s="3" t="str">
        <f t="shared" si="23"/>
        <v>C087EB23F2D3</v>
      </c>
      <c r="I140" s="7" t="str">
        <f t="shared" si="24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0" s="7"/>
      <c r="K140" s="7" t="str">
        <f t="shared" si="25"/>
        <v>23AM100</v>
      </c>
      <c r="L140" s="7" t="str">
        <f t="shared" si="26"/>
        <v>23A</v>
      </c>
      <c r="M140" s="35" t="str">
        <f>VLOOKUP($L140,setting!$A$2:$M$93,3,0)</f>
        <v>192.168.0.240</v>
      </c>
      <c r="N140" s="35">
        <f>VLOOKUP($L140,setting!$A$2:$M$93,4,0)</f>
        <v>8007</v>
      </c>
      <c r="O140" s="35" t="str">
        <f>VLOOKUP($L140,setting!$A$2:$M$93,5,0)</f>
        <v>36.89.97.211</v>
      </c>
      <c r="P140" s="35">
        <f>VLOOKUP($L140,setting!$A$2:$M$93,6,0)</f>
        <v>8009</v>
      </c>
      <c r="Q140" s="7">
        <v>1</v>
      </c>
      <c r="R140" s="7">
        <v>1</v>
      </c>
      <c r="S140" s="7">
        <v>1234</v>
      </c>
      <c r="T140" s="7" t="s">
        <v>120</v>
      </c>
      <c r="U140" s="7" t="s">
        <v>302</v>
      </c>
      <c r="V140" s="7" t="s">
        <v>302</v>
      </c>
      <c r="W140" s="3" t="s">
        <v>466</v>
      </c>
      <c r="X140" s="3" t="s">
        <v>466</v>
      </c>
      <c r="Y140" s="7"/>
      <c r="Z140" s="35" t="str">
        <f>VLOOKUP($L140,setting!$A$2:$M$93,12,0)</f>
        <v>118.97.237.244</v>
      </c>
      <c r="AA140" s="35">
        <f>VLOOKUP($L140,setting!$A$2:$M$93,13,0)</f>
        <v>8009</v>
      </c>
      <c r="AB140" s="7"/>
      <c r="AC140" s="6" t="s">
        <v>305</v>
      </c>
      <c r="AD140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('C087EB23F2D3','&lt;?xml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141" spans="1:30" ht="135" x14ac:dyDescent="0.25">
      <c r="A141" t="s">
        <v>438</v>
      </c>
      <c r="B141" s="7" t="str">
        <f t="shared" si="21"/>
        <v>23B</v>
      </c>
      <c r="C141" s="7" t="str">
        <f>VLOOKUP(B141,Cabang!A:B,2,0)</f>
        <v>Balikpapan</v>
      </c>
      <c r="D141" s="7" t="str">
        <f>VLOOKUP(B141,Cabang!A:C,3,0)</f>
        <v>TKTW5</v>
      </c>
      <c r="E141" t="s">
        <v>459</v>
      </c>
      <c r="F141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1" s="7"/>
      <c r="H141" s="3" t="str">
        <f t="shared" si="23"/>
        <v>C087EB00ED2F</v>
      </c>
      <c r="I141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1" s="7"/>
      <c r="K141" s="7" t="str">
        <f t="shared" si="25"/>
        <v>23BM100</v>
      </c>
      <c r="L141" s="7" t="str">
        <f t="shared" si="26"/>
        <v>23B</v>
      </c>
      <c r="M141" s="35" t="str">
        <f>VLOOKUP($L141,setting!$A$2:$M$93,3,0)</f>
        <v>192.168.0.157</v>
      </c>
      <c r="N141" s="35">
        <f>VLOOKUP($L141,setting!$A$2:$M$93,4,0)</f>
        <v>8009</v>
      </c>
      <c r="O141" s="35" t="str">
        <f>VLOOKUP($L141,setting!$A$2:$M$93,5,0)</f>
        <v>36.89.97.211</v>
      </c>
      <c r="P141" s="35">
        <f>VLOOKUP($L141,setting!$A$2:$M$93,6,0)</f>
        <v>8009</v>
      </c>
      <c r="Q141" s="7">
        <v>1</v>
      </c>
      <c r="R141" s="7">
        <v>1</v>
      </c>
      <c r="S141" s="7">
        <v>1234</v>
      </c>
      <c r="T141" s="7" t="s">
        <v>120</v>
      </c>
      <c r="U141" s="7" t="s">
        <v>302</v>
      </c>
      <c r="V141" s="7" t="s">
        <v>302</v>
      </c>
      <c r="W141" s="3" t="s">
        <v>466</v>
      </c>
      <c r="X141" s="3" t="s">
        <v>466</v>
      </c>
      <c r="Y141" s="7"/>
      <c r="Z141" s="35" t="str">
        <f>VLOOKUP($L141,setting!$A$2:$M$93,12,0)</f>
        <v>118.97.237.244</v>
      </c>
      <c r="AA141" s="35">
        <f>VLOOKUP($L141,setting!$A$2:$M$93,13,0)</f>
        <v>8009</v>
      </c>
      <c r="AB141" s="7"/>
      <c r="AC141" s="6" t="s">
        <v>305</v>
      </c>
      <c r="AD141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('C087EB00ED2F','&lt;?xml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2" spans="1:30" ht="135" x14ac:dyDescent="0.25">
      <c r="A142" t="s">
        <v>439</v>
      </c>
      <c r="B142" s="7" t="str">
        <f t="shared" si="21"/>
        <v>23B</v>
      </c>
      <c r="C142" s="7" t="str">
        <f>VLOOKUP(B142,Cabang!A:B,2,0)</f>
        <v>Balikpapan</v>
      </c>
      <c r="D142" s="7" t="str">
        <f>VLOOKUP(B142,Cabang!A:C,3,0)</f>
        <v>TKTW5</v>
      </c>
      <c r="E142" t="s">
        <v>460</v>
      </c>
      <c r="F142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2" s="7"/>
      <c r="H142" s="3" t="str">
        <f t="shared" si="23"/>
        <v>C087EB1FEFB3</v>
      </c>
      <c r="I142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2" s="7"/>
      <c r="K142" s="7" t="str">
        <f t="shared" si="25"/>
        <v>23BM100</v>
      </c>
      <c r="L142" s="7" t="str">
        <f t="shared" si="26"/>
        <v>23B</v>
      </c>
      <c r="M142" s="35" t="str">
        <f>VLOOKUP($L142,setting!$A$2:$M$93,3,0)</f>
        <v>192.168.0.157</v>
      </c>
      <c r="N142" s="35">
        <f>VLOOKUP($L142,setting!$A$2:$M$93,4,0)</f>
        <v>8009</v>
      </c>
      <c r="O142" s="35" t="str">
        <f>VLOOKUP($L142,setting!$A$2:$M$93,5,0)</f>
        <v>36.89.97.211</v>
      </c>
      <c r="P142" s="35">
        <f>VLOOKUP($L142,setting!$A$2:$M$93,6,0)</f>
        <v>8009</v>
      </c>
      <c r="Q142" s="7">
        <v>1</v>
      </c>
      <c r="R142" s="7">
        <v>1</v>
      </c>
      <c r="S142" s="7">
        <v>1234</v>
      </c>
      <c r="T142" s="7" t="s">
        <v>120</v>
      </c>
      <c r="U142" s="7" t="s">
        <v>302</v>
      </c>
      <c r="V142" s="7" t="s">
        <v>302</v>
      </c>
      <c r="W142" s="3" t="s">
        <v>466</v>
      </c>
      <c r="X142" s="3" t="s">
        <v>466</v>
      </c>
      <c r="Y142" s="7"/>
      <c r="Z142" s="35" t="str">
        <f>VLOOKUP($L142,setting!$A$2:$M$93,12,0)</f>
        <v>118.97.237.244</v>
      </c>
      <c r="AA142" s="35">
        <f>VLOOKUP($L142,setting!$A$2:$M$93,13,0)</f>
        <v>8009</v>
      </c>
      <c r="AB142" s="7"/>
      <c r="AC142" s="6" t="s">
        <v>305</v>
      </c>
      <c r="AD142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('C087EB1FEFB3','&lt;?xml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3" spans="1:30" ht="135" x14ac:dyDescent="0.25">
      <c r="A143" t="s">
        <v>440</v>
      </c>
      <c r="B143" s="7" t="str">
        <f t="shared" si="21"/>
        <v>23B</v>
      </c>
      <c r="C143" s="7" t="str">
        <f>VLOOKUP(B143,Cabang!A:B,2,0)</f>
        <v>Balikpapan</v>
      </c>
      <c r="D143" s="7" t="str">
        <f>VLOOKUP(B143,Cabang!A:C,3,0)</f>
        <v>TKTW5</v>
      </c>
      <c r="E143" t="s">
        <v>461</v>
      </c>
      <c r="F143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3" s="7"/>
      <c r="H143" s="3" t="str">
        <f t="shared" si="23"/>
        <v>C087EB00ED29</v>
      </c>
      <c r="I143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3" s="7"/>
      <c r="K143" s="7" t="str">
        <f t="shared" si="25"/>
        <v>23BM100</v>
      </c>
      <c r="L143" s="7" t="str">
        <f t="shared" si="26"/>
        <v>23B</v>
      </c>
      <c r="M143" s="35" t="str">
        <f>VLOOKUP($L143,setting!$A$2:$M$93,3,0)</f>
        <v>192.168.0.157</v>
      </c>
      <c r="N143" s="35">
        <f>VLOOKUP($L143,setting!$A$2:$M$93,4,0)</f>
        <v>8009</v>
      </c>
      <c r="O143" s="35" t="str">
        <f>VLOOKUP($L143,setting!$A$2:$M$93,5,0)</f>
        <v>36.89.97.211</v>
      </c>
      <c r="P143" s="35">
        <f>VLOOKUP($L143,setting!$A$2:$M$93,6,0)</f>
        <v>8009</v>
      </c>
      <c r="Q143" s="7">
        <v>1</v>
      </c>
      <c r="R143" s="7">
        <v>1</v>
      </c>
      <c r="S143" s="7">
        <v>1234</v>
      </c>
      <c r="T143" s="7" t="s">
        <v>120</v>
      </c>
      <c r="U143" s="7" t="s">
        <v>302</v>
      </c>
      <c r="V143" s="7" t="s">
        <v>302</v>
      </c>
      <c r="W143" s="3" t="s">
        <v>466</v>
      </c>
      <c r="X143" s="3" t="s">
        <v>466</v>
      </c>
      <c r="Y143" s="7"/>
      <c r="Z143" s="35" t="str">
        <f>VLOOKUP($L143,setting!$A$2:$M$93,12,0)</f>
        <v>118.97.237.244</v>
      </c>
      <c r="AA143" s="35">
        <f>VLOOKUP($L143,setting!$A$2:$M$93,13,0)</f>
        <v>8009</v>
      </c>
      <c r="AB143" s="7"/>
      <c r="AC143" s="6" t="s">
        <v>305</v>
      </c>
      <c r="AD143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('C087EB00ED29','&lt;?xml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4" spans="1:30" ht="135" x14ac:dyDescent="0.25">
      <c r="A144" t="s">
        <v>441</v>
      </c>
      <c r="B144" s="7" t="str">
        <f t="shared" si="21"/>
        <v>23B</v>
      </c>
      <c r="C144" s="7" t="str">
        <f>VLOOKUP(B144,Cabang!A:B,2,0)</f>
        <v>Balikpapan</v>
      </c>
      <c r="D144" s="7" t="str">
        <f>VLOOKUP(B144,Cabang!A:C,3,0)</f>
        <v>TKTW5</v>
      </c>
      <c r="E144" t="s">
        <v>462</v>
      </c>
      <c r="F144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4" s="7"/>
      <c r="H144" s="3" t="str">
        <f t="shared" si="23"/>
        <v>C087EB00EB17</v>
      </c>
      <c r="I144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4" s="7"/>
      <c r="K144" s="7" t="str">
        <f t="shared" si="25"/>
        <v>23BM100</v>
      </c>
      <c r="L144" s="7" t="str">
        <f t="shared" si="26"/>
        <v>23B</v>
      </c>
      <c r="M144" s="35" t="str">
        <f>VLOOKUP($L144,setting!$A$2:$M$93,3,0)</f>
        <v>192.168.0.157</v>
      </c>
      <c r="N144" s="35">
        <f>VLOOKUP($L144,setting!$A$2:$M$93,4,0)</f>
        <v>8009</v>
      </c>
      <c r="O144" s="35" t="str">
        <f>VLOOKUP($L144,setting!$A$2:$M$93,5,0)</f>
        <v>36.89.97.211</v>
      </c>
      <c r="P144" s="35">
        <f>VLOOKUP($L144,setting!$A$2:$M$93,6,0)</f>
        <v>8009</v>
      </c>
      <c r="Q144" s="7">
        <v>1</v>
      </c>
      <c r="R144" s="7">
        <v>1</v>
      </c>
      <c r="S144" s="7">
        <v>1234</v>
      </c>
      <c r="T144" s="7" t="s">
        <v>120</v>
      </c>
      <c r="U144" s="7" t="s">
        <v>302</v>
      </c>
      <c r="V144" s="7" t="s">
        <v>302</v>
      </c>
      <c r="W144" s="3" t="s">
        <v>466</v>
      </c>
      <c r="X144" s="3" t="s">
        <v>466</v>
      </c>
      <c r="Y144" s="7"/>
      <c r="Z144" s="35" t="str">
        <f>VLOOKUP($L144,setting!$A$2:$M$93,12,0)</f>
        <v>118.97.237.244</v>
      </c>
      <c r="AA144" s="35">
        <f>VLOOKUP($L144,setting!$A$2:$M$93,13,0)</f>
        <v>8009</v>
      </c>
      <c r="AB144" s="7"/>
      <c r="AC144" s="6" t="s">
        <v>305</v>
      </c>
      <c r="AD144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('C087EB00EB17','&lt;?xml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5" spans="1:30" ht="135" x14ac:dyDescent="0.25">
      <c r="A145" t="s">
        <v>442</v>
      </c>
      <c r="B145" s="7" t="str">
        <f t="shared" si="21"/>
        <v>23B</v>
      </c>
      <c r="C145" s="7" t="str">
        <f>VLOOKUP(B145,Cabang!A:B,2,0)</f>
        <v>Balikpapan</v>
      </c>
      <c r="D145" s="7" t="str">
        <f>VLOOKUP(B145,Cabang!A:C,3,0)</f>
        <v>TKTW5</v>
      </c>
      <c r="E145" t="s">
        <v>463</v>
      </c>
      <c r="F145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5" s="7"/>
      <c r="H145" s="3" t="str">
        <f t="shared" si="23"/>
        <v>C087EB23F2CB</v>
      </c>
      <c r="I145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5" s="7"/>
      <c r="K145" s="7" t="str">
        <f t="shared" si="25"/>
        <v>23BM100</v>
      </c>
      <c r="L145" s="7" t="str">
        <f t="shared" si="26"/>
        <v>23B</v>
      </c>
      <c r="M145" s="35" t="str">
        <f>VLOOKUP($L145,setting!$A$2:$M$93,3,0)</f>
        <v>192.168.0.157</v>
      </c>
      <c r="N145" s="35">
        <f>VLOOKUP($L145,setting!$A$2:$M$93,4,0)</f>
        <v>8009</v>
      </c>
      <c r="O145" s="35" t="str">
        <f>VLOOKUP($L145,setting!$A$2:$M$93,5,0)</f>
        <v>36.89.97.211</v>
      </c>
      <c r="P145" s="35">
        <f>VLOOKUP($L145,setting!$A$2:$M$93,6,0)</f>
        <v>8009</v>
      </c>
      <c r="Q145" s="7">
        <v>1</v>
      </c>
      <c r="R145" s="7">
        <v>1</v>
      </c>
      <c r="S145" s="7">
        <v>1234</v>
      </c>
      <c r="T145" s="7" t="s">
        <v>120</v>
      </c>
      <c r="U145" s="7" t="s">
        <v>302</v>
      </c>
      <c r="V145" s="7" t="s">
        <v>302</v>
      </c>
      <c r="W145" s="3" t="s">
        <v>466</v>
      </c>
      <c r="X145" s="3" t="s">
        <v>466</v>
      </c>
      <c r="Y145" s="7"/>
      <c r="Z145" s="35" t="str">
        <f>VLOOKUP($L145,setting!$A$2:$M$93,12,0)</f>
        <v>118.97.237.244</v>
      </c>
      <c r="AA145" s="35">
        <f>VLOOKUP($L145,setting!$A$2:$M$93,13,0)</f>
        <v>8009</v>
      </c>
      <c r="AB145" s="7"/>
      <c r="AC145" s="6" t="s">
        <v>305</v>
      </c>
      <c r="AD145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('C087EB23F2CB','&lt;?xml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6" spans="1:30" ht="135" x14ac:dyDescent="0.25">
      <c r="A146" t="s">
        <v>443</v>
      </c>
      <c r="B146" s="7" t="str">
        <f t="shared" si="21"/>
        <v>23B</v>
      </c>
      <c r="C146" s="7" t="str">
        <f>VLOOKUP(B146,Cabang!A:B,2,0)</f>
        <v>Balikpapan</v>
      </c>
      <c r="D146" s="7" t="str">
        <f>VLOOKUP(B146,Cabang!A:C,3,0)</f>
        <v>TKTW5</v>
      </c>
      <c r="E146" t="s">
        <v>464</v>
      </c>
      <c r="F146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6" s="7"/>
      <c r="H146" s="3" t="str">
        <f t="shared" si="23"/>
        <v>C087EB23F3F7</v>
      </c>
      <c r="I146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6" s="7"/>
      <c r="K146" s="7" t="str">
        <f t="shared" si="25"/>
        <v>23BM100</v>
      </c>
      <c r="L146" s="7" t="str">
        <f t="shared" si="26"/>
        <v>23B</v>
      </c>
      <c r="M146" s="35" t="str">
        <f>VLOOKUP($L146,setting!$A$2:$M$93,3,0)</f>
        <v>192.168.0.157</v>
      </c>
      <c r="N146" s="35">
        <f>VLOOKUP($L146,setting!$A$2:$M$93,4,0)</f>
        <v>8009</v>
      </c>
      <c r="O146" s="35" t="str">
        <f>VLOOKUP($L146,setting!$A$2:$M$93,5,0)</f>
        <v>36.89.97.211</v>
      </c>
      <c r="P146" s="35">
        <f>VLOOKUP($L146,setting!$A$2:$M$93,6,0)</f>
        <v>8009</v>
      </c>
      <c r="Q146" s="7">
        <v>1</v>
      </c>
      <c r="R146" s="7">
        <v>1</v>
      </c>
      <c r="S146" s="7">
        <v>1234</v>
      </c>
      <c r="T146" s="7" t="s">
        <v>120</v>
      </c>
      <c r="U146" s="7" t="s">
        <v>302</v>
      </c>
      <c r="V146" s="7" t="s">
        <v>302</v>
      </c>
      <c r="W146" s="3" t="s">
        <v>466</v>
      </c>
      <c r="X146" s="3" t="s">
        <v>466</v>
      </c>
      <c r="Y146" s="7"/>
      <c r="Z146" s="35" t="str">
        <f>VLOOKUP($L146,setting!$A$2:$M$93,12,0)</f>
        <v>118.97.237.244</v>
      </c>
      <c r="AA146" s="35">
        <f>VLOOKUP($L146,setting!$A$2:$M$93,13,0)</f>
        <v>8009</v>
      </c>
      <c r="AB146" s="7"/>
      <c r="AC146" s="6" t="s">
        <v>305</v>
      </c>
      <c r="AD146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('C087EB23F3F7','&lt;?xml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7" spans="1:30" ht="135" x14ac:dyDescent="0.25">
      <c r="A147" t="s">
        <v>444</v>
      </c>
      <c r="B147" s="7" t="str">
        <f t="shared" si="21"/>
        <v>23B</v>
      </c>
      <c r="C147" s="7" t="str">
        <f>VLOOKUP(B147,Cabang!A:B,2,0)</f>
        <v>Balikpapan</v>
      </c>
      <c r="D147" s="7" t="str">
        <f>VLOOKUP(B147,Cabang!A:C,3,0)</f>
        <v>TKTW5</v>
      </c>
      <c r="E147" t="s">
        <v>465</v>
      </c>
      <c r="F147" s="6" t="str">
        <f t="shared" si="2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47" s="7"/>
      <c r="H147" s="3" t="str">
        <f t="shared" si="23"/>
        <v>C087EB23F43B</v>
      </c>
      <c r="I147" s="7" t="str">
        <f t="shared" si="2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47" s="7"/>
      <c r="K147" s="7" t="str">
        <f t="shared" si="25"/>
        <v>23BM100</v>
      </c>
      <c r="L147" s="7" t="str">
        <f t="shared" si="26"/>
        <v>23B</v>
      </c>
      <c r="M147" s="35" t="str">
        <f>VLOOKUP($L147,setting!$A$2:$M$93,3,0)</f>
        <v>192.168.0.157</v>
      </c>
      <c r="N147" s="35">
        <f>VLOOKUP($L147,setting!$A$2:$M$93,4,0)</f>
        <v>8009</v>
      </c>
      <c r="O147" s="35" t="str">
        <f>VLOOKUP($L147,setting!$A$2:$M$93,5,0)</f>
        <v>36.89.97.211</v>
      </c>
      <c r="P147" s="35">
        <f>VLOOKUP($L147,setting!$A$2:$M$93,6,0)</f>
        <v>8009</v>
      </c>
      <c r="Q147" s="7">
        <v>1</v>
      </c>
      <c r="R147" s="7">
        <v>1</v>
      </c>
      <c r="S147" s="7">
        <v>1234</v>
      </c>
      <c r="T147" s="7" t="s">
        <v>120</v>
      </c>
      <c r="U147" s="7" t="s">
        <v>302</v>
      </c>
      <c r="V147" s="7" t="s">
        <v>302</v>
      </c>
      <c r="W147" s="3" t="s">
        <v>466</v>
      </c>
      <c r="X147" s="3" t="s">
        <v>466</v>
      </c>
      <c r="Y147" s="7"/>
      <c r="Z147" s="35" t="str">
        <f>VLOOKUP($L147,setting!$A$2:$M$93,12,0)</f>
        <v>118.97.237.244</v>
      </c>
      <c r="AA147" s="35">
        <f>VLOOKUP($L147,setting!$A$2:$M$93,13,0)</f>
        <v>8009</v>
      </c>
      <c r="AB147" s="7"/>
      <c r="AC147" s="6" t="s">
        <v>305</v>
      </c>
      <c r="AD147" s="6" t="str">
        <f t="shared" si="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('C087EB23F43B','&lt;?xml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148" spans="1:30" x14ac:dyDescent="0.25">
      <c r="L148"/>
    </row>
    <row r="149" spans="1:30" ht="135" x14ac:dyDescent="0.25">
      <c r="A149" t="s">
        <v>467</v>
      </c>
      <c r="B149" s="7" t="str">
        <f t="shared" ref="B149:B169" si="28">LEFT(A149,3)</f>
        <v>13C</v>
      </c>
      <c r="C149" s="7" t="str">
        <f>VLOOKUP(B149,Cabang!A:B,2,0)</f>
        <v>Sukabumi</v>
      </c>
      <c r="D149" s="7" t="str">
        <f>VLOOKUP(B149,Cabang!A:C,3,0)</f>
        <v>TKTW2</v>
      </c>
      <c r="E149" t="s">
        <v>488</v>
      </c>
      <c r="F149" s="6" t="str">
        <f t="shared" ref="F149:F169" si="29">CONCATENATE("&lt;?xml version=""1.0"" encoding=""UTF-8""?&gt;&lt;userconfig&gt;&lt;username&gt;Office Mebel ",C149,"&lt;/username&gt;&lt;szId&gt;",K149,"&lt;/szId&gt;&lt;password&gt;1234&lt;/password&gt;&lt;szDepoId&gt;",L149,"&lt;/szDepoId&gt;&lt;szDepoName&gt;",C149,"&lt;/szDepoName&gt;&lt;database&gt;MobileSFA.db3&lt;/database&gt;&lt;szWifiIP&gt;",M149,"&lt;/szWifiIP&gt;&lt;szWifiPort&gt;",N149,"&lt;/szWifiPort&gt;&lt;szGPRSIP&gt;",O149,"&lt;/szGPRSIP&gt;&lt;szGPRSPort&gt;",P149,"&lt;/szGPRSPort&gt;  &lt;szBackUpIP&gt;",Z149,"&lt;/szBackUpIP&gt;&lt;szBackUpPort&gt;",AA149,"&lt;/szBackUpPort&gt;  &lt;szType&gt;TO&lt;/szType&gt;&lt;bWifi&gt;YES&lt;/bWifi&gt;&lt;bDalamKota&gt;YES&lt;/bDalamKota&gt;    &lt;/userconfig&gt;")</f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49" s="7"/>
      <c r="H149" s="3" t="str">
        <f t="shared" ref="H149:H169" si="30">E149</f>
        <v>C087EB000F65</v>
      </c>
      <c r="I149" s="7" t="str">
        <f t="shared" ref="I149:I169" si="31">F149</f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49" s="7"/>
      <c r="K149" s="7" t="str">
        <f t="shared" ref="K149:K169" si="32">CONCATENATE(B149,"M100")</f>
        <v>13CM100</v>
      </c>
      <c r="L149" s="7" t="str">
        <f t="shared" ref="L149:L169" si="33">B149</f>
        <v>13C</v>
      </c>
      <c r="M149" s="35" t="str">
        <f>VLOOKUP($L149,setting!$A$2:$M$93,3,0)</f>
        <v>192.168.0.240</v>
      </c>
      <c r="N149" s="35">
        <f>VLOOKUP($L149,setting!$A$2:$M$93,4,0)</f>
        <v>8003</v>
      </c>
      <c r="O149" s="35" t="str">
        <f>VLOOKUP($L149,setting!$A$2:$M$93,5,0)</f>
        <v>180.250.176.222</v>
      </c>
      <c r="P149" s="35">
        <f>VLOOKUP($L149,setting!$A$2:$M$93,6,0)</f>
        <v>8003</v>
      </c>
      <c r="Q149" s="7">
        <v>1</v>
      </c>
      <c r="R149" s="7">
        <v>1</v>
      </c>
      <c r="S149" s="7">
        <v>1234</v>
      </c>
      <c r="T149" s="7" t="s">
        <v>120</v>
      </c>
      <c r="U149" s="7" t="s">
        <v>302</v>
      </c>
      <c r="V149" s="7" t="s">
        <v>302</v>
      </c>
      <c r="W149" s="3" t="s">
        <v>466</v>
      </c>
      <c r="X149" s="3" t="s">
        <v>466</v>
      </c>
      <c r="Y149" s="7"/>
      <c r="Z149" s="35" t="str">
        <f>VLOOKUP($L149,setting!$A$2:$M$93,12,0)</f>
        <v>118.97.237.244</v>
      </c>
      <c r="AA149" s="35">
        <f>VLOOKUP($L149,setting!$A$2:$M$93,13,0)</f>
        <v>8003</v>
      </c>
      <c r="AB149" s="7"/>
      <c r="AC149" s="6" t="s">
        <v>305</v>
      </c>
      <c r="AD149" s="6" t="str">
        <f t="shared" ref="AD149:AD169" si="34">CONCATENATE(AC149,H149,"','",I149,"','",J149,"','",K149,"','",L149,"','",M149,"','",N149,"','",O149,"','",P149,"','",Q149,"','",R149,"','",S149,"','",T149,"','",U149,"','",V149,"','",W149,"','",X149,"','",Y149,"','",Z149,"','",AA149,"');")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('C087EB000F65','&lt;?xml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0" spans="1:30" ht="135" x14ac:dyDescent="0.25">
      <c r="A150" t="s">
        <v>468</v>
      </c>
      <c r="B150" s="7" t="str">
        <f t="shared" si="28"/>
        <v>13C</v>
      </c>
      <c r="C150" s="7" t="str">
        <f>VLOOKUP(B150,Cabang!A:B,2,0)</f>
        <v>Sukabumi</v>
      </c>
      <c r="D150" s="7" t="str">
        <f>VLOOKUP(B150,Cabang!A:C,3,0)</f>
        <v>TKTW2</v>
      </c>
      <c r="E150" t="s">
        <v>489</v>
      </c>
      <c r="F150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0" s="7"/>
      <c r="H150" s="3" t="str">
        <f t="shared" si="30"/>
        <v>C087EB000F5D</v>
      </c>
      <c r="I150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0" s="7"/>
      <c r="K150" s="7" t="str">
        <f t="shared" si="32"/>
        <v>13CM100</v>
      </c>
      <c r="L150" s="7" t="str">
        <f t="shared" si="33"/>
        <v>13C</v>
      </c>
      <c r="M150" s="35" t="str">
        <f>VLOOKUP($L150,setting!$A$2:$M$93,3,0)</f>
        <v>192.168.0.240</v>
      </c>
      <c r="N150" s="35">
        <f>VLOOKUP($L150,setting!$A$2:$M$93,4,0)</f>
        <v>8003</v>
      </c>
      <c r="O150" s="35" t="str">
        <f>VLOOKUP($L150,setting!$A$2:$M$93,5,0)</f>
        <v>180.250.176.222</v>
      </c>
      <c r="P150" s="35">
        <f>VLOOKUP($L150,setting!$A$2:$M$93,6,0)</f>
        <v>8003</v>
      </c>
      <c r="Q150" s="7">
        <v>1</v>
      </c>
      <c r="R150" s="7">
        <v>1</v>
      </c>
      <c r="S150" s="7">
        <v>1234</v>
      </c>
      <c r="T150" s="7" t="s">
        <v>120</v>
      </c>
      <c r="U150" s="7" t="s">
        <v>302</v>
      </c>
      <c r="V150" s="7" t="s">
        <v>302</v>
      </c>
      <c r="W150" s="3" t="s">
        <v>466</v>
      </c>
      <c r="X150" s="3" t="s">
        <v>466</v>
      </c>
      <c r="Y150" s="7"/>
      <c r="Z150" s="35" t="str">
        <f>VLOOKUP($L150,setting!$A$2:$M$93,12,0)</f>
        <v>118.97.237.244</v>
      </c>
      <c r="AA150" s="35">
        <f>VLOOKUP($L150,setting!$A$2:$M$93,13,0)</f>
        <v>8003</v>
      </c>
      <c r="AB150" s="7"/>
      <c r="AC150" s="6" t="s">
        <v>305</v>
      </c>
      <c r="AD150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('C087EB000F5D','&lt;?xml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1" spans="1:30" ht="135" x14ac:dyDescent="0.25">
      <c r="A151" t="s">
        <v>469</v>
      </c>
      <c r="B151" s="7" t="str">
        <f t="shared" si="28"/>
        <v>13C</v>
      </c>
      <c r="C151" s="7" t="str">
        <f>VLOOKUP(B151,Cabang!A:B,2,0)</f>
        <v>Sukabumi</v>
      </c>
      <c r="D151" s="7" t="str">
        <f>VLOOKUP(B151,Cabang!A:C,3,0)</f>
        <v>TKTW2</v>
      </c>
      <c r="E151" t="s">
        <v>490</v>
      </c>
      <c r="F151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1" s="7"/>
      <c r="H151" s="3" t="str">
        <f t="shared" si="30"/>
        <v>C087EB050D99</v>
      </c>
      <c r="I151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1" s="7"/>
      <c r="K151" s="7" t="str">
        <f t="shared" si="32"/>
        <v>13CM100</v>
      </c>
      <c r="L151" s="7" t="str">
        <f t="shared" si="33"/>
        <v>13C</v>
      </c>
      <c r="M151" s="35" t="str">
        <f>VLOOKUP($L151,setting!$A$2:$M$93,3,0)</f>
        <v>192.168.0.240</v>
      </c>
      <c r="N151" s="35">
        <f>VLOOKUP($L151,setting!$A$2:$M$93,4,0)</f>
        <v>8003</v>
      </c>
      <c r="O151" s="35" t="str">
        <f>VLOOKUP($L151,setting!$A$2:$M$93,5,0)</f>
        <v>180.250.176.222</v>
      </c>
      <c r="P151" s="35">
        <f>VLOOKUP($L151,setting!$A$2:$M$93,6,0)</f>
        <v>8003</v>
      </c>
      <c r="Q151" s="7">
        <v>1</v>
      </c>
      <c r="R151" s="7">
        <v>1</v>
      </c>
      <c r="S151" s="7">
        <v>1234</v>
      </c>
      <c r="T151" s="7" t="s">
        <v>120</v>
      </c>
      <c r="U151" s="7" t="s">
        <v>302</v>
      </c>
      <c r="V151" s="7" t="s">
        <v>302</v>
      </c>
      <c r="W151" s="3" t="s">
        <v>466</v>
      </c>
      <c r="X151" s="3" t="s">
        <v>466</v>
      </c>
      <c r="Y151" s="7"/>
      <c r="Z151" s="35" t="str">
        <f>VLOOKUP($L151,setting!$A$2:$M$93,12,0)</f>
        <v>118.97.237.244</v>
      </c>
      <c r="AA151" s="35">
        <f>VLOOKUP($L151,setting!$A$2:$M$93,13,0)</f>
        <v>8003</v>
      </c>
      <c r="AB151" s="7"/>
      <c r="AC151" s="6" t="s">
        <v>305</v>
      </c>
      <c r="AD151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('C087EB050D99','&lt;?xml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2" spans="1:30" ht="135" x14ac:dyDescent="0.25">
      <c r="A152" t="s">
        <v>470</v>
      </c>
      <c r="B152" s="7" t="str">
        <f t="shared" si="28"/>
        <v>13C</v>
      </c>
      <c r="C152" s="7" t="str">
        <f>VLOOKUP(B152,Cabang!A:B,2,0)</f>
        <v>Sukabumi</v>
      </c>
      <c r="D152" s="7" t="str">
        <f>VLOOKUP(B152,Cabang!A:C,3,0)</f>
        <v>TKTW2</v>
      </c>
      <c r="E152" t="s">
        <v>491</v>
      </c>
      <c r="F152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2" s="7"/>
      <c r="H152" s="3" t="str">
        <f t="shared" si="30"/>
        <v>C087EB00125D</v>
      </c>
      <c r="I152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2" s="7"/>
      <c r="K152" s="7" t="str">
        <f t="shared" si="32"/>
        <v>13CM100</v>
      </c>
      <c r="L152" s="7" t="str">
        <f t="shared" si="33"/>
        <v>13C</v>
      </c>
      <c r="M152" s="35" t="str">
        <f>VLOOKUP($L152,setting!$A$2:$M$93,3,0)</f>
        <v>192.168.0.240</v>
      </c>
      <c r="N152" s="35">
        <f>VLOOKUP($L152,setting!$A$2:$M$93,4,0)</f>
        <v>8003</v>
      </c>
      <c r="O152" s="35" t="str">
        <f>VLOOKUP($L152,setting!$A$2:$M$93,5,0)</f>
        <v>180.250.176.222</v>
      </c>
      <c r="P152" s="35">
        <f>VLOOKUP($L152,setting!$A$2:$M$93,6,0)</f>
        <v>8003</v>
      </c>
      <c r="Q152" s="7">
        <v>1</v>
      </c>
      <c r="R152" s="7">
        <v>1</v>
      </c>
      <c r="S152" s="7">
        <v>1234</v>
      </c>
      <c r="T152" s="7" t="s">
        <v>120</v>
      </c>
      <c r="U152" s="7" t="s">
        <v>302</v>
      </c>
      <c r="V152" s="7" t="s">
        <v>302</v>
      </c>
      <c r="W152" s="3" t="s">
        <v>466</v>
      </c>
      <c r="X152" s="3" t="s">
        <v>466</v>
      </c>
      <c r="Y152" s="7"/>
      <c r="Z152" s="35" t="str">
        <f>VLOOKUP($L152,setting!$A$2:$M$93,12,0)</f>
        <v>118.97.237.244</v>
      </c>
      <c r="AA152" s="35">
        <f>VLOOKUP($L152,setting!$A$2:$M$93,13,0)</f>
        <v>8003</v>
      </c>
      <c r="AB152" s="7"/>
      <c r="AC152" s="6" t="s">
        <v>305</v>
      </c>
      <c r="AD152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('C087EB00125D','&lt;?xml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3" spans="1:30" ht="135" x14ac:dyDescent="0.25">
      <c r="A153" t="s">
        <v>471</v>
      </c>
      <c r="B153" s="7" t="str">
        <f t="shared" si="28"/>
        <v>13C</v>
      </c>
      <c r="C153" s="7" t="str">
        <f>VLOOKUP(B153,Cabang!A:B,2,0)</f>
        <v>Sukabumi</v>
      </c>
      <c r="D153" s="7" t="str">
        <f>VLOOKUP(B153,Cabang!A:C,3,0)</f>
        <v>TKTW2</v>
      </c>
      <c r="E153" t="s">
        <v>492</v>
      </c>
      <c r="F153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3" s="7"/>
      <c r="H153" s="3" t="str">
        <f t="shared" si="30"/>
        <v>C087EB050D87</v>
      </c>
      <c r="I153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3" s="7"/>
      <c r="K153" s="7" t="str">
        <f t="shared" si="32"/>
        <v>13CM100</v>
      </c>
      <c r="L153" s="7" t="str">
        <f t="shared" si="33"/>
        <v>13C</v>
      </c>
      <c r="M153" s="35" t="str">
        <f>VLOOKUP($L153,setting!$A$2:$M$93,3,0)</f>
        <v>192.168.0.240</v>
      </c>
      <c r="N153" s="35">
        <f>VLOOKUP($L153,setting!$A$2:$M$93,4,0)</f>
        <v>8003</v>
      </c>
      <c r="O153" s="35" t="str">
        <f>VLOOKUP($L153,setting!$A$2:$M$93,5,0)</f>
        <v>180.250.176.222</v>
      </c>
      <c r="P153" s="35">
        <f>VLOOKUP($L153,setting!$A$2:$M$93,6,0)</f>
        <v>8003</v>
      </c>
      <c r="Q153" s="7">
        <v>1</v>
      </c>
      <c r="R153" s="7">
        <v>1</v>
      </c>
      <c r="S153" s="7">
        <v>1234</v>
      </c>
      <c r="T153" s="7" t="s">
        <v>120</v>
      </c>
      <c r="U153" s="7" t="s">
        <v>302</v>
      </c>
      <c r="V153" s="7" t="s">
        <v>302</v>
      </c>
      <c r="W153" s="3" t="s">
        <v>466</v>
      </c>
      <c r="X153" s="3" t="s">
        <v>466</v>
      </c>
      <c r="Y153" s="7"/>
      <c r="Z153" s="35" t="str">
        <f>VLOOKUP($L153,setting!$A$2:$M$93,12,0)</f>
        <v>118.97.237.244</v>
      </c>
      <c r="AA153" s="35">
        <f>VLOOKUP($L153,setting!$A$2:$M$93,13,0)</f>
        <v>8003</v>
      </c>
      <c r="AB153" s="7"/>
      <c r="AC153" s="6" t="s">
        <v>305</v>
      </c>
      <c r="AD153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('C087EB050D87','&lt;?xml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4" spans="1:30" ht="135" x14ac:dyDescent="0.25">
      <c r="A154" t="s">
        <v>472</v>
      </c>
      <c r="B154" s="7" t="str">
        <f t="shared" si="28"/>
        <v>13C</v>
      </c>
      <c r="C154" s="7" t="str">
        <f>VLOOKUP(B154,Cabang!A:B,2,0)</f>
        <v>Sukabumi</v>
      </c>
      <c r="D154" s="7" t="str">
        <f>VLOOKUP(B154,Cabang!A:C,3,0)</f>
        <v>TKTW2</v>
      </c>
      <c r="E154" t="s">
        <v>493</v>
      </c>
      <c r="F154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4" s="7"/>
      <c r="H154" s="3" t="str">
        <f t="shared" si="30"/>
        <v>C087EB000D5F</v>
      </c>
      <c r="I154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4" s="7"/>
      <c r="K154" s="7" t="str">
        <f t="shared" si="32"/>
        <v>13CM100</v>
      </c>
      <c r="L154" s="7" t="str">
        <f t="shared" si="33"/>
        <v>13C</v>
      </c>
      <c r="M154" s="35" t="str">
        <f>VLOOKUP($L154,setting!$A$2:$M$93,3,0)</f>
        <v>192.168.0.240</v>
      </c>
      <c r="N154" s="35">
        <f>VLOOKUP($L154,setting!$A$2:$M$93,4,0)</f>
        <v>8003</v>
      </c>
      <c r="O154" s="35" t="str">
        <f>VLOOKUP($L154,setting!$A$2:$M$93,5,0)</f>
        <v>180.250.176.222</v>
      </c>
      <c r="P154" s="35">
        <f>VLOOKUP($L154,setting!$A$2:$M$93,6,0)</f>
        <v>8003</v>
      </c>
      <c r="Q154" s="7">
        <v>1</v>
      </c>
      <c r="R154" s="7">
        <v>1</v>
      </c>
      <c r="S154" s="7">
        <v>1234</v>
      </c>
      <c r="T154" s="7" t="s">
        <v>120</v>
      </c>
      <c r="U154" s="7" t="s">
        <v>302</v>
      </c>
      <c r="V154" s="7" t="s">
        <v>302</v>
      </c>
      <c r="W154" s="3" t="s">
        <v>466</v>
      </c>
      <c r="X154" s="3" t="s">
        <v>466</v>
      </c>
      <c r="Y154" s="7"/>
      <c r="Z154" s="35" t="str">
        <f>VLOOKUP($L154,setting!$A$2:$M$93,12,0)</f>
        <v>118.97.237.244</v>
      </c>
      <c r="AA154" s="35">
        <f>VLOOKUP($L154,setting!$A$2:$M$93,13,0)</f>
        <v>8003</v>
      </c>
      <c r="AB154" s="7"/>
      <c r="AC154" s="6" t="s">
        <v>305</v>
      </c>
      <c r="AD154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('C087EB000D5F','&lt;?xml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5" spans="1:30" ht="135" x14ac:dyDescent="0.25">
      <c r="A155" t="s">
        <v>473</v>
      </c>
      <c r="B155" s="7" t="str">
        <f t="shared" si="28"/>
        <v>13C</v>
      </c>
      <c r="C155" s="7" t="str">
        <f>VLOOKUP(B155,Cabang!A:B,2,0)</f>
        <v>Sukabumi</v>
      </c>
      <c r="D155" s="7" t="str">
        <f>VLOOKUP(B155,Cabang!A:C,3,0)</f>
        <v>TKTW2</v>
      </c>
      <c r="E155" t="s">
        <v>494</v>
      </c>
      <c r="F155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5" s="7"/>
      <c r="H155" s="3" t="str">
        <f t="shared" si="30"/>
        <v>C087EB000F63</v>
      </c>
      <c r="I155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5" s="7"/>
      <c r="K155" s="7" t="str">
        <f t="shared" si="32"/>
        <v>13CM100</v>
      </c>
      <c r="L155" s="7" t="str">
        <f t="shared" si="33"/>
        <v>13C</v>
      </c>
      <c r="M155" s="35" t="str">
        <f>VLOOKUP($L155,setting!$A$2:$M$93,3,0)</f>
        <v>192.168.0.240</v>
      </c>
      <c r="N155" s="35">
        <f>VLOOKUP($L155,setting!$A$2:$M$93,4,0)</f>
        <v>8003</v>
      </c>
      <c r="O155" s="35" t="str">
        <f>VLOOKUP($L155,setting!$A$2:$M$93,5,0)</f>
        <v>180.250.176.222</v>
      </c>
      <c r="P155" s="35">
        <f>VLOOKUP($L155,setting!$A$2:$M$93,6,0)</f>
        <v>8003</v>
      </c>
      <c r="Q155" s="7">
        <v>1</v>
      </c>
      <c r="R155" s="7">
        <v>1</v>
      </c>
      <c r="S155" s="7">
        <v>1234</v>
      </c>
      <c r="T155" s="7" t="s">
        <v>120</v>
      </c>
      <c r="U155" s="7" t="s">
        <v>302</v>
      </c>
      <c r="V155" s="7" t="s">
        <v>302</v>
      </c>
      <c r="W155" s="3" t="s">
        <v>466</v>
      </c>
      <c r="X155" s="3" t="s">
        <v>466</v>
      </c>
      <c r="Y155" s="7"/>
      <c r="Z155" s="35" t="str">
        <f>VLOOKUP($L155,setting!$A$2:$M$93,12,0)</f>
        <v>118.97.237.244</v>
      </c>
      <c r="AA155" s="35">
        <f>VLOOKUP($L155,setting!$A$2:$M$93,13,0)</f>
        <v>8003</v>
      </c>
      <c r="AB155" s="7"/>
      <c r="AC155" s="6" t="s">
        <v>305</v>
      </c>
      <c r="AD155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('C087EB000F63','&lt;?xml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6" spans="1:30" ht="135" x14ac:dyDescent="0.25">
      <c r="A156" t="s">
        <v>474</v>
      </c>
      <c r="B156" s="7" t="str">
        <f t="shared" si="28"/>
        <v>13C</v>
      </c>
      <c r="C156" s="7" t="str">
        <f>VLOOKUP(B156,Cabang!A:B,2,0)</f>
        <v>Sukabumi</v>
      </c>
      <c r="D156" s="7" t="str">
        <f>VLOOKUP(B156,Cabang!A:C,3,0)</f>
        <v>TKTW2</v>
      </c>
      <c r="E156" t="s">
        <v>495</v>
      </c>
      <c r="F156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6" s="7"/>
      <c r="H156" s="3" t="str">
        <f t="shared" si="30"/>
        <v>C087EB000C21</v>
      </c>
      <c r="I156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6" s="7"/>
      <c r="K156" s="7" t="str">
        <f t="shared" si="32"/>
        <v>13CM100</v>
      </c>
      <c r="L156" s="7" t="str">
        <f t="shared" si="33"/>
        <v>13C</v>
      </c>
      <c r="M156" s="35" t="str">
        <f>VLOOKUP($L156,setting!$A$2:$M$93,3,0)</f>
        <v>192.168.0.240</v>
      </c>
      <c r="N156" s="35">
        <f>VLOOKUP($L156,setting!$A$2:$M$93,4,0)</f>
        <v>8003</v>
      </c>
      <c r="O156" s="35" t="str">
        <f>VLOOKUP($L156,setting!$A$2:$M$93,5,0)</f>
        <v>180.250.176.222</v>
      </c>
      <c r="P156" s="35">
        <f>VLOOKUP($L156,setting!$A$2:$M$93,6,0)</f>
        <v>8003</v>
      </c>
      <c r="Q156" s="7">
        <v>1</v>
      </c>
      <c r="R156" s="7">
        <v>1</v>
      </c>
      <c r="S156" s="7">
        <v>1234</v>
      </c>
      <c r="T156" s="7" t="s">
        <v>120</v>
      </c>
      <c r="U156" s="7" t="s">
        <v>302</v>
      </c>
      <c r="V156" s="7" t="s">
        <v>302</v>
      </c>
      <c r="W156" s="3" t="s">
        <v>466</v>
      </c>
      <c r="X156" s="3" t="s">
        <v>466</v>
      </c>
      <c r="Y156" s="7"/>
      <c r="Z156" s="35" t="str">
        <f>VLOOKUP($L156,setting!$A$2:$M$93,12,0)</f>
        <v>118.97.237.244</v>
      </c>
      <c r="AA156" s="35">
        <f>VLOOKUP($L156,setting!$A$2:$M$93,13,0)</f>
        <v>8003</v>
      </c>
      <c r="AB156" s="7"/>
      <c r="AC156" s="6" t="s">
        <v>305</v>
      </c>
      <c r="AD156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('C087EB000C21','&lt;?xml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7" spans="1:30" ht="135" x14ac:dyDescent="0.25">
      <c r="A157" t="s">
        <v>475</v>
      </c>
      <c r="B157" s="7" t="str">
        <f t="shared" si="28"/>
        <v>13C</v>
      </c>
      <c r="C157" s="7" t="str">
        <f>VLOOKUP(B157,Cabang!A:B,2,0)</f>
        <v>Sukabumi</v>
      </c>
      <c r="D157" s="7" t="str">
        <f>VLOOKUP(B157,Cabang!A:C,3,0)</f>
        <v>TKTW2</v>
      </c>
      <c r="E157" t="s">
        <v>496</v>
      </c>
      <c r="F157" s="6" t="str">
        <f t="shared" si="29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57" s="7"/>
      <c r="H157" s="3" t="str">
        <f t="shared" si="30"/>
        <v>C087EB000F69</v>
      </c>
      <c r="I157" s="7" t="str">
        <f t="shared" si="3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57" s="7"/>
      <c r="K157" s="7" t="str">
        <f t="shared" si="32"/>
        <v>13CM100</v>
      </c>
      <c r="L157" s="7" t="str">
        <f t="shared" si="33"/>
        <v>13C</v>
      </c>
      <c r="M157" s="35" t="str">
        <f>VLOOKUP($L157,setting!$A$2:$M$93,3,0)</f>
        <v>192.168.0.240</v>
      </c>
      <c r="N157" s="35">
        <f>VLOOKUP($L157,setting!$A$2:$M$93,4,0)</f>
        <v>8003</v>
      </c>
      <c r="O157" s="35" t="str">
        <f>VLOOKUP($L157,setting!$A$2:$M$93,5,0)</f>
        <v>180.250.176.222</v>
      </c>
      <c r="P157" s="35">
        <f>VLOOKUP($L157,setting!$A$2:$M$93,6,0)</f>
        <v>8003</v>
      </c>
      <c r="Q157" s="7">
        <v>1</v>
      </c>
      <c r="R157" s="7">
        <v>1</v>
      </c>
      <c r="S157" s="7">
        <v>1234</v>
      </c>
      <c r="T157" s="7" t="s">
        <v>120</v>
      </c>
      <c r="U157" s="7" t="s">
        <v>302</v>
      </c>
      <c r="V157" s="7" t="s">
        <v>302</v>
      </c>
      <c r="W157" s="3" t="s">
        <v>466</v>
      </c>
      <c r="X157" s="3" t="s">
        <v>466</v>
      </c>
      <c r="Y157" s="7"/>
      <c r="Z157" s="35" t="str">
        <f>VLOOKUP($L157,setting!$A$2:$M$93,12,0)</f>
        <v>118.97.237.244</v>
      </c>
      <c r="AA157" s="35">
        <f>VLOOKUP($L157,setting!$A$2:$M$93,13,0)</f>
        <v>8003</v>
      </c>
      <c r="AB157" s="7"/>
      <c r="AC157" s="6" t="s">
        <v>305</v>
      </c>
      <c r="AD157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('C087EB000F69','&lt;?xml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158" spans="1:30" ht="135" x14ac:dyDescent="0.25">
      <c r="A158" t="s">
        <v>476</v>
      </c>
      <c r="B158" s="7" t="str">
        <f t="shared" si="28"/>
        <v>16H</v>
      </c>
      <c r="C158" s="7" t="str">
        <f>VLOOKUP(B158,Cabang!A:B,2,0)</f>
        <v>Jember</v>
      </c>
      <c r="D158" s="7" t="str">
        <f>VLOOKUP(B158,Cabang!A:C,3,0)</f>
        <v>TKTW4</v>
      </c>
      <c r="E158" t="s">
        <v>497</v>
      </c>
      <c r="F158" s="6" t="str">
        <f t="shared" si="29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58" s="7"/>
      <c r="H158" s="3" t="str">
        <f t="shared" si="30"/>
        <v>C087EB050DA3</v>
      </c>
      <c r="I158" s="7" t="str">
        <f t="shared" si="31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58" s="7"/>
      <c r="K158" s="7" t="str">
        <f t="shared" si="32"/>
        <v>16HM100</v>
      </c>
      <c r="L158" s="7" t="str">
        <f t="shared" si="33"/>
        <v>16H</v>
      </c>
      <c r="M158" s="35" t="str">
        <f>VLOOKUP($L158,setting!$A$2:$M$93,3,0)</f>
        <v>192.168.0.155</v>
      </c>
      <c r="N158" s="35">
        <f>VLOOKUP($L158,setting!$A$2:$M$93,4,0)</f>
        <v>8009</v>
      </c>
      <c r="O158" s="35" t="str">
        <f>VLOOKUP($L158,setting!$A$2:$M$93,5,0)</f>
        <v>182.23.61.173</v>
      </c>
      <c r="P158" s="35">
        <f>VLOOKUP($L158,setting!$A$2:$M$93,6,0)</f>
        <v>8009</v>
      </c>
      <c r="Q158" s="7">
        <v>1</v>
      </c>
      <c r="R158" s="7">
        <v>1</v>
      </c>
      <c r="S158" s="7">
        <v>1234</v>
      </c>
      <c r="T158" s="7" t="s">
        <v>120</v>
      </c>
      <c r="U158" s="7" t="s">
        <v>302</v>
      </c>
      <c r="V158" s="7" t="s">
        <v>302</v>
      </c>
      <c r="W158" s="3" t="s">
        <v>466</v>
      </c>
      <c r="X158" s="3" t="s">
        <v>466</v>
      </c>
      <c r="Y158" s="7"/>
      <c r="Z158" s="35" t="str">
        <f>VLOOKUP($L158,setting!$A$2:$M$93,12,0)</f>
        <v>118.97.237.244</v>
      </c>
      <c r="AA158" s="35">
        <f>VLOOKUP($L158,setting!$A$2:$M$93,13,0)</f>
        <v>8009</v>
      </c>
      <c r="AB158" s="7"/>
      <c r="AC158" s="6" t="s">
        <v>305</v>
      </c>
      <c r="AD158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('C087EB050DA3','&lt;?xml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159" spans="1:30" ht="135" x14ac:dyDescent="0.25">
      <c r="A159" t="s">
        <v>477</v>
      </c>
      <c r="B159" s="7" t="str">
        <f t="shared" si="28"/>
        <v>16H</v>
      </c>
      <c r="C159" s="7" t="str">
        <f>VLOOKUP(B159,Cabang!A:B,2,0)</f>
        <v>Jember</v>
      </c>
      <c r="D159" s="7" t="str">
        <f>VLOOKUP(B159,Cabang!A:C,3,0)</f>
        <v>TKTW4</v>
      </c>
      <c r="E159" t="s">
        <v>498</v>
      </c>
      <c r="F159" s="6" t="str">
        <f t="shared" si="29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59" s="7"/>
      <c r="H159" s="3" t="str">
        <f t="shared" si="30"/>
        <v>C087EB000F8F</v>
      </c>
      <c r="I159" s="7" t="str">
        <f t="shared" si="31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59" s="7"/>
      <c r="K159" s="7" t="str">
        <f t="shared" si="32"/>
        <v>16HM100</v>
      </c>
      <c r="L159" s="7" t="str">
        <f t="shared" si="33"/>
        <v>16H</v>
      </c>
      <c r="M159" s="35" t="str">
        <f>VLOOKUP($L159,setting!$A$2:$M$93,3,0)</f>
        <v>192.168.0.155</v>
      </c>
      <c r="N159" s="35">
        <f>VLOOKUP($L159,setting!$A$2:$M$93,4,0)</f>
        <v>8009</v>
      </c>
      <c r="O159" s="35" t="str">
        <f>VLOOKUP($L159,setting!$A$2:$M$93,5,0)</f>
        <v>182.23.61.173</v>
      </c>
      <c r="P159" s="35">
        <f>VLOOKUP($L159,setting!$A$2:$M$93,6,0)</f>
        <v>8009</v>
      </c>
      <c r="Q159" s="7">
        <v>1</v>
      </c>
      <c r="R159" s="7">
        <v>1</v>
      </c>
      <c r="S159" s="7">
        <v>1234</v>
      </c>
      <c r="T159" s="7" t="s">
        <v>120</v>
      </c>
      <c r="U159" s="7" t="s">
        <v>302</v>
      </c>
      <c r="V159" s="7" t="s">
        <v>302</v>
      </c>
      <c r="W159" s="3" t="s">
        <v>466</v>
      </c>
      <c r="X159" s="3" t="s">
        <v>466</v>
      </c>
      <c r="Y159" s="7"/>
      <c r="Z159" s="35" t="str">
        <f>VLOOKUP($L159,setting!$A$2:$M$93,12,0)</f>
        <v>118.97.237.244</v>
      </c>
      <c r="AA159" s="35">
        <f>VLOOKUP($L159,setting!$A$2:$M$93,13,0)</f>
        <v>8009</v>
      </c>
      <c r="AB159" s="7"/>
      <c r="AC159" s="6" t="s">
        <v>305</v>
      </c>
      <c r="AD159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('C087EB000F8F','&lt;?xml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160" spans="1:30" ht="135" x14ac:dyDescent="0.25">
      <c r="A160" t="s">
        <v>478</v>
      </c>
      <c r="B160" s="7" t="str">
        <f t="shared" si="28"/>
        <v>16H</v>
      </c>
      <c r="C160" s="7" t="str">
        <f>VLOOKUP(B160,Cabang!A:B,2,0)</f>
        <v>Jember</v>
      </c>
      <c r="D160" s="7" t="str">
        <f>VLOOKUP(B160,Cabang!A:C,3,0)</f>
        <v>TKTW4</v>
      </c>
      <c r="E160" t="s">
        <v>499</v>
      </c>
      <c r="F160" s="6" t="str">
        <f t="shared" si="29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60" s="7"/>
      <c r="H160" s="3" t="str">
        <f t="shared" si="30"/>
        <v>C087EB001259</v>
      </c>
      <c r="I160" s="7" t="str">
        <f t="shared" si="31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60" s="7"/>
      <c r="K160" s="7" t="str">
        <f t="shared" si="32"/>
        <v>16HM100</v>
      </c>
      <c r="L160" s="7" t="str">
        <f t="shared" si="33"/>
        <v>16H</v>
      </c>
      <c r="M160" s="35" t="str">
        <f>VLOOKUP($L160,setting!$A$2:$M$93,3,0)</f>
        <v>192.168.0.155</v>
      </c>
      <c r="N160" s="35">
        <f>VLOOKUP($L160,setting!$A$2:$M$93,4,0)</f>
        <v>8009</v>
      </c>
      <c r="O160" s="35" t="str">
        <f>VLOOKUP($L160,setting!$A$2:$M$93,5,0)</f>
        <v>182.23.61.173</v>
      </c>
      <c r="P160" s="35">
        <f>VLOOKUP($L160,setting!$A$2:$M$93,6,0)</f>
        <v>8009</v>
      </c>
      <c r="Q160" s="7">
        <v>1</v>
      </c>
      <c r="R160" s="7">
        <v>1</v>
      </c>
      <c r="S160" s="7">
        <v>1234</v>
      </c>
      <c r="T160" s="7" t="s">
        <v>120</v>
      </c>
      <c r="U160" s="7" t="s">
        <v>302</v>
      </c>
      <c r="V160" s="7" t="s">
        <v>302</v>
      </c>
      <c r="W160" s="3" t="s">
        <v>466</v>
      </c>
      <c r="X160" s="3" t="s">
        <v>466</v>
      </c>
      <c r="Y160" s="7"/>
      <c r="Z160" s="35" t="str">
        <f>VLOOKUP($L160,setting!$A$2:$M$93,12,0)</f>
        <v>118.97.237.244</v>
      </c>
      <c r="AA160" s="35">
        <f>VLOOKUP($L160,setting!$A$2:$M$93,13,0)</f>
        <v>8009</v>
      </c>
      <c r="AB160" s="7"/>
      <c r="AC160" s="6" t="s">
        <v>305</v>
      </c>
      <c r="AD160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('C087EB001259','&lt;?xml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161" spans="1:30" ht="135" x14ac:dyDescent="0.25">
      <c r="A161" t="s">
        <v>479</v>
      </c>
      <c r="B161" s="7" t="str">
        <f t="shared" si="28"/>
        <v>16H</v>
      </c>
      <c r="C161" s="7" t="str">
        <f>VLOOKUP(B161,Cabang!A:B,2,0)</f>
        <v>Jember</v>
      </c>
      <c r="D161" s="7" t="str">
        <f>VLOOKUP(B161,Cabang!A:C,3,0)</f>
        <v>TKTW4</v>
      </c>
      <c r="E161" t="s">
        <v>500</v>
      </c>
      <c r="F161" s="6" t="str">
        <f t="shared" si="29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61" s="7"/>
      <c r="H161" s="3" t="str">
        <f t="shared" si="30"/>
        <v>C087EB001261</v>
      </c>
      <c r="I161" s="7" t="str">
        <f t="shared" si="31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61" s="7"/>
      <c r="K161" s="7" t="str">
        <f t="shared" si="32"/>
        <v>16HM100</v>
      </c>
      <c r="L161" s="7" t="str">
        <f t="shared" si="33"/>
        <v>16H</v>
      </c>
      <c r="M161" s="35" t="str">
        <f>VLOOKUP($L161,setting!$A$2:$M$93,3,0)</f>
        <v>192.168.0.155</v>
      </c>
      <c r="N161" s="35">
        <f>VLOOKUP($L161,setting!$A$2:$M$93,4,0)</f>
        <v>8009</v>
      </c>
      <c r="O161" s="35" t="str">
        <f>VLOOKUP($L161,setting!$A$2:$M$93,5,0)</f>
        <v>182.23.61.173</v>
      </c>
      <c r="P161" s="35">
        <f>VLOOKUP($L161,setting!$A$2:$M$93,6,0)</f>
        <v>8009</v>
      </c>
      <c r="Q161" s="7">
        <v>1</v>
      </c>
      <c r="R161" s="7">
        <v>1</v>
      </c>
      <c r="S161" s="7">
        <v>1234</v>
      </c>
      <c r="T161" s="7" t="s">
        <v>120</v>
      </c>
      <c r="U161" s="7" t="s">
        <v>302</v>
      </c>
      <c r="V161" s="7" t="s">
        <v>302</v>
      </c>
      <c r="W161" s="3" t="s">
        <v>466</v>
      </c>
      <c r="X161" s="3" t="s">
        <v>466</v>
      </c>
      <c r="Y161" s="7"/>
      <c r="Z161" s="35" t="str">
        <f>VLOOKUP($L161,setting!$A$2:$M$93,12,0)</f>
        <v>118.97.237.244</v>
      </c>
      <c r="AA161" s="35">
        <f>VLOOKUP($L161,setting!$A$2:$M$93,13,0)</f>
        <v>8009</v>
      </c>
      <c r="AB161" s="7"/>
      <c r="AC161" s="6" t="s">
        <v>305</v>
      </c>
      <c r="AD161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('C087EB001261','&lt;?xml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162" spans="1:30" ht="135" x14ac:dyDescent="0.25">
      <c r="A162" t="s">
        <v>480</v>
      </c>
      <c r="B162" s="7" t="str">
        <f t="shared" si="28"/>
        <v>16H</v>
      </c>
      <c r="C162" s="7" t="str">
        <f>VLOOKUP(B162,Cabang!A:B,2,0)</f>
        <v>Jember</v>
      </c>
      <c r="D162" s="7" t="str">
        <f>VLOOKUP(B162,Cabang!A:C,3,0)</f>
        <v>TKTW4</v>
      </c>
      <c r="E162" t="s">
        <v>501</v>
      </c>
      <c r="F162" s="6" t="str">
        <f t="shared" si="29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62" s="7"/>
      <c r="H162" s="3" t="str">
        <f t="shared" si="30"/>
        <v>C087EB000C1B</v>
      </c>
      <c r="I162" s="7" t="str">
        <f t="shared" si="31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62" s="7"/>
      <c r="K162" s="7" t="str">
        <f t="shared" si="32"/>
        <v>16HM100</v>
      </c>
      <c r="L162" s="7" t="str">
        <f t="shared" si="33"/>
        <v>16H</v>
      </c>
      <c r="M162" s="35" t="str">
        <f>VLOOKUP($L162,setting!$A$2:$M$93,3,0)</f>
        <v>192.168.0.155</v>
      </c>
      <c r="N162" s="35">
        <f>VLOOKUP($L162,setting!$A$2:$M$93,4,0)</f>
        <v>8009</v>
      </c>
      <c r="O162" s="35" t="str">
        <f>VLOOKUP($L162,setting!$A$2:$M$93,5,0)</f>
        <v>182.23.61.173</v>
      </c>
      <c r="P162" s="35">
        <f>VLOOKUP($L162,setting!$A$2:$M$93,6,0)</f>
        <v>8009</v>
      </c>
      <c r="Q162" s="7">
        <v>1</v>
      </c>
      <c r="R162" s="7">
        <v>1</v>
      </c>
      <c r="S162" s="7">
        <v>1234</v>
      </c>
      <c r="T162" s="7" t="s">
        <v>120</v>
      </c>
      <c r="U162" s="7" t="s">
        <v>302</v>
      </c>
      <c r="V162" s="7" t="s">
        <v>302</v>
      </c>
      <c r="W162" s="3" t="s">
        <v>466</v>
      </c>
      <c r="X162" s="3" t="s">
        <v>466</v>
      </c>
      <c r="Y162" s="7"/>
      <c r="Z162" s="35" t="str">
        <f>VLOOKUP($L162,setting!$A$2:$M$93,12,0)</f>
        <v>118.97.237.244</v>
      </c>
      <c r="AA162" s="35">
        <f>VLOOKUP($L162,setting!$A$2:$M$93,13,0)</f>
        <v>8009</v>
      </c>
      <c r="AB162" s="7"/>
      <c r="AC162" s="6" t="s">
        <v>305</v>
      </c>
      <c r="AD162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('C087EB000C1B','&lt;?xml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163" spans="1:30" ht="135" x14ac:dyDescent="0.25">
      <c r="A163" t="s">
        <v>481</v>
      </c>
      <c r="B163" s="7" t="str">
        <f t="shared" si="28"/>
        <v>16H</v>
      </c>
      <c r="C163" s="7" t="str">
        <f>VLOOKUP(B163,Cabang!A:B,2,0)</f>
        <v>Jember</v>
      </c>
      <c r="D163" s="7" t="str">
        <f>VLOOKUP(B163,Cabang!A:C,3,0)</f>
        <v>TKTW4</v>
      </c>
      <c r="E163" t="s">
        <v>502</v>
      </c>
      <c r="F163" s="6" t="str">
        <f t="shared" si="29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63" s="7"/>
      <c r="H163" s="3" t="str">
        <f t="shared" si="30"/>
        <v>C087EB050D3B</v>
      </c>
      <c r="I163" s="7" t="str">
        <f t="shared" si="31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63" s="7"/>
      <c r="K163" s="7" t="str">
        <f t="shared" si="32"/>
        <v>16HM100</v>
      </c>
      <c r="L163" s="7" t="str">
        <f t="shared" si="33"/>
        <v>16H</v>
      </c>
      <c r="M163" s="35" t="str">
        <f>VLOOKUP($L163,setting!$A$2:$M$93,3,0)</f>
        <v>192.168.0.155</v>
      </c>
      <c r="N163" s="35">
        <f>VLOOKUP($L163,setting!$A$2:$M$93,4,0)</f>
        <v>8009</v>
      </c>
      <c r="O163" s="35" t="str">
        <f>VLOOKUP($L163,setting!$A$2:$M$93,5,0)</f>
        <v>182.23.61.173</v>
      </c>
      <c r="P163" s="35">
        <f>VLOOKUP($L163,setting!$A$2:$M$93,6,0)</f>
        <v>8009</v>
      </c>
      <c r="Q163" s="7">
        <v>1</v>
      </c>
      <c r="R163" s="7">
        <v>1</v>
      </c>
      <c r="S163" s="7">
        <v>1234</v>
      </c>
      <c r="T163" s="7" t="s">
        <v>120</v>
      </c>
      <c r="U163" s="7" t="s">
        <v>302</v>
      </c>
      <c r="V163" s="7" t="s">
        <v>302</v>
      </c>
      <c r="W163" s="3" t="s">
        <v>466</v>
      </c>
      <c r="X163" s="3" t="s">
        <v>466</v>
      </c>
      <c r="Y163" s="7"/>
      <c r="Z163" s="35" t="str">
        <f>VLOOKUP($L163,setting!$A$2:$M$93,12,0)</f>
        <v>118.97.237.244</v>
      </c>
      <c r="AA163" s="35">
        <f>VLOOKUP($L163,setting!$A$2:$M$93,13,0)</f>
        <v>8009</v>
      </c>
      <c r="AB163" s="7"/>
      <c r="AC163" s="6" t="s">
        <v>305</v>
      </c>
      <c r="AD163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('C087EB050D3B','&lt;?xml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164" spans="1:30" ht="135" x14ac:dyDescent="0.25">
      <c r="A164" t="s">
        <v>482</v>
      </c>
      <c r="B164" s="7" t="str">
        <f t="shared" si="28"/>
        <v>25A</v>
      </c>
      <c r="C164" s="7" t="str">
        <f>VLOOKUP(B164,Cabang!A:B,2,0)</f>
        <v>Gorontalo</v>
      </c>
      <c r="D164" s="7" t="str">
        <f>VLOOKUP(B164,Cabang!A:C,3,0)</f>
        <v>TKTW5</v>
      </c>
      <c r="E164" t="s">
        <v>503</v>
      </c>
      <c r="F164" s="6" t="str">
        <f t="shared" si="29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164" s="7"/>
      <c r="H164" s="3" t="str">
        <f t="shared" si="30"/>
        <v>C087EB00E9E7</v>
      </c>
      <c r="I164" s="7" t="str">
        <f t="shared" si="31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164" s="7"/>
      <c r="K164" s="7" t="str">
        <f t="shared" si="32"/>
        <v>25AM100</v>
      </c>
      <c r="L164" s="7" t="str">
        <f t="shared" si="33"/>
        <v>25A</v>
      </c>
      <c r="M164" s="35" t="str">
        <f>VLOOKUP($L164,setting!$A$2:$M$93,3,0)</f>
        <v>192.168.0.156</v>
      </c>
      <c r="N164" s="35">
        <f>VLOOKUP($L164,setting!$A$2:$M$93,4,0)</f>
        <v>8006</v>
      </c>
      <c r="O164" s="35" t="str">
        <f>VLOOKUP($L164,setting!$A$2:$M$93,5,0)</f>
        <v>180.250.176.221</v>
      </c>
      <c r="P164" s="35">
        <f>VLOOKUP($L164,setting!$A$2:$M$93,6,0)</f>
        <v>8006</v>
      </c>
      <c r="Q164" s="7">
        <v>1</v>
      </c>
      <c r="R164" s="7">
        <v>1</v>
      </c>
      <c r="S164" s="7">
        <v>1234</v>
      </c>
      <c r="T164" s="7" t="s">
        <v>120</v>
      </c>
      <c r="U164" s="7" t="s">
        <v>302</v>
      </c>
      <c r="V164" s="7" t="s">
        <v>302</v>
      </c>
      <c r="W164" s="3" t="s">
        <v>466</v>
      </c>
      <c r="X164" s="3" t="s">
        <v>466</v>
      </c>
      <c r="Y164" s="7"/>
      <c r="Z164" s="35" t="str">
        <f>VLOOKUP($L164,setting!$A$2:$M$93,12,0)</f>
        <v>118.97.237.244</v>
      </c>
      <c r="AA164" s="35">
        <f>VLOOKUP($L164,setting!$A$2:$M$93,13,0)</f>
        <v>8006</v>
      </c>
      <c r="AB164" s="7"/>
      <c r="AC164" s="6" t="s">
        <v>305</v>
      </c>
      <c r="AD164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('C087EB00E9E7','&lt;?xml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&lt;/userconfig&gt;','','25AM100','25A','192.168.0.156','8006','180.250.176.221','8006','1','1','1234','TO','INJECT','INJECT','2017-12-22 08:15:30','2017-12-22 08:15:30','','118.97.237.244','8006');</v>
      </c>
    </row>
    <row r="165" spans="1:30" ht="135" x14ac:dyDescent="0.25">
      <c r="A165" t="s">
        <v>483</v>
      </c>
      <c r="B165" s="7" t="str">
        <f t="shared" si="28"/>
        <v>25A</v>
      </c>
      <c r="C165" s="7" t="str">
        <f>VLOOKUP(B165,Cabang!A:B,2,0)</f>
        <v>Gorontalo</v>
      </c>
      <c r="D165" s="7" t="str">
        <f>VLOOKUP(B165,Cabang!A:C,3,0)</f>
        <v>TKTW5</v>
      </c>
      <c r="E165" t="s">
        <v>504</v>
      </c>
      <c r="F165" s="6" t="str">
        <f t="shared" si="29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165" s="7"/>
      <c r="H165" s="3" t="str">
        <f t="shared" si="30"/>
        <v>C087EB000C31</v>
      </c>
      <c r="I165" s="7" t="str">
        <f t="shared" si="31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165" s="7"/>
      <c r="K165" s="7" t="str">
        <f t="shared" si="32"/>
        <v>25AM100</v>
      </c>
      <c r="L165" s="7" t="str">
        <f t="shared" si="33"/>
        <v>25A</v>
      </c>
      <c r="M165" s="35" t="str">
        <f>VLOOKUP($L165,setting!$A$2:$M$93,3,0)</f>
        <v>192.168.0.156</v>
      </c>
      <c r="N165" s="35">
        <f>VLOOKUP($L165,setting!$A$2:$M$93,4,0)</f>
        <v>8006</v>
      </c>
      <c r="O165" s="35" t="str">
        <f>VLOOKUP($L165,setting!$A$2:$M$93,5,0)</f>
        <v>180.250.176.221</v>
      </c>
      <c r="P165" s="35">
        <f>VLOOKUP($L165,setting!$A$2:$M$93,6,0)</f>
        <v>8006</v>
      </c>
      <c r="Q165" s="7">
        <v>1</v>
      </c>
      <c r="R165" s="7">
        <v>1</v>
      </c>
      <c r="S165" s="7">
        <v>1234</v>
      </c>
      <c r="T165" s="7" t="s">
        <v>120</v>
      </c>
      <c r="U165" s="7" t="s">
        <v>302</v>
      </c>
      <c r="V165" s="7" t="s">
        <v>302</v>
      </c>
      <c r="W165" s="3" t="s">
        <v>466</v>
      </c>
      <c r="X165" s="3" t="s">
        <v>466</v>
      </c>
      <c r="Y165" s="7"/>
      <c r="Z165" s="35" t="str">
        <f>VLOOKUP($L165,setting!$A$2:$M$93,12,0)</f>
        <v>118.97.237.244</v>
      </c>
      <c r="AA165" s="35">
        <f>VLOOKUP($L165,setting!$A$2:$M$93,13,0)</f>
        <v>8006</v>
      </c>
      <c r="AB165" s="7"/>
      <c r="AC165" s="6" t="s">
        <v>305</v>
      </c>
      <c r="AD165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('C087EB000C31','&lt;?xml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&lt;/userconfig&gt;','','25AM100','25A','192.168.0.156','8006','180.250.176.221','8006','1','1','1234','TO','INJECT','INJECT','2017-12-22 08:15:30','2017-12-22 08:15:30','','118.97.237.244','8006');</v>
      </c>
    </row>
    <row r="166" spans="1:30" ht="135" x14ac:dyDescent="0.25">
      <c r="A166" t="s">
        <v>484</v>
      </c>
      <c r="B166" s="7" t="str">
        <f t="shared" si="28"/>
        <v>25A</v>
      </c>
      <c r="C166" s="7" t="str">
        <f>VLOOKUP(B166,Cabang!A:B,2,0)</f>
        <v>Gorontalo</v>
      </c>
      <c r="D166" s="7" t="str">
        <f>VLOOKUP(B166,Cabang!A:C,3,0)</f>
        <v>TKTW5</v>
      </c>
      <c r="E166" t="s">
        <v>505</v>
      </c>
      <c r="F166" s="6" t="str">
        <f t="shared" si="29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166" s="7"/>
      <c r="H166" s="3" t="str">
        <f t="shared" si="30"/>
        <v>C087EB000BFB</v>
      </c>
      <c r="I166" s="7" t="str">
        <f t="shared" si="31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166" s="7"/>
      <c r="K166" s="7" t="str">
        <f t="shared" si="32"/>
        <v>25AM100</v>
      </c>
      <c r="L166" s="7" t="str">
        <f t="shared" si="33"/>
        <v>25A</v>
      </c>
      <c r="M166" s="35" t="str">
        <f>VLOOKUP($L166,setting!$A$2:$M$93,3,0)</f>
        <v>192.168.0.156</v>
      </c>
      <c r="N166" s="35">
        <f>VLOOKUP($L166,setting!$A$2:$M$93,4,0)</f>
        <v>8006</v>
      </c>
      <c r="O166" s="35" t="str">
        <f>VLOOKUP($L166,setting!$A$2:$M$93,5,0)</f>
        <v>180.250.176.221</v>
      </c>
      <c r="P166" s="35">
        <f>VLOOKUP($L166,setting!$A$2:$M$93,6,0)</f>
        <v>8006</v>
      </c>
      <c r="Q166" s="7">
        <v>1</v>
      </c>
      <c r="R166" s="7">
        <v>1</v>
      </c>
      <c r="S166" s="7">
        <v>1234</v>
      </c>
      <c r="T166" s="7" t="s">
        <v>120</v>
      </c>
      <c r="U166" s="7" t="s">
        <v>302</v>
      </c>
      <c r="V166" s="7" t="s">
        <v>302</v>
      </c>
      <c r="W166" s="3" t="s">
        <v>466</v>
      </c>
      <c r="X166" s="3" t="s">
        <v>466</v>
      </c>
      <c r="Y166" s="7"/>
      <c r="Z166" s="35" t="str">
        <f>VLOOKUP($L166,setting!$A$2:$M$93,12,0)</f>
        <v>118.97.237.244</v>
      </c>
      <c r="AA166" s="35">
        <f>VLOOKUP($L166,setting!$A$2:$M$93,13,0)</f>
        <v>8006</v>
      </c>
      <c r="AB166" s="7"/>
      <c r="AC166" s="6" t="s">
        <v>305</v>
      </c>
      <c r="AD166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('C087EB000BFB','&lt;?xml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&lt;/userconfig&gt;','','25AM100','25A','192.168.0.156','8006','180.250.176.221','8006','1','1','1234','TO','INJECT','INJECT','2017-12-22 08:15:30','2017-12-22 08:15:30','','118.97.237.244','8006');</v>
      </c>
    </row>
    <row r="167" spans="1:30" ht="135" x14ac:dyDescent="0.25">
      <c r="A167" t="s">
        <v>485</v>
      </c>
      <c r="B167" s="7" t="str">
        <f t="shared" si="28"/>
        <v>25A</v>
      </c>
      <c r="C167" s="7" t="str">
        <f>VLOOKUP(B167,Cabang!A:B,2,0)</f>
        <v>Gorontalo</v>
      </c>
      <c r="D167" s="7" t="str">
        <f>VLOOKUP(B167,Cabang!A:C,3,0)</f>
        <v>TKTW5</v>
      </c>
      <c r="E167" t="s">
        <v>506</v>
      </c>
      <c r="F167" s="6" t="str">
        <f t="shared" si="29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167" s="7"/>
      <c r="H167" s="3" t="str">
        <f t="shared" si="30"/>
        <v>C087EB00E757</v>
      </c>
      <c r="I167" s="7" t="str">
        <f t="shared" si="31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167" s="7"/>
      <c r="K167" s="7" t="str">
        <f t="shared" si="32"/>
        <v>25AM100</v>
      </c>
      <c r="L167" s="7" t="str">
        <f t="shared" si="33"/>
        <v>25A</v>
      </c>
      <c r="M167" s="35" t="str">
        <f>VLOOKUP($L167,setting!$A$2:$M$93,3,0)</f>
        <v>192.168.0.156</v>
      </c>
      <c r="N167" s="35">
        <f>VLOOKUP($L167,setting!$A$2:$M$93,4,0)</f>
        <v>8006</v>
      </c>
      <c r="O167" s="35" t="str">
        <f>VLOOKUP($L167,setting!$A$2:$M$93,5,0)</f>
        <v>180.250.176.221</v>
      </c>
      <c r="P167" s="35">
        <f>VLOOKUP($L167,setting!$A$2:$M$93,6,0)</f>
        <v>8006</v>
      </c>
      <c r="Q167" s="7">
        <v>1</v>
      </c>
      <c r="R167" s="7">
        <v>1</v>
      </c>
      <c r="S167" s="7">
        <v>1234</v>
      </c>
      <c r="T167" s="7" t="s">
        <v>120</v>
      </c>
      <c r="U167" s="7" t="s">
        <v>302</v>
      </c>
      <c r="V167" s="7" t="s">
        <v>302</v>
      </c>
      <c r="W167" s="3" t="s">
        <v>466</v>
      </c>
      <c r="X167" s="3" t="s">
        <v>466</v>
      </c>
      <c r="Y167" s="7"/>
      <c r="Z167" s="35" t="str">
        <f>VLOOKUP($L167,setting!$A$2:$M$93,12,0)</f>
        <v>118.97.237.244</v>
      </c>
      <c r="AA167" s="35">
        <f>VLOOKUP($L167,setting!$A$2:$M$93,13,0)</f>
        <v>8006</v>
      </c>
      <c r="AB167" s="7"/>
      <c r="AC167" s="6" t="s">
        <v>305</v>
      </c>
      <c r="AD167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('C087EB00E757','&lt;?xml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&lt;/userconfig&gt;','','25AM100','25A','192.168.0.156','8006','180.250.176.221','8006','1','1','1234','TO','INJECT','INJECT','2017-12-22 08:15:30','2017-12-22 08:15:30','','118.97.237.244','8006');</v>
      </c>
    </row>
    <row r="168" spans="1:30" ht="135" x14ac:dyDescent="0.25">
      <c r="A168" t="s">
        <v>486</v>
      </c>
      <c r="B168" s="7" t="str">
        <f t="shared" si="28"/>
        <v>25A</v>
      </c>
      <c r="C168" s="7" t="str">
        <f>VLOOKUP(B168,Cabang!A:B,2,0)</f>
        <v>Gorontalo</v>
      </c>
      <c r="D168" s="7" t="str">
        <f>VLOOKUP(B168,Cabang!A:C,3,0)</f>
        <v>TKTW5</v>
      </c>
      <c r="E168" t="s">
        <v>507</v>
      </c>
      <c r="F168" s="6" t="str">
        <f t="shared" si="29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168" s="7"/>
      <c r="H168" s="3" t="str">
        <f t="shared" si="30"/>
        <v>C087EB000F6F</v>
      </c>
      <c r="I168" s="7" t="str">
        <f t="shared" si="31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168" s="7"/>
      <c r="K168" s="7" t="str">
        <f t="shared" si="32"/>
        <v>25AM100</v>
      </c>
      <c r="L168" s="7" t="str">
        <f t="shared" si="33"/>
        <v>25A</v>
      </c>
      <c r="M168" s="35" t="str">
        <f>VLOOKUP($L168,setting!$A$2:$M$93,3,0)</f>
        <v>192.168.0.156</v>
      </c>
      <c r="N168" s="35">
        <f>VLOOKUP($L168,setting!$A$2:$M$93,4,0)</f>
        <v>8006</v>
      </c>
      <c r="O168" s="35" t="str">
        <f>VLOOKUP($L168,setting!$A$2:$M$93,5,0)</f>
        <v>180.250.176.221</v>
      </c>
      <c r="P168" s="35">
        <f>VLOOKUP($L168,setting!$A$2:$M$93,6,0)</f>
        <v>8006</v>
      </c>
      <c r="Q168" s="7">
        <v>1</v>
      </c>
      <c r="R168" s="7">
        <v>1</v>
      </c>
      <c r="S168" s="7">
        <v>1234</v>
      </c>
      <c r="T168" s="7" t="s">
        <v>120</v>
      </c>
      <c r="U168" s="7" t="s">
        <v>302</v>
      </c>
      <c r="V168" s="7" t="s">
        <v>302</v>
      </c>
      <c r="W168" s="3" t="s">
        <v>466</v>
      </c>
      <c r="X168" s="3" t="s">
        <v>466</v>
      </c>
      <c r="Y168" s="7"/>
      <c r="Z168" s="35" t="str">
        <f>VLOOKUP($L168,setting!$A$2:$M$93,12,0)</f>
        <v>118.97.237.244</v>
      </c>
      <c r="AA168" s="35">
        <f>VLOOKUP($L168,setting!$A$2:$M$93,13,0)</f>
        <v>8006</v>
      </c>
      <c r="AB168" s="7"/>
      <c r="AC168" s="6" t="s">
        <v>305</v>
      </c>
      <c r="AD168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('C087EB000F6F','&lt;?xml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&lt;/userconfig&gt;','','25AM100','25A','192.168.0.156','8006','180.250.176.221','8006','1','1','1234','TO','INJECT','INJECT','2017-12-22 08:15:30','2017-12-22 08:15:30','','118.97.237.244','8006');</v>
      </c>
    </row>
    <row r="169" spans="1:30" ht="135" x14ac:dyDescent="0.25">
      <c r="A169" t="s">
        <v>487</v>
      </c>
      <c r="B169" s="7" t="str">
        <f t="shared" si="28"/>
        <v>25A</v>
      </c>
      <c r="C169" s="7" t="str">
        <f>VLOOKUP(B169,Cabang!A:B,2,0)</f>
        <v>Gorontalo</v>
      </c>
      <c r="D169" s="7" t="str">
        <f>VLOOKUP(B169,Cabang!A:C,3,0)</f>
        <v>TKTW5</v>
      </c>
      <c r="E169" t="s">
        <v>508</v>
      </c>
      <c r="F169" s="6" t="str">
        <f t="shared" si="29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169" s="7"/>
      <c r="H169" s="3" t="str">
        <f t="shared" si="30"/>
        <v>C087EB00E94B</v>
      </c>
      <c r="I169" s="7" t="str">
        <f t="shared" si="31"/>
        <v>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169" s="7"/>
      <c r="K169" s="7" t="str">
        <f t="shared" si="32"/>
        <v>25AM100</v>
      </c>
      <c r="L169" s="7" t="str">
        <f t="shared" si="33"/>
        <v>25A</v>
      </c>
      <c r="M169" s="35" t="str">
        <f>VLOOKUP($L169,setting!$A$2:$M$93,3,0)</f>
        <v>192.168.0.156</v>
      </c>
      <c r="N169" s="35">
        <f>VLOOKUP($L169,setting!$A$2:$M$93,4,0)</f>
        <v>8006</v>
      </c>
      <c r="O169" s="35" t="str">
        <f>VLOOKUP($L169,setting!$A$2:$M$93,5,0)</f>
        <v>180.250.176.221</v>
      </c>
      <c r="P169" s="35">
        <f>VLOOKUP($L169,setting!$A$2:$M$93,6,0)</f>
        <v>8006</v>
      </c>
      <c r="Q169" s="7">
        <v>1</v>
      </c>
      <c r="R169" s="7">
        <v>1</v>
      </c>
      <c r="S169" s="7">
        <v>1234</v>
      </c>
      <c r="T169" s="7" t="s">
        <v>120</v>
      </c>
      <c r="U169" s="7" t="s">
        <v>302</v>
      </c>
      <c r="V169" s="7" t="s">
        <v>302</v>
      </c>
      <c r="W169" s="3" t="s">
        <v>466</v>
      </c>
      <c r="X169" s="3" t="s">
        <v>466</v>
      </c>
      <c r="Y169" s="7"/>
      <c r="Z169" s="35" t="str">
        <f>VLOOKUP($L169,setting!$A$2:$M$93,12,0)</f>
        <v>118.97.237.244</v>
      </c>
      <c r="AA169" s="35">
        <f>VLOOKUP($L169,setting!$A$2:$M$93,13,0)</f>
        <v>8006</v>
      </c>
      <c r="AB169" s="7"/>
      <c r="AC169" s="6" t="s">
        <v>305</v>
      </c>
      <c r="AD169" s="6" t="str">
        <f t="shared" si="3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('C087EB00E94B','&lt;?xml version="1.0" encoding="UTF-8"?&gt;&lt;userconfig&gt;&lt;username&gt;Office Mebel Gorontalo&lt;/username&gt;&lt;szId&gt;25AM100&lt;/szId&gt;&lt;password&gt;1234&lt;/password&gt;&lt;szDepoId&gt;25A&lt;/szDepoId&gt;&lt;szDepoName&gt;Gorontalo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&lt;/userconfig&gt;','','25AM100','25A','192.168.0.156','8006','180.250.176.221','8006','1','1','1234','TO','INJECT','INJECT','2017-12-22 08:15:30','2017-12-22 08:15:30','','118.97.237.244','8006');</v>
      </c>
    </row>
    <row r="170" spans="1:30" x14ac:dyDescent="0.25">
      <c r="L170"/>
    </row>
    <row r="171" spans="1:30" ht="135" x14ac:dyDescent="0.25">
      <c r="A171" t="s">
        <v>509</v>
      </c>
      <c r="B171" s="7" t="str">
        <f t="shared" ref="B171:B187" si="35">LEFT(A171,3)</f>
        <v>14B</v>
      </c>
      <c r="C171" s="7" t="str">
        <f>VLOOKUP(B171,Cabang!A:B,2,0)</f>
        <v>Purwokerto</v>
      </c>
      <c r="D171" s="7" t="str">
        <f>VLOOKUP(B171,Cabang!A:C,3,0)</f>
        <v>TKTW3</v>
      </c>
      <c r="E171" t="s">
        <v>523</v>
      </c>
      <c r="F171" s="6" t="str">
        <f t="shared" ref="F171:F213" si="36">CONCATENATE("&lt;?xml version=""1.0"" encoding=""UTF-8""?&gt;&lt;userconfig&gt;&lt;username&gt;Office Mebel ",C171,"&lt;/username&gt;&lt;szId&gt;",K171,"&lt;/szId&gt;&lt;password&gt;1234&lt;/password&gt;&lt;szDepoId&gt;",L171,"&lt;/szDepoId&gt;&lt;szDepoName&gt;",C171,"&lt;/szDepoName&gt;&lt;database&gt;MobileSFA.db3&lt;/database&gt;&lt;szWifiIP&gt;",M171,"&lt;/szWifiIP&gt;&lt;szWifiPort&gt;",N171,"&lt;/szWifiPort&gt;&lt;szGPRSIP&gt;",O171,"&lt;/szGPRSIP&gt;&lt;szGPRSPort&gt;",P171,"&lt;/szGPRSPort&gt;  &lt;szBackUpIP&gt;",Z171,"&lt;/szBackUpIP&gt;&lt;szBackUpPort&gt;",AA171,"&lt;/szBackUpPort&gt;  &lt;szType&gt;TO&lt;/szType&gt;&lt;bWifi&gt;YES&lt;/bWifi&gt;&lt;bDalamKota&gt;YES&lt;/bDalamKota&gt;    &lt;/userconfig&gt;")</f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171" s="7"/>
      <c r="H171" s="3" t="str">
        <f t="shared" ref="H171:H213" si="37">E171</f>
        <v>C087EB0010A5</v>
      </c>
      <c r="I171" s="7" t="str">
        <f t="shared" ref="I171:I213" si="38">F171</f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171" s="7"/>
      <c r="K171" s="7" t="str">
        <f t="shared" ref="K171:K213" si="39">CONCATENATE(B171,"M100")</f>
        <v>14BM100</v>
      </c>
      <c r="L171" s="7" t="str">
        <f t="shared" ref="L171:L213" si="40">B171</f>
        <v>14B</v>
      </c>
      <c r="M171" s="35" t="str">
        <f>VLOOKUP($L171,setting!$A$2:$M$93,3,0)</f>
        <v>192.168.0.240</v>
      </c>
      <c r="N171" s="35">
        <f>VLOOKUP($L171,setting!$A$2:$M$93,4,0)</f>
        <v>8004</v>
      </c>
      <c r="O171" s="35" t="str">
        <f>VLOOKUP($L171,setting!$A$2:$M$93,5,0)</f>
        <v>182.23.61.172</v>
      </c>
      <c r="P171" s="35">
        <f>VLOOKUP($L171,setting!$A$2:$M$93,6,0)</f>
        <v>8004</v>
      </c>
      <c r="Q171" s="7">
        <v>1</v>
      </c>
      <c r="R171" s="7">
        <v>1</v>
      </c>
      <c r="S171" s="7">
        <v>1234</v>
      </c>
      <c r="T171" s="7" t="s">
        <v>120</v>
      </c>
      <c r="U171" s="7" t="s">
        <v>302</v>
      </c>
      <c r="V171" s="7" t="s">
        <v>302</v>
      </c>
      <c r="W171" s="3" t="s">
        <v>466</v>
      </c>
      <c r="X171" s="3" t="s">
        <v>466</v>
      </c>
      <c r="Y171" s="7"/>
      <c r="Z171" s="35" t="str">
        <f>VLOOKUP($L171,setting!$A$2:$M$93,12,0)</f>
        <v>118.97.237.244</v>
      </c>
      <c r="AA171" s="35">
        <f>VLOOKUP($L171,setting!$A$2:$M$93,13,0)</f>
        <v>8004</v>
      </c>
      <c r="AB171" s="7"/>
      <c r="AC171" s="6" t="s">
        <v>305</v>
      </c>
      <c r="AD171" s="6" t="str">
        <f t="shared" ref="AD171:AD213" si="41">CONCATENATE(AC171,H171,"','",I171,"','",J171,"','",K171,"','",L171,"','",M171,"','",N171,"','",O171,"','",P171,"','",Q171,"','",R171,"','",S171,"','",T171,"','",U171,"','",V171,"','",W171,"','",X171,"','",Y171,"','",Z171,"','",AA171,"');")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('C087EB0010A5','&lt;?xml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172" spans="1:30" ht="135" x14ac:dyDescent="0.25">
      <c r="A172" t="s">
        <v>510</v>
      </c>
      <c r="B172" s="7" t="str">
        <f t="shared" si="35"/>
        <v>14B</v>
      </c>
      <c r="C172" s="7" t="str">
        <f>VLOOKUP(B172,Cabang!A:B,2,0)</f>
        <v>Purwokerto</v>
      </c>
      <c r="D172" s="7" t="str">
        <f>VLOOKUP(B172,Cabang!A:C,3,0)</f>
        <v>TKTW3</v>
      </c>
      <c r="E172" t="s">
        <v>524</v>
      </c>
      <c r="F172" s="6" t="str">
        <f t="shared" si="36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172" s="7"/>
      <c r="H172" s="3" t="str">
        <f t="shared" si="37"/>
        <v>C087EB000EF3</v>
      </c>
      <c r="I172" s="7" t="str">
        <f t="shared" si="38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172" s="7"/>
      <c r="K172" s="7" t="str">
        <f t="shared" si="39"/>
        <v>14BM100</v>
      </c>
      <c r="L172" s="7" t="str">
        <f t="shared" si="40"/>
        <v>14B</v>
      </c>
      <c r="M172" s="35" t="str">
        <f>VLOOKUP($L172,setting!$A$2:$M$93,3,0)</f>
        <v>192.168.0.240</v>
      </c>
      <c r="N172" s="35">
        <f>VLOOKUP($L172,setting!$A$2:$M$93,4,0)</f>
        <v>8004</v>
      </c>
      <c r="O172" s="35" t="str">
        <f>VLOOKUP($L172,setting!$A$2:$M$93,5,0)</f>
        <v>182.23.61.172</v>
      </c>
      <c r="P172" s="35">
        <f>VLOOKUP($L172,setting!$A$2:$M$93,6,0)</f>
        <v>8004</v>
      </c>
      <c r="Q172" s="7">
        <v>1</v>
      </c>
      <c r="R172" s="7">
        <v>1</v>
      </c>
      <c r="S172" s="7">
        <v>1234</v>
      </c>
      <c r="T172" s="7" t="s">
        <v>120</v>
      </c>
      <c r="U172" s="7" t="s">
        <v>302</v>
      </c>
      <c r="V172" s="7" t="s">
        <v>302</v>
      </c>
      <c r="W172" s="3" t="s">
        <v>466</v>
      </c>
      <c r="X172" s="3" t="s">
        <v>466</v>
      </c>
      <c r="Y172" s="7"/>
      <c r="Z172" s="35" t="str">
        <f>VLOOKUP($L172,setting!$A$2:$M$93,12,0)</f>
        <v>118.97.237.244</v>
      </c>
      <c r="AA172" s="35">
        <f>VLOOKUP($L172,setting!$A$2:$M$93,13,0)</f>
        <v>8004</v>
      </c>
      <c r="AB172" s="7"/>
      <c r="AC172" s="6" t="s">
        <v>305</v>
      </c>
      <c r="AD172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('C087EB000EF3','&lt;?xml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173" spans="1:30" ht="135" x14ac:dyDescent="0.25">
      <c r="A173" t="s">
        <v>511</v>
      </c>
      <c r="B173" s="7" t="str">
        <f t="shared" si="35"/>
        <v>14B</v>
      </c>
      <c r="C173" s="7" t="str">
        <f>VLOOKUP(B173,Cabang!A:B,2,0)</f>
        <v>Purwokerto</v>
      </c>
      <c r="D173" s="7" t="str">
        <f>VLOOKUP(B173,Cabang!A:C,3,0)</f>
        <v>TKTW3</v>
      </c>
      <c r="E173" t="s">
        <v>525</v>
      </c>
      <c r="F173" s="6" t="str">
        <f t="shared" si="36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173" s="7"/>
      <c r="H173" s="3" t="str">
        <f t="shared" si="37"/>
        <v>C087EB000E91</v>
      </c>
      <c r="I173" s="7" t="str">
        <f t="shared" si="38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173" s="7"/>
      <c r="K173" s="7" t="str">
        <f t="shared" si="39"/>
        <v>14BM100</v>
      </c>
      <c r="L173" s="7" t="str">
        <f t="shared" si="40"/>
        <v>14B</v>
      </c>
      <c r="M173" s="35" t="str">
        <f>VLOOKUP($L173,setting!$A$2:$M$93,3,0)</f>
        <v>192.168.0.240</v>
      </c>
      <c r="N173" s="35">
        <f>VLOOKUP($L173,setting!$A$2:$M$93,4,0)</f>
        <v>8004</v>
      </c>
      <c r="O173" s="35" t="str">
        <f>VLOOKUP($L173,setting!$A$2:$M$93,5,0)</f>
        <v>182.23.61.172</v>
      </c>
      <c r="P173" s="35">
        <f>VLOOKUP($L173,setting!$A$2:$M$93,6,0)</f>
        <v>8004</v>
      </c>
      <c r="Q173" s="7">
        <v>1</v>
      </c>
      <c r="R173" s="7">
        <v>1</v>
      </c>
      <c r="S173" s="7">
        <v>1234</v>
      </c>
      <c r="T173" s="7" t="s">
        <v>120</v>
      </c>
      <c r="U173" s="7" t="s">
        <v>302</v>
      </c>
      <c r="V173" s="7" t="s">
        <v>302</v>
      </c>
      <c r="W173" s="3" t="s">
        <v>466</v>
      </c>
      <c r="X173" s="3" t="s">
        <v>466</v>
      </c>
      <c r="Y173" s="7"/>
      <c r="Z173" s="35" t="str">
        <f>VLOOKUP($L173,setting!$A$2:$M$93,12,0)</f>
        <v>118.97.237.244</v>
      </c>
      <c r="AA173" s="35">
        <f>VLOOKUP($L173,setting!$A$2:$M$93,13,0)</f>
        <v>8004</v>
      </c>
      <c r="AB173" s="7"/>
      <c r="AC173" s="6" t="s">
        <v>305</v>
      </c>
      <c r="AD173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('C087EB000E91','&lt;?xml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174" spans="1:30" ht="135" x14ac:dyDescent="0.25">
      <c r="A174" t="s">
        <v>512</v>
      </c>
      <c r="B174" s="7" t="str">
        <f t="shared" si="35"/>
        <v>14B</v>
      </c>
      <c r="C174" s="7" t="str">
        <f>VLOOKUP(B174,Cabang!A:B,2,0)</f>
        <v>Purwokerto</v>
      </c>
      <c r="D174" s="7" t="str">
        <f>VLOOKUP(B174,Cabang!A:C,3,0)</f>
        <v>TKTW3</v>
      </c>
      <c r="E174" t="s">
        <v>526</v>
      </c>
      <c r="F174" s="6" t="str">
        <f t="shared" si="36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174" s="7"/>
      <c r="H174" s="3" t="str">
        <f t="shared" si="37"/>
        <v>C087EB000EC7</v>
      </c>
      <c r="I174" s="7" t="str">
        <f t="shared" si="38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174" s="7"/>
      <c r="K174" s="7" t="str">
        <f t="shared" si="39"/>
        <v>14BM100</v>
      </c>
      <c r="L174" s="7" t="str">
        <f t="shared" si="40"/>
        <v>14B</v>
      </c>
      <c r="M174" s="35" t="str">
        <f>VLOOKUP($L174,setting!$A$2:$M$93,3,0)</f>
        <v>192.168.0.240</v>
      </c>
      <c r="N174" s="35">
        <f>VLOOKUP($L174,setting!$A$2:$M$93,4,0)</f>
        <v>8004</v>
      </c>
      <c r="O174" s="35" t="str">
        <f>VLOOKUP($L174,setting!$A$2:$M$93,5,0)</f>
        <v>182.23.61.172</v>
      </c>
      <c r="P174" s="35">
        <f>VLOOKUP($L174,setting!$A$2:$M$93,6,0)</f>
        <v>8004</v>
      </c>
      <c r="Q174" s="7">
        <v>1</v>
      </c>
      <c r="R174" s="7">
        <v>1</v>
      </c>
      <c r="S174" s="7">
        <v>1234</v>
      </c>
      <c r="T174" s="7" t="s">
        <v>120</v>
      </c>
      <c r="U174" s="7" t="s">
        <v>302</v>
      </c>
      <c r="V174" s="7" t="s">
        <v>302</v>
      </c>
      <c r="W174" s="3" t="s">
        <v>466</v>
      </c>
      <c r="X174" s="3" t="s">
        <v>466</v>
      </c>
      <c r="Y174" s="7"/>
      <c r="Z174" s="35" t="str">
        <f>VLOOKUP($L174,setting!$A$2:$M$93,12,0)</f>
        <v>118.97.237.244</v>
      </c>
      <c r="AA174" s="35">
        <f>VLOOKUP($L174,setting!$A$2:$M$93,13,0)</f>
        <v>8004</v>
      </c>
      <c r="AB174" s="7"/>
      <c r="AC174" s="6" t="s">
        <v>305</v>
      </c>
      <c r="AD174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('C087EB000EC7','&lt;?xml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175" spans="1:30" ht="135" x14ac:dyDescent="0.25">
      <c r="A175" t="s">
        <v>513</v>
      </c>
      <c r="B175" s="7" t="str">
        <f t="shared" si="35"/>
        <v>14B</v>
      </c>
      <c r="C175" s="7" t="str">
        <f>VLOOKUP(B175,Cabang!A:B,2,0)</f>
        <v>Purwokerto</v>
      </c>
      <c r="D175" s="7" t="str">
        <f>VLOOKUP(B175,Cabang!A:C,3,0)</f>
        <v>TKTW3</v>
      </c>
      <c r="E175" t="s">
        <v>527</v>
      </c>
      <c r="F175" s="6" t="str">
        <f t="shared" si="36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175" s="7"/>
      <c r="H175" s="3" t="str">
        <f t="shared" si="37"/>
        <v>C087EB000D21</v>
      </c>
      <c r="I175" s="7" t="str">
        <f t="shared" si="38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175" s="7"/>
      <c r="K175" s="7" t="str">
        <f t="shared" si="39"/>
        <v>14BM100</v>
      </c>
      <c r="L175" s="7" t="str">
        <f t="shared" si="40"/>
        <v>14B</v>
      </c>
      <c r="M175" s="35" t="str">
        <f>VLOOKUP($L175,setting!$A$2:$M$93,3,0)</f>
        <v>192.168.0.240</v>
      </c>
      <c r="N175" s="35">
        <f>VLOOKUP($L175,setting!$A$2:$M$93,4,0)</f>
        <v>8004</v>
      </c>
      <c r="O175" s="35" t="str">
        <f>VLOOKUP($L175,setting!$A$2:$M$93,5,0)</f>
        <v>182.23.61.172</v>
      </c>
      <c r="P175" s="35">
        <f>VLOOKUP($L175,setting!$A$2:$M$93,6,0)</f>
        <v>8004</v>
      </c>
      <c r="Q175" s="7">
        <v>1</v>
      </c>
      <c r="R175" s="7">
        <v>1</v>
      </c>
      <c r="S175" s="7">
        <v>1234</v>
      </c>
      <c r="T175" s="7" t="s">
        <v>120</v>
      </c>
      <c r="U175" s="7" t="s">
        <v>302</v>
      </c>
      <c r="V175" s="7" t="s">
        <v>302</v>
      </c>
      <c r="W175" s="3" t="s">
        <v>466</v>
      </c>
      <c r="X175" s="3" t="s">
        <v>466</v>
      </c>
      <c r="Y175" s="7"/>
      <c r="Z175" s="35" t="str">
        <f>VLOOKUP($L175,setting!$A$2:$M$93,12,0)</f>
        <v>118.97.237.244</v>
      </c>
      <c r="AA175" s="35">
        <f>VLOOKUP($L175,setting!$A$2:$M$93,13,0)</f>
        <v>8004</v>
      </c>
      <c r="AB175" s="7"/>
      <c r="AC175" s="6" t="s">
        <v>305</v>
      </c>
      <c r="AD175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('C087EB000D21','&lt;?xml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176" spans="1:30" ht="135" x14ac:dyDescent="0.25">
      <c r="A176" t="s">
        <v>514</v>
      </c>
      <c r="B176" s="7" t="str">
        <f t="shared" si="35"/>
        <v>14B</v>
      </c>
      <c r="C176" s="7" t="str">
        <f>VLOOKUP(B176,Cabang!A:B,2,0)</f>
        <v>Purwokerto</v>
      </c>
      <c r="D176" s="7" t="str">
        <f>VLOOKUP(B176,Cabang!A:C,3,0)</f>
        <v>TKTW3</v>
      </c>
      <c r="E176" t="s">
        <v>528</v>
      </c>
      <c r="F176" s="6" t="str">
        <f t="shared" si="36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176" s="7"/>
      <c r="H176" s="3" t="str">
        <f t="shared" si="37"/>
        <v>C087EB000C01</v>
      </c>
      <c r="I176" s="7" t="str">
        <f t="shared" si="38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176" s="7"/>
      <c r="K176" s="7" t="str">
        <f t="shared" si="39"/>
        <v>14BM100</v>
      </c>
      <c r="L176" s="7" t="str">
        <f t="shared" si="40"/>
        <v>14B</v>
      </c>
      <c r="M176" s="35" t="str">
        <f>VLOOKUP($L176,setting!$A$2:$M$93,3,0)</f>
        <v>192.168.0.240</v>
      </c>
      <c r="N176" s="35">
        <f>VLOOKUP($L176,setting!$A$2:$M$93,4,0)</f>
        <v>8004</v>
      </c>
      <c r="O176" s="35" t="str">
        <f>VLOOKUP($L176,setting!$A$2:$M$93,5,0)</f>
        <v>182.23.61.172</v>
      </c>
      <c r="P176" s="35">
        <f>VLOOKUP($L176,setting!$A$2:$M$93,6,0)</f>
        <v>8004</v>
      </c>
      <c r="Q176" s="7">
        <v>1</v>
      </c>
      <c r="R176" s="7">
        <v>1</v>
      </c>
      <c r="S176" s="7">
        <v>1234</v>
      </c>
      <c r="T176" s="7" t="s">
        <v>120</v>
      </c>
      <c r="U176" s="7" t="s">
        <v>302</v>
      </c>
      <c r="V176" s="7" t="s">
        <v>302</v>
      </c>
      <c r="W176" s="3" t="s">
        <v>466</v>
      </c>
      <c r="X176" s="3" t="s">
        <v>466</v>
      </c>
      <c r="Y176" s="7"/>
      <c r="Z176" s="35" t="str">
        <f>VLOOKUP($L176,setting!$A$2:$M$93,12,0)</f>
        <v>118.97.237.244</v>
      </c>
      <c r="AA176" s="35">
        <f>VLOOKUP($L176,setting!$A$2:$M$93,13,0)</f>
        <v>8004</v>
      </c>
      <c r="AB176" s="7"/>
      <c r="AC176" s="6" t="s">
        <v>305</v>
      </c>
      <c r="AD176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('C087EB000C01','&lt;?xml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177" spans="1:30" ht="135" x14ac:dyDescent="0.25">
      <c r="A177" t="s">
        <v>515</v>
      </c>
      <c r="B177" s="7" t="str">
        <f t="shared" si="35"/>
        <v>13D</v>
      </c>
      <c r="C177" s="7" t="str">
        <f>VLOOKUP(B177,Cabang!A:B,2,0)</f>
        <v>Purwakarta</v>
      </c>
      <c r="D177" s="7" t="str">
        <f>VLOOKUP(B177,Cabang!A:C,3,0)</f>
        <v>TKTW2</v>
      </c>
      <c r="E177" t="s">
        <v>529</v>
      </c>
      <c r="F177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77" s="7"/>
      <c r="H177" s="3" t="str">
        <f t="shared" si="37"/>
        <v>C087EB00125F</v>
      </c>
      <c r="I177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77" s="7"/>
      <c r="K177" s="7" t="str">
        <f t="shared" si="39"/>
        <v>13DM100</v>
      </c>
      <c r="L177" s="7" t="str">
        <f t="shared" si="40"/>
        <v>13D</v>
      </c>
      <c r="M177" s="35" t="str">
        <f>VLOOKUP($L177,setting!$A$2:$M$93,3,0)</f>
        <v>192.168.0.240</v>
      </c>
      <c r="N177" s="35">
        <f>VLOOKUP($L177,setting!$A$2:$M$93,4,0)</f>
        <v>8003</v>
      </c>
      <c r="O177" s="35" t="str">
        <f>VLOOKUP($L177,setting!$A$2:$M$93,5,0)</f>
        <v>180.250.176.222</v>
      </c>
      <c r="P177" s="35">
        <f>VLOOKUP($L177,setting!$A$2:$M$93,6,0)</f>
        <v>8003</v>
      </c>
      <c r="Q177" s="7">
        <v>1</v>
      </c>
      <c r="R177" s="7">
        <v>1</v>
      </c>
      <c r="S177" s="7">
        <v>1234</v>
      </c>
      <c r="T177" s="7" t="s">
        <v>120</v>
      </c>
      <c r="U177" s="7" t="s">
        <v>302</v>
      </c>
      <c r="V177" s="7" t="s">
        <v>302</v>
      </c>
      <c r="W177" s="3" t="s">
        <v>466</v>
      </c>
      <c r="X177" s="3" t="s">
        <v>466</v>
      </c>
      <c r="Y177" s="7"/>
      <c r="Z177" s="35" t="str">
        <f>VLOOKUP($L177,setting!$A$2:$M$93,12,0)</f>
        <v>118.97.237.244</v>
      </c>
      <c r="AA177" s="35">
        <f>VLOOKUP($L177,setting!$A$2:$M$93,13,0)</f>
        <v>8003</v>
      </c>
      <c r="AB177" s="7"/>
      <c r="AC177" s="6" t="s">
        <v>305</v>
      </c>
      <c r="AD177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('C087EB00125F','&lt;?xml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78" spans="1:30" ht="135" x14ac:dyDescent="0.25">
      <c r="A178" t="s">
        <v>516</v>
      </c>
      <c r="B178" s="7" t="str">
        <f t="shared" si="35"/>
        <v>13D</v>
      </c>
      <c r="C178" s="7" t="str">
        <f>VLOOKUP(B178,Cabang!A:B,2,0)</f>
        <v>Purwakarta</v>
      </c>
      <c r="D178" s="7" t="str">
        <f>VLOOKUP(B178,Cabang!A:C,3,0)</f>
        <v>TKTW2</v>
      </c>
      <c r="E178" t="s">
        <v>530</v>
      </c>
      <c r="F178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78" s="7"/>
      <c r="H178" s="3" t="str">
        <f t="shared" si="37"/>
        <v>C087EB000D83</v>
      </c>
      <c r="I178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78" s="7"/>
      <c r="K178" s="7" t="str">
        <f t="shared" si="39"/>
        <v>13DM100</v>
      </c>
      <c r="L178" s="7" t="str">
        <f t="shared" si="40"/>
        <v>13D</v>
      </c>
      <c r="M178" s="35" t="str">
        <f>VLOOKUP($L178,setting!$A$2:$M$93,3,0)</f>
        <v>192.168.0.240</v>
      </c>
      <c r="N178" s="35">
        <f>VLOOKUP($L178,setting!$A$2:$M$93,4,0)</f>
        <v>8003</v>
      </c>
      <c r="O178" s="35" t="str">
        <f>VLOOKUP($L178,setting!$A$2:$M$93,5,0)</f>
        <v>180.250.176.222</v>
      </c>
      <c r="P178" s="35">
        <f>VLOOKUP($L178,setting!$A$2:$M$93,6,0)</f>
        <v>8003</v>
      </c>
      <c r="Q178" s="7">
        <v>1</v>
      </c>
      <c r="R178" s="7">
        <v>1</v>
      </c>
      <c r="S178" s="7">
        <v>1234</v>
      </c>
      <c r="T178" s="7" t="s">
        <v>120</v>
      </c>
      <c r="U178" s="7" t="s">
        <v>302</v>
      </c>
      <c r="V178" s="7" t="s">
        <v>302</v>
      </c>
      <c r="W178" s="3" t="s">
        <v>466</v>
      </c>
      <c r="X178" s="3" t="s">
        <v>466</v>
      </c>
      <c r="Y178" s="7"/>
      <c r="Z178" s="35" t="str">
        <f>VLOOKUP($L178,setting!$A$2:$M$93,12,0)</f>
        <v>118.97.237.244</v>
      </c>
      <c r="AA178" s="35">
        <f>VLOOKUP($L178,setting!$A$2:$M$93,13,0)</f>
        <v>8003</v>
      </c>
      <c r="AB178" s="7"/>
      <c r="AC178" s="6" t="s">
        <v>305</v>
      </c>
      <c r="AD178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('C087EB000D83','&lt;?xml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79" spans="1:30" ht="135" x14ac:dyDescent="0.25">
      <c r="A179" t="s">
        <v>592</v>
      </c>
      <c r="B179" s="7" t="str">
        <f t="shared" si="35"/>
        <v>13D</v>
      </c>
      <c r="C179" s="7" t="str">
        <f>VLOOKUP(B179,Cabang!A:B,2,0)</f>
        <v>Purwakarta</v>
      </c>
      <c r="D179" s="7" t="str">
        <f>VLOOKUP(B179,Cabang!A:C,3,0)</f>
        <v>TKTW2</v>
      </c>
      <c r="E179" t="s">
        <v>531</v>
      </c>
      <c r="F179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79" s="7"/>
      <c r="H179" s="3" t="str">
        <f t="shared" si="37"/>
        <v>C087EB000EB5</v>
      </c>
      <c r="I179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79" s="7"/>
      <c r="K179" s="7" t="str">
        <f t="shared" si="39"/>
        <v>13DM100</v>
      </c>
      <c r="L179" s="7" t="str">
        <f t="shared" si="40"/>
        <v>13D</v>
      </c>
      <c r="M179" s="35" t="str">
        <f>VLOOKUP($L179,setting!$A$2:$M$93,3,0)</f>
        <v>192.168.0.240</v>
      </c>
      <c r="N179" s="35">
        <f>VLOOKUP($L179,setting!$A$2:$M$93,4,0)</f>
        <v>8003</v>
      </c>
      <c r="O179" s="35" t="str">
        <f>VLOOKUP($L179,setting!$A$2:$M$93,5,0)</f>
        <v>180.250.176.222</v>
      </c>
      <c r="P179" s="35">
        <f>VLOOKUP($L179,setting!$A$2:$M$93,6,0)</f>
        <v>8003</v>
      </c>
      <c r="Q179" s="7">
        <v>1</v>
      </c>
      <c r="R179" s="7">
        <v>1</v>
      </c>
      <c r="S179" s="7">
        <v>1234</v>
      </c>
      <c r="T179" s="7" t="s">
        <v>120</v>
      </c>
      <c r="U179" s="7" t="s">
        <v>302</v>
      </c>
      <c r="V179" s="7" t="s">
        <v>302</v>
      </c>
      <c r="W179" s="3" t="s">
        <v>466</v>
      </c>
      <c r="X179" s="3" t="s">
        <v>466</v>
      </c>
      <c r="Y179" s="7"/>
      <c r="Z179" s="35" t="str">
        <f>VLOOKUP($L179,setting!$A$2:$M$93,12,0)</f>
        <v>118.97.237.244</v>
      </c>
      <c r="AA179" s="35">
        <f>VLOOKUP($L179,setting!$A$2:$M$93,13,0)</f>
        <v>8003</v>
      </c>
      <c r="AB179" s="7"/>
      <c r="AC179" s="6" t="s">
        <v>305</v>
      </c>
      <c r="AD179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('C087EB000EB5','&lt;?xml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0" spans="1:30" ht="135" x14ac:dyDescent="0.25">
      <c r="A180" t="s">
        <v>522</v>
      </c>
      <c r="B180" s="7" t="str">
        <f t="shared" si="35"/>
        <v>13D</v>
      </c>
      <c r="C180" s="7" t="str">
        <f>VLOOKUP(B180,Cabang!A:B,2,0)</f>
        <v>Purwakarta</v>
      </c>
      <c r="D180" s="7" t="str">
        <f>VLOOKUP(B180,Cabang!A:C,3,0)</f>
        <v>TKTW2</v>
      </c>
      <c r="E180" t="s">
        <v>532</v>
      </c>
      <c r="F180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0" s="7"/>
      <c r="H180" s="3" t="str">
        <f t="shared" si="37"/>
        <v>C087EB000F4F</v>
      </c>
      <c r="I180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0" s="7"/>
      <c r="K180" s="7" t="str">
        <f t="shared" si="39"/>
        <v>13DM100</v>
      </c>
      <c r="L180" s="7" t="str">
        <f t="shared" si="40"/>
        <v>13D</v>
      </c>
      <c r="M180" s="35" t="str">
        <f>VLOOKUP($L180,setting!$A$2:$M$93,3,0)</f>
        <v>192.168.0.240</v>
      </c>
      <c r="N180" s="35">
        <f>VLOOKUP($L180,setting!$A$2:$M$93,4,0)</f>
        <v>8003</v>
      </c>
      <c r="O180" s="35" t="str">
        <f>VLOOKUP($L180,setting!$A$2:$M$93,5,0)</f>
        <v>180.250.176.222</v>
      </c>
      <c r="P180" s="35">
        <f>VLOOKUP($L180,setting!$A$2:$M$93,6,0)</f>
        <v>8003</v>
      </c>
      <c r="Q180" s="7">
        <v>1</v>
      </c>
      <c r="R180" s="7">
        <v>1</v>
      </c>
      <c r="S180" s="7">
        <v>1234</v>
      </c>
      <c r="T180" s="7" t="s">
        <v>120</v>
      </c>
      <c r="U180" s="7" t="s">
        <v>302</v>
      </c>
      <c r="V180" s="7" t="s">
        <v>302</v>
      </c>
      <c r="W180" s="3" t="s">
        <v>466</v>
      </c>
      <c r="X180" s="3" t="s">
        <v>466</v>
      </c>
      <c r="Y180" s="7"/>
      <c r="Z180" s="35" t="str">
        <f>VLOOKUP($L180,setting!$A$2:$M$93,12,0)</f>
        <v>118.97.237.244</v>
      </c>
      <c r="AA180" s="35">
        <f>VLOOKUP($L180,setting!$A$2:$M$93,13,0)</f>
        <v>8003</v>
      </c>
      <c r="AB180" s="7"/>
      <c r="AC180" s="6" t="s">
        <v>305</v>
      </c>
      <c r="AD180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('C087EB000F4F','&lt;?xml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1" spans="1:30" ht="135" x14ac:dyDescent="0.25">
      <c r="A181" t="s">
        <v>517</v>
      </c>
      <c r="B181" s="7" t="str">
        <f t="shared" si="35"/>
        <v>13D</v>
      </c>
      <c r="C181" s="7" t="str">
        <f>VLOOKUP(B181,Cabang!A:B,2,0)</f>
        <v>Purwakarta</v>
      </c>
      <c r="D181" s="7" t="str">
        <f>VLOOKUP(B181,Cabang!A:C,3,0)</f>
        <v>TKTW2</v>
      </c>
      <c r="E181" t="s">
        <v>533</v>
      </c>
      <c r="F181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1" s="7"/>
      <c r="H181" s="3" t="str">
        <f t="shared" si="37"/>
        <v>C087EB000ECD</v>
      </c>
      <c r="I181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1" s="7"/>
      <c r="K181" s="7" t="str">
        <f t="shared" si="39"/>
        <v>13DM100</v>
      </c>
      <c r="L181" s="7" t="str">
        <f t="shared" si="40"/>
        <v>13D</v>
      </c>
      <c r="M181" s="35" t="str">
        <f>VLOOKUP($L181,setting!$A$2:$M$93,3,0)</f>
        <v>192.168.0.240</v>
      </c>
      <c r="N181" s="35">
        <f>VLOOKUP($L181,setting!$A$2:$M$93,4,0)</f>
        <v>8003</v>
      </c>
      <c r="O181" s="35" t="str">
        <f>VLOOKUP($L181,setting!$A$2:$M$93,5,0)</f>
        <v>180.250.176.222</v>
      </c>
      <c r="P181" s="35">
        <f>VLOOKUP($L181,setting!$A$2:$M$93,6,0)</f>
        <v>8003</v>
      </c>
      <c r="Q181" s="7">
        <v>1</v>
      </c>
      <c r="R181" s="7">
        <v>1</v>
      </c>
      <c r="S181" s="7">
        <v>1234</v>
      </c>
      <c r="T181" s="7" t="s">
        <v>120</v>
      </c>
      <c r="U181" s="7" t="s">
        <v>302</v>
      </c>
      <c r="V181" s="7" t="s">
        <v>302</v>
      </c>
      <c r="W181" s="3" t="s">
        <v>466</v>
      </c>
      <c r="X181" s="3" t="s">
        <v>466</v>
      </c>
      <c r="Y181" s="7"/>
      <c r="Z181" s="35" t="str">
        <f>VLOOKUP($L181,setting!$A$2:$M$93,12,0)</f>
        <v>118.97.237.244</v>
      </c>
      <c r="AA181" s="35">
        <f>VLOOKUP($L181,setting!$A$2:$M$93,13,0)</f>
        <v>8003</v>
      </c>
      <c r="AB181" s="7"/>
      <c r="AC181" s="6" t="s">
        <v>305</v>
      </c>
      <c r="AD181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('C087EB000ECD','&lt;?xml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2" spans="1:30" ht="135" x14ac:dyDescent="0.25">
      <c r="A182" t="s">
        <v>518</v>
      </c>
      <c r="B182" s="7" t="str">
        <f t="shared" si="35"/>
        <v>13D</v>
      </c>
      <c r="C182" s="7" t="str">
        <f>VLOOKUP(B182,Cabang!A:B,2,0)</f>
        <v>Purwakarta</v>
      </c>
      <c r="D182" s="7" t="str">
        <f>VLOOKUP(B182,Cabang!A:C,3,0)</f>
        <v>TKTW2</v>
      </c>
      <c r="E182" t="s">
        <v>534</v>
      </c>
      <c r="F182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2" s="7"/>
      <c r="H182" s="3" t="str">
        <f t="shared" si="37"/>
        <v>C087EB001245</v>
      </c>
      <c r="I182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2" s="7"/>
      <c r="K182" s="7" t="str">
        <f t="shared" si="39"/>
        <v>13DM100</v>
      </c>
      <c r="L182" s="7" t="str">
        <f t="shared" si="40"/>
        <v>13D</v>
      </c>
      <c r="M182" s="35" t="str">
        <f>VLOOKUP($L182,setting!$A$2:$M$93,3,0)</f>
        <v>192.168.0.240</v>
      </c>
      <c r="N182" s="35">
        <f>VLOOKUP($L182,setting!$A$2:$M$93,4,0)</f>
        <v>8003</v>
      </c>
      <c r="O182" s="35" t="str">
        <f>VLOOKUP($L182,setting!$A$2:$M$93,5,0)</f>
        <v>180.250.176.222</v>
      </c>
      <c r="P182" s="35">
        <f>VLOOKUP($L182,setting!$A$2:$M$93,6,0)</f>
        <v>8003</v>
      </c>
      <c r="Q182" s="7">
        <v>1</v>
      </c>
      <c r="R182" s="7">
        <v>1</v>
      </c>
      <c r="S182" s="7">
        <v>1234</v>
      </c>
      <c r="T182" s="7" t="s">
        <v>120</v>
      </c>
      <c r="U182" s="7" t="s">
        <v>302</v>
      </c>
      <c r="V182" s="7" t="s">
        <v>302</v>
      </c>
      <c r="W182" s="3" t="s">
        <v>466</v>
      </c>
      <c r="X182" s="3" t="s">
        <v>466</v>
      </c>
      <c r="Y182" s="7"/>
      <c r="Z182" s="35" t="str">
        <f>VLOOKUP($L182,setting!$A$2:$M$93,12,0)</f>
        <v>118.97.237.244</v>
      </c>
      <c r="AA182" s="35">
        <f>VLOOKUP($L182,setting!$A$2:$M$93,13,0)</f>
        <v>8003</v>
      </c>
      <c r="AB182" s="7"/>
      <c r="AC182" s="6" t="s">
        <v>305</v>
      </c>
      <c r="AD182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('C087EB001245','&lt;?xml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3" spans="1:30" ht="135" x14ac:dyDescent="0.25">
      <c r="A183" t="s">
        <v>519</v>
      </c>
      <c r="B183" s="7" t="str">
        <f t="shared" si="35"/>
        <v>13D</v>
      </c>
      <c r="C183" s="7" t="str">
        <f>VLOOKUP(B183,Cabang!A:B,2,0)</f>
        <v>Purwakarta</v>
      </c>
      <c r="D183" s="7" t="str">
        <f>VLOOKUP(B183,Cabang!A:C,3,0)</f>
        <v>TKTW2</v>
      </c>
      <c r="E183" t="s">
        <v>535</v>
      </c>
      <c r="F183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3" s="7"/>
      <c r="H183" s="3" t="str">
        <f t="shared" si="37"/>
        <v>C087EB001161</v>
      </c>
      <c r="I183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3" s="7"/>
      <c r="K183" s="7" t="str">
        <f t="shared" si="39"/>
        <v>13DM100</v>
      </c>
      <c r="L183" s="7" t="str">
        <f t="shared" si="40"/>
        <v>13D</v>
      </c>
      <c r="M183" s="35" t="str">
        <f>VLOOKUP($L183,setting!$A$2:$M$93,3,0)</f>
        <v>192.168.0.240</v>
      </c>
      <c r="N183" s="35">
        <f>VLOOKUP($L183,setting!$A$2:$M$93,4,0)</f>
        <v>8003</v>
      </c>
      <c r="O183" s="35" t="str">
        <f>VLOOKUP($L183,setting!$A$2:$M$93,5,0)</f>
        <v>180.250.176.222</v>
      </c>
      <c r="P183" s="35">
        <f>VLOOKUP($L183,setting!$A$2:$M$93,6,0)</f>
        <v>8003</v>
      </c>
      <c r="Q183" s="7">
        <v>1</v>
      </c>
      <c r="R183" s="7">
        <v>1</v>
      </c>
      <c r="S183" s="7">
        <v>1234</v>
      </c>
      <c r="T183" s="7" t="s">
        <v>120</v>
      </c>
      <c r="U183" s="7" t="s">
        <v>302</v>
      </c>
      <c r="V183" s="7" t="s">
        <v>302</v>
      </c>
      <c r="W183" s="3" t="s">
        <v>466</v>
      </c>
      <c r="X183" s="3" t="s">
        <v>466</v>
      </c>
      <c r="Y183" s="7"/>
      <c r="Z183" s="35" t="str">
        <f>VLOOKUP($L183,setting!$A$2:$M$93,12,0)</f>
        <v>118.97.237.244</v>
      </c>
      <c r="AA183" s="35">
        <f>VLOOKUP($L183,setting!$A$2:$M$93,13,0)</f>
        <v>8003</v>
      </c>
      <c r="AB183" s="7"/>
      <c r="AC183" s="6" t="s">
        <v>305</v>
      </c>
      <c r="AD183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('C087EB001161','&lt;?xml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4" spans="1:30" ht="135" x14ac:dyDescent="0.25">
      <c r="A184" t="s">
        <v>520</v>
      </c>
      <c r="B184" s="7" t="str">
        <f t="shared" si="35"/>
        <v>13D</v>
      </c>
      <c r="C184" s="7" t="str">
        <f>VLOOKUP(B184,Cabang!A:B,2,0)</f>
        <v>Purwakarta</v>
      </c>
      <c r="D184" s="7" t="str">
        <f>VLOOKUP(B184,Cabang!A:C,3,0)</f>
        <v>TKTW2</v>
      </c>
      <c r="E184" t="s">
        <v>536</v>
      </c>
      <c r="F184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4" s="7"/>
      <c r="H184" s="3" t="str">
        <f t="shared" si="37"/>
        <v>C087EB0010C5</v>
      </c>
      <c r="I184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4" s="7"/>
      <c r="K184" s="7" t="str">
        <f t="shared" si="39"/>
        <v>13DM100</v>
      </c>
      <c r="L184" s="7" t="str">
        <f t="shared" si="40"/>
        <v>13D</v>
      </c>
      <c r="M184" s="35" t="str">
        <f>VLOOKUP($L184,setting!$A$2:$M$93,3,0)</f>
        <v>192.168.0.240</v>
      </c>
      <c r="N184" s="35">
        <f>VLOOKUP($L184,setting!$A$2:$M$93,4,0)</f>
        <v>8003</v>
      </c>
      <c r="O184" s="35" t="str">
        <f>VLOOKUP($L184,setting!$A$2:$M$93,5,0)</f>
        <v>180.250.176.222</v>
      </c>
      <c r="P184" s="35">
        <f>VLOOKUP($L184,setting!$A$2:$M$93,6,0)</f>
        <v>8003</v>
      </c>
      <c r="Q184" s="7">
        <v>1</v>
      </c>
      <c r="R184" s="7">
        <v>1</v>
      </c>
      <c r="S184" s="7">
        <v>1234</v>
      </c>
      <c r="T184" s="7" t="s">
        <v>120</v>
      </c>
      <c r="U184" s="7" t="s">
        <v>302</v>
      </c>
      <c r="V184" s="7" t="s">
        <v>302</v>
      </c>
      <c r="W184" s="3" t="s">
        <v>466</v>
      </c>
      <c r="X184" s="3" t="s">
        <v>466</v>
      </c>
      <c r="Y184" s="7"/>
      <c r="Z184" s="35" t="str">
        <f>VLOOKUP($L184,setting!$A$2:$M$93,12,0)</f>
        <v>118.97.237.244</v>
      </c>
      <c r="AA184" s="35">
        <f>VLOOKUP($L184,setting!$A$2:$M$93,13,0)</f>
        <v>8003</v>
      </c>
      <c r="AB184" s="7"/>
      <c r="AC184" s="6" t="s">
        <v>305</v>
      </c>
      <c r="AD184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('C087EB0010C5','&lt;?xml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5" spans="1:30" ht="135" x14ac:dyDescent="0.25">
      <c r="A185" t="s">
        <v>521</v>
      </c>
      <c r="B185" s="7" t="str">
        <f t="shared" si="35"/>
        <v>13D</v>
      </c>
      <c r="C185" s="7" t="str">
        <f>VLOOKUP(B185,Cabang!A:B,2,0)</f>
        <v>Purwakarta</v>
      </c>
      <c r="D185" s="7" t="str">
        <f>VLOOKUP(B185,Cabang!A:C,3,0)</f>
        <v>TKTW2</v>
      </c>
      <c r="E185" t="s">
        <v>537</v>
      </c>
      <c r="F185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5" s="7"/>
      <c r="H185" s="3" t="str">
        <f t="shared" si="37"/>
        <v>C087EB000C03</v>
      </c>
      <c r="I185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5" s="7"/>
      <c r="K185" s="7" t="str">
        <f t="shared" si="39"/>
        <v>13DM100</v>
      </c>
      <c r="L185" s="7" t="str">
        <f t="shared" si="40"/>
        <v>13D</v>
      </c>
      <c r="M185" s="35" t="str">
        <f>VLOOKUP($L185,setting!$A$2:$M$93,3,0)</f>
        <v>192.168.0.240</v>
      </c>
      <c r="N185" s="35">
        <f>VLOOKUP($L185,setting!$A$2:$M$93,4,0)</f>
        <v>8003</v>
      </c>
      <c r="O185" s="35" t="str">
        <f>VLOOKUP($L185,setting!$A$2:$M$93,5,0)</f>
        <v>180.250.176.222</v>
      </c>
      <c r="P185" s="35">
        <f>VLOOKUP($L185,setting!$A$2:$M$93,6,0)</f>
        <v>8003</v>
      </c>
      <c r="Q185" s="7">
        <v>1</v>
      </c>
      <c r="R185" s="7">
        <v>1</v>
      </c>
      <c r="S185" s="7">
        <v>1234</v>
      </c>
      <c r="T185" s="7" t="s">
        <v>120</v>
      </c>
      <c r="U185" s="7" t="s">
        <v>302</v>
      </c>
      <c r="V185" s="7" t="s">
        <v>302</v>
      </c>
      <c r="W185" s="3" t="s">
        <v>466</v>
      </c>
      <c r="X185" s="3" t="s">
        <v>466</v>
      </c>
      <c r="Y185" s="7"/>
      <c r="Z185" s="35" t="str">
        <f>VLOOKUP($L185,setting!$A$2:$M$93,12,0)</f>
        <v>118.97.237.244</v>
      </c>
      <c r="AA185" s="35">
        <f>VLOOKUP($L185,setting!$A$2:$M$93,13,0)</f>
        <v>8003</v>
      </c>
      <c r="AB185" s="7"/>
      <c r="AC185" s="6" t="s">
        <v>305</v>
      </c>
      <c r="AD185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('C087EB000C03','&lt;?xml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6" spans="1:30" ht="135" x14ac:dyDescent="0.25">
      <c r="A186" t="s">
        <v>517</v>
      </c>
      <c r="B186" s="7" t="str">
        <f t="shared" si="35"/>
        <v>13D</v>
      </c>
      <c r="C186" s="7" t="str">
        <f>VLOOKUP(B186,Cabang!A:B,2,0)</f>
        <v>Purwakarta</v>
      </c>
      <c r="D186" s="7" t="str">
        <f>VLOOKUP(B186,Cabang!A:C,3,0)</f>
        <v>TKTW2</v>
      </c>
      <c r="E186" t="s">
        <v>538</v>
      </c>
      <c r="F186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6" s="7"/>
      <c r="H186" s="3" t="str">
        <f t="shared" si="37"/>
        <v>C087EB000E49</v>
      </c>
      <c r="I186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6" s="7"/>
      <c r="K186" s="7" t="str">
        <f t="shared" si="39"/>
        <v>13DM100</v>
      </c>
      <c r="L186" s="7" t="str">
        <f t="shared" si="40"/>
        <v>13D</v>
      </c>
      <c r="M186" s="35" t="str">
        <f>VLOOKUP($L186,setting!$A$2:$M$93,3,0)</f>
        <v>192.168.0.240</v>
      </c>
      <c r="N186" s="35">
        <f>VLOOKUP($L186,setting!$A$2:$M$93,4,0)</f>
        <v>8003</v>
      </c>
      <c r="O186" s="35" t="str">
        <f>VLOOKUP($L186,setting!$A$2:$M$93,5,0)</f>
        <v>180.250.176.222</v>
      </c>
      <c r="P186" s="35">
        <f>VLOOKUP($L186,setting!$A$2:$M$93,6,0)</f>
        <v>8003</v>
      </c>
      <c r="Q186" s="7">
        <v>1</v>
      </c>
      <c r="R186" s="7">
        <v>1</v>
      </c>
      <c r="S186" s="7">
        <v>1234</v>
      </c>
      <c r="T186" s="7" t="s">
        <v>120</v>
      </c>
      <c r="U186" s="7" t="s">
        <v>302</v>
      </c>
      <c r="V186" s="7" t="s">
        <v>302</v>
      </c>
      <c r="W186" s="3" t="s">
        <v>466</v>
      </c>
      <c r="X186" s="3" t="s">
        <v>466</v>
      </c>
      <c r="Y186" s="7"/>
      <c r="Z186" s="35" t="str">
        <f>VLOOKUP($L186,setting!$A$2:$M$93,12,0)</f>
        <v>118.97.237.244</v>
      </c>
      <c r="AA186" s="35">
        <f>VLOOKUP($L186,setting!$A$2:$M$93,13,0)</f>
        <v>8003</v>
      </c>
      <c r="AB186" s="7"/>
      <c r="AC186" s="6" t="s">
        <v>305</v>
      </c>
      <c r="AD186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('C087EB000E49','&lt;?xml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7" spans="1:30" ht="135" x14ac:dyDescent="0.25">
      <c r="A187" t="s">
        <v>522</v>
      </c>
      <c r="B187" s="7" t="str">
        <f t="shared" si="35"/>
        <v>13D</v>
      </c>
      <c r="C187" s="7" t="str">
        <f>VLOOKUP(B187,Cabang!A:B,2,0)</f>
        <v>Purwakarta</v>
      </c>
      <c r="D187" s="7" t="str">
        <f>VLOOKUP(B187,Cabang!A:C,3,0)</f>
        <v>TKTW2</v>
      </c>
      <c r="E187" t="s">
        <v>539</v>
      </c>
      <c r="F187" s="6" t="str">
        <f t="shared" si="36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187" s="7"/>
      <c r="H187" s="3" t="str">
        <f t="shared" si="37"/>
        <v>C087EB000C09</v>
      </c>
      <c r="I187" s="7" t="str">
        <f t="shared" si="3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187" s="7"/>
      <c r="K187" s="7" t="str">
        <f t="shared" si="39"/>
        <v>13DM100</v>
      </c>
      <c r="L187" s="7" t="str">
        <f t="shared" si="40"/>
        <v>13D</v>
      </c>
      <c r="M187" s="35" t="str">
        <f>VLOOKUP($L187,setting!$A$2:$M$93,3,0)</f>
        <v>192.168.0.240</v>
      </c>
      <c r="N187" s="35">
        <f>VLOOKUP($L187,setting!$A$2:$M$93,4,0)</f>
        <v>8003</v>
      </c>
      <c r="O187" s="35" t="str">
        <f>VLOOKUP($L187,setting!$A$2:$M$93,5,0)</f>
        <v>180.250.176.222</v>
      </c>
      <c r="P187" s="35">
        <f>VLOOKUP($L187,setting!$A$2:$M$93,6,0)</f>
        <v>8003</v>
      </c>
      <c r="Q187" s="7">
        <v>1</v>
      </c>
      <c r="R187" s="7">
        <v>1</v>
      </c>
      <c r="S187" s="7">
        <v>1234</v>
      </c>
      <c r="T187" s="7" t="s">
        <v>120</v>
      </c>
      <c r="U187" s="7" t="s">
        <v>302</v>
      </c>
      <c r="V187" s="7" t="s">
        <v>302</v>
      </c>
      <c r="W187" s="3" t="s">
        <v>466</v>
      </c>
      <c r="X187" s="3" t="s">
        <v>466</v>
      </c>
      <c r="Y187" s="7"/>
      <c r="Z187" s="35" t="str">
        <f>VLOOKUP($L187,setting!$A$2:$M$93,12,0)</f>
        <v>118.97.237.244</v>
      </c>
      <c r="AA187" s="35">
        <f>VLOOKUP($L187,setting!$A$2:$M$93,13,0)</f>
        <v>8003</v>
      </c>
      <c r="AB187" s="7"/>
      <c r="AC187" s="6" t="s">
        <v>305</v>
      </c>
      <c r="AD187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('C087EB000C09','&lt;?xml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188" spans="1:30" ht="135" x14ac:dyDescent="0.25">
      <c r="A188" t="s">
        <v>540</v>
      </c>
      <c r="B188" s="7" t="str">
        <f t="shared" ref="B188:B213" si="42">LEFT(A188,3)</f>
        <v>27B</v>
      </c>
      <c r="C188" s="7" t="str">
        <f>VLOOKUP(B188,Cabang!A:B,2,0)</f>
        <v>Parepare</v>
      </c>
      <c r="D188" s="7" t="str">
        <f>VLOOKUP(B188,Cabang!A:C,3,0)</f>
        <v>TKTW5</v>
      </c>
      <c r="E188" t="s">
        <v>566</v>
      </c>
      <c r="F188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88" s="7"/>
      <c r="H188" s="3" t="str">
        <f t="shared" si="37"/>
        <v>C087EB1FF04F</v>
      </c>
      <c r="I188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88" s="7"/>
      <c r="K188" s="7" t="str">
        <f t="shared" si="39"/>
        <v>27BM100</v>
      </c>
      <c r="L188" s="7" t="str">
        <f t="shared" si="40"/>
        <v>27B</v>
      </c>
      <c r="M188" s="35" t="str">
        <f>VLOOKUP($L188,setting!$A$2:$M$93,3,0)</f>
        <v>192.168.0.240</v>
      </c>
      <c r="N188" s="35">
        <f>VLOOKUP($L188,setting!$A$2:$M$93,4,0)</f>
        <v>8006</v>
      </c>
      <c r="O188" s="35" t="str">
        <f>VLOOKUP($L188,setting!$A$2:$M$93,5,0)</f>
        <v>180.250.176.221</v>
      </c>
      <c r="P188" s="35">
        <f>VLOOKUP($L188,setting!$A$2:$M$93,6,0)</f>
        <v>8009</v>
      </c>
      <c r="Q188" s="7">
        <v>1</v>
      </c>
      <c r="R188" s="7">
        <v>1</v>
      </c>
      <c r="S188" s="7">
        <v>1234</v>
      </c>
      <c r="T188" s="7" t="s">
        <v>120</v>
      </c>
      <c r="U188" s="7" t="s">
        <v>302</v>
      </c>
      <c r="V188" s="7" t="s">
        <v>302</v>
      </c>
      <c r="W188" s="3" t="s">
        <v>466</v>
      </c>
      <c r="X188" s="3" t="s">
        <v>466</v>
      </c>
      <c r="Y188" s="7"/>
      <c r="Z188" s="35" t="str">
        <f>VLOOKUP($L188,setting!$A$2:$M$93,12,0)</f>
        <v>118.97.237.244</v>
      </c>
      <c r="AA188" s="35">
        <f>VLOOKUP($L188,setting!$A$2:$M$93,13,0)</f>
        <v>8009</v>
      </c>
      <c r="AB188" s="7"/>
      <c r="AC188" s="6" t="s">
        <v>305</v>
      </c>
      <c r="AD188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('C087EB1FF04F','&lt;?xml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89" spans="1:30" ht="135" x14ac:dyDescent="0.25">
      <c r="A189" t="s">
        <v>541</v>
      </c>
      <c r="B189" s="7" t="str">
        <f t="shared" si="42"/>
        <v>27B</v>
      </c>
      <c r="C189" s="7" t="str">
        <f>VLOOKUP(B189,Cabang!A:B,2,0)</f>
        <v>Parepare</v>
      </c>
      <c r="D189" s="7" t="str">
        <f>VLOOKUP(B189,Cabang!A:C,3,0)</f>
        <v>TKTW5</v>
      </c>
      <c r="E189" t="s">
        <v>567</v>
      </c>
      <c r="F189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89" s="7"/>
      <c r="H189" s="3" t="str">
        <f t="shared" si="37"/>
        <v>C087EB1FED49</v>
      </c>
      <c r="I189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89" s="7"/>
      <c r="K189" s="7" t="str">
        <f t="shared" si="39"/>
        <v>27BM100</v>
      </c>
      <c r="L189" s="7" t="str">
        <f t="shared" si="40"/>
        <v>27B</v>
      </c>
      <c r="M189" s="35" t="str">
        <f>VLOOKUP($L189,setting!$A$2:$M$93,3,0)</f>
        <v>192.168.0.240</v>
      </c>
      <c r="N189" s="35">
        <f>VLOOKUP($L189,setting!$A$2:$M$93,4,0)</f>
        <v>8006</v>
      </c>
      <c r="O189" s="35" t="str">
        <f>VLOOKUP($L189,setting!$A$2:$M$93,5,0)</f>
        <v>180.250.176.221</v>
      </c>
      <c r="P189" s="35">
        <f>VLOOKUP($L189,setting!$A$2:$M$93,6,0)</f>
        <v>8009</v>
      </c>
      <c r="Q189" s="7">
        <v>1</v>
      </c>
      <c r="R189" s="7">
        <v>1</v>
      </c>
      <c r="S189" s="7">
        <v>1234</v>
      </c>
      <c r="T189" s="7" t="s">
        <v>120</v>
      </c>
      <c r="U189" s="7" t="s">
        <v>302</v>
      </c>
      <c r="V189" s="7" t="s">
        <v>302</v>
      </c>
      <c r="W189" s="3" t="s">
        <v>466</v>
      </c>
      <c r="X189" s="3" t="s">
        <v>466</v>
      </c>
      <c r="Y189" s="7"/>
      <c r="Z189" s="35" t="str">
        <f>VLOOKUP($L189,setting!$A$2:$M$93,12,0)</f>
        <v>118.97.237.244</v>
      </c>
      <c r="AA189" s="35">
        <f>VLOOKUP($L189,setting!$A$2:$M$93,13,0)</f>
        <v>8009</v>
      </c>
      <c r="AB189" s="7"/>
      <c r="AC189" s="6" t="s">
        <v>305</v>
      </c>
      <c r="AD189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('C087EB1FED49','&lt;?xml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0" spans="1:30" ht="135" x14ac:dyDescent="0.25">
      <c r="A190" t="s">
        <v>542</v>
      </c>
      <c r="B190" s="7" t="str">
        <f t="shared" si="42"/>
        <v>27B</v>
      </c>
      <c r="C190" s="7" t="str">
        <f>VLOOKUP(B190,Cabang!A:B,2,0)</f>
        <v>Parepare</v>
      </c>
      <c r="D190" s="7" t="str">
        <f>VLOOKUP(B190,Cabang!A:C,3,0)</f>
        <v>TKTW5</v>
      </c>
      <c r="E190" t="s">
        <v>568</v>
      </c>
      <c r="F190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0" s="7"/>
      <c r="H190" s="3" t="str">
        <f t="shared" si="37"/>
        <v>C087EB1FED17</v>
      </c>
      <c r="I190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0" s="7"/>
      <c r="K190" s="7" t="str">
        <f t="shared" si="39"/>
        <v>27BM100</v>
      </c>
      <c r="L190" s="7" t="str">
        <f t="shared" si="40"/>
        <v>27B</v>
      </c>
      <c r="M190" s="35" t="str">
        <f>VLOOKUP($L190,setting!$A$2:$M$93,3,0)</f>
        <v>192.168.0.240</v>
      </c>
      <c r="N190" s="35">
        <f>VLOOKUP($L190,setting!$A$2:$M$93,4,0)</f>
        <v>8006</v>
      </c>
      <c r="O190" s="35" t="str">
        <f>VLOOKUP($L190,setting!$A$2:$M$93,5,0)</f>
        <v>180.250.176.221</v>
      </c>
      <c r="P190" s="35">
        <f>VLOOKUP($L190,setting!$A$2:$M$93,6,0)</f>
        <v>8009</v>
      </c>
      <c r="Q190" s="7">
        <v>1</v>
      </c>
      <c r="R190" s="7">
        <v>1</v>
      </c>
      <c r="S190" s="7">
        <v>1234</v>
      </c>
      <c r="T190" s="7" t="s">
        <v>120</v>
      </c>
      <c r="U190" s="7" t="s">
        <v>302</v>
      </c>
      <c r="V190" s="7" t="s">
        <v>302</v>
      </c>
      <c r="W190" s="3" t="s">
        <v>466</v>
      </c>
      <c r="X190" s="3" t="s">
        <v>466</v>
      </c>
      <c r="Y190" s="7"/>
      <c r="Z190" s="35" t="str">
        <f>VLOOKUP($L190,setting!$A$2:$M$93,12,0)</f>
        <v>118.97.237.244</v>
      </c>
      <c r="AA190" s="35">
        <f>VLOOKUP($L190,setting!$A$2:$M$93,13,0)</f>
        <v>8009</v>
      </c>
      <c r="AB190" s="7"/>
      <c r="AC190" s="6" t="s">
        <v>305</v>
      </c>
      <c r="AD190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('C087EB1FED17','&lt;?xml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1" spans="1:30" ht="135" x14ac:dyDescent="0.25">
      <c r="A191" t="s">
        <v>543</v>
      </c>
      <c r="B191" s="7" t="str">
        <f t="shared" si="42"/>
        <v>27B</v>
      </c>
      <c r="C191" s="7" t="str">
        <f>VLOOKUP(B191,Cabang!A:B,2,0)</f>
        <v>Parepare</v>
      </c>
      <c r="D191" s="7" t="str">
        <f>VLOOKUP(B191,Cabang!A:C,3,0)</f>
        <v>TKTW5</v>
      </c>
      <c r="E191" t="s">
        <v>569</v>
      </c>
      <c r="F191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1" s="7"/>
      <c r="H191" s="3" t="str">
        <f t="shared" si="37"/>
        <v>C087EB23F3CD</v>
      </c>
      <c r="I191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1" s="7"/>
      <c r="K191" s="7" t="str">
        <f t="shared" si="39"/>
        <v>27BM100</v>
      </c>
      <c r="L191" s="7" t="str">
        <f t="shared" si="40"/>
        <v>27B</v>
      </c>
      <c r="M191" s="35" t="str">
        <f>VLOOKUP($L191,setting!$A$2:$M$93,3,0)</f>
        <v>192.168.0.240</v>
      </c>
      <c r="N191" s="35">
        <f>VLOOKUP($L191,setting!$A$2:$M$93,4,0)</f>
        <v>8006</v>
      </c>
      <c r="O191" s="35" t="str">
        <f>VLOOKUP($L191,setting!$A$2:$M$93,5,0)</f>
        <v>180.250.176.221</v>
      </c>
      <c r="P191" s="35">
        <f>VLOOKUP($L191,setting!$A$2:$M$93,6,0)</f>
        <v>8009</v>
      </c>
      <c r="Q191" s="7">
        <v>1</v>
      </c>
      <c r="R191" s="7">
        <v>1</v>
      </c>
      <c r="S191" s="7">
        <v>1234</v>
      </c>
      <c r="T191" s="7" t="s">
        <v>120</v>
      </c>
      <c r="U191" s="7" t="s">
        <v>302</v>
      </c>
      <c r="V191" s="7" t="s">
        <v>302</v>
      </c>
      <c r="W191" s="3" t="s">
        <v>466</v>
      </c>
      <c r="X191" s="3" t="s">
        <v>466</v>
      </c>
      <c r="Y191" s="7"/>
      <c r="Z191" s="35" t="str">
        <f>VLOOKUP($L191,setting!$A$2:$M$93,12,0)</f>
        <v>118.97.237.244</v>
      </c>
      <c r="AA191" s="35">
        <f>VLOOKUP($L191,setting!$A$2:$M$93,13,0)</f>
        <v>8009</v>
      </c>
      <c r="AB191" s="7"/>
      <c r="AC191" s="6" t="s">
        <v>305</v>
      </c>
      <c r="AD191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('C087EB23F3CD','&lt;?xml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2" spans="1:30" ht="135" x14ac:dyDescent="0.25">
      <c r="A192" t="s">
        <v>544</v>
      </c>
      <c r="B192" s="7" t="str">
        <f t="shared" si="42"/>
        <v>27B</v>
      </c>
      <c r="C192" s="7" t="str">
        <f>VLOOKUP(B192,Cabang!A:B,2,0)</f>
        <v>Parepare</v>
      </c>
      <c r="D192" s="7" t="str">
        <f>VLOOKUP(B192,Cabang!A:C,3,0)</f>
        <v>TKTW5</v>
      </c>
      <c r="E192" t="s">
        <v>570</v>
      </c>
      <c r="F192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2" s="7"/>
      <c r="H192" s="3" t="str">
        <f t="shared" si="37"/>
        <v>C087EB23F59F</v>
      </c>
      <c r="I192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2" s="7"/>
      <c r="K192" s="7" t="str">
        <f t="shared" si="39"/>
        <v>27BM100</v>
      </c>
      <c r="L192" s="7" t="str">
        <f t="shared" si="40"/>
        <v>27B</v>
      </c>
      <c r="M192" s="35" t="str">
        <f>VLOOKUP($L192,setting!$A$2:$M$93,3,0)</f>
        <v>192.168.0.240</v>
      </c>
      <c r="N192" s="35">
        <f>VLOOKUP($L192,setting!$A$2:$M$93,4,0)</f>
        <v>8006</v>
      </c>
      <c r="O192" s="35" t="str">
        <f>VLOOKUP($L192,setting!$A$2:$M$93,5,0)</f>
        <v>180.250.176.221</v>
      </c>
      <c r="P192" s="35">
        <f>VLOOKUP($L192,setting!$A$2:$M$93,6,0)</f>
        <v>8009</v>
      </c>
      <c r="Q192" s="7">
        <v>1</v>
      </c>
      <c r="R192" s="7">
        <v>1</v>
      </c>
      <c r="S192" s="7">
        <v>1234</v>
      </c>
      <c r="T192" s="7" t="s">
        <v>120</v>
      </c>
      <c r="U192" s="7" t="s">
        <v>302</v>
      </c>
      <c r="V192" s="7" t="s">
        <v>302</v>
      </c>
      <c r="W192" s="3" t="s">
        <v>466</v>
      </c>
      <c r="X192" s="3" t="s">
        <v>466</v>
      </c>
      <c r="Y192" s="7"/>
      <c r="Z192" s="35" t="str">
        <f>VLOOKUP($L192,setting!$A$2:$M$93,12,0)</f>
        <v>118.97.237.244</v>
      </c>
      <c r="AA192" s="35">
        <f>VLOOKUP($L192,setting!$A$2:$M$93,13,0)</f>
        <v>8009</v>
      </c>
      <c r="AB192" s="7"/>
      <c r="AC192" s="6" t="s">
        <v>305</v>
      </c>
      <c r="AD192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('C087EB23F59F','&lt;?xml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3" spans="1:30" ht="135" x14ac:dyDescent="0.25">
      <c r="A193" t="s">
        <v>545</v>
      </c>
      <c r="B193" s="7" t="str">
        <f t="shared" si="42"/>
        <v>27B</v>
      </c>
      <c r="C193" s="7" t="str">
        <f>VLOOKUP(B193,Cabang!A:B,2,0)</f>
        <v>Parepare</v>
      </c>
      <c r="D193" s="7" t="str">
        <f>VLOOKUP(B193,Cabang!A:C,3,0)</f>
        <v>TKTW5</v>
      </c>
      <c r="E193" t="s">
        <v>571</v>
      </c>
      <c r="F193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3" s="7"/>
      <c r="H193" s="3" t="str">
        <f t="shared" si="37"/>
        <v>C087EB23F4EF</v>
      </c>
      <c r="I193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3" s="7"/>
      <c r="K193" s="7" t="str">
        <f t="shared" si="39"/>
        <v>27BM100</v>
      </c>
      <c r="L193" s="7" t="str">
        <f t="shared" si="40"/>
        <v>27B</v>
      </c>
      <c r="M193" s="35" t="str">
        <f>VLOOKUP($L193,setting!$A$2:$M$93,3,0)</f>
        <v>192.168.0.240</v>
      </c>
      <c r="N193" s="35">
        <f>VLOOKUP($L193,setting!$A$2:$M$93,4,0)</f>
        <v>8006</v>
      </c>
      <c r="O193" s="35" t="str">
        <f>VLOOKUP($L193,setting!$A$2:$M$93,5,0)</f>
        <v>180.250.176.221</v>
      </c>
      <c r="P193" s="35">
        <f>VLOOKUP($L193,setting!$A$2:$M$93,6,0)</f>
        <v>8009</v>
      </c>
      <c r="Q193" s="7">
        <v>1</v>
      </c>
      <c r="R193" s="7">
        <v>1</v>
      </c>
      <c r="S193" s="7">
        <v>1234</v>
      </c>
      <c r="T193" s="7" t="s">
        <v>120</v>
      </c>
      <c r="U193" s="7" t="s">
        <v>302</v>
      </c>
      <c r="V193" s="7" t="s">
        <v>302</v>
      </c>
      <c r="W193" s="3" t="s">
        <v>466</v>
      </c>
      <c r="X193" s="3" t="s">
        <v>466</v>
      </c>
      <c r="Y193" s="7"/>
      <c r="Z193" s="35" t="str">
        <f>VLOOKUP($L193,setting!$A$2:$M$93,12,0)</f>
        <v>118.97.237.244</v>
      </c>
      <c r="AA193" s="35">
        <f>VLOOKUP($L193,setting!$A$2:$M$93,13,0)</f>
        <v>8009</v>
      </c>
      <c r="AB193" s="7"/>
      <c r="AC193" s="6" t="s">
        <v>305</v>
      </c>
      <c r="AD193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('C087EB23F4EF','&lt;?xml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4" spans="1:30" ht="135" x14ac:dyDescent="0.25">
      <c r="A194" t="s">
        <v>546</v>
      </c>
      <c r="B194" s="7" t="str">
        <f t="shared" si="42"/>
        <v>27B</v>
      </c>
      <c r="C194" s="7" t="str">
        <f>VLOOKUP(B194,Cabang!A:B,2,0)</f>
        <v>Parepare</v>
      </c>
      <c r="D194" s="7" t="str">
        <f>VLOOKUP(B194,Cabang!A:C,3,0)</f>
        <v>TKTW5</v>
      </c>
      <c r="E194" t="s">
        <v>572</v>
      </c>
      <c r="F194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4" s="7"/>
      <c r="H194" s="3" t="str">
        <f t="shared" si="37"/>
        <v>C087EB000EB1</v>
      </c>
      <c r="I194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4" s="7"/>
      <c r="K194" s="7" t="str">
        <f t="shared" si="39"/>
        <v>27BM100</v>
      </c>
      <c r="L194" s="7" t="str">
        <f t="shared" si="40"/>
        <v>27B</v>
      </c>
      <c r="M194" s="35" t="str">
        <f>VLOOKUP($L194,setting!$A$2:$M$93,3,0)</f>
        <v>192.168.0.240</v>
      </c>
      <c r="N194" s="35">
        <f>VLOOKUP($L194,setting!$A$2:$M$93,4,0)</f>
        <v>8006</v>
      </c>
      <c r="O194" s="35" t="str">
        <f>VLOOKUP($L194,setting!$A$2:$M$93,5,0)</f>
        <v>180.250.176.221</v>
      </c>
      <c r="P194" s="35">
        <f>VLOOKUP($L194,setting!$A$2:$M$93,6,0)</f>
        <v>8009</v>
      </c>
      <c r="Q194" s="7">
        <v>1</v>
      </c>
      <c r="R194" s="7">
        <v>1</v>
      </c>
      <c r="S194" s="7">
        <v>1234</v>
      </c>
      <c r="T194" s="7" t="s">
        <v>120</v>
      </c>
      <c r="U194" s="7" t="s">
        <v>302</v>
      </c>
      <c r="V194" s="7" t="s">
        <v>302</v>
      </c>
      <c r="W194" s="3" t="s">
        <v>466</v>
      </c>
      <c r="X194" s="3" t="s">
        <v>466</v>
      </c>
      <c r="Y194" s="7"/>
      <c r="Z194" s="35" t="str">
        <f>VLOOKUP($L194,setting!$A$2:$M$93,12,0)</f>
        <v>118.97.237.244</v>
      </c>
      <c r="AA194" s="35">
        <f>VLOOKUP($L194,setting!$A$2:$M$93,13,0)</f>
        <v>8009</v>
      </c>
      <c r="AB194" s="7"/>
      <c r="AC194" s="6" t="s">
        <v>305</v>
      </c>
      <c r="AD194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('C087EB000EB1','&lt;?xml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5" spans="1:30" ht="135" x14ac:dyDescent="0.25">
      <c r="A195" t="s">
        <v>547</v>
      </c>
      <c r="B195" s="7" t="str">
        <f t="shared" si="42"/>
        <v>27B</v>
      </c>
      <c r="C195" s="7" t="str">
        <f>VLOOKUP(B195,Cabang!A:B,2,0)</f>
        <v>Parepare</v>
      </c>
      <c r="D195" s="7" t="str">
        <f>VLOOKUP(B195,Cabang!A:C,3,0)</f>
        <v>TKTW5</v>
      </c>
      <c r="E195" t="s">
        <v>573</v>
      </c>
      <c r="F195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5" s="7"/>
      <c r="H195" s="3" t="str">
        <f t="shared" si="37"/>
        <v>C087EB000F1B</v>
      </c>
      <c r="I195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5" s="7"/>
      <c r="K195" s="7" t="str">
        <f t="shared" si="39"/>
        <v>27BM100</v>
      </c>
      <c r="L195" s="7" t="str">
        <f t="shared" si="40"/>
        <v>27B</v>
      </c>
      <c r="M195" s="35" t="str">
        <f>VLOOKUP($L195,setting!$A$2:$M$93,3,0)</f>
        <v>192.168.0.240</v>
      </c>
      <c r="N195" s="35">
        <f>VLOOKUP($L195,setting!$A$2:$M$93,4,0)</f>
        <v>8006</v>
      </c>
      <c r="O195" s="35" t="str">
        <f>VLOOKUP($L195,setting!$A$2:$M$93,5,0)</f>
        <v>180.250.176.221</v>
      </c>
      <c r="P195" s="35">
        <f>VLOOKUP($L195,setting!$A$2:$M$93,6,0)</f>
        <v>8009</v>
      </c>
      <c r="Q195" s="7">
        <v>1</v>
      </c>
      <c r="R195" s="7">
        <v>1</v>
      </c>
      <c r="S195" s="7">
        <v>1234</v>
      </c>
      <c r="T195" s="7" t="s">
        <v>120</v>
      </c>
      <c r="U195" s="7" t="s">
        <v>302</v>
      </c>
      <c r="V195" s="7" t="s">
        <v>302</v>
      </c>
      <c r="W195" s="3" t="s">
        <v>466</v>
      </c>
      <c r="X195" s="3" t="s">
        <v>466</v>
      </c>
      <c r="Y195" s="7"/>
      <c r="Z195" s="35" t="str">
        <f>VLOOKUP($L195,setting!$A$2:$M$93,12,0)</f>
        <v>118.97.237.244</v>
      </c>
      <c r="AA195" s="35">
        <f>VLOOKUP($L195,setting!$A$2:$M$93,13,0)</f>
        <v>8009</v>
      </c>
      <c r="AB195" s="7"/>
      <c r="AC195" s="6" t="s">
        <v>305</v>
      </c>
      <c r="AD195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('C087EB000F1B','&lt;?xml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6" spans="1:30" ht="135" x14ac:dyDescent="0.25">
      <c r="A196" t="s">
        <v>548</v>
      </c>
      <c r="B196" s="7" t="str">
        <f t="shared" si="42"/>
        <v>27B</v>
      </c>
      <c r="C196" s="7" t="str">
        <f>VLOOKUP(B196,Cabang!A:B,2,0)</f>
        <v>Parepare</v>
      </c>
      <c r="D196" s="7" t="str">
        <f>VLOOKUP(B196,Cabang!A:C,3,0)</f>
        <v>TKTW5</v>
      </c>
      <c r="E196" t="s">
        <v>574</v>
      </c>
      <c r="F196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6" s="7"/>
      <c r="H196" s="3" t="str">
        <f t="shared" si="37"/>
        <v>C087EB000D1F</v>
      </c>
      <c r="I196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6" s="7"/>
      <c r="K196" s="7" t="str">
        <f t="shared" si="39"/>
        <v>27BM100</v>
      </c>
      <c r="L196" s="7" t="str">
        <f t="shared" si="40"/>
        <v>27B</v>
      </c>
      <c r="M196" s="35" t="str">
        <f>VLOOKUP($L196,setting!$A$2:$M$93,3,0)</f>
        <v>192.168.0.240</v>
      </c>
      <c r="N196" s="35">
        <f>VLOOKUP($L196,setting!$A$2:$M$93,4,0)</f>
        <v>8006</v>
      </c>
      <c r="O196" s="35" t="str">
        <f>VLOOKUP($L196,setting!$A$2:$M$93,5,0)</f>
        <v>180.250.176.221</v>
      </c>
      <c r="P196" s="35">
        <f>VLOOKUP($L196,setting!$A$2:$M$93,6,0)</f>
        <v>8009</v>
      </c>
      <c r="Q196" s="7">
        <v>1</v>
      </c>
      <c r="R196" s="7">
        <v>1</v>
      </c>
      <c r="S196" s="7">
        <v>1234</v>
      </c>
      <c r="T196" s="7" t="s">
        <v>120</v>
      </c>
      <c r="U196" s="7" t="s">
        <v>302</v>
      </c>
      <c r="V196" s="7" t="s">
        <v>302</v>
      </c>
      <c r="W196" s="3" t="s">
        <v>466</v>
      </c>
      <c r="X196" s="3" t="s">
        <v>466</v>
      </c>
      <c r="Y196" s="7"/>
      <c r="Z196" s="35" t="str">
        <f>VLOOKUP($L196,setting!$A$2:$M$93,12,0)</f>
        <v>118.97.237.244</v>
      </c>
      <c r="AA196" s="35">
        <f>VLOOKUP($L196,setting!$A$2:$M$93,13,0)</f>
        <v>8009</v>
      </c>
      <c r="AB196" s="7"/>
      <c r="AC196" s="6" t="s">
        <v>305</v>
      </c>
      <c r="AD196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('C087EB000D1F','&lt;?xml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7" spans="1:30" ht="135" x14ac:dyDescent="0.25">
      <c r="A197" t="s">
        <v>549</v>
      </c>
      <c r="B197" s="7" t="str">
        <f t="shared" si="42"/>
        <v>27B</v>
      </c>
      <c r="C197" s="7" t="str">
        <f>VLOOKUP(B197,Cabang!A:B,2,0)</f>
        <v>Parepare</v>
      </c>
      <c r="D197" s="7" t="str">
        <f>VLOOKUP(B197,Cabang!A:C,3,0)</f>
        <v>TKTW5</v>
      </c>
      <c r="E197" t="s">
        <v>575</v>
      </c>
      <c r="F197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7" s="7"/>
      <c r="H197" s="3" t="str">
        <f t="shared" si="37"/>
        <v>C087EB000EF7</v>
      </c>
      <c r="I197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7" s="7"/>
      <c r="K197" s="7" t="str">
        <f t="shared" si="39"/>
        <v>27BM100</v>
      </c>
      <c r="L197" s="7" t="str">
        <f t="shared" si="40"/>
        <v>27B</v>
      </c>
      <c r="M197" s="35" t="str">
        <f>VLOOKUP($L197,setting!$A$2:$M$93,3,0)</f>
        <v>192.168.0.240</v>
      </c>
      <c r="N197" s="35">
        <f>VLOOKUP($L197,setting!$A$2:$M$93,4,0)</f>
        <v>8006</v>
      </c>
      <c r="O197" s="35" t="str">
        <f>VLOOKUP($L197,setting!$A$2:$M$93,5,0)</f>
        <v>180.250.176.221</v>
      </c>
      <c r="P197" s="35">
        <f>VLOOKUP($L197,setting!$A$2:$M$93,6,0)</f>
        <v>8009</v>
      </c>
      <c r="Q197" s="7">
        <v>1</v>
      </c>
      <c r="R197" s="7">
        <v>1</v>
      </c>
      <c r="S197" s="7">
        <v>1234</v>
      </c>
      <c r="T197" s="7" t="s">
        <v>120</v>
      </c>
      <c r="U197" s="7" t="s">
        <v>302</v>
      </c>
      <c r="V197" s="7" t="s">
        <v>302</v>
      </c>
      <c r="W197" s="3" t="s">
        <v>466</v>
      </c>
      <c r="X197" s="3" t="s">
        <v>466</v>
      </c>
      <c r="Y197" s="7"/>
      <c r="Z197" s="35" t="str">
        <f>VLOOKUP($L197,setting!$A$2:$M$93,12,0)</f>
        <v>118.97.237.244</v>
      </c>
      <c r="AA197" s="35">
        <f>VLOOKUP($L197,setting!$A$2:$M$93,13,0)</f>
        <v>8009</v>
      </c>
      <c r="AB197" s="7"/>
      <c r="AC197" s="6" t="s">
        <v>305</v>
      </c>
      <c r="AD197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('C087EB000EF7','&lt;?xml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8" spans="1:30" ht="135" x14ac:dyDescent="0.25">
      <c r="A198" t="s">
        <v>550</v>
      </c>
      <c r="B198" s="7" t="str">
        <f t="shared" si="42"/>
        <v>27B</v>
      </c>
      <c r="C198" s="7" t="str">
        <f>VLOOKUP(B198,Cabang!A:B,2,0)</f>
        <v>Parepare</v>
      </c>
      <c r="D198" s="7" t="str">
        <f>VLOOKUP(B198,Cabang!A:C,3,0)</f>
        <v>TKTW5</v>
      </c>
      <c r="E198" t="s">
        <v>576</v>
      </c>
      <c r="F198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8" s="7"/>
      <c r="H198" s="3" t="str">
        <f t="shared" si="37"/>
        <v>C087EB00120F</v>
      </c>
      <c r="I198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8" s="7"/>
      <c r="K198" s="7" t="str">
        <f t="shared" si="39"/>
        <v>27BM100</v>
      </c>
      <c r="L198" s="7" t="str">
        <f t="shared" si="40"/>
        <v>27B</v>
      </c>
      <c r="M198" s="35" t="str">
        <f>VLOOKUP($L198,setting!$A$2:$M$93,3,0)</f>
        <v>192.168.0.240</v>
      </c>
      <c r="N198" s="35">
        <f>VLOOKUP($L198,setting!$A$2:$M$93,4,0)</f>
        <v>8006</v>
      </c>
      <c r="O198" s="35" t="str">
        <f>VLOOKUP($L198,setting!$A$2:$M$93,5,0)</f>
        <v>180.250.176.221</v>
      </c>
      <c r="P198" s="35">
        <f>VLOOKUP($L198,setting!$A$2:$M$93,6,0)</f>
        <v>8009</v>
      </c>
      <c r="Q198" s="7">
        <v>1</v>
      </c>
      <c r="R198" s="7">
        <v>1</v>
      </c>
      <c r="S198" s="7">
        <v>1234</v>
      </c>
      <c r="T198" s="7" t="s">
        <v>120</v>
      </c>
      <c r="U198" s="7" t="s">
        <v>302</v>
      </c>
      <c r="V198" s="7" t="s">
        <v>302</v>
      </c>
      <c r="W198" s="3" t="s">
        <v>466</v>
      </c>
      <c r="X198" s="3" t="s">
        <v>466</v>
      </c>
      <c r="Y198" s="7"/>
      <c r="Z198" s="35" t="str">
        <f>VLOOKUP($L198,setting!$A$2:$M$93,12,0)</f>
        <v>118.97.237.244</v>
      </c>
      <c r="AA198" s="35">
        <f>VLOOKUP($L198,setting!$A$2:$M$93,13,0)</f>
        <v>8009</v>
      </c>
      <c r="AB198" s="7"/>
      <c r="AC198" s="6" t="s">
        <v>305</v>
      </c>
      <c r="AD198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('C087EB00120F','&lt;?xml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199" spans="1:30" ht="135" x14ac:dyDescent="0.25">
      <c r="A199" t="s">
        <v>551</v>
      </c>
      <c r="B199" s="7" t="str">
        <f t="shared" si="42"/>
        <v>27B</v>
      </c>
      <c r="C199" s="7" t="str">
        <f>VLOOKUP(B199,Cabang!A:B,2,0)</f>
        <v>Parepare</v>
      </c>
      <c r="D199" s="7" t="str">
        <f>VLOOKUP(B199,Cabang!A:C,3,0)</f>
        <v>TKTW5</v>
      </c>
      <c r="E199" t="s">
        <v>577</v>
      </c>
      <c r="F199" s="6" t="str">
        <f t="shared" si="36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199" s="7"/>
      <c r="H199" s="3" t="str">
        <f t="shared" si="37"/>
        <v>C087EB000EED</v>
      </c>
      <c r="I199" s="7" t="str">
        <f t="shared" si="38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199" s="7"/>
      <c r="K199" s="7" t="str">
        <f t="shared" si="39"/>
        <v>27BM100</v>
      </c>
      <c r="L199" s="7" t="str">
        <f t="shared" si="40"/>
        <v>27B</v>
      </c>
      <c r="M199" s="35" t="str">
        <f>VLOOKUP($L199,setting!$A$2:$M$93,3,0)</f>
        <v>192.168.0.240</v>
      </c>
      <c r="N199" s="35">
        <f>VLOOKUP($L199,setting!$A$2:$M$93,4,0)</f>
        <v>8006</v>
      </c>
      <c r="O199" s="35" t="str">
        <f>VLOOKUP($L199,setting!$A$2:$M$93,5,0)</f>
        <v>180.250.176.221</v>
      </c>
      <c r="P199" s="35">
        <f>VLOOKUP($L199,setting!$A$2:$M$93,6,0)</f>
        <v>8009</v>
      </c>
      <c r="Q199" s="7">
        <v>1</v>
      </c>
      <c r="R199" s="7">
        <v>1</v>
      </c>
      <c r="S199" s="7">
        <v>1234</v>
      </c>
      <c r="T199" s="7" t="s">
        <v>120</v>
      </c>
      <c r="U199" s="7" t="s">
        <v>302</v>
      </c>
      <c r="V199" s="7" t="s">
        <v>302</v>
      </c>
      <c r="W199" s="3" t="s">
        <v>466</v>
      </c>
      <c r="X199" s="3" t="s">
        <v>466</v>
      </c>
      <c r="Y199" s="7"/>
      <c r="Z199" s="35" t="str">
        <f>VLOOKUP($L199,setting!$A$2:$M$93,12,0)</f>
        <v>118.97.237.244</v>
      </c>
      <c r="AA199" s="35">
        <f>VLOOKUP($L199,setting!$A$2:$M$93,13,0)</f>
        <v>8009</v>
      </c>
      <c r="AB199" s="7"/>
      <c r="AC199" s="6" t="s">
        <v>305</v>
      </c>
      <c r="AD199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('C087EB000EED','&lt;?xml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200" spans="1:30" ht="135" x14ac:dyDescent="0.25">
      <c r="A200" t="s">
        <v>552</v>
      </c>
      <c r="B200" s="7" t="str">
        <f t="shared" si="42"/>
        <v>24A</v>
      </c>
      <c r="C200" s="7" t="str">
        <f>VLOOKUP(B200,Cabang!A:B,2,0)</f>
        <v>Manado</v>
      </c>
      <c r="D200" s="7" t="str">
        <f>VLOOKUP(B200,Cabang!A:C,3,0)</f>
        <v>TKTW5</v>
      </c>
      <c r="E200" t="s">
        <v>578</v>
      </c>
      <c r="F200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0" s="7"/>
      <c r="H200" s="3" t="str">
        <f t="shared" si="37"/>
        <v>C087EB1FEED3</v>
      </c>
      <c r="I200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0" s="7"/>
      <c r="K200" s="7" t="str">
        <f t="shared" si="39"/>
        <v>24AM100</v>
      </c>
      <c r="L200" s="7" t="str">
        <f t="shared" si="40"/>
        <v>24A</v>
      </c>
      <c r="M200" s="35" t="str">
        <f>VLOOKUP($L200,setting!$A$2:$M$93,3,0)</f>
        <v>192.168.0.240</v>
      </c>
      <c r="N200" s="35">
        <f>VLOOKUP($L200,setting!$A$2:$M$93,4,0)</f>
        <v>8006</v>
      </c>
      <c r="O200" s="35" t="str">
        <f>VLOOKUP($L200,setting!$A$2:$M$93,5,0)</f>
        <v>180.250.176.221</v>
      </c>
      <c r="P200" s="35">
        <f>VLOOKUP($L200,setting!$A$2:$M$93,6,0)</f>
        <v>8006</v>
      </c>
      <c r="Q200" s="7">
        <v>1</v>
      </c>
      <c r="R200" s="7">
        <v>1</v>
      </c>
      <c r="S200" s="7">
        <v>1234</v>
      </c>
      <c r="T200" s="7" t="s">
        <v>120</v>
      </c>
      <c r="U200" s="7" t="s">
        <v>302</v>
      </c>
      <c r="V200" s="7" t="s">
        <v>302</v>
      </c>
      <c r="W200" s="3" t="s">
        <v>466</v>
      </c>
      <c r="X200" s="3" t="s">
        <v>466</v>
      </c>
      <c r="Y200" s="7"/>
      <c r="Z200" s="35" t="str">
        <f>VLOOKUP($L200,setting!$A$2:$M$93,12,0)</f>
        <v>118.97.237.244</v>
      </c>
      <c r="AA200" s="35">
        <f>VLOOKUP($L200,setting!$A$2:$M$93,13,0)</f>
        <v>8006</v>
      </c>
      <c r="AB200" s="7"/>
      <c r="AC200" s="6" t="s">
        <v>305</v>
      </c>
      <c r="AD200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('C087EB1FEED3','&lt;?xml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1" spans="1:30" ht="135" x14ac:dyDescent="0.25">
      <c r="A201" t="s">
        <v>553</v>
      </c>
      <c r="B201" s="7" t="str">
        <f t="shared" si="42"/>
        <v>24A</v>
      </c>
      <c r="C201" s="7" t="str">
        <f>VLOOKUP(B201,Cabang!A:B,2,0)</f>
        <v>Manado</v>
      </c>
      <c r="D201" s="7" t="str">
        <f>VLOOKUP(B201,Cabang!A:C,3,0)</f>
        <v>TKTW5</v>
      </c>
      <c r="E201" t="s">
        <v>579</v>
      </c>
      <c r="F201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1" s="7"/>
      <c r="H201" s="3" t="str">
        <f t="shared" si="37"/>
        <v>C087EB1FF157</v>
      </c>
      <c r="I201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1" s="7"/>
      <c r="K201" s="7" t="str">
        <f t="shared" si="39"/>
        <v>24AM100</v>
      </c>
      <c r="L201" s="7" t="str">
        <f t="shared" si="40"/>
        <v>24A</v>
      </c>
      <c r="M201" s="35" t="str">
        <f>VLOOKUP($L201,setting!$A$2:$M$93,3,0)</f>
        <v>192.168.0.240</v>
      </c>
      <c r="N201" s="35">
        <f>VLOOKUP($L201,setting!$A$2:$M$93,4,0)</f>
        <v>8006</v>
      </c>
      <c r="O201" s="35" t="str">
        <f>VLOOKUP($L201,setting!$A$2:$M$93,5,0)</f>
        <v>180.250.176.221</v>
      </c>
      <c r="P201" s="35">
        <f>VLOOKUP($L201,setting!$A$2:$M$93,6,0)</f>
        <v>8006</v>
      </c>
      <c r="Q201" s="7">
        <v>1</v>
      </c>
      <c r="R201" s="7">
        <v>1</v>
      </c>
      <c r="S201" s="7">
        <v>1234</v>
      </c>
      <c r="T201" s="7" t="s">
        <v>120</v>
      </c>
      <c r="U201" s="7" t="s">
        <v>302</v>
      </c>
      <c r="V201" s="7" t="s">
        <v>302</v>
      </c>
      <c r="W201" s="3" t="s">
        <v>466</v>
      </c>
      <c r="X201" s="3" t="s">
        <v>466</v>
      </c>
      <c r="Y201" s="7"/>
      <c r="Z201" s="35" t="str">
        <f>VLOOKUP($L201,setting!$A$2:$M$93,12,0)</f>
        <v>118.97.237.244</v>
      </c>
      <c r="AA201" s="35">
        <f>VLOOKUP($L201,setting!$A$2:$M$93,13,0)</f>
        <v>8006</v>
      </c>
      <c r="AB201" s="7"/>
      <c r="AC201" s="6" t="s">
        <v>305</v>
      </c>
      <c r="AD201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('C087EB1FF157','&lt;?xml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2" spans="1:30" ht="135" x14ac:dyDescent="0.25">
      <c r="A202" t="s">
        <v>554</v>
      </c>
      <c r="B202" s="7" t="str">
        <f t="shared" si="42"/>
        <v>24A</v>
      </c>
      <c r="C202" s="7" t="str">
        <f>VLOOKUP(B202,Cabang!A:B,2,0)</f>
        <v>Manado</v>
      </c>
      <c r="D202" s="7" t="str">
        <f>VLOOKUP(B202,Cabang!A:C,3,0)</f>
        <v>TKTW5</v>
      </c>
      <c r="E202" t="s">
        <v>580</v>
      </c>
      <c r="F202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2" s="7"/>
      <c r="H202" s="3" t="str">
        <f t="shared" si="37"/>
        <v>C087EB1FF14B</v>
      </c>
      <c r="I202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2" s="7"/>
      <c r="K202" s="7" t="str">
        <f t="shared" si="39"/>
        <v>24AM100</v>
      </c>
      <c r="L202" s="7" t="str">
        <f t="shared" si="40"/>
        <v>24A</v>
      </c>
      <c r="M202" s="35" t="str">
        <f>VLOOKUP($L202,setting!$A$2:$M$93,3,0)</f>
        <v>192.168.0.240</v>
      </c>
      <c r="N202" s="35">
        <f>VLOOKUP($L202,setting!$A$2:$M$93,4,0)</f>
        <v>8006</v>
      </c>
      <c r="O202" s="35" t="str">
        <f>VLOOKUP($L202,setting!$A$2:$M$93,5,0)</f>
        <v>180.250.176.221</v>
      </c>
      <c r="P202" s="35">
        <f>VLOOKUP($L202,setting!$A$2:$M$93,6,0)</f>
        <v>8006</v>
      </c>
      <c r="Q202" s="7">
        <v>1</v>
      </c>
      <c r="R202" s="7">
        <v>1</v>
      </c>
      <c r="S202" s="7">
        <v>1234</v>
      </c>
      <c r="T202" s="7" t="s">
        <v>120</v>
      </c>
      <c r="U202" s="7" t="s">
        <v>302</v>
      </c>
      <c r="V202" s="7" t="s">
        <v>302</v>
      </c>
      <c r="W202" s="3" t="s">
        <v>466</v>
      </c>
      <c r="X202" s="3" t="s">
        <v>466</v>
      </c>
      <c r="Y202" s="7"/>
      <c r="Z202" s="35" t="str">
        <f>VLOOKUP($L202,setting!$A$2:$M$93,12,0)</f>
        <v>118.97.237.244</v>
      </c>
      <c r="AA202" s="35">
        <f>VLOOKUP($L202,setting!$A$2:$M$93,13,0)</f>
        <v>8006</v>
      </c>
      <c r="AB202" s="7"/>
      <c r="AC202" s="6" t="s">
        <v>305</v>
      </c>
      <c r="AD202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('C087EB1FF14B','&lt;?xml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3" spans="1:30" ht="135" x14ac:dyDescent="0.25">
      <c r="A203" t="s">
        <v>555</v>
      </c>
      <c r="B203" s="7" t="str">
        <f t="shared" si="42"/>
        <v>24A</v>
      </c>
      <c r="C203" s="7" t="str">
        <f>VLOOKUP(B203,Cabang!A:B,2,0)</f>
        <v>Manado</v>
      </c>
      <c r="D203" s="7" t="str">
        <f>VLOOKUP(B203,Cabang!A:C,3,0)</f>
        <v>TKTW5</v>
      </c>
      <c r="E203" t="s">
        <v>581</v>
      </c>
      <c r="F203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3" s="7"/>
      <c r="H203" s="3" t="str">
        <f t="shared" si="37"/>
        <v>C087EB1FF151</v>
      </c>
      <c r="I203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3" s="7"/>
      <c r="K203" s="7" t="str">
        <f t="shared" si="39"/>
        <v>24AM100</v>
      </c>
      <c r="L203" s="7" t="str">
        <f t="shared" si="40"/>
        <v>24A</v>
      </c>
      <c r="M203" s="35" t="str">
        <f>VLOOKUP($L203,setting!$A$2:$M$93,3,0)</f>
        <v>192.168.0.240</v>
      </c>
      <c r="N203" s="35">
        <f>VLOOKUP($L203,setting!$A$2:$M$93,4,0)</f>
        <v>8006</v>
      </c>
      <c r="O203" s="35" t="str">
        <f>VLOOKUP($L203,setting!$A$2:$M$93,5,0)</f>
        <v>180.250.176.221</v>
      </c>
      <c r="P203" s="35">
        <f>VLOOKUP($L203,setting!$A$2:$M$93,6,0)</f>
        <v>8006</v>
      </c>
      <c r="Q203" s="7">
        <v>1</v>
      </c>
      <c r="R203" s="7">
        <v>1</v>
      </c>
      <c r="S203" s="7">
        <v>1234</v>
      </c>
      <c r="T203" s="7" t="s">
        <v>120</v>
      </c>
      <c r="U203" s="7" t="s">
        <v>302</v>
      </c>
      <c r="V203" s="7" t="s">
        <v>302</v>
      </c>
      <c r="W203" s="3" t="s">
        <v>466</v>
      </c>
      <c r="X203" s="3" t="s">
        <v>466</v>
      </c>
      <c r="Y203" s="7"/>
      <c r="Z203" s="35" t="str">
        <f>VLOOKUP($L203,setting!$A$2:$M$93,12,0)</f>
        <v>118.97.237.244</v>
      </c>
      <c r="AA203" s="35">
        <f>VLOOKUP($L203,setting!$A$2:$M$93,13,0)</f>
        <v>8006</v>
      </c>
      <c r="AB203" s="7"/>
      <c r="AC203" s="6" t="s">
        <v>305</v>
      </c>
      <c r="AD203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('C087EB1FF151','&lt;?xml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4" spans="1:30" ht="135" x14ac:dyDescent="0.25">
      <c r="A204" t="s">
        <v>556</v>
      </c>
      <c r="B204" s="7" t="str">
        <f t="shared" si="42"/>
        <v>24A</v>
      </c>
      <c r="C204" s="7" t="str">
        <f>VLOOKUP(B204,Cabang!A:B,2,0)</f>
        <v>Manado</v>
      </c>
      <c r="D204" s="7" t="str">
        <f>VLOOKUP(B204,Cabang!A:C,3,0)</f>
        <v>TKTW5</v>
      </c>
      <c r="E204" t="s">
        <v>582</v>
      </c>
      <c r="F204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4" s="7"/>
      <c r="H204" s="3" t="str">
        <f t="shared" si="37"/>
        <v>C087EB1FF153</v>
      </c>
      <c r="I204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4" s="7"/>
      <c r="K204" s="7" t="str">
        <f t="shared" si="39"/>
        <v>24AM100</v>
      </c>
      <c r="L204" s="7" t="str">
        <f t="shared" si="40"/>
        <v>24A</v>
      </c>
      <c r="M204" s="35" t="str">
        <f>VLOOKUP($L204,setting!$A$2:$M$93,3,0)</f>
        <v>192.168.0.240</v>
      </c>
      <c r="N204" s="35">
        <f>VLOOKUP($L204,setting!$A$2:$M$93,4,0)</f>
        <v>8006</v>
      </c>
      <c r="O204" s="35" t="str">
        <f>VLOOKUP($L204,setting!$A$2:$M$93,5,0)</f>
        <v>180.250.176.221</v>
      </c>
      <c r="P204" s="35">
        <f>VLOOKUP($L204,setting!$A$2:$M$93,6,0)</f>
        <v>8006</v>
      </c>
      <c r="Q204" s="7">
        <v>1</v>
      </c>
      <c r="R204" s="7">
        <v>1</v>
      </c>
      <c r="S204" s="7">
        <v>1234</v>
      </c>
      <c r="T204" s="7" t="s">
        <v>120</v>
      </c>
      <c r="U204" s="7" t="s">
        <v>302</v>
      </c>
      <c r="V204" s="7" t="s">
        <v>302</v>
      </c>
      <c r="W204" s="3" t="s">
        <v>466</v>
      </c>
      <c r="X204" s="3" t="s">
        <v>466</v>
      </c>
      <c r="Y204" s="7"/>
      <c r="Z204" s="35" t="str">
        <f>VLOOKUP($L204,setting!$A$2:$M$93,12,0)</f>
        <v>118.97.237.244</v>
      </c>
      <c r="AA204" s="35">
        <f>VLOOKUP($L204,setting!$A$2:$M$93,13,0)</f>
        <v>8006</v>
      </c>
      <c r="AB204" s="7"/>
      <c r="AC204" s="6" t="s">
        <v>305</v>
      </c>
      <c r="AD204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('C087EB1FF153','&lt;?xml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5" spans="1:30" ht="135" x14ac:dyDescent="0.25">
      <c r="A205" t="s">
        <v>557</v>
      </c>
      <c r="B205" s="7" t="str">
        <f t="shared" si="42"/>
        <v>24A</v>
      </c>
      <c r="C205" s="7" t="str">
        <f>VLOOKUP(B205,Cabang!A:B,2,0)</f>
        <v>Manado</v>
      </c>
      <c r="D205" s="7" t="str">
        <f>VLOOKUP(B205,Cabang!A:C,3,0)</f>
        <v>TKTW5</v>
      </c>
      <c r="E205" t="s">
        <v>583</v>
      </c>
      <c r="F205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5" s="7"/>
      <c r="H205" s="3" t="str">
        <f t="shared" si="37"/>
        <v>C087EB23F60D</v>
      </c>
      <c r="I205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5" s="7"/>
      <c r="K205" s="7" t="str">
        <f t="shared" si="39"/>
        <v>24AM100</v>
      </c>
      <c r="L205" s="7" t="str">
        <f t="shared" si="40"/>
        <v>24A</v>
      </c>
      <c r="M205" s="35" t="str">
        <f>VLOOKUP($L205,setting!$A$2:$M$93,3,0)</f>
        <v>192.168.0.240</v>
      </c>
      <c r="N205" s="35">
        <f>VLOOKUP($L205,setting!$A$2:$M$93,4,0)</f>
        <v>8006</v>
      </c>
      <c r="O205" s="35" t="str">
        <f>VLOOKUP($L205,setting!$A$2:$M$93,5,0)</f>
        <v>180.250.176.221</v>
      </c>
      <c r="P205" s="35">
        <f>VLOOKUP($L205,setting!$A$2:$M$93,6,0)</f>
        <v>8006</v>
      </c>
      <c r="Q205" s="7">
        <v>1</v>
      </c>
      <c r="R205" s="7">
        <v>1</v>
      </c>
      <c r="S205" s="7">
        <v>1234</v>
      </c>
      <c r="T205" s="7" t="s">
        <v>120</v>
      </c>
      <c r="U205" s="7" t="s">
        <v>302</v>
      </c>
      <c r="V205" s="7" t="s">
        <v>302</v>
      </c>
      <c r="W205" s="3" t="s">
        <v>466</v>
      </c>
      <c r="X205" s="3" t="s">
        <v>466</v>
      </c>
      <c r="Y205" s="7"/>
      <c r="Z205" s="35" t="str">
        <f>VLOOKUP($L205,setting!$A$2:$M$93,12,0)</f>
        <v>118.97.237.244</v>
      </c>
      <c r="AA205" s="35">
        <f>VLOOKUP($L205,setting!$A$2:$M$93,13,0)</f>
        <v>8006</v>
      </c>
      <c r="AB205" s="7"/>
      <c r="AC205" s="6" t="s">
        <v>305</v>
      </c>
      <c r="AD205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('C087EB23F60D','&lt;?xml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6" spans="1:30" ht="135" x14ac:dyDescent="0.25">
      <c r="A206" t="s">
        <v>558</v>
      </c>
      <c r="B206" s="7" t="str">
        <f t="shared" si="42"/>
        <v>24A</v>
      </c>
      <c r="C206" s="7" t="str">
        <f>VLOOKUP(B206,Cabang!A:B,2,0)</f>
        <v>Manado</v>
      </c>
      <c r="D206" s="7" t="str">
        <f>VLOOKUP(B206,Cabang!A:C,3,0)</f>
        <v>TKTW5</v>
      </c>
      <c r="E206" t="s">
        <v>584</v>
      </c>
      <c r="F206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6" s="7"/>
      <c r="H206" s="3" t="str">
        <f t="shared" si="37"/>
        <v>C087EB23F2B1</v>
      </c>
      <c r="I206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6" s="7"/>
      <c r="K206" s="7" t="str">
        <f t="shared" si="39"/>
        <v>24AM100</v>
      </c>
      <c r="L206" s="7" t="str">
        <f t="shared" si="40"/>
        <v>24A</v>
      </c>
      <c r="M206" s="35" t="str">
        <f>VLOOKUP($L206,setting!$A$2:$M$93,3,0)</f>
        <v>192.168.0.240</v>
      </c>
      <c r="N206" s="35">
        <f>VLOOKUP($L206,setting!$A$2:$M$93,4,0)</f>
        <v>8006</v>
      </c>
      <c r="O206" s="35" t="str">
        <f>VLOOKUP($L206,setting!$A$2:$M$93,5,0)</f>
        <v>180.250.176.221</v>
      </c>
      <c r="P206" s="35">
        <f>VLOOKUP($L206,setting!$A$2:$M$93,6,0)</f>
        <v>8006</v>
      </c>
      <c r="Q206" s="7">
        <v>1</v>
      </c>
      <c r="R206" s="7">
        <v>1</v>
      </c>
      <c r="S206" s="7">
        <v>1234</v>
      </c>
      <c r="T206" s="7" t="s">
        <v>120</v>
      </c>
      <c r="U206" s="7" t="s">
        <v>302</v>
      </c>
      <c r="V206" s="7" t="s">
        <v>302</v>
      </c>
      <c r="W206" s="3" t="s">
        <v>466</v>
      </c>
      <c r="X206" s="3" t="s">
        <v>466</v>
      </c>
      <c r="Y206" s="7"/>
      <c r="Z206" s="35" t="str">
        <f>VLOOKUP($L206,setting!$A$2:$M$93,12,0)</f>
        <v>118.97.237.244</v>
      </c>
      <c r="AA206" s="35">
        <f>VLOOKUP($L206,setting!$A$2:$M$93,13,0)</f>
        <v>8006</v>
      </c>
      <c r="AB206" s="7"/>
      <c r="AC206" s="6" t="s">
        <v>305</v>
      </c>
      <c r="AD206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('C087EB23F2B1','&lt;?xml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7" spans="1:30" ht="135" x14ac:dyDescent="0.25">
      <c r="A207" t="s">
        <v>559</v>
      </c>
      <c r="B207" s="7" t="str">
        <f t="shared" si="42"/>
        <v>24A</v>
      </c>
      <c r="C207" s="7" t="str">
        <f>VLOOKUP(B207,Cabang!A:B,2,0)</f>
        <v>Manado</v>
      </c>
      <c r="D207" s="7" t="str">
        <f>VLOOKUP(B207,Cabang!A:C,3,0)</f>
        <v>TKTW5</v>
      </c>
      <c r="E207" t="s">
        <v>585</v>
      </c>
      <c r="F207" s="6" t="str">
        <f t="shared" si="36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7" s="7"/>
      <c r="H207" s="3" t="str">
        <f t="shared" si="37"/>
        <v>C087EB23F4AF</v>
      </c>
      <c r="I207" s="7" t="str">
        <f t="shared" si="38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7" s="7"/>
      <c r="K207" s="7" t="str">
        <f t="shared" si="39"/>
        <v>24AM100</v>
      </c>
      <c r="L207" s="7" t="str">
        <f t="shared" si="40"/>
        <v>24A</v>
      </c>
      <c r="M207" s="35" t="str">
        <f>VLOOKUP($L207,setting!$A$2:$M$93,3,0)</f>
        <v>192.168.0.240</v>
      </c>
      <c r="N207" s="35">
        <f>VLOOKUP($L207,setting!$A$2:$M$93,4,0)</f>
        <v>8006</v>
      </c>
      <c r="O207" s="35" t="str">
        <f>VLOOKUP($L207,setting!$A$2:$M$93,5,0)</f>
        <v>180.250.176.221</v>
      </c>
      <c r="P207" s="35">
        <f>VLOOKUP($L207,setting!$A$2:$M$93,6,0)</f>
        <v>8006</v>
      </c>
      <c r="Q207" s="7">
        <v>1</v>
      </c>
      <c r="R207" s="7">
        <v>1</v>
      </c>
      <c r="S207" s="7">
        <v>1234</v>
      </c>
      <c r="T207" s="7" t="s">
        <v>120</v>
      </c>
      <c r="U207" s="7" t="s">
        <v>302</v>
      </c>
      <c r="V207" s="7" t="s">
        <v>302</v>
      </c>
      <c r="W207" s="3" t="s">
        <v>466</v>
      </c>
      <c r="X207" s="3" t="s">
        <v>466</v>
      </c>
      <c r="Y207" s="7"/>
      <c r="Z207" s="35" t="str">
        <f>VLOOKUP($L207,setting!$A$2:$M$93,12,0)</f>
        <v>118.97.237.244</v>
      </c>
      <c r="AA207" s="35">
        <f>VLOOKUP($L207,setting!$A$2:$M$93,13,0)</f>
        <v>8006</v>
      </c>
      <c r="AB207" s="7"/>
      <c r="AC207" s="6" t="s">
        <v>305</v>
      </c>
      <c r="AD207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('C087EB23F4AF','&lt;?xml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208" spans="1:30" ht="135" x14ac:dyDescent="0.25">
      <c r="A208" t="s">
        <v>560</v>
      </c>
      <c r="B208" s="7" t="str">
        <f t="shared" si="42"/>
        <v>26A</v>
      </c>
      <c r="C208" s="7" t="str">
        <f>VLOOKUP(B208,Cabang!A:B,2,0)</f>
        <v>Palu</v>
      </c>
      <c r="D208" s="7" t="str">
        <f>VLOOKUP(B208,Cabang!A:C,3,0)</f>
        <v>TKTW5</v>
      </c>
      <c r="E208" t="s">
        <v>586</v>
      </c>
      <c r="F208" s="6" t="str">
        <f t="shared" si="36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8" s="7"/>
      <c r="H208" s="3" t="str">
        <f t="shared" si="37"/>
        <v>C087EB23F273</v>
      </c>
      <c r="I208" s="7" t="str">
        <f t="shared" si="38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8" s="7"/>
      <c r="K208" s="7" t="str">
        <f t="shared" si="39"/>
        <v>26AM100</v>
      </c>
      <c r="L208" s="7" t="str">
        <f t="shared" si="40"/>
        <v>26A</v>
      </c>
      <c r="M208" s="35" t="str">
        <f>VLOOKUP($L208,setting!$A$2:$M$93,3,0)</f>
        <v>192.168.0.156</v>
      </c>
      <c r="N208" s="35">
        <f>VLOOKUP($L208,setting!$A$2:$M$93,4,0)</f>
        <v>8006</v>
      </c>
      <c r="O208" s="35" t="str">
        <f>VLOOKUP($L208,setting!$A$2:$M$93,5,0)</f>
        <v>180.250.176.221</v>
      </c>
      <c r="P208" s="35">
        <f>VLOOKUP($L208,setting!$A$2:$M$93,6,0)</f>
        <v>8006</v>
      </c>
      <c r="Q208" s="7">
        <v>1</v>
      </c>
      <c r="R208" s="7">
        <v>1</v>
      </c>
      <c r="S208" s="7">
        <v>1234</v>
      </c>
      <c r="T208" s="7" t="s">
        <v>120</v>
      </c>
      <c r="U208" s="7" t="s">
        <v>302</v>
      </c>
      <c r="V208" s="7" t="s">
        <v>302</v>
      </c>
      <c r="W208" s="3" t="s">
        <v>466</v>
      </c>
      <c r="X208" s="3" t="s">
        <v>466</v>
      </c>
      <c r="Y208" s="7"/>
      <c r="Z208" s="35" t="str">
        <f>VLOOKUP($L208,setting!$A$2:$M$93,12,0)</f>
        <v>118.97.237.244</v>
      </c>
      <c r="AA208" s="35">
        <f>VLOOKUP($L208,setting!$A$2:$M$93,13,0)</f>
        <v>8006</v>
      </c>
      <c r="AB208" s="7"/>
      <c r="AC208" s="6" t="s">
        <v>305</v>
      </c>
      <c r="AD208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('C087EB23F273','&lt;?xml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209" spans="1:30" ht="135" x14ac:dyDescent="0.25">
      <c r="A209" t="s">
        <v>561</v>
      </c>
      <c r="B209" s="7" t="str">
        <f t="shared" si="42"/>
        <v>26A</v>
      </c>
      <c r="C209" s="7" t="str">
        <f>VLOOKUP(B209,Cabang!A:B,2,0)</f>
        <v>Palu</v>
      </c>
      <c r="D209" s="7" t="str">
        <f>VLOOKUP(B209,Cabang!A:C,3,0)</f>
        <v>TKTW5</v>
      </c>
      <c r="E209" t="s">
        <v>587</v>
      </c>
      <c r="F209" s="6" t="str">
        <f t="shared" si="36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09" s="7"/>
      <c r="H209" s="3" t="str">
        <f t="shared" si="37"/>
        <v>C087EB1FEEB1</v>
      </c>
      <c r="I209" s="7" t="str">
        <f t="shared" si="38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09" s="7"/>
      <c r="K209" s="7" t="str">
        <f t="shared" si="39"/>
        <v>26AM100</v>
      </c>
      <c r="L209" s="7" t="str">
        <f t="shared" si="40"/>
        <v>26A</v>
      </c>
      <c r="M209" s="35" t="str">
        <f>VLOOKUP($L209,setting!$A$2:$M$93,3,0)</f>
        <v>192.168.0.156</v>
      </c>
      <c r="N209" s="35">
        <f>VLOOKUP($L209,setting!$A$2:$M$93,4,0)</f>
        <v>8006</v>
      </c>
      <c r="O209" s="35" t="str">
        <f>VLOOKUP($L209,setting!$A$2:$M$93,5,0)</f>
        <v>180.250.176.221</v>
      </c>
      <c r="P209" s="35">
        <f>VLOOKUP($L209,setting!$A$2:$M$93,6,0)</f>
        <v>8006</v>
      </c>
      <c r="Q209" s="7">
        <v>1</v>
      </c>
      <c r="R209" s="7">
        <v>1</v>
      </c>
      <c r="S209" s="7">
        <v>1234</v>
      </c>
      <c r="T209" s="7" t="s">
        <v>120</v>
      </c>
      <c r="U209" s="7" t="s">
        <v>302</v>
      </c>
      <c r="V209" s="7" t="s">
        <v>302</v>
      </c>
      <c r="W209" s="3" t="s">
        <v>466</v>
      </c>
      <c r="X209" s="3" t="s">
        <v>466</v>
      </c>
      <c r="Y209" s="7"/>
      <c r="Z209" s="35" t="str">
        <f>VLOOKUP($L209,setting!$A$2:$M$93,12,0)</f>
        <v>118.97.237.244</v>
      </c>
      <c r="AA209" s="35">
        <f>VLOOKUP($L209,setting!$A$2:$M$93,13,0)</f>
        <v>8006</v>
      </c>
      <c r="AB209" s="7"/>
      <c r="AC209" s="6" t="s">
        <v>305</v>
      </c>
      <c r="AD209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('C087EB1FEEB1','&lt;?xml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210" spans="1:30" ht="135" x14ac:dyDescent="0.25">
      <c r="A210" t="s">
        <v>562</v>
      </c>
      <c r="B210" s="7" t="str">
        <f t="shared" si="42"/>
        <v>26A</v>
      </c>
      <c r="C210" s="7" t="str">
        <f>VLOOKUP(B210,Cabang!A:B,2,0)</f>
        <v>Palu</v>
      </c>
      <c r="D210" s="7" t="str">
        <f>VLOOKUP(B210,Cabang!A:C,3,0)</f>
        <v>TKTW5</v>
      </c>
      <c r="E210" t="s">
        <v>588</v>
      </c>
      <c r="F210" s="6" t="str">
        <f t="shared" si="36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10" s="7"/>
      <c r="H210" s="3" t="str">
        <f t="shared" si="37"/>
        <v>C087EB1FF155</v>
      </c>
      <c r="I210" s="7" t="str">
        <f t="shared" si="38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10" s="7"/>
      <c r="K210" s="7" t="str">
        <f t="shared" si="39"/>
        <v>26AM100</v>
      </c>
      <c r="L210" s="7" t="str">
        <f t="shared" si="40"/>
        <v>26A</v>
      </c>
      <c r="M210" s="35" t="str">
        <f>VLOOKUP($L210,setting!$A$2:$M$93,3,0)</f>
        <v>192.168.0.156</v>
      </c>
      <c r="N210" s="35">
        <f>VLOOKUP($L210,setting!$A$2:$M$93,4,0)</f>
        <v>8006</v>
      </c>
      <c r="O210" s="35" t="str">
        <f>VLOOKUP($L210,setting!$A$2:$M$93,5,0)</f>
        <v>180.250.176.221</v>
      </c>
      <c r="P210" s="35">
        <f>VLOOKUP($L210,setting!$A$2:$M$93,6,0)</f>
        <v>8006</v>
      </c>
      <c r="Q210" s="7">
        <v>1</v>
      </c>
      <c r="R210" s="7">
        <v>1</v>
      </c>
      <c r="S210" s="7">
        <v>1234</v>
      </c>
      <c r="T210" s="7" t="s">
        <v>120</v>
      </c>
      <c r="U210" s="7" t="s">
        <v>302</v>
      </c>
      <c r="V210" s="7" t="s">
        <v>302</v>
      </c>
      <c r="W210" s="3" t="s">
        <v>466</v>
      </c>
      <c r="X210" s="3" t="s">
        <v>466</v>
      </c>
      <c r="Y210" s="7"/>
      <c r="Z210" s="35" t="str">
        <f>VLOOKUP($L210,setting!$A$2:$M$93,12,0)</f>
        <v>118.97.237.244</v>
      </c>
      <c r="AA210" s="35">
        <f>VLOOKUP($L210,setting!$A$2:$M$93,13,0)</f>
        <v>8006</v>
      </c>
      <c r="AB210" s="7"/>
      <c r="AC210" s="6" t="s">
        <v>305</v>
      </c>
      <c r="AD210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('C087EB1FF155','&lt;?xml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211" spans="1:30" ht="135" x14ac:dyDescent="0.25">
      <c r="A211" t="s">
        <v>563</v>
      </c>
      <c r="B211" s="7" t="str">
        <f t="shared" si="42"/>
        <v>26A</v>
      </c>
      <c r="C211" s="7" t="str">
        <f>VLOOKUP(B211,Cabang!A:B,2,0)</f>
        <v>Palu</v>
      </c>
      <c r="D211" s="7" t="str">
        <f>VLOOKUP(B211,Cabang!A:C,3,0)</f>
        <v>TKTW5</v>
      </c>
      <c r="E211" t="s">
        <v>589</v>
      </c>
      <c r="F211" s="6" t="str">
        <f t="shared" si="36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11" s="7"/>
      <c r="H211" s="3" t="str">
        <f t="shared" si="37"/>
        <v>C087EB23F2AD</v>
      </c>
      <c r="I211" s="7" t="str">
        <f t="shared" si="38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11" s="7"/>
      <c r="K211" s="7" t="str">
        <f t="shared" si="39"/>
        <v>26AM100</v>
      </c>
      <c r="L211" s="7" t="str">
        <f t="shared" si="40"/>
        <v>26A</v>
      </c>
      <c r="M211" s="35" t="str">
        <f>VLOOKUP($L211,setting!$A$2:$M$93,3,0)</f>
        <v>192.168.0.156</v>
      </c>
      <c r="N211" s="35">
        <f>VLOOKUP($L211,setting!$A$2:$M$93,4,0)</f>
        <v>8006</v>
      </c>
      <c r="O211" s="35" t="str">
        <f>VLOOKUP($L211,setting!$A$2:$M$93,5,0)</f>
        <v>180.250.176.221</v>
      </c>
      <c r="P211" s="35">
        <f>VLOOKUP($L211,setting!$A$2:$M$93,6,0)</f>
        <v>8006</v>
      </c>
      <c r="Q211" s="7">
        <v>1</v>
      </c>
      <c r="R211" s="7">
        <v>1</v>
      </c>
      <c r="S211" s="7">
        <v>1234</v>
      </c>
      <c r="T211" s="7" t="s">
        <v>120</v>
      </c>
      <c r="U211" s="7" t="s">
        <v>302</v>
      </c>
      <c r="V211" s="7" t="s">
        <v>302</v>
      </c>
      <c r="W211" s="3" t="s">
        <v>466</v>
      </c>
      <c r="X211" s="3" t="s">
        <v>466</v>
      </c>
      <c r="Y211" s="7"/>
      <c r="Z211" s="35" t="str">
        <f>VLOOKUP($L211,setting!$A$2:$M$93,12,0)</f>
        <v>118.97.237.244</v>
      </c>
      <c r="AA211" s="35">
        <f>VLOOKUP($L211,setting!$A$2:$M$93,13,0)</f>
        <v>8006</v>
      </c>
      <c r="AB211" s="7"/>
      <c r="AC211" s="6" t="s">
        <v>305</v>
      </c>
      <c r="AD211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('C087EB23F2AD','&lt;?xml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212" spans="1:30" ht="135" x14ac:dyDescent="0.25">
      <c r="A212" t="s">
        <v>564</v>
      </c>
      <c r="B212" s="7" t="str">
        <f t="shared" si="42"/>
        <v>26A</v>
      </c>
      <c r="C212" s="7" t="str">
        <f>VLOOKUP(B212,Cabang!A:B,2,0)</f>
        <v>Palu</v>
      </c>
      <c r="D212" s="7" t="str">
        <f>VLOOKUP(B212,Cabang!A:C,3,0)</f>
        <v>TKTW5</v>
      </c>
      <c r="E212" t="s">
        <v>590</v>
      </c>
      <c r="F212" s="6" t="str">
        <f t="shared" si="36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12" s="7"/>
      <c r="H212" s="3" t="str">
        <f t="shared" si="37"/>
        <v>C087EB1FEFC9</v>
      </c>
      <c r="I212" s="7" t="str">
        <f t="shared" si="38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12" s="7"/>
      <c r="K212" s="7" t="str">
        <f t="shared" si="39"/>
        <v>26AM100</v>
      </c>
      <c r="L212" s="7" t="str">
        <f t="shared" si="40"/>
        <v>26A</v>
      </c>
      <c r="M212" s="35" t="str">
        <f>VLOOKUP($L212,setting!$A$2:$M$93,3,0)</f>
        <v>192.168.0.156</v>
      </c>
      <c r="N212" s="35">
        <f>VLOOKUP($L212,setting!$A$2:$M$93,4,0)</f>
        <v>8006</v>
      </c>
      <c r="O212" s="35" t="str">
        <f>VLOOKUP($L212,setting!$A$2:$M$93,5,0)</f>
        <v>180.250.176.221</v>
      </c>
      <c r="P212" s="35">
        <f>VLOOKUP($L212,setting!$A$2:$M$93,6,0)</f>
        <v>8006</v>
      </c>
      <c r="Q212" s="7">
        <v>1</v>
      </c>
      <c r="R212" s="7">
        <v>1</v>
      </c>
      <c r="S212" s="7">
        <v>1234</v>
      </c>
      <c r="T212" s="7" t="s">
        <v>120</v>
      </c>
      <c r="U212" s="7" t="s">
        <v>302</v>
      </c>
      <c r="V212" s="7" t="s">
        <v>302</v>
      </c>
      <c r="W212" s="3" t="s">
        <v>466</v>
      </c>
      <c r="X212" s="3" t="s">
        <v>466</v>
      </c>
      <c r="Y212" s="7"/>
      <c r="Z212" s="35" t="str">
        <f>VLOOKUP($L212,setting!$A$2:$M$93,12,0)</f>
        <v>118.97.237.244</v>
      </c>
      <c r="AA212" s="35">
        <f>VLOOKUP($L212,setting!$A$2:$M$93,13,0)</f>
        <v>8006</v>
      </c>
      <c r="AB212" s="7"/>
      <c r="AC212" s="6" t="s">
        <v>305</v>
      </c>
      <c r="AD212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('C087EB1FEFC9','&lt;?xml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213" spans="1:30" ht="135" x14ac:dyDescent="0.25">
      <c r="A213" t="s">
        <v>565</v>
      </c>
      <c r="B213" s="7" t="str">
        <f t="shared" si="42"/>
        <v>26A</v>
      </c>
      <c r="C213" s="7" t="str">
        <f>VLOOKUP(B213,Cabang!A:B,2,0)</f>
        <v>Palu</v>
      </c>
      <c r="D213" s="7" t="str">
        <f>VLOOKUP(B213,Cabang!A:C,3,0)</f>
        <v>TKTW5</v>
      </c>
      <c r="E213" t="s">
        <v>591</v>
      </c>
      <c r="F213" s="6" t="str">
        <f t="shared" si="36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213" s="7"/>
      <c r="H213" s="3" t="str">
        <f t="shared" si="37"/>
        <v>C087EB23F659</v>
      </c>
      <c r="I213" s="7" t="str">
        <f t="shared" si="38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213" s="7"/>
      <c r="K213" s="7" t="str">
        <f t="shared" si="39"/>
        <v>26AM100</v>
      </c>
      <c r="L213" s="7" t="str">
        <f t="shared" si="40"/>
        <v>26A</v>
      </c>
      <c r="M213" s="35" t="str">
        <f>VLOOKUP($L213,setting!$A$2:$M$93,3,0)</f>
        <v>192.168.0.156</v>
      </c>
      <c r="N213" s="35">
        <f>VLOOKUP($L213,setting!$A$2:$M$93,4,0)</f>
        <v>8006</v>
      </c>
      <c r="O213" s="35" t="str">
        <f>VLOOKUP($L213,setting!$A$2:$M$93,5,0)</f>
        <v>180.250.176.221</v>
      </c>
      <c r="P213" s="35">
        <f>VLOOKUP($L213,setting!$A$2:$M$93,6,0)</f>
        <v>8006</v>
      </c>
      <c r="Q213" s="7">
        <v>1</v>
      </c>
      <c r="R213" s="7">
        <v>1</v>
      </c>
      <c r="S213" s="7">
        <v>1234</v>
      </c>
      <c r="T213" s="7" t="s">
        <v>120</v>
      </c>
      <c r="U213" s="7" t="s">
        <v>302</v>
      </c>
      <c r="V213" s="7" t="s">
        <v>302</v>
      </c>
      <c r="W213" s="3" t="s">
        <v>466</v>
      </c>
      <c r="X213" s="3" t="s">
        <v>466</v>
      </c>
      <c r="Y213" s="7"/>
      <c r="Z213" s="35" t="str">
        <f>VLOOKUP($L213,setting!$A$2:$M$93,12,0)</f>
        <v>118.97.237.244</v>
      </c>
      <c r="AA213" s="35">
        <f>VLOOKUP($L213,setting!$A$2:$M$93,13,0)</f>
        <v>8006</v>
      </c>
      <c r="AB213" s="7"/>
      <c r="AC213" s="6" t="s">
        <v>305</v>
      </c>
      <c r="AD213" s="6" t="str">
        <f t="shared" si="4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('C087EB23F659','&lt;?xml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214" spans="1:30" x14ac:dyDescent="0.25">
      <c r="L214"/>
    </row>
    <row r="215" spans="1:30" ht="150" x14ac:dyDescent="0.25">
      <c r="A215" t="s">
        <v>593</v>
      </c>
      <c r="B215" s="8" t="str">
        <f t="shared" ref="B215:B243" si="43">LEFT(A215,3)</f>
        <v>04B</v>
      </c>
      <c r="C215" s="8" t="str">
        <f>VLOOKUP(B215,Cabang!A:B,2,0)</f>
        <v>Tanjungpinang</v>
      </c>
      <c r="D215" s="8" t="str">
        <f>VLOOKUP(B215,Cabang!A:C,3,0)</f>
        <v>TKTW1</v>
      </c>
      <c r="E215" t="s">
        <v>621</v>
      </c>
      <c r="F215" s="6" t="str">
        <f t="shared" ref="F215:F243" si="44">CONCATENATE("&lt;?xml version=""1.0"" encoding=""UTF-8""?&gt;&lt;userconfig&gt;&lt;username&gt;Office Mebel ",C215,"&lt;/username&gt;&lt;szId&gt;",K215,"&lt;/szId&gt;&lt;password&gt;1234&lt;/password&gt;&lt;szDepoId&gt;",L215,"&lt;/szDepoId&gt;&lt;szDepoName&gt;",C215,"&lt;/szDepoName&gt;&lt;database&gt;MobileSFA.db3&lt;/database&gt;&lt;szWifiIP&gt;",M215,"&lt;/szWifiIP&gt;&lt;szWifiPort&gt;",N215,"&lt;/szWifiPort&gt;&lt;szGPRSIP&gt;",O215,"&lt;/szGPRSIP&gt;&lt;szGPRSPort&gt;",P215,"&lt;/szGPRSPort&gt;  &lt;szBackUpIP&gt;",Z215,"&lt;/szBackUpIP&gt;&lt;szBackUpPort&gt;",AA215,"&lt;/szBackUpPort&gt;  &lt;szType&gt;TO&lt;/szType&gt;&lt;bWifi&gt;YES&lt;/bWifi&gt;&lt;bDalamKota&gt;YES&lt;/bDalamKota&gt;    &lt;/userconfig&gt;")</f>
        <v>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15" s="8"/>
      <c r="H215" s="3" t="str">
        <f t="shared" ref="H215:H243" si="45">E215</f>
        <v>C087EB050DCF</v>
      </c>
      <c r="I215" s="8" t="str">
        <f t="shared" ref="I215:I243" si="46">F215</f>
        <v>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15" s="8"/>
      <c r="K215" s="8" t="str">
        <f t="shared" ref="K215:K243" si="47">CONCATENATE(B215,"M100")</f>
        <v>04BM100</v>
      </c>
      <c r="L215" s="8" t="str">
        <f t="shared" ref="L215:L243" si="48">B215</f>
        <v>04B</v>
      </c>
      <c r="M215" s="35" t="str">
        <f>VLOOKUP($L215,setting!$A$2:$M$93,3,0)</f>
        <v>192.168.0.151</v>
      </c>
      <c r="N215" s="35">
        <f>VLOOKUP($L215,setting!$A$2:$M$93,4,0)</f>
        <v>8009</v>
      </c>
      <c r="O215" s="35" t="str">
        <f>VLOOKUP($L215,setting!$A$2:$M$93,5,0)</f>
        <v>180.250.176.220</v>
      </c>
      <c r="P215" s="35">
        <f>VLOOKUP($L215,setting!$A$2:$M$93,6,0)</f>
        <v>8009</v>
      </c>
      <c r="Q215" s="8">
        <v>1</v>
      </c>
      <c r="R215" s="8">
        <v>1</v>
      </c>
      <c r="S215" s="8">
        <v>1234</v>
      </c>
      <c r="T215" s="8" t="s">
        <v>120</v>
      </c>
      <c r="U215" s="8" t="s">
        <v>302</v>
      </c>
      <c r="V215" s="8" t="s">
        <v>302</v>
      </c>
      <c r="W215" s="3" t="s">
        <v>466</v>
      </c>
      <c r="X215" s="3" t="s">
        <v>466</v>
      </c>
      <c r="Y215" s="8"/>
      <c r="Z215" s="35" t="str">
        <f>VLOOKUP($L215,setting!$A$2:$M$93,12,0)</f>
        <v>118.97.237.244</v>
      </c>
      <c r="AA215" s="35">
        <f>VLOOKUP($L215,setting!$A$2:$M$93,13,0)</f>
        <v>8009</v>
      </c>
      <c r="AB215" s="8"/>
      <c r="AC215" s="6" t="s">
        <v>305</v>
      </c>
      <c r="AD215" s="6" t="str">
        <f t="shared" ref="AD215:AD243" si="49">CONCATENATE(AC215,H215,"','",I215,"','",J215,"','",K215,"','",L215,"','",M215,"','",N215,"','",O215,"','",P215,"','",Q215,"','",R215,"','",S215,"','",T215,"','",U215,"','",V215,"','",W215,"','",X215,"','",Y215,"','",Z215,"','",AA215,"');")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('C087EB050DCF','&lt;?xml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&lt;/userconfig&gt;','','04BM100','04B','192.168.0.151','8009','180.250.176.220','8009','1','1','1234','TO','INJECT','INJECT','2017-12-22 08:15:30','2017-12-22 08:15:30','','118.97.237.244','8009');</v>
      </c>
    </row>
    <row r="216" spans="1:30" ht="150" x14ac:dyDescent="0.25">
      <c r="A216" t="s">
        <v>650</v>
      </c>
      <c r="B216" s="8" t="str">
        <f t="shared" si="43"/>
        <v>04B</v>
      </c>
      <c r="C216" s="8" t="str">
        <f>VLOOKUP(B216,Cabang!A:B,2,0)</f>
        <v>Tanjungpinang</v>
      </c>
      <c r="D216" s="8" t="str">
        <f>VLOOKUP(B216,Cabang!A:C,3,0)</f>
        <v>TKTW1</v>
      </c>
      <c r="E216" t="s">
        <v>622</v>
      </c>
      <c r="F216" s="6" t="str">
        <f t="shared" si="44"/>
        <v>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16" s="8"/>
      <c r="H216" s="3" t="str">
        <f t="shared" si="45"/>
        <v>C087EB050D5D</v>
      </c>
      <c r="I216" s="8" t="str">
        <f t="shared" si="46"/>
        <v>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16" s="8"/>
      <c r="K216" s="8" t="str">
        <f t="shared" si="47"/>
        <v>04BM100</v>
      </c>
      <c r="L216" s="8" t="str">
        <f t="shared" si="48"/>
        <v>04B</v>
      </c>
      <c r="M216" s="35" t="str">
        <f>VLOOKUP($L216,setting!$A$2:$M$93,3,0)</f>
        <v>192.168.0.151</v>
      </c>
      <c r="N216" s="35">
        <f>VLOOKUP($L216,setting!$A$2:$M$93,4,0)</f>
        <v>8009</v>
      </c>
      <c r="O216" s="35" t="str">
        <f>VLOOKUP($L216,setting!$A$2:$M$93,5,0)</f>
        <v>180.250.176.220</v>
      </c>
      <c r="P216" s="35">
        <f>VLOOKUP($L216,setting!$A$2:$M$93,6,0)</f>
        <v>8009</v>
      </c>
      <c r="Q216" s="8">
        <v>1</v>
      </c>
      <c r="R216" s="8">
        <v>1</v>
      </c>
      <c r="S216" s="8">
        <v>1234</v>
      </c>
      <c r="T216" s="8" t="s">
        <v>120</v>
      </c>
      <c r="U216" s="8" t="s">
        <v>302</v>
      </c>
      <c r="V216" s="8" t="s">
        <v>302</v>
      </c>
      <c r="W216" s="3" t="s">
        <v>466</v>
      </c>
      <c r="X216" s="3" t="s">
        <v>466</v>
      </c>
      <c r="Y216" s="8"/>
      <c r="Z216" s="35" t="str">
        <f>VLOOKUP($L216,setting!$A$2:$M$93,12,0)</f>
        <v>118.97.237.244</v>
      </c>
      <c r="AA216" s="35">
        <f>VLOOKUP($L216,setting!$A$2:$M$93,13,0)</f>
        <v>8009</v>
      </c>
      <c r="AB216" s="8"/>
      <c r="AC216" s="6" t="s">
        <v>305</v>
      </c>
      <c r="AD216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('C087EB050D5D','&lt;?xml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&lt;/userconfig&gt;','','04BM100','04B','192.168.0.151','8009','180.250.176.220','8009','1','1','1234','TO','INJECT','INJECT','2017-12-22 08:15:30','2017-12-22 08:15:30','','118.97.237.244','8009');</v>
      </c>
    </row>
    <row r="217" spans="1:30" ht="150" x14ac:dyDescent="0.25">
      <c r="A217" t="s">
        <v>594</v>
      </c>
      <c r="B217" s="8" t="str">
        <f t="shared" si="43"/>
        <v>04B</v>
      </c>
      <c r="C217" s="8" t="str">
        <f>VLOOKUP(B217,Cabang!A:B,2,0)</f>
        <v>Tanjungpinang</v>
      </c>
      <c r="D217" s="8" t="str">
        <f>VLOOKUP(B217,Cabang!A:C,3,0)</f>
        <v>TKTW1</v>
      </c>
      <c r="E217" t="s">
        <v>623</v>
      </c>
      <c r="F217" s="6" t="str">
        <f t="shared" si="44"/>
        <v>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17" s="8"/>
      <c r="H217" s="3" t="str">
        <f t="shared" si="45"/>
        <v>C087EB050D93</v>
      </c>
      <c r="I217" s="8" t="str">
        <f t="shared" si="46"/>
        <v>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17" s="8"/>
      <c r="K217" s="8" t="str">
        <f t="shared" si="47"/>
        <v>04BM100</v>
      </c>
      <c r="L217" s="8" t="str">
        <f t="shared" si="48"/>
        <v>04B</v>
      </c>
      <c r="M217" s="35" t="str">
        <f>VLOOKUP($L217,setting!$A$2:$M$93,3,0)</f>
        <v>192.168.0.151</v>
      </c>
      <c r="N217" s="35">
        <f>VLOOKUP($L217,setting!$A$2:$M$93,4,0)</f>
        <v>8009</v>
      </c>
      <c r="O217" s="35" t="str">
        <f>VLOOKUP($L217,setting!$A$2:$M$93,5,0)</f>
        <v>180.250.176.220</v>
      </c>
      <c r="P217" s="35">
        <f>VLOOKUP($L217,setting!$A$2:$M$93,6,0)</f>
        <v>8009</v>
      </c>
      <c r="Q217" s="8">
        <v>1</v>
      </c>
      <c r="R217" s="8">
        <v>1</v>
      </c>
      <c r="S217" s="8">
        <v>1234</v>
      </c>
      <c r="T217" s="8" t="s">
        <v>120</v>
      </c>
      <c r="U217" s="8" t="s">
        <v>302</v>
      </c>
      <c r="V217" s="8" t="s">
        <v>302</v>
      </c>
      <c r="W217" s="3" t="s">
        <v>466</v>
      </c>
      <c r="X217" s="3" t="s">
        <v>466</v>
      </c>
      <c r="Y217" s="8"/>
      <c r="Z217" s="35" t="str">
        <f>VLOOKUP($L217,setting!$A$2:$M$93,12,0)</f>
        <v>118.97.237.244</v>
      </c>
      <c r="AA217" s="35">
        <f>VLOOKUP($L217,setting!$A$2:$M$93,13,0)</f>
        <v>8009</v>
      </c>
      <c r="AB217" s="8"/>
      <c r="AC217" s="6" t="s">
        <v>305</v>
      </c>
      <c r="AD217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('C087EB050D93','&lt;?xml version="1.0" encoding="UTF-8"?&gt;&lt;userconfig&gt;&lt;username&gt;Office Mebel Tanjungpinang&lt;/username&gt;&lt;szId&gt;04BM100&lt;/szId&gt;&lt;password&gt;1234&lt;/password&gt;&lt;szDepoId&gt;04B&lt;/szDepoId&gt;&lt;szDepoName&gt;Tanjungpinang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&lt;/userconfig&gt;','','04BM100','04B','192.168.0.151','8009','180.250.176.220','8009','1','1','1234','TO','INJECT','INJECT','2017-12-22 08:15:30','2017-12-22 08:15:30','','118.97.237.244','8009');</v>
      </c>
    </row>
    <row r="218" spans="1:30" ht="135" x14ac:dyDescent="0.25">
      <c r="A218" t="s">
        <v>595</v>
      </c>
      <c r="B218" s="8" t="str">
        <f t="shared" si="43"/>
        <v>13F</v>
      </c>
      <c r="C218" s="8" t="str">
        <f>VLOOKUP(B218,Cabang!A:B,2,0)</f>
        <v>Cirebon</v>
      </c>
      <c r="D218" s="8" t="str">
        <f>VLOOKUP(B218,Cabang!A:C,3,0)</f>
        <v>TKTW2</v>
      </c>
      <c r="E218" t="s">
        <v>624</v>
      </c>
      <c r="F218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18" s="8"/>
      <c r="H218" s="3" t="str">
        <f t="shared" si="45"/>
        <v>C087EB1FEFD3</v>
      </c>
      <c r="I218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18" s="8"/>
      <c r="K218" s="8" t="str">
        <f t="shared" si="47"/>
        <v>13FM100</v>
      </c>
      <c r="L218" s="8" t="str">
        <f t="shared" si="48"/>
        <v>13F</v>
      </c>
      <c r="M218" s="35" t="str">
        <f>VLOOKUP($L218,setting!$A$2:$M$93,3,0)</f>
        <v>192.168.0.240</v>
      </c>
      <c r="N218" s="35">
        <f>VLOOKUP($L218,setting!$A$2:$M$93,4,0)</f>
        <v>8003</v>
      </c>
      <c r="O218" s="35" t="str">
        <f>VLOOKUP($L218,setting!$A$2:$M$93,5,0)</f>
        <v>180.250.176.222</v>
      </c>
      <c r="P218" s="35">
        <f>VLOOKUP($L218,setting!$A$2:$M$93,6,0)</f>
        <v>8003</v>
      </c>
      <c r="Q218" s="8">
        <v>1</v>
      </c>
      <c r="R218" s="8">
        <v>1</v>
      </c>
      <c r="S218" s="8">
        <v>1234</v>
      </c>
      <c r="T218" s="8" t="s">
        <v>120</v>
      </c>
      <c r="U218" s="8" t="s">
        <v>302</v>
      </c>
      <c r="V218" s="8" t="s">
        <v>302</v>
      </c>
      <c r="W218" s="3" t="s">
        <v>466</v>
      </c>
      <c r="X218" s="3" t="s">
        <v>466</v>
      </c>
      <c r="Y218" s="8"/>
      <c r="Z218" s="35" t="str">
        <f>VLOOKUP($L218,setting!$A$2:$M$93,12,0)</f>
        <v>118.97.237.244</v>
      </c>
      <c r="AA218" s="35">
        <f>VLOOKUP($L218,setting!$A$2:$M$93,13,0)</f>
        <v>8003</v>
      </c>
      <c r="AB218" s="8"/>
      <c r="AC218" s="6" t="s">
        <v>305</v>
      </c>
      <c r="AD218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('C087EB1FEFD3','&lt;?xml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19" spans="1:30" ht="135" x14ac:dyDescent="0.25">
      <c r="A219" t="s">
        <v>596</v>
      </c>
      <c r="B219" s="8" t="str">
        <f t="shared" si="43"/>
        <v>13F</v>
      </c>
      <c r="C219" s="8" t="str">
        <f>VLOOKUP(B219,Cabang!A:B,2,0)</f>
        <v>Cirebon</v>
      </c>
      <c r="D219" s="8" t="str">
        <f>VLOOKUP(B219,Cabang!A:C,3,0)</f>
        <v>TKTW2</v>
      </c>
      <c r="E219" t="s">
        <v>625</v>
      </c>
      <c r="F219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19" s="8"/>
      <c r="H219" s="3" t="str">
        <f t="shared" si="45"/>
        <v>C087EB1FEFCB</v>
      </c>
      <c r="I219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19" s="8"/>
      <c r="K219" s="8" t="str">
        <f t="shared" si="47"/>
        <v>13FM100</v>
      </c>
      <c r="L219" s="8" t="str">
        <f t="shared" si="48"/>
        <v>13F</v>
      </c>
      <c r="M219" s="35" t="str">
        <f>VLOOKUP($L219,setting!$A$2:$M$93,3,0)</f>
        <v>192.168.0.240</v>
      </c>
      <c r="N219" s="35">
        <f>VLOOKUP($L219,setting!$A$2:$M$93,4,0)</f>
        <v>8003</v>
      </c>
      <c r="O219" s="35" t="str">
        <f>VLOOKUP($L219,setting!$A$2:$M$93,5,0)</f>
        <v>180.250.176.222</v>
      </c>
      <c r="P219" s="35">
        <f>VLOOKUP($L219,setting!$A$2:$M$93,6,0)</f>
        <v>8003</v>
      </c>
      <c r="Q219" s="8">
        <v>1</v>
      </c>
      <c r="R219" s="8">
        <v>1</v>
      </c>
      <c r="S219" s="8">
        <v>1234</v>
      </c>
      <c r="T219" s="8" t="s">
        <v>120</v>
      </c>
      <c r="U219" s="8" t="s">
        <v>302</v>
      </c>
      <c r="V219" s="8" t="s">
        <v>302</v>
      </c>
      <c r="W219" s="3" t="s">
        <v>466</v>
      </c>
      <c r="X219" s="3" t="s">
        <v>466</v>
      </c>
      <c r="Y219" s="8"/>
      <c r="Z219" s="35" t="str">
        <f>VLOOKUP($L219,setting!$A$2:$M$93,12,0)</f>
        <v>118.97.237.244</v>
      </c>
      <c r="AA219" s="35">
        <f>VLOOKUP($L219,setting!$A$2:$M$93,13,0)</f>
        <v>8003</v>
      </c>
      <c r="AB219" s="8"/>
      <c r="AC219" s="6" t="s">
        <v>305</v>
      </c>
      <c r="AD219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('C087EB1FEFCB','&lt;?xml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20" spans="1:30" ht="135" x14ac:dyDescent="0.25">
      <c r="A220" t="s">
        <v>597</v>
      </c>
      <c r="B220" s="8" t="str">
        <f t="shared" si="43"/>
        <v>13F</v>
      </c>
      <c r="C220" s="8" t="str">
        <f>VLOOKUP(B220,Cabang!A:B,2,0)</f>
        <v>Cirebon</v>
      </c>
      <c r="D220" s="8" t="str">
        <f>VLOOKUP(B220,Cabang!A:C,3,0)</f>
        <v>TKTW2</v>
      </c>
      <c r="E220" t="s">
        <v>626</v>
      </c>
      <c r="F220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20" s="8"/>
      <c r="H220" s="3" t="str">
        <f t="shared" si="45"/>
        <v>C087EB1FF167</v>
      </c>
      <c r="I220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20" s="8"/>
      <c r="K220" s="8" t="str">
        <f t="shared" si="47"/>
        <v>13FM100</v>
      </c>
      <c r="L220" s="8" t="str">
        <f t="shared" si="48"/>
        <v>13F</v>
      </c>
      <c r="M220" s="35" t="str">
        <f>VLOOKUP($L220,setting!$A$2:$M$93,3,0)</f>
        <v>192.168.0.240</v>
      </c>
      <c r="N220" s="35">
        <f>VLOOKUP($L220,setting!$A$2:$M$93,4,0)</f>
        <v>8003</v>
      </c>
      <c r="O220" s="35" t="str">
        <f>VLOOKUP($L220,setting!$A$2:$M$93,5,0)</f>
        <v>180.250.176.222</v>
      </c>
      <c r="P220" s="35">
        <f>VLOOKUP($L220,setting!$A$2:$M$93,6,0)</f>
        <v>8003</v>
      </c>
      <c r="Q220" s="8">
        <v>1</v>
      </c>
      <c r="R220" s="8">
        <v>1</v>
      </c>
      <c r="S220" s="8">
        <v>1234</v>
      </c>
      <c r="T220" s="8" t="s">
        <v>120</v>
      </c>
      <c r="U220" s="8" t="s">
        <v>302</v>
      </c>
      <c r="V220" s="8" t="s">
        <v>302</v>
      </c>
      <c r="W220" s="3" t="s">
        <v>466</v>
      </c>
      <c r="X220" s="3" t="s">
        <v>466</v>
      </c>
      <c r="Y220" s="8"/>
      <c r="Z220" s="35" t="str">
        <f>VLOOKUP($L220,setting!$A$2:$M$93,12,0)</f>
        <v>118.97.237.244</v>
      </c>
      <c r="AA220" s="35">
        <f>VLOOKUP($L220,setting!$A$2:$M$93,13,0)</f>
        <v>8003</v>
      </c>
      <c r="AB220" s="8"/>
      <c r="AC220" s="6" t="s">
        <v>305</v>
      </c>
      <c r="AD220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('C087EB1FF167','&lt;?xml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21" spans="1:30" ht="135" x14ac:dyDescent="0.25">
      <c r="A221" t="s">
        <v>598</v>
      </c>
      <c r="B221" s="8" t="str">
        <f t="shared" si="43"/>
        <v>13F</v>
      </c>
      <c r="C221" s="8" t="str">
        <f>VLOOKUP(B221,Cabang!A:B,2,0)</f>
        <v>Cirebon</v>
      </c>
      <c r="D221" s="8" t="str">
        <f>VLOOKUP(B221,Cabang!A:C,3,0)</f>
        <v>TKTW2</v>
      </c>
      <c r="E221" t="s">
        <v>627</v>
      </c>
      <c r="F221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21" s="8"/>
      <c r="H221" s="3" t="str">
        <f t="shared" si="45"/>
        <v>C087EB1FF13D</v>
      </c>
      <c r="I221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21" s="8"/>
      <c r="K221" s="8" t="str">
        <f t="shared" si="47"/>
        <v>13FM100</v>
      </c>
      <c r="L221" s="8" t="str">
        <f t="shared" si="48"/>
        <v>13F</v>
      </c>
      <c r="M221" s="35" t="str">
        <f>VLOOKUP($L221,setting!$A$2:$M$93,3,0)</f>
        <v>192.168.0.240</v>
      </c>
      <c r="N221" s="35">
        <f>VLOOKUP($L221,setting!$A$2:$M$93,4,0)</f>
        <v>8003</v>
      </c>
      <c r="O221" s="35" t="str">
        <f>VLOOKUP($L221,setting!$A$2:$M$93,5,0)</f>
        <v>180.250.176.222</v>
      </c>
      <c r="P221" s="35">
        <f>VLOOKUP($L221,setting!$A$2:$M$93,6,0)</f>
        <v>8003</v>
      </c>
      <c r="Q221" s="8">
        <v>1</v>
      </c>
      <c r="R221" s="8">
        <v>1</v>
      </c>
      <c r="S221" s="8">
        <v>1234</v>
      </c>
      <c r="T221" s="8" t="s">
        <v>120</v>
      </c>
      <c r="U221" s="8" t="s">
        <v>302</v>
      </c>
      <c r="V221" s="8" t="s">
        <v>302</v>
      </c>
      <c r="W221" s="3" t="s">
        <v>466</v>
      </c>
      <c r="X221" s="3" t="s">
        <v>466</v>
      </c>
      <c r="Y221" s="8"/>
      <c r="Z221" s="35" t="str">
        <f>VLOOKUP($L221,setting!$A$2:$M$93,12,0)</f>
        <v>118.97.237.244</v>
      </c>
      <c r="AA221" s="35">
        <f>VLOOKUP($L221,setting!$A$2:$M$93,13,0)</f>
        <v>8003</v>
      </c>
      <c r="AB221" s="8"/>
      <c r="AC221" s="6" t="s">
        <v>305</v>
      </c>
      <c r="AD221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('C087EB1FF13D','&lt;?xml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22" spans="1:30" ht="135" x14ac:dyDescent="0.25">
      <c r="A222" t="s">
        <v>599</v>
      </c>
      <c r="B222" s="8" t="str">
        <f t="shared" si="43"/>
        <v>13F</v>
      </c>
      <c r="C222" s="8" t="str">
        <f>VLOOKUP(B222,Cabang!A:B,2,0)</f>
        <v>Cirebon</v>
      </c>
      <c r="D222" s="8" t="str">
        <f>VLOOKUP(B222,Cabang!A:C,3,0)</f>
        <v>TKTW2</v>
      </c>
      <c r="E222" t="s">
        <v>628</v>
      </c>
      <c r="F222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22" s="8"/>
      <c r="H222" s="3" t="str">
        <f t="shared" si="45"/>
        <v>C087EB050DD7</v>
      </c>
      <c r="I222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22" s="8"/>
      <c r="K222" s="8" t="str">
        <f t="shared" si="47"/>
        <v>13FM100</v>
      </c>
      <c r="L222" s="8" t="str">
        <f t="shared" si="48"/>
        <v>13F</v>
      </c>
      <c r="M222" s="35" t="str">
        <f>VLOOKUP($L222,setting!$A$2:$M$93,3,0)</f>
        <v>192.168.0.240</v>
      </c>
      <c r="N222" s="35">
        <f>VLOOKUP($L222,setting!$A$2:$M$93,4,0)</f>
        <v>8003</v>
      </c>
      <c r="O222" s="35" t="str">
        <f>VLOOKUP($L222,setting!$A$2:$M$93,5,0)</f>
        <v>180.250.176.222</v>
      </c>
      <c r="P222" s="35">
        <f>VLOOKUP($L222,setting!$A$2:$M$93,6,0)</f>
        <v>8003</v>
      </c>
      <c r="Q222" s="8">
        <v>1</v>
      </c>
      <c r="R222" s="8">
        <v>1</v>
      </c>
      <c r="S222" s="8">
        <v>1234</v>
      </c>
      <c r="T222" s="8" t="s">
        <v>120</v>
      </c>
      <c r="U222" s="8" t="s">
        <v>302</v>
      </c>
      <c r="V222" s="8" t="s">
        <v>302</v>
      </c>
      <c r="W222" s="3" t="s">
        <v>466</v>
      </c>
      <c r="X222" s="3" t="s">
        <v>466</v>
      </c>
      <c r="Y222" s="8"/>
      <c r="Z222" s="35" t="str">
        <f>VLOOKUP($L222,setting!$A$2:$M$93,12,0)</f>
        <v>118.97.237.244</v>
      </c>
      <c r="AA222" s="35">
        <f>VLOOKUP($L222,setting!$A$2:$M$93,13,0)</f>
        <v>8003</v>
      </c>
      <c r="AB222" s="8"/>
      <c r="AC222" s="6" t="s">
        <v>305</v>
      </c>
      <c r="AD222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('C087EB050DD7','&lt;?xml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23" spans="1:30" ht="135" x14ac:dyDescent="0.25">
      <c r="A223" t="s">
        <v>600</v>
      </c>
      <c r="B223" s="8" t="str">
        <f t="shared" si="43"/>
        <v>13F</v>
      </c>
      <c r="C223" s="8" t="str">
        <f>VLOOKUP(B223,Cabang!A:B,2,0)</f>
        <v>Cirebon</v>
      </c>
      <c r="D223" s="8" t="str">
        <f>VLOOKUP(B223,Cabang!A:C,3,0)</f>
        <v>TKTW2</v>
      </c>
      <c r="E223" t="s">
        <v>629</v>
      </c>
      <c r="F223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23" s="8"/>
      <c r="H223" s="3" t="str">
        <f t="shared" si="45"/>
        <v>C087EB050D43</v>
      </c>
      <c r="I223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23" s="8"/>
      <c r="K223" s="8" t="str">
        <f t="shared" si="47"/>
        <v>13FM100</v>
      </c>
      <c r="L223" s="8" t="str">
        <f t="shared" si="48"/>
        <v>13F</v>
      </c>
      <c r="M223" s="35" t="str">
        <f>VLOOKUP($L223,setting!$A$2:$M$93,3,0)</f>
        <v>192.168.0.240</v>
      </c>
      <c r="N223" s="35">
        <f>VLOOKUP($L223,setting!$A$2:$M$93,4,0)</f>
        <v>8003</v>
      </c>
      <c r="O223" s="35" t="str">
        <f>VLOOKUP($L223,setting!$A$2:$M$93,5,0)</f>
        <v>180.250.176.222</v>
      </c>
      <c r="P223" s="35">
        <f>VLOOKUP($L223,setting!$A$2:$M$93,6,0)</f>
        <v>8003</v>
      </c>
      <c r="Q223" s="8">
        <v>1</v>
      </c>
      <c r="R223" s="8">
        <v>1</v>
      </c>
      <c r="S223" s="8">
        <v>1234</v>
      </c>
      <c r="T223" s="8" t="s">
        <v>120</v>
      </c>
      <c r="U223" s="8" t="s">
        <v>302</v>
      </c>
      <c r="V223" s="8" t="s">
        <v>302</v>
      </c>
      <c r="W223" s="3" t="s">
        <v>466</v>
      </c>
      <c r="X223" s="3" t="s">
        <v>466</v>
      </c>
      <c r="Y223" s="8"/>
      <c r="Z223" s="35" t="str">
        <f>VLOOKUP($L223,setting!$A$2:$M$93,12,0)</f>
        <v>118.97.237.244</v>
      </c>
      <c r="AA223" s="35">
        <f>VLOOKUP($L223,setting!$A$2:$M$93,13,0)</f>
        <v>8003</v>
      </c>
      <c r="AB223" s="8"/>
      <c r="AC223" s="6" t="s">
        <v>305</v>
      </c>
      <c r="AD223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('C087EB050D43','&lt;?xml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24" spans="1:30" ht="135" x14ac:dyDescent="0.25">
      <c r="A224" t="s">
        <v>601</v>
      </c>
      <c r="B224" s="8" t="str">
        <f t="shared" si="43"/>
        <v>13F</v>
      </c>
      <c r="C224" s="8" t="str">
        <f>VLOOKUP(B224,Cabang!A:B,2,0)</f>
        <v>Cirebon</v>
      </c>
      <c r="D224" s="8" t="str">
        <f>VLOOKUP(B224,Cabang!A:C,3,0)</f>
        <v>TKTW2</v>
      </c>
      <c r="E224" t="s">
        <v>630</v>
      </c>
      <c r="F224" s="6" t="str">
        <f t="shared" si="4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24" s="8"/>
      <c r="H224" s="3" t="str">
        <f t="shared" si="45"/>
        <v>C087EB1FF14F</v>
      </c>
      <c r="I224" s="8" t="str">
        <f t="shared" si="46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24" s="8"/>
      <c r="K224" s="8" t="str">
        <f t="shared" si="47"/>
        <v>13FM100</v>
      </c>
      <c r="L224" s="8" t="str">
        <f t="shared" si="48"/>
        <v>13F</v>
      </c>
      <c r="M224" s="35" t="str">
        <f>VLOOKUP($L224,setting!$A$2:$M$93,3,0)</f>
        <v>192.168.0.240</v>
      </c>
      <c r="N224" s="35">
        <f>VLOOKUP($L224,setting!$A$2:$M$93,4,0)</f>
        <v>8003</v>
      </c>
      <c r="O224" s="35" t="str">
        <f>VLOOKUP($L224,setting!$A$2:$M$93,5,0)</f>
        <v>180.250.176.222</v>
      </c>
      <c r="P224" s="35">
        <f>VLOOKUP($L224,setting!$A$2:$M$93,6,0)</f>
        <v>8003</v>
      </c>
      <c r="Q224" s="8">
        <v>1</v>
      </c>
      <c r="R224" s="8">
        <v>1</v>
      </c>
      <c r="S224" s="8">
        <v>1234</v>
      </c>
      <c r="T224" s="8" t="s">
        <v>120</v>
      </c>
      <c r="U224" s="8" t="s">
        <v>302</v>
      </c>
      <c r="V224" s="8" t="s">
        <v>302</v>
      </c>
      <c r="W224" s="3" t="s">
        <v>466</v>
      </c>
      <c r="X224" s="3" t="s">
        <v>466</v>
      </c>
      <c r="Y224" s="8"/>
      <c r="Z224" s="35" t="str">
        <f>VLOOKUP($L224,setting!$A$2:$M$93,12,0)</f>
        <v>118.97.237.244</v>
      </c>
      <c r="AA224" s="35">
        <f>VLOOKUP($L224,setting!$A$2:$M$93,13,0)</f>
        <v>8003</v>
      </c>
      <c r="AB224" s="8"/>
      <c r="AC224" s="6" t="s">
        <v>305</v>
      </c>
      <c r="AD224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('C087EB1FF14F','&lt;?xml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225" spans="1:30" ht="135" x14ac:dyDescent="0.25">
      <c r="A225" t="s">
        <v>602</v>
      </c>
      <c r="B225" s="8" t="str">
        <f t="shared" si="43"/>
        <v>13H</v>
      </c>
      <c r="C225" s="8" t="str">
        <f>VLOOKUP(B225,Cabang!A:B,2,0)</f>
        <v>Tasikmalaya</v>
      </c>
      <c r="D225" s="8" t="str">
        <f>VLOOKUP(B225,Cabang!A:C,3,0)</f>
        <v>TKTW2</v>
      </c>
      <c r="E225" t="s">
        <v>631</v>
      </c>
      <c r="F225" s="6" t="str">
        <f t="shared" si="44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25" s="8"/>
      <c r="H225" s="3" t="str">
        <f t="shared" si="45"/>
        <v>C087EB000F27</v>
      </c>
      <c r="I225" s="8" t="str">
        <f t="shared" si="46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25" s="8"/>
      <c r="K225" s="8" t="str">
        <f t="shared" si="47"/>
        <v>13HM100</v>
      </c>
      <c r="L225" s="8" t="str">
        <f t="shared" si="48"/>
        <v>13H</v>
      </c>
      <c r="M225" s="35" t="str">
        <f>VLOOKUP($L225,setting!$A$2:$M$93,3,0)</f>
        <v>192.168.0.240</v>
      </c>
      <c r="N225" s="35">
        <f>VLOOKUP($L225,setting!$A$2:$M$93,4,0)</f>
        <v>8003</v>
      </c>
      <c r="O225" s="35" t="str">
        <f>VLOOKUP($L225,setting!$A$2:$M$93,5,0)</f>
        <v>180.250.176.222</v>
      </c>
      <c r="P225" s="35">
        <f>VLOOKUP($L225,setting!$A$2:$M$93,6,0)</f>
        <v>8009</v>
      </c>
      <c r="Q225" s="8">
        <v>1</v>
      </c>
      <c r="R225" s="8">
        <v>1</v>
      </c>
      <c r="S225" s="8">
        <v>1234</v>
      </c>
      <c r="T225" s="8" t="s">
        <v>120</v>
      </c>
      <c r="U225" s="8" t="s">
        <v>302</v>
      </c>
      <c r="V225" s="8" t="s">
        <v>302</v>
      </c>
      <c r="W225" s="3" t="s">
        <v>466</v>
      </c>
      <c r="X225" s="3" t="s">
        <v>466</v>
      </c>
      <c r="Y225" s="8"/>
      <c r="Z225" s="35" t="str">
        <f>VLOOKUP($L225,setting!$A$2:$M$93,12,0)</f>
        <v>118.97.237.244</v>
      </c>
      <c r="AA225" s="35">
        <f>VLOOKUP($L225,setting!$A$2:$M$93,13,0)</f>
        <v>8009</v>
      </c>
      <c r="AB225" s="8"/>
      <c r="AC225" s="6" t="s">
        <v>305</v>
      </c>
      <c r="AD225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('C087EB000F27','&lt;?xml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&lt;/userconfig&gt;','','13HM100','13H','192.168.0.240','8003','180.250.176.222','8009','1','1','1234','TO','INJECT','INJECT','2017-12-22 08:15:30','2017-12-22 08:15:30','','118.97.237.244','8009');</v>
      </c>
    </row>
    <row r="226" spans="1:30" ht="135" x14ac:dyDescent="0.25">
      <c r="A226" t="s">
        <v>603</v>
      </c>
      <c r="B226" s="8" t="str">
        <f t="shared" si="43"/>
        <v>13J</v>
      </c>
      <c r="C226" s="8" t="str">
        <f>VLOOKUP(B226,Cabang!A:B,2,0)</f>
        <v>Garut</v>
      </c>
      <c r="D226" s="8" t="str">
        <f>VLOOKUP(B226,Cabang!A:C,3,0)</f>
        <v>TKTW2</v>
      </c>
      <c r="E226" t="s">
        <v>632</v>
      </c>
      <c r="F226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26" s="8"/>
      <c r="H226" s="3" t="str">
        <f t="shared" si="45"/>
        <v>C087EB00118F</v>
      </c>
      <c r="I226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26" s="8"/>
      <c r="K226" s="8" t="str">
        <f t="shared" si="47"/>
        <v>13JM100</v>
      </c>
      <c r="L226" s="8" t="str">
        <f t="shared" si="48"/>
        <v>13J</v>
      </c>
      <c r="M226" s="35" t="str">
        <f>VLOOKUP($L226,setting!$A$2:$M$93,3,0)</f>
        <v>192.168.0.153</v>
      </c>
      <c r="N226" s="35">
        <f>VLOOKUP($L226,setting!$A$2:$M$93,4,0)</f>
        <v>8009</v>
      </c>
      <c r="O226" s="35" t="str">
        <f>VLOOKUP($L226,setting!$A$2:$M$93,5,0)</f>
        <v>180.250.176.222</v>
      </c>
      <c r="P226" s="35">
        <f>VLOOKUP($L226,setting!$A$2:$M$93,6,0)</f>
        <v>8009</v>
      </c>
      <c r="Q226" s="8">
        <v>1</v>
      </c>
      <c r="R226" s="8">
        <v>1</v>
      </c>
      <c r="S226" s="8">
        <v>1234</v>
      </c>
      <c r="T226" s="8" t="s">
        <v>120</v>
      </c>
      <c r="U226" s="8" t="s">
        <v>302</v>
      </c>
      <c r="V226" s="8" t="s">
        <v>302</v>
      </c>
      <c r="W226" s="3" t="s">
        <v>466</v>
      </c>
      <c r="X226" s="3" t="s">
        <v>466</v>
      </c>
      <c r="Y226" s="8"/>
      <c r="Z226" s="35" t="str">
        <f>VLOOKUP($L226,setting!$A$2:$M$93,12,0)</f>
        <v>118.97.237.244</v>
      </c>
      <c r="AA226" s="35">
        <f>VLOOKUP($L226,setting!$A$2:$M$93,13,0)</f>
        <v>8009</v>
      </c>
      <c r="AB226" s="8"/>
      <c r="AC226" s="6" t="s">
        <v>305</v>
      </c>
      <c r="AD226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('C087EB00118F','&lt;?xml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27" spans="1:30" ht="135" x14ac:dyDescent="0.25">
      <c r="A227" t="s">
        <v>604</v>
      </c>
      <c r="B227" s="8" t="str">
        <f t="shared" si="43"/>
        <v>13J</v>
      </c>
      <c r="C227" s="8" t="str">
        <f>VLOOKUP(B227,Cabang!A:B,2,0)</f>
        <v>Garut</v>
      </c>
      <c r="D227" s="8" t="str">
        <f>VLOOKUP(B227,Cabang!A:C,3,0)</f>
        <v>TKTW2</v>
      </c>
      <c r="E227" t="s">
        <v>633</v>
      </c>
      <c r="F227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27" s="8"/>
      <c r="H227" s="3" t="str">
        <f t="shared" si="45"/>
        <v>C087EB000F5F</v>
      </c>
      <c r="I227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27" s="8"/>
      <c r="K227" s="8" t="str">
        <f t="shared" si="47"/>
        <v>13JM100</v>
      </c>
      <c r="L227" s="8" t="str">
        <f t="shared" si="48"/>
        <v>13J</v>
      </c>
      <c r="M227" s="35" t="str">
        <f>VLOOKUP($L227,setting!$A$2:$M$93,3,0)</f>
        <v>192.168.0.153</v>
      </c>
      <c r="N227" s="35">
        <f>VLOOKUP($L227,setting!$A$2:$M$93,4,0)</f>
        <v>8009</v>
      </c>
      <c r="O227" s="35" t="str">
        <f>VLOOKUP($L227,setting!$A$2:$M$93,5,0)</f>
        <v>180.250.176.222</v>
      </c>
      <c r="P227" s="35">
        <f>VLOOKUP($L227,setting!$A$2:$M$93,6,0)</f>
        <v>8009</v>
      </c>
      <c r="Q227" s="8">
        <v>1</v>
      </c>
      <c r="R227" s="8">
        <v>1</v>
      </c>
      <c r="S227" s="8">
        <v>1234</v>
      </c>
      <c r="T227" s="8" t="s">
        <v>120</v>
      </c>
      <c r="U227" s="8" t="s">
        <v>302</v>
      </c>
      <c r="V227" s="8" t="s">
        <v>302</v>
      </c>
      <c r="W227" s="3" t="s">
        <v>466</v>
      </c>
      <c r="X227" s="3" t="s">
        <v>466</v>
      </c>
      <c r="Y227" s="8"/>
      <c r="Z227" s="35" t="str">
        <f>VLOOKUP($L227,setting!$A$2:$M$93,12,0)</f>
        <v>118.97.237.244</v>
      </c>
      <c r="AA227" s="35">
        <f>VLOOKUP($L227,setting!$A$2:$M$93,13,0)</f>
        <v>8009</v>
      </c>
      <c r="AB227" s="8"/>
      <c r="AC227" s="6" t="s">
        <v>305</v>
      </c>
      <c r="AD227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('C087EB000F5F','&lt;?xml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28" spans="1:30" ht="135" x14ac:dyDescent="0.25">
      <c r="A228" t="s">
        <v>605</v>
      </c>
      <c r="B228" s="8" t="str">
        <f t="shared" si="43"/>
        <v>13J</v>
      </c>
      <c r="C228" s="8" t="str">
        <f>VLOOKUP(B228,Cabang!A:B,2,0)</f>
        <v>Garut</v>
      </c>
      <c r="D228" s="8" t="str">
        <f>VLOOKUP(B228,Cabang!A:C,3,0)</f>
        <v>TKTW2</v>
      </c>
      <c r="E228" t="s">
        <v>634</v>
      </c>
      <c r="F228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28" s="8"/>
      <c r="H228" s="3" t="str">
        <f t="shared" si="45"/>
        <v>C087EB000BDB</v>
      </c>
      <c r="I228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28" s="8"/>
      <c r="K228" s="8" t="str">
        <f t="shared" si="47"/>
        <v>13JM100</v>
      </c>
      <c r="L228" s="8" t="str">
        <f t="shared" si="48"/>
        <v>13J</v>
      </c>
      <c r="M228" s="35" t="str">
        <f>VLOOKUP($L228,setting!$A$2:$M$93,3,0)</f>
        <v>192.168.0.153</v>
      </c>
      <c r="N228" s="35">
        <f>VLOOKUP($L228,setting!$A$2:$M$93,4,0)</f>
        <v>8009</v>
      </c>
      <c r="O228" s="35" t="str">
        <f>VLOOKUP($L228,setting!$A$2:$M$93,5,0)</f>
        <v>180.250.176.222</v>
      </c>
      <c r="P228" s="35">
        <f>VLOOKUP($L228,setting!$A$2:$M$93,6,0)</f>
        <v>8009</v>
      </c>
      <c r="Q228" s="8">
        <v>1</v>
      </c>
      <c r="R228" s="8">
        <v>1</v>
      </c>
      <c r="S228" s="8">
        <v>1234</v>
      </c>
      <c r="T228" s="8" t="s">
        <v>120</v>
      </c>
      <c r="U228" s="8" t="s">
        <v>302</v>
      </c>
      <c r="V228" s="8" t="s">
        <v>302</v>
      </c>
      <c r="W228" s="3" t="s">
        <v>466</v>
      </c>
      <c r="X228" s="3" t="s">
        <v>466</v>
      </c>
      <c r="Y228" s="8"/>
      <c r="Z228" s="35" t="str">
        <f>VLOOKUP($L228,setting!$A$2:$M$93,12,0)</f>
        <v>118.97.237.244</v>
      </c>
      <c r="AA228" s="35">
        <f>VLOOKUP($L228,setting!$A$2:$M$93,13,0)</f>
        <v>8009</v>
      </c>
      <c r="AB228" s="8"/>
      <c r="AC228" s="6" t="s">
        <v>305</v>
      </c>
      <c r="AD228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('C087EB000BDB','&lt;?xml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29" spans="1:30" ht="135" x14ac:dyDescent="0.25">
      <c r="A229" t="s">
        <v>606</v>
      </c>
      <c r="B229" s="8" t="str">
        <f t="shared" si="43"/>
        <v>13J</v>
      </c>
      <c r="C229" s="8" t="str">
        <f>VLOOKUP(B229,Cabang!A:B,2,0)</f>
        <v>Garut</v>
      </c>
      <c r="D229" s="8" t="str">
        <f>VLOOKUP(B229,Cabang!A:C,3,0)</f>
        <v>TKTW2</v>
      </c>
      <c r="E229" t="s">
        <v>635</v>
      </c>
      <c r="F229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29" s="8"/>
      <c r="H229" s="3" t="str">
        <f t="shared" si="45"/>
        <v>C087EB001085</v>
      </c>
      <c r="I229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29" s="8"/>
      <c r="K229" s="8" t="str">
        <f t="shared" si="47"/>
        <v>13JM100</v>
      </c>
      <c r="L229" s="8" t="str">
        <f t="shared" si="48"/>
        <v>13J</v>
      </c>
      <c r="M229" s="35" t="str">
        <f>VLOOKUP($L229,setting!$A$2:$M$93,3,0)</f>
        <v>192.168.0.153</v>
      </c>
      <c r="N229" s="35">
        <f>VLOOKUP($L229,setting!$A$2:$M$93,4,0)</f>
        <v>8009</v>
      </c>
      <c r="O229" s="35" t="str">
        <f>VLOOKUP($L229,setting!$A$2:$M$93,5,0)</f>
        <v>180.250.176.222</v>
      </c>
      <c r="P229" s="35">
        <f>VLOOKUP($L229,setting!$A$2:$M$93,6,0)</f>
        <v>8009</v>
      </c>
      <c r="Q229" s="8">
        <v>1</v>
      </c>
      <c r="R229" s="8">
        <v>1</v>
      </c>
      <c r="S229" s="8">
        <v>1234</v>
      </c>
      <c r="T229" s="8" t="s">
        <v>120</v>
      </c>
      <c r="U229" s="8" t="s">
        <v>302</v>
      </c>
      <c r="V229" s="8" t="s">
        <v>302</v>
      </c>
      <c r="W229" s="3" t="s">
        <v>466</v>
      </c>
      <c r="X229" s="3" t="s">
        <v>466</v>
      </c>
      <c r="Y229" s="8"/>
      <c r="Z229" s="35" t="str">
        <f>VLOOKUP($L229,setting!$A$2:$M$93,12,0)</f>
        <v>118.97.237.244</v>
      </c>
      <c r="AA229" s="35">
        <f>VLOOKUP($L229,setting!$A$2:$M$93,13,0)</f>
        <v>8009</v>
      </c>
      <c r="AB229" s="8"/>
      <c r="AC229" s="6" t="s">
        <v>305</v>
      </c>
      <c r="AD229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('C087EB001085','&lt;?xml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30" spans="1:30" ht="135" x14ac:dyDescent="0.25">
      <c r="A230" t="s">
        <v>607</v>
      </c>
      <c r="B230" s="8" t="str">
        <f t="shared" si="43"/>
        <v>13J</v>
      </c>
      <c r="C230" s="8" t="str">
        <f>VLOOKUP(B230,Cabang!A:B,2,0)</f>
        <v>Garut</v>
      </c>
      <c r="D230" s="8" t="str">
        <f>VLOOKUP(B230,Cabang!A:C,3,0)</f>
        <v>TKTW2</v>
      </c>
      <c r="E230" t="s">
        <v>636</v>
      </c>
      <c r="F230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30" s="8"/>
      <c r="H230" s="3" t="str">
        <f t="shared" si="45"/>
        <v>C087EB000F5B</v>
      </c>
      <c r="I230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30" s="8"/>
      <c r="K230" s="8" t="str">
        <f t="shared" si="47"/>
        <v>13JM100</v>
      </c>
      <c r="L230" s="8" t="str">
        <f t="shared" si="48"/>
        <v>13J</v>
      </c>
      <c r="M230" s="35" t="str">
        <f>VLOOKUP($L230,setting!$A$2:$M$93,3,0)</f>
        <v>192.168.0.153</v>
      </c>
      <c r="N230" s="35">
        <f>VLOOKUP($L230,setting!$A$2:$M$93,4,0)</f>
        <v>8009</v>
      </c>
      <c r="O230" s="35" t="str">
        <f>VLOOKUP($L230,setting!$A$2:$M$93,5,0)</f>
        <v>180.250.176.222</v>
      </c>
      <c r="P230" s="35">
        <f>VLOOKUP($L230,setting!$A$2:$M$93,6,0)</f>
        <v>8009</v>
      </c>
      <c r="Q230" s="8">
        <v>1</v>
      </c>
      <c r="R230" s="8">
        <v>1</v>
      </c>
      <c r="S230" s="8">
        <v>1234</v>
      </c>
      <c r="T230" s="8" t="s">
        <v>120</v>
      </c>
      <c r="U230" s="8" t="s">
        <v>302</v>
      </c>
      <c r="V230" s="8" t="s">
        <v>302</v>
      </c>
      <c r="W230" s="3" t="s">
        <v>466</v>
      </c>
      <c r="X230" s="3" t="s">
        <v>466</v>
      </c>
      <c r="Y230" s="8"/>
      <c r="Z230" s="35" t="str">
        <f>VLOOKUP($L230,setting!$A$2:$M$93,12,0)</f>
        <v>118.97.237.244</v>
      </c>
      <c r="AA230" s="35">
        <f>VLOOKUP($L230,setting!$A$2:$M$93,13,0)</f>
        <v>8009</v>
      </c>
      <c r="AB230" s="8"/>
      <c r="AC230" s="6" t="s">
        <v>305</v>
      </c>
      <c r="AD230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('C087EB000F5B','&lt;?xml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31" spans="1:30" ht="135" x14ac:dyDescent="0.25">
      <c r="A231" t="s">
        <v>608</v>
      </c>
      <c r="B231" s="8" t="str">
        <f t="shared" si="43"/>
        <v>13J</v>
      </c>
      <c r="C231" s="8" t="str">
        <f>VLOOKUP(B231,Cabang!A:B,2,0)</f>
        <v>Garut</v>
      </c>
      <c r="D231" s="8" t="str">
        <f>VLOOKUP(B231,Cabang!A:C,3,0)</f>
        <v>TKTW2</v>
      </c>
      <c r="E231" t="s">
        <v>637</v>
      </c>
      <c r="F231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31" s="8"/>
      <c r="H231" s="3" t="str">
        <f t="shared" si="45"/>
        <v>C087EB001229</v>
      </c>
      <c r="I231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31" s="8"/>
      <c r="K231" s="8" t="str">
        <f t="shared" si="47"/>
        <v>13JM100</v>
      </c>
      <c r="L231" s="8" t="str">
        <f t="shared" si="48"/>
        <v>13J</v>
      </c>
      <c r="M231" s="35" t="str">
        <f>VLOOKUP($L231,setting!$A$2:$M$93,3,0)</f>
        <v>192.168.0.153</v>
      </c>
      <c r="N231" s="35">
        <f>VLOOKUP($L231,setting!$A$2:$M$93,4,0)</f>
        <v>8009</v>
      </c>
      <c r="O231" s="35" t="str">
        <f>VLOOKUP($L231,setting!$A$2:$M$93,5,0)</f>
        <v>180.250.176.222</v>
      </c>
      <c r="P231" s="35">
        <f>VLOOKUP($L231,setting!$A$2:$M$93,6,0)</f>
        <v>8009</v>
      </c>
      <c r="Q231" s="8">
        <v>1</v>
      </c>
      <c r="R231" s="8">
        <v>1</v>
      </c>
      <c r="S231" s="8">
        <v>1234</v>
      </c>
      <c r="T231" s="8" t="s">
        <v>120</v>
      </c>
      <c r="U231" s="8" t="s">
        <v>302</v>
      </c>
      <c r="V231" s="8" t="s">
        <v>302</v>
      </c>
      <c r="W231" s="3" t="s">
        <v>466</v>
      </c>
      <c r="X231" s="3" t="s">
        <v>466</v>
      </c>
      <c r="Y231" s="8"/>
      <c r="Z231" s="35" t="str">
        <f>VLOOKUP($L231,setting!$A$2:$M$93,12,0)</f>
        <v>118.97.237.244</v>
      </c>
      <c r="AA231" s="35">
        <f>VLOOKUP($L231,setting!$A$2:$M$93,13,0)</f>
        <v>8009</v>
      </c>
      <c r="AB231" s="8"/>
      <c r="AC231" s="6" t="s">
        <v>305</v>
      </c>
      <c r="AD231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('C087EB001229','&lt;?xml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32" spans="1:30" ht="135" x14ac:dyDescent="0.25">
      <c r="A232" t="s">
        <v>609</v>
      </c>
      <c r="B232" s="8" t="str">
        <f t="shared" si="43"/>
        <v>13J</v>
      </c>
      <c r="C232" s="8" t="str">
        <f>VLOOKUP(B232,Cabang!A:B,2,0)</f>
        <v>Garut</v>
      </c>
      <c r="D232" s="8" t="str">
        <f>VLOOKUP(B232,Cabang!A:C,3,0)</f>
        <v>TKTW2</v>
      </c>
      <c r="E232" t="s">
        <v>638</v>
      </c>
      <c r="F232" s="6" t="str">
        <f t="shared" si="44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32" s="8"/>
      <c r="H232" s="3" t="str">
        <f t="shared" si="45"/>
        <v>C087EB00109F</v>
      </c>
      <c r="I232" s="8" t="str">
        <f t="shared" si="46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32" s="8"/>
      <c r="K232" s="8" t="str">
        <f t="shared" si="47"/>
        <v>13JM100</v>
      </c>
      <c r="L232" s="8" t="str">
        <f t="shared" si="48"/>
        <v>13J</v>
      </c>
      <c r="M232" s="35" t="str">
        <f>VLOOKUP($L232,setting!$A$2:$M$93,3,0)</f>
        <v>192.168.0.153</v>
      </c>
      <c r="N232" s="35">
        <f>VLOOKUP($L232,setting!$A$2:$M$93,4,0)</f>
        <v>8009</v>
      </c>
      <c r="O232" s="35" t="str">
        <f>VLOOKUP($L232,setting!$A$2:$M$93,5,0)</f>
        <v>180.250.176.222</v>
      </c>
      <c r="P232" s="35">
        <f>VLOOKUP($L232,setting!$A$2:$M$93,6,0)</f>
        <v>8009</v>
      </c>
      <c r="Q232" s="8">
        <v>1</v>
      </c>
      <c r="R232" s="8">
        <v>1</v>
      </c>
      <c r="S232" s="8">
        <v>1234</v>
      </c>
      <c r="T232" s="8" t="s">
        <v>120</v>
      </c>
      <c r="U232" s="8" t="s">
        <v>302</v>
      </c>
      <c r="V232" s="8" t="s">
        <v>302</v>
      </c>
      <c r="W232" s="3" t="s">
        <v>466</v>
      </c>
      <c r="X232" s="3" t="s">
        <v>466</v>
      </c>
      <c r="Y232" s="8"/>
      <c r="Z232" s="35" t="str">
        <f>VLOOKUP($L232,setting!$A$2:$M$93,12,0)</f>
        <v>118.97.237.244</v>
      </c>
      <c r="AA232" s="35">
        <f>VLOOKUP($L232,setting!$A$2:$M$93,13,0)</f>
        <v>8009</v>
      </c>
      <c r="AB232" s="8"/>
      <c r="AC232" s="6" t="s">
        <v>305</v>
      </c>
      <c r="AD232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('C087EB00109F','&lt;?xml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233" spans="1:30" ht="135" x14ac:dyDescent="0.25">
      <c r="A233" s="9" t="s">
        <v>610</v>
      </c>
      <c r="B233" s="8" t="str">
        <f t="shared" si="43"/>
        <v>14E</v>
      </c>
      <c r="C233" s="8" t="str">
        <f>VLOOKUP(B233,Cabang!A:B,2,0)</f>
        <v>Purworejo</v>
      </c>
      <c r="D233" s="8" t="str">
        <f>VLOOKUP(B233,Cabang!A:C,3,0)</f>
        <v>TKTW3</v>
      </c>
      <c r="E233" t="s">
        <v>639</v>
      </c>
      <c r="F233" s="6" t="str">
        <f t="shared" si="44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233" s="8"/>
      <c r="H233" s="3" t="str">
        <f t="shared" si="45"/>
        <v>C087EB1FF163</v>
      </c>
      <c r="I233" s="8" t="str">
        <f t="shared" si="46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233" s="8"/>
      <c r="K233" s="8" t="str">
        <f t="shared" si="47"/>
        <v>14EM100</v>
      </c>
      <c r="L233" s="8" t="str">
        <f t="shared" si="48"/>
        <v>14E</v>
      </c>
      <c r="M233" s="35" t="str">
        <f>VLOOKUP($L233,setting!$A$2:$M$93,3,0)</f>
        <v>192.168.0.154</v>
      </c>
      <c r="N233" s="35">
        <f>VLOOKUP($L233,setting!$A$2:$M$93,4,0)</f>
        <v>8004</v>
      </c>
      <c r="O233" s="35" t="str">
        <f>VLOOKUP($L233,setting!$A$2:$M$93,5,0)</f>
        <v>182.23.61.172</v>
      </c>
      <c r="P233" s="35">
        <f>VLOOKUP($L233,setting!$A$2:$M$93,6,0)</f>
        <v>8004</v>
      </c>
      <c r="Q233" s="8">
        <v>1</v>
      </c>
      <c r="R233" s="8">
        <v>1</v>
      </c>
      <c r="S233" s="8">
        <v>1234</v>
      </c>
      <c r="T233" s="8" t="s">
        <v>120</v>
      </c>
      <c r="U233" s="8" t="s">
        <v>302</v>
      </c>
      <c r="V233" s="8" t="s">
        <v>302</v>
      </c>
      <c r="W233" s="3" t="s">
        <v>466</v>
      </c>
      <c r="X233" s="3" t="s">
        <v>466</v>
      </c>
      <c r="Y233" s="8"/>
      <c r="Z233" s="35" t="str">
        <f>VLOOKUP($L233,setting!$A$2:$M$93,12,0)</f>
        <v>118.97.237.244</v>
      </c>
      <c r="AA233" s="35">
        <f>VLOOKUP($L233,setting!$A$2:$M$93,13,0)</f>
        <v>8004</v>
      </c>
      <c r="AB233" s="8"/>
      <c r="AC233" s="6" t="s">
        <v>305</v>
      </c>
      <c r="AD233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('C087EB1FF163','&lt;?xml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&lt;/userconfig&gt;','','14EM100','14E','192.168.0.154','8004','182.23.61.172','8004','1','1','1234','TO','INJECT','INJECT','2017-12-22 08:15:30','2017-12-22 08:15:30','','118.97.237.244','8004');</v>
      </c>
    </row>
    <row r="234" spans="1:30" ht="135" x14ac:dyDescent="0.25">
      <c r="A234" s="9" t="s">
        <v>611</v>
      </c>
      <c r="B234" s="8" t="str">
        <f t="shared" si="43"/>
        <v>14E</v>
      </c>
      <c r="C234" s="8" t="str">
        <f>VLOOKUP(B234,Cabang!A:B,2,0)</f>
        <v>Purworejo</v>
      </c>
      <c r="D234" s="8" t="str">
        <f>VLOOKUP(B234,Cabang!A:C,3,0)</f>
        <v>TKTW3</v>
      </c>
      <c r="E234" t="s">
        <v>640</v>
      </c>
      <c r="F234" s="6" t="str">
        <f t="shared" si="44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234" s="8"/>
      <c r="H234" s="3" t="str">
        <f t="shared" si="45"/>
        <v>C087EB1FF14D</v>
      </c>
      <c r="I234" s="8" t="str">
        <f t="shared" si="46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234" s="8"/>
      <c r="K234" s="8" t="str">
        <f t="shared" si="47"/>
        <v>14EM100</v>
      </c>
      <c r="L234" s="8" t="str">
        <f t="shared" si="48"/>
        <v>14E</v>
      </c>
      <c r="M234" s="35" t="str">
        <f>VLOOKUP($L234,setting!$A$2:$M$93,3,0)</f>
        <v>192.168.0.154</v>
      </c>
      <c r="N234" s="35">
        <f>VLOOKUP($L234,setting!$A$2:$M$93,4,0)</f>
        <v>8004</v>
      </c>
      <c r="O234" s="35" t="str">
        <f>VLOOKUP($L234,setting!$A$2:$M$93,5,0)</f>
        <v>182.23.61.172</v>
      </c>
      <c r="P234" s="35">
        <f>VLOOKUP($L234,setting!$A$2:$M$93,6,0)</f>
        <v>8004</v>
      </c>
      <c r="Q234" s="8">
        <v>1</v>
      </c>
      <c r="R234" s="8">
        <v>1</v>
      </c>
      <c r="S234" s="8">
        <v>1234</v>
      </c>
      <c r="T234" s="8" t="s">
        <v>120</v>
      </c>
      <c r="U234" s="8" t="s">
        <v>302</v>
      </c>
      <c r="V234" s="8" t="s">
        <v>302</v>
      </c>
      <c r="W234" s="3" t="s">
        <v>466</v>
      </c>
      <c r="X234" s="3" t="s">
        <v>466</v>
      </c>
      <c r="Y234" s="8"/>
      <c r="Z234" s="35" t="str">
        <f>VLOOKUP($L234,setting!$A$2:$M$93,12,0)</f>
        <v>118.97.237.244</v>
      </c>
      <c r="AA234" s="35">
        <f>VLOOKUP($L234,setting!$A$2:$M$93,13,0)</f>
        <v>8004</v>
      </c>
      <c r="AB234" s="8"/>
      <c r="AC234" s="6" t="s">
        <v>305</v>
      </c>
      <c r="AD234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('C087EB1FF14D','&lt;?xml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&lt;/userconfig&gt;','','14EM100','14E','192.168.0.154','8004','182.23.61.172','8004','1','1','1234','TO','INJECT','INJECT','2017-12-22 08:15:30','2017-12-22 08:15:30','','118.97.237.244','8004');</v>
      </c>
    </row>
    <row r="235" spans="1:30" ht="135" x14ac:dyDescent="0.25">
      <c r="A235" s="9" t="s">
        <v>612</v>
      </c>
      <c r="B235" s="8" t="str">
        <f t="shared" si="43"/>
        <v>14E</v>
      </c>
      <c r="C235" s="8" t="str">
        <f>VLOOKUP(B235,Cabang!A:B,2,0)</f>
        <v>Purworejo</v>
      </c>
      <c r="D235" s="8" t="str">
        <f>VLOOKUP(B235,Cabang!A:C,3,0)</f>
        <v>TKTW3</v>
      </c>
      <c r="E235" t="s">
        <v>641</v>
      </c>
      <c r="F235" s="6" t="str">
        <f t="shared" si="44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235" s="8"/>
      <c r="H235" s="3" t="str">
        <f t="shared" si="45"/>
        <v>C087EB000E11</v>
      </c>
      <c r="I235" s="8" t="str">
        <f t="shared" si="46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235" s="8"/>
      <c r="K235" s="8" t="str">
        <f t="shared" si="47"/>
        <v>14EM100</v>
      </c>
      <c r="L235" s="8" t="str">
        <f t="shared" si="48"/>
        <v>14E</v>
      </c>
      <c r="M235" s="35" t="str">
        <f>VLOOKUP($L235,setting!$A$2:$M$93,3,0)</f>
        <v>192.168.0.154</v>
      </c>
      <c r="N235" s="35">
        <f>VLOOKUP($L235,setting!$A$2:$M$93,4,0)</f>
        <v>8004</v>
      </c>
      <c r="O235" s="35" t="str">
        <f>VLOOKUP($L235,setting!$A$2:$M$93,5,0)</f>
        <v>182.23.61.172</v>
      </c>
      <c r="P235" s="35">
        <f>VLOOKUP($L235,setting!$A$2:$M$93,6,0)</f>
        <v>8004</v>
      </c>
      <c r="Q235" s="8">
        <v>1</v>
      </c>
      <c r="R235" s="8">
        <v>1</v>
      </c>
      <c r="S235" s="8">
        <v>1234</v>
      </c>
      <c r="T235" s="8" t="s">
        <v>120</v>
      </c>
      <c r="U235" s="8" t="s">
        <v>302</v>
      </c>
      <c r="V235" s="8" t="s">
        <v>302</v>
      </c>
      <c r="W235" s="3" t="s">
        <v>466</v>
      </c>
      <c r="X235" s="3" t="s">
        <v>466</v>
      </c>
      <c r="Y235" s="8"/>
      <c r="Z235" s="35" t="str">
        <f>VLOOKUP($L235,setting!$A$2:$M$93,12,0)</f>
        <v>118.97.237.244</v>
      </c>
      <c r="AA235" s="35">
        <f>VLOOKUP($L235,setting!$A$2:$M$93,13,0)</f>
        <v>8004</v>
      </c>
      <c r="AB235" s="8"/>
      <c r="AC235" s="6" t="s">
        <v>305</v>
      </c>
      <c r="AD235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('C087EB000E11','&lt;?xml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&lt;/userconfig&gt;','','14EM100','14E','192.168.0.154','8004','182.23.61.172','8004','1','1','1234','TO','INJECT','INJECT','2017-12-22 08:15:30','2017-12-22 08:15:30','','118.97.237.244','8004');</v>
      </c>
    </row>
    <row r="236" spans="1:30" ht="135" x14ac:dyDescent="0.25">
      <c r="A236" s="9" t="s">
        <v>613</v>
      </c>
      <c r="B236" s="8" t="str">
        <f t="shared" si="43"/>
        <v>14E</v>
      </c>
      <c r="C236" s="8" t="str">
        <f>VLOOKUP(B236,Cabang!A:B,2,0)</f>
        <v>Purworejo</v>
      </c>
      <c r="D236" s="8" t="str">
        <f>VLOOKUP(B236,Cabang!A:C,3,0)</f>
        <v>TKTW3</v>
      </c>
      <c r="E236" t="s">
        <v>642</v>
      </c>
      <c r="F236" s="6" t="str">
        <f t="shared" si="44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236" s="8"/>
      <c r="H236" s="3" t="str">
        <f t="shared" si="45"/>
        <v>C087EB050DD3</v>
      </c>
      <c r="I236" s="8" t="str">
        <f t="shared" si="46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236" s="8"/>
      <c r="K236" s="8" t="str">
        <f t="shared" si="47"/>
        <v>14EM100</v>
      </c>
      <c r="L236" s="8" t="str">
        <f t="shared" si="48"/>
        <v>14E</v>
      </c>
      <c r="M236" s="35" t="str">
        <f>VLOOKUP($L236,setting!$A$2:$M$93,3,0)</f>
        <v>192.168.0.154</v>
      </c>
      <c r="N236" s="35">
        <f>VLOOKUP($L236,setting!$A$2:$M$93,4,0)</f>
        <v>8004</v>
      </c>
      <c r="O236" s="35" t="str">
        <f>VLOOKUP($L236,setting!$A$2:$M$93,5,0)</f>
        <v>182.23.61.172</v>
      </c>
      <c r="P236" s="35">
        <f>VLOOKUP($L236,setting!$A$2:$M$93,6,0)</f>
        <v>8004</v>
      </c>
      <c r="Q236" s="8">
        <v>1</v>
      </c>
      <c r="R236" s="8">
        <v>1</v>
      </c>
      <c r="S236" s="8">
        <v>1234</v>
      </c>
      <c r="T236" s="8" t="s">
        <v>120</v>
      </c>
      <c r="U236" s="8" t="s">
        <v>302</v>
      </c>
      <c r="V236" s="8" t="s">
        <v>302</v>
      </c>
      <c r="W236" s="3" t="s">
        <v>466</v>
      </c>
      <c r="X236" s="3" t="s">
        <v>466</v>
      </c>
      <c r="Y236" s="8"/>
      <c r="Z236" s="35" t="str">
        <f>VLOOKUP($L236,setting!$A$2:$M$93,12,0)</f>
        <v>118.97.237.244</v>
      </c>
      <c r="AA236" s="35">
        <f>VLOOKUP($L236,setting!$A$2:$M$93,13,0)</f>
        <v>8004</v>
      </c>
      <c r="AB236" s="8"/>
      <c r="AC236" s="6" t="s">
        <v>305</v>
      </c>
      <c r="AD236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('C087EB050DD3','&lt;?xml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&lt;/userconfig&gt;','','14EM100','14E','192.168.0.154','8004','182.23.61.172','8004','1','1','1234','TO','INJECT','INJECT','2017-12-22 08:15:30','2017-12-22 08:15:30','','118.97.237.244','8004');</v>
      </c>
    </row>
    <row r="237" spans="1:30" ht="135" x14ac:dyDescent="0.25">
      <c r="A237" s="9" t="s">
        <v>614</v>
      </c>
      <c r="B237" s="8" t="str">
        <f t="shared" si="43"/>
        <v>14E</v>
      </c>
      <c r="C237" s="8" t="str">
        <f>VLOOKUP(B237,Cabang!A:B,2,0)</f>
        <v>Purworejo</v>
      </c>
      <c r="D237" s="8" t="str">
        <f>VLOOKUP(B237,Cabang!A:C,3,0)</f>
        <v>TKTW3</v>
      </c>
      <c r="E237" t="s">
        <v>643</v>
      </c>
      <c r="F237" s="6" t="str">
        <f t="shared" si="44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237" s="8"/>
      <c r="H237" s="3" t="str">
        <f t="shared" si="45"/>
        <v>C087EB050DB1</v>
      </c>
      <c r="I237" s="8" t="str">
        <f t="shared" si="46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237" s="8"/>
      <c r="K237" s="8" t="str">
        <f t="shared" si="47"/>
        <v>14EM100</v>
      </c>
      <c r="L237" s="8" t="str">
        <f t="shared" si="48"/>
        <v>14E</v>
      </c>
      <c r="M237" s="35" t="str">
        <f>VLOOKUP($L237,setting!$A$2:$M$93,3,0)</f>
        <v>192.168.0.154</v>
      </c>
      <c r="N237" s="35">
        <f>VLOOKUP($L237,setting!$A$2:$M$93,4,0)</f>
        <v>8004</v>
      </c>
      <c r="O237" s="35" t="str">
        <f>VLOOKUP($L237,setting!$A$2:$M$93,5,0)</f>
        <v>182.23.61.172</v>
      </c>
      <c r="P237" s="35">
        <f>VLOOKUP($L237,setting!$A$2:$M$93,6,0)</f>
        <v>8004</v>
      </c>
      <c r="Q237" s="8">
        <v>1</v>
      </c>
      <c r="R237" s="8">
        <v>1</v>
      </c>
      <c r="S237" s="8">
        <v>1234</v>
      </c>
      <c r="T237" s="8" t="s">
        <v>120</v>
      </c>
      <c r="U237" s="8" t="s">
        <v>302</v>
      </c>
      <c r="V237" s="8" t="s">
        <v>302</v>
      </c>
      <c r="W237" s="3" t="s">
        <v>466</v>
      </c>
      <c r="X237" s="3" t="s">
        <v>466</v>
      </c>
      <c r="Y237" s="8"/>
      <c r="Z237" s="35" t="str">
        <f>VLOOKUP($L237,setting!$A$2:$M$93,12,0)</f>
        <v>118.97.237.244</v>
      </c>
      <c r="AA237" s="35">
        <f>VLOOKUP($L237,setting!$A$2:$M$93,13,0)</f>
        <v>8004</v>
      </c>
      <c r="AB237" s="8"/>
      <c r="AC237" s="6" t="s">
        <v>305</v>
      </c>
      <c r="AD237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('C087EB050DB1','&lt;?xml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&lt;/userconfig&gt;','','14EM100','14E','192.168.0.154','8004','182.23.61.172','8004','1','1','1234','TO','INJECT','INJECT','2017-12-22 08:15:30','2017-12-22 08:15:30','','118.97.237.244','8004');</v>
      </c>
    </row>
    <row r="238" spans="1:30" ht="135" x14ac:dyDescent="0.25">
      <c r="A238" t="s">
        <v>615</v>
      </c>
      <c r="B238" s="8" t="str">
        <f t="shared" si="43"/>
        <v>19A</v>
      </c>
      <c r="C238" s="8" t="str">
        <f>VLOOKUP(B238,Cabang!A:B,2,0)</f>
        <v>Kupang</v>
      </c>
      <c r="D238" s="8" t="str">
        <f>VLOOKUP(B238,Cabang!A:C,3,0)</f>
        <v>TKTW4</v>
      </c>
      <c r="E238" t="s">
        <v>644</v>
      </c>
      <c r="F238" s="6" t="str">
        <f t="shared" si="44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38" s="8"/>
      <c r="H238" s="3" t="str">
        <f t="shared" si="45"/>
        <v>C087EB000F47</v>
      </c>
      <c r="I238" s="8" t="str">
        <f t="shared" si="46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38" s="8"/>
      <c r="K238" s="8" t="str">
        <f t="shared" si="47"/>
        <v>19AM100</v>
      </c>
      <c r="L238" s="8" t="str">
        <f t="shared" si="48"/>
        <v>19A</v>
      </c>
      <c r="M238" s="35" t="str">
        <f>VLOOKUP($L238,setting!$A$2:$M$93,3,0)</f>
        <v>192.168.0.240</v>
      </c>
      <c r="N238" s="35">
        <f>VLOOKUP($L238,setting!$A$2:$M$93,4,0)</f>
        <v>8009</v>
      </c>
      <c r="O238" s="35" t="str">
        <f>VLOOKUP($L238,setting!$A$2:$M$93,5,0)</f>
        <v>36.89.97.213</v>
      </c>
      <c r="P238" s="35">
        <f>VLOOKUP($L238,setting!$A$2:$M$93,6,0)</f>
        <v>8009</v>
      </c>
      <c r="Q238" s="8">
        <v>1</v>
      </c>
      <c r="R238" s="8">
        <v>1</v>
      </c>
      <c r="S238" s="8">
        <v>1234</v>
      </c>
      <c r="T238" s="8" t="s">
        <v>120</v>
      </c>
      <c r="U238" s="8" t="s">
        <v>302</v>
      </c>
      <c r="V238" s="8" t="s">
        <v>302</v>
      </c>
      <c r="W238" s="3" t="s">
        <v>466</v>
      </c>
      <c r="X238" s="3" t="s">
        <v>466</v>
      </c>
      <c r="Y238" s="8"/>
      <c r="Z238" s="35" t="str">
        <f>VLOOKUP($L238,setting!$A$2:$M$93,12,0)</f>
        <v>118.97.237.244</v>
      </c>
      <c r="AA238" s="35">
        <f>VLOOKUP($L238,setting!$A$2:$M$93,13,0)</f>
        <v>8009</v>
      </c>
      <c r="AB238" s="8"/>
      <c r="AC238" s="6" t="s">
        <v>305</v>
      </c>
      <c r="AD238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('C087EB000F47','&lt;?xml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239" spans="1:30" ht="135" x14ac:dyDescent="0.25">
      <c r="A239" t="s">
        <v>616</v>
      </c>
      <c r="B239" s="8" t="str">
        <f t="shared" si="43"/>
        <v>19A</v>
      </c>
      <c r="C239" s="8" t="str">
        <f>VLOOKUP(B239,Cabang!A:B,2,0)</f>
        <v>Kupang</v>
      </c>
      <c r="D239" s="8" t="str">
        <f>VLOOKUP(B239,Cabang!A:C,3,0)</f>
        <v>TKTW4</v>
      </c>
      <c r="E239" t="s">
        <v>645</v>
      </c>
      <c r="F239" s="6" t="str">
        <f t="shared" si="44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39" s="8"/>
      <c r="H239" s="3" t="str">
        <f t="shared" si="45"/>
        <v>C087EB050DC7</v>
      </c>
      <c r="I239" s="8" t="str">
        <f t="shared" si="46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39" s="8"/>
      <c r="K239" s="8" t="str">
        <f t="shared" si="47"/>
        <v>19AM100</v>
      </c>
      <c r="L239" s="8" t="str">
        <f t="shared" si="48"/>
        <v>19A</v>
      </c>
      <c r="M239" s="35" t="str">
        <f>VLOOKUP($L239,setting!$A$2:$M$93,3,0)</f>
        <v>192.168.0.240</v>
      </c>
      <c r="N239" s="35">
        <f>VLOOKUP($L239,setting!$A$2:$M$93,4,0)</f>
        <v>8009</v>
      </c>
      <c r="O239" s="35" t="str">
        <f>VLOOKUP($L239,setting!$A$2:$M$93,5,0)</f>
        <v>36.89.97.213</v>
      </c>
      <c r="P239" s="35">
        <f>VLOOKUP($L239,setting!$A$2:$M$93,6,0)</f>
        <v>8009</v>
      </c>
      <c r="Q239" s="8">
        <v>1</v>
      </c>
      <c r="R239" s="8">
        <v>1</v>
      </c>
      <c r="S239" s="8">
        <v>1234</v>
      </c>
      <c r="T239" s="8" t="s">
        <v>120</v>
      </c>
      <c r="U239" s="8" t="s">
        <v>302</v>
      </c>
      <c r="V239" s="8" t="s">
        <v>302</v>
      </c>
      <c r="W239" s="3" t="s">
        <v>466</v>
      </c>
      <c r="X239" s="3" t="s">
        <v>466</v>
      </c>
      <c r="Y239" s="8"/>
      <c r="Z239" s="35" t="str">
        <f>VLOOKUP($L239,setting!$A$2:$M$93,12,0)</f>
        <v>118.97.237.244</v>
      </c>
      <c r="AA239" s="35">
        <f>VLOOKUP($L239,setting!$A$2:$M$93,13,0)</f>
        <v>8009</v>
      </c>
      <c r="AB239" s="8"/>
      <c r="AC239" s="6" t="s">
        <v>305</v>
      </c>
      <c r="AD239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('C087EB050DC7','&lt;?xml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240" spans="1:30" ht="135" x14ac:dyDescent="0.25">
      <c r="A240" t="s">
        <v>617</v>
      </c>
      <c r="B240" s="8" t="str">
        <f t="shared" si="43"/>
        <v>19A</v>
      </c>
      <c r="C240" s="8" t="str">
        <f>VLOOKUP(B240,Cabang!A:B,2,0)</f>
        <v>Kupang</v>
      </c>
      <c r="D240" s="8" t="str">
        <f>VLOOKUP(B240,Cabang!A:C,3,0)</f>
        <v>TKTW4</v>
      </c>
      <c r="E240" t="s">
        <v>646</v>
      </c>
      <c r="F240" s="6" t="str">
        <f t="shared" si="44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0" s="8"/>
      <c r="H240" s="3" t="str">
        <f t="shared" si="45"/>
        <v>C087EB050DD5</v>
      </c>
      <c r="I240" s="8" t="str">
        <f t="shared" si="46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0" s="8"/>
      <c r="K240" s="8" t="str">
        <f t="shared" si="47"/>
        <v>19AM100</v>
      </c>
      <c r="L240" s="8" t="str">
        <f t="shared" si="48"/>
        <v>19A</v>
      </c>
      <c r="M240" s="35" t="str">
        <f>VLOOKUP($L240,setting!$A$2:$M$93,3,0)</f>
        <v>192.168.0.240</v>
      </c>
      <c r="N240" s="35">
        <f>VLOOKUP($L240,setting!$A$2:$M$93,4,0)</f>
        <v>8009</v>
      </c>
      <c r="O240" s="35" t="str">
        <f>VLOOKUP($L240,setting!$A$2:$M$93,5,0)</f>
        <v>36.89.97.213</v>
      </c>
      <c r="P240" s="35">
        <f>VLOOKUP($L240,setting!$A$2:$M$93,6,0)</f>
        <v>8009</v>
      </c>
      <c r="Q240" s="8">
        <v>1</v>
      </c>
      <c r="R240" s="8">
        <v>1</v>
      </c>
      <c r="S240" s="8">
        <v>1234</v>
      </c>
      <c r="T240" s="8" t="s">
        <v>120</v>
      </c>
      <c r="U240" s="8" t="s">
        <v>302</v>
      </c>
      <c r="V240" s="8" t="s">
        <v>302</v>
      </c>
      <c r="W240" s="3" t="s">
        <v>466</v>
      </c>
      <c r="X240" s="3" t="s">
        <v>466</v>
      </c>
      <c r="Y240" s="8"/>
      <c r="Z240" s="35" t="str">
        <f>VLOOKUP($L240,setting!$A$2:$M$93,12,0)</f>
        <v>118.97.237.244</v>
      </c>
      <c r="AA240" s="35">
        <f>VLOOKUP($L240,setting!$A$2:$M$93,13,0)</f>
        <v>8009</v>
      </c>
      <c r="AB240" s="8"/>
      <c r="AC240" s="6" t="s">
        <v>305</v>
      </c>
      <c r="AD240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('C087EB050DD5','&lt;?xml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241" spans="1:30" ht="135" x14ac:dyDescent="0.25">
      <c r="A241" t="s">
        <v>618</v>
      </c>
      <c r="B241" s="8" t="str">
        <f t="shared" si="43"/>
        <v>19A</v>
      </c>
      <c r="C241" s="8" t="str">
        <f>VLOOKUP(B241,Cabang!A:B,2,0)</f>
        <v>Kupang</v>
      </c>
      <c r="D241" s="8" t="str">
        <f>VLOOKUP(B241,Cabang!A:C,3,0)</f>
        <v>TKTW4</v>
      </c>
      <c r="E241" t="s">
        <v>647</v>
      </c>
      <c r="F241" s="6" t="str">
        <f t="shared" si="44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1" s="8"/>
      <c r="H241" s="3" t="str">
        <f t="shared" si="45"/>
        <v>C087EB050D9B</v>
      </c>
      <c r="I241" s="8" t="str">
        <f t="shared" si="46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1" s="8"/>
      <c r="K241" s="8" t="str">
        <f t="shared" si="47"/>
        <v>19AM100</v>
      </c>
      <c r="L241" s="8" t="str">
        <f t="shared" si="48"/>
        <v>19A</v>
      </c>
      <c r="M241" s="35" t="str">
        <f>VLOOKUP($L241,setting!$A$2:$M$93,3,0)</f>
        <v>192.168.0.240</v>
      </c>
      <c r="N241" s="35">
        <f>VLOOKUP($L241,setting!$A$2:$M$93,4,0)</f>
        <v>8009</v>
      </c>
      <c r="O241" s="35" t="str">
        <f>VLOOKUP($L241,setting!$A$2:$M$93,5,0)</f>
        <v>36.89.97.213</v>
      </c>
      <c r="P241" s="35">
        <f>VLOOKUP($L241,setting!$A$2:$M$93,6,0)</f>
        <v>8009</v>
      </c>
      <c r="Q241" s="8">
        <v>1</v>
      </c>
      <c r="R241" s="8">
        <v>1</v>
      </c>
      <c r="S241" s="8">
        <v>1234</v>
      </c>
      <c r="T241" s="8" t="s">
        <v>120</v>
      </c>
      <c r="U241" s="8" t="s">
        <v>302</v>
      </c>
      <c r="V241" s="8" t="s">
        <v>302</v>
      </c>
      <c r="W241" s="3" t="s">
        <v>466</v>
      </c>
      <c r="X241" s="3" t="s">
        <v>466</v>
      </c>
      <c r="Y241" s="8"/>
      <c r="Z241" s="35" t="str">
        <f>VLOOKUP($L241,setting!$A$2:$M$93,12,0)</f>
        <v>118.97.237.244</v>
      </c>
      <c r="AA241" s="35">
        <f>VLOOKUP($L241,setting!$A$2:$M$93,13,0)</f>
        <v>8009</v>
      </c>
      <c r="AB241" s="8"/>
      <c r="AC241" s="6" t="s">
        <v>305</v>
      </c>
      <c r="AD241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('C087EB050D9B','&lt;?xml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242" spans="1:30" ht="135" x14ac:dyDescent="0.25">
      <c r="A242" t="s">
        <v>619</v>
      </c>
      <c r="B242" s="8" t="str">
        <f t="shared" si="43"/>
        <v>19A</v>
      </c>
      <c r="C242" s="8" t="str">
        <f>VLOOKUP(B242,Cabang!A:B,2,0)</f>
        <v>Kupang</v>
      </c>
      <c r="D242" s="8" t="str">
        <f>VLOOKUP(B242,Cabang!A:C,3,0)</f>
        <v>TKTW4</v>
      </c>
      <c r="E242" t="s">
        <v>648</v>
      </c>
      <c r="F242" s="6" t="str">
        <f t="shared" si="44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2" s="8"/>
      <c r="H242" s="3" t="str">
        <f t="shared" si="45"/>
        <v>C087EB050DBB</v>
      </c>
      <c r="I242" s="8" t="str">
        <f t="shared" si="46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2" s="8"/>
      <c r="K242" s="8" t="str">
        <f t="shared" si="47"/>
        <v>19AM100</v>
      </c>
      <c r="L242" s="8" t="str">
        <f t="shared" si="48"/>
        <v>19A</v>
      </c>
      <c r="M242" s="35" t="str">
        <f>VLOOKUP($L242,setting!$A$2:$M$93,3,0)</f>
        <v>192.168.0.240</v>
      </c>
      <c r="N242" s="35">
        <f>VLOOKUP($L242,setting!$A$2:$M$93,4,0)</f>
        <v>8009</v>
      </c>
      <c r="O242" s="35" t="str">
        <f>VLOOKUP($L242,setting!$A$2:$M$93,5,0)</f>
        <v>36.89.97.213</v>
      </c>
      <c r="P242" s="35">
        <f>VLOOKUP($L242,setting!$A$2:$M$93,6,0)</f>
        <v>8009</v>
      </c>
      <c r="Q242" s="8">
        <v>1</v>
      </c>
      <c r="R242" s="8">
        <v>1</v>
      </c>
      <c r="S242" s="8">
        <v>1234</v>
      </c>
      <c r="T242" s="8" t="s">
        <v>120</v>
      </c>
      <c r="U242" s="8" t="s">
        <v>302</v>
      </c>
      <c r="V242" s="8" t="s">
        <v>302</v>
      </c>
      <c r="W242" s="3" t="s">
        <v>466</v>
      </c>
      <c r="X242" s="3" t="s">
        <v>466</v>
      </c>
      <c r="Y242" s="8"/>
      <c r="Z242" s="35" t="str">
        <f>VLOOKUP($L242,setting!$A$2:$M$93,12,0)</f>
        <v>118.97.237.244</v>
      </c>
      <c r="AA242" s="35">
        <f>VLOOKUP($L242,setting!$A$2:$M$93,13,0)</f>
        <v>8009</v>
      </c>
      <c r="AB242" s="8"/>
      <c r="AC242" s="6" t="s">
        <v>305</v>
      </c>
      <c r="AD242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('C087EB050DBB','&lt;?xml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243" spans="1:30" ht="135" x14ac:dyDescent="0.25">
      <c r="A243" t="s">
        <v>620</v>
      </c>
      <c r="B243" s="8" t="str">
        <f t="shared" si="43"/>
        <v>27C</v>
      </c>
      <c r="C243" s="8" t="str">
        <f>VLOOKUP(B243,Cabang!A:B,2,0)</f>
        <v>Bulukumba</v>
      </c>
      <c r="D243" s="8" t="str">
        <f>VLOOKUP(B243,Cabang!A:C,3,0)</f>
        <v>TKTW5</v>
      </c>
      <c r="E243" t="s">
        <v>649</v>
      </c>
      <c r="F243" s="6" t="str">
        <f t="shared" si="44"/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3" s="8"/>
      <c r="H243" s="3" t="str">
        <f t="shared" si="45"/>
        <v>C087EB001061</v>
      </c>
      <c r="I243" s="8" t="str">
        <f t="shared" si="46"/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3" s="8"/>
      <c r="K243" s="8" t="str">
        <f t="shared" si="47"/>
        <v>27CM100</v>
      </c>
      <c r="L243" s="8" t="str">
        <f t="shared" si="48"/>
        <v>27C</v>
      </c>
      <c r="M243" s="35" t="str">
        <f>VLOOKUP($L243,setting!$A$2:$M$93,3,0)</f>
        <v>192.168.0.240</v>
      </c>
      <c r="N243" s="35">
        <f>VLOOKUP($L243,setting!$A$2:$M$93,4,0)</f>
        <v>8006</v>
      </c>
      <c r="O243" s="35" t="str">
        <f>VLOOKUP($L243,setting!$A$2:$M$93,5,0)</f>
        <v>180.250.176.221</v>
      </c>
      <c r="P243" s="35">
        <f>VLOOKUP($L243,setting!$A$2:$M$93,6,0)</f>
        <v>8009</v>
      </c>
      <c r="Q243" s="8">
        <v>1</v>
      </c>
      <c r="R243" s="8">
        <v>1</v>
      </c>
      <c r="S243" s="8">
        <v>1234</v>
      </c>
      <c r="T243" s="8" t="s">
        <v>120</v>
      </c>
      <c r="U243" s="8" t="s">
        <v>302</v>
      </c>
      <c r="V243" s="8" t="s">
        <v>302</v>
      </c>
      <c r="W243" s="3" t="s">
        <v>466</v>
      </c>
      <c r="X243" s="3" t="s">
        <v>466</v>
      </c>
      <c r="Y243" s="8"/>
      <c r="Z243" s="35" t="str">
        <f>VLOOKUP($L243,setting!$A$2:$M$93,12,0)</f>
        <v>118.97.237.244</v>
      </c>
      <c r="AA243" s="35">
        <f>VLOOKUP($L243,setting!$A$2:$M$93,13,0)</f>
        <v>8009</v>
      </c>
      <c r="AB243" s="8"/>
      <c r="AC243" s="6" t="s">
        <v>305</v>
      </c>
      <c r="AD243" s="6" t="str">
        <f t="shared" si="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('C087EB001061','&lt;?xml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&lt;/userconfig&gt;','','27CM100','27C','192.168.0.240','8006','180.250.176.221','8009','1','1','1234','TO','INJECT','INJECT','2017-12-22 08:15:30','2017-12-22 08:15:30','','118.97.237.244','8009');</v>
      </c>
    </row>
    <row r="244" spans="1:30" x14ac:dyDescent="0.25">
      <c r="L244"/>
    </row>
    <row r="245" spans="1:30" ht="135" x14ac:dyDescent="0.25">
      <c r="A245" t="s">
        <v>480</v>
      </c>
      <c r="B245" s="8" t="str">
        <f t="shared" ref="B245" si="50">LEFT(A245,3)</f>
        <v>16H</v>
      </c>
      <c r="C245" s="8" t="str">
        <f>VLOOKUP(B245,Cabang!A:B,2,0)</f>
        <v>Jember</v>
      </c>
      <c r="D245" s="8" t="str">
        <f>VLOOKUP(B245,Cabang!A:C,3,0)</f>
        <v>TKTW4</v>
      </c>
      <c r="E245" t="s">
        <v>651</v>
      </c>
      <c r="F245" s="6" t="str">
        <f t="shared" ref="F245" si="51">CONCATENATE("&lt;?xml version=""1.0"" encoding=""UTF-8""?&gt;&lt;userconfig&gt;&lt;username&gt;Office Mebel ",C245,"&lt;/username&gt;&lt;szId&gt;",K245,"&lt;/szId&gt;&lt;password&gt;1234&lt;/password&gt;&lt;szDepoId&gt;",L245,"&lt;/szDepoId&gt;&lt;szDepoName&gt;",C245,"&lt;/szDepoName&gt;&lt;database&gt;MobileSFA.db3&lt;/database&gt;&lt;szWifiIP&gt;",M245,"&lt;/szWifiIP&gt;&lt;szWifiPort&gt;",N245,"&lt;/szWifiPort&gt;&lt;szGPRSIP&gt;",O245,"&lt;/szGPRSIP&gt;&lt;szGPRSPort&gt;",P245,"&lt;/szGPRSPort&gt;  &lt;szBackUpIP&gt;",Z245,"&lt;/szBackUpIP&gt;&lt;szBackUpPort&gt;",AA245,"&lt;/szBackUpPort&gt;  &lt;szType&gt;TO&lt;/szType&gt;&lt;bWifi&gt;YES&lt;/bWifi&gt;&lt;bDalamKota&gt;YES&lt;/bDalamKota&gt;    &lt;/userconfig&gt;")</f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5" s="8"/>
      <c r="H245" s="3" t="str">
        <f t="shared" ref="H245" si="52">E245</f>
        <v>C087EB000D87</v>
      </c>
      <c r="I245" s="8" t="str">
        <f t="shared" ref="I245" si="53">F245</f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5" s="8"/>
      <c r="K245" s="8" t="str">
        <f t="shared" ref="K245" si="54">CONCATENATE(B245,"M100")</f>
        <v>16HM100</v>
      </c>
      <c r="L245" s="8" t="str">
        <f t="shared" ref="L245" si="55">B245</f>
        <v>16H</v>
      </c>
      <c r="M245" s="35" t="str">
        <f>VLOOKUP($L245,setting!$A$2:$M$93,3,0)</f>
        <v>192.168.0.155</v>
      </c>
      <c r="N245" s="35">
        <f>VLOOKUP($L245,setting!$A$2:$M$93,4,0)</f>
        <v>8009</v>
      </c>
      <c r="O245" s="35" t="str">
        <f>VLOOKUP($L245,setting!$A$2:$M$93,5,0)</f>
        <v>182.23.61.173</v>
      </c>
      <c r="P245" s="35">
        <f>VLOOKUP($L245,setting!$A$2:$M$93,6,0)</f>
        <v>8009</v>
      </c>
      <c r="Q245" s="8">
        <v>1</v>
      </c>
      <c r="R245" s="8">
        <v>1</v>
      </c>
      <c r="S245" s="8">
        <v>1234</v>
      </c>
      <c r="T245" s="8" t="s">
        <v>120</v>
      </c>
      <c r="U245" s="8" t="s">
        <v>302</v>
      </c>
      <c r="V245" s="8" t="s">
        <v>302</v>
      </c>
      <c r="W245" s="3" t="s">
        <v>466</v>
      </c>
      <c r="X245" s="3" t="s">
        <v>466</v>
      </c>
      <c r="Y245" s="8"/>
      <c r="Z245" s="35" t="str">
        <f>VLOOKUP($L245,setting!$A$2:$M$93,12,0)</f>
        <v>118.97.237.244</v>
      </c>
      <c r="AA245" s="35">
        <f>VLOOKUP($L245,setting!$A$2:$M$93,13,0)</f>
        <v>8009</v>
      </c>
      <c r="AB245" s="8"/>
      <c r="AC245" s="6" t="s">
        <v>305</v>
      </c>
      <c r="AD245" s="6" t="str">
        <f t="shared" ref="AD245" si="56">CONCATENATE(AC245,H245,"','",I245,"','",J245,"','",K245,"','",L245,"','",M245,"','",N245,"','",O245,"','",P245,"','",Q245,"','",R245,"','",S245,"','",T245,"','",U245,"','",V245,"','",W245,"','",X245,"','",Y245,"','",Z245,"','",AA245,"');")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('C087EB000D87','&lt;?xml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246" spans="1:30" x14ac:dyDescent="0.25">
      <c r="L246"/>
    </row>
    <row r="247" spans="1:30" ht="135" x14ac:dyDescent="0.25">
      <c r="A247" t="s">
        <v>652</v>
      </c>
      <c r="B247" s="8" t="str">
        <f t="shared" ref="B247:B268" si="57">LEFT(A247,3)</f>
        <v>03A</v>
      </c>
      <c r="C247" s="8" t="str">
        <f>VLOOKUP(B247,Cabang!A:B,2,0)</f>
        <v>Pekanbaru</v>
      </c>
      <c r="D247" s="8" t="str">
        <f>VLOOKUP(B247,Cabang!A:C,3,0)</f>
        <v>TKTW1</v>
      </c>
      <c r="E247" t="s">
        <v>653</v>
      </c>
      <c r="F247" s="6" t="str">
        <f t="shared" ref="F247:F268" si="58">CONCATENATE("&lt;?xml version=""1.0"" encoding=""UTF-8""?&gt;&lt;userconfig&gt;&lt;username&gt;Office Mebel ",C247,"&lt;/username&gt;&lt;szId&gt;",K247,"&lt;/szId&gt;&lt;password&gt;1234&lt;/password&gt;&lt;szDepoId&gt;",L247,"&lt;/szDepoId&gt;&lt;szDepoName&gt;",C247,"&lt;/szDepoName&gt;&lt;database&gt;MobileSFA.db3&lt;/database&gt;&lt;szWifiIP&gt;",M247,"&lt;/szWifiIP&gt;&lt;szWifiPort&gt;",N247,"&lt;/szWifiPort&gt;&lt;szGPRSIP&gt;",O247,"&lt;/szGPRSIP&gt;&lt;szGPRSPort&gt;",P247,"&lt;/szGPRSPort&gt;  &lt;szBackUpIP&gt;",Z247,"&lt;/szBackUpIP&gt;&lt;szBackUpPort&gt;",AA247,"&lt;/szBackUpPort&gt;  &lt;szType&gt;TO&lt;/szType&gt;&lt;bWifi&gt;YES&lt;/bWifi&gt;&lt;bDalamKota&gt;YES&lt;/bDalamKota&gt;    &lt;/userconfig&gt;")</f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7" s="8"/>
      <c r="H247" s="3" t="str">
        <f t="shared" ref="H247:H268" si="59">E247</f>
        <v>C087EB000F41</v>
      </c>
      <c r="I247" s="8" t="str">
        <f t="shared" ref="I247:I268" si="60">F247</f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7" s="8"/>
      <c r="K247" s="8" t="str">
        <f t="shared" ref="K247:K268" si="61">CONCATENATE(B247,"M100")</f>
        <v>03AM100</v>
      </c>
      <c r="L247" s="8" t="str">
        <f t="shared" ref="L247:L268" si="62">B247</f>
        <v>03A</v>
      </c>
      <c r="M247" s="35" t="str">
        <f>VLOOKUP($L247,setting!$A$2:$M$93,3,0)</f>
        <v>192.168.0.151</v>
      </c>
      <c r="N247" s="35">
        <f>VLOOKUP($L247,setting!$A$2:$M$93,4,0)</f>
        <v>8009</v>
      </c>
      <c r="O247" s="35" t="str">
        <f>VLOOKUP($L247,setting!$A$2:$M$93,5,0)</f>
        <v>180.250.176.220</v>
      </c>
      <c r="P247" s="35">
        <f>VLOOKUP($L247,setting!$A$2:$M$93,6,0)</f>
        <v>8009</v>
      </c>
      <c r="Q247" s="8">
        <v>1</v>
      </c>
      <c r="R247" s="8">
        <v>1</v>
      </c>
      <c r="S247" s="8">
        <v>1234</v>
      </c>
      <c r="T247" s="8" t="s">
        <v>120</v>
      </c>
      <c r="U247" s="8" t="s">
        <v>302</v>
      </c>
      <c r="V247" s="8" t="s">
        <v>302</v>
      </c>
      <c r="W247" s="3" t="s">
        <v>466</v>
      </c>
      <c r="X247" s="3" t="s">
        <v>466</v>
      </c>
      <c r="Y247" s="8"/>
      <c r="Z247" s="35" t="str">
        <f>VLOOKUP($L247,setting!$A$2:$M$93,12,0)</f>
        <v>118.97.237.244</v>
      </c>
      <c r="AA247" s="35">
        <f>VLOOKUP($L247,setting!$A$2:$M$93,13,0)</f>
        <v>8009</v>
      </c>
      <c r="AB247" s="8"/>
      <c r="AC247" s="6" t="s">
        <v>305</v>
      </c>
      <c r="AD247" s="6" t="str">
        <f t="shared" ref="AD247:AD268" si="63">CONCATENATE(AC247,H247,"','",I247,"','",J247,"','",K247,"','",L247,"','",M247,"','",N247,"','",O247,"','",P247,"','",Q247,"','",R247,"','",S247,"','",T247,"','",U247,"','",V247,"','",W247,"','",X247,"','",Y247,"','",Z247,"','",AA247,"');")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('C087EB000F41','&lt;?xml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48" spans="1:30" ht="135" x14ac:dyDescent="0.25">
      <c r="A248" t="s">
        <v>654</v>
      </c>
      <c r="B248" s="8" t="str">
        <f t="shared" si="57"/>
        <v>03A</v>
      </c>
      <c r="C248" s="8" t="str">
        <f>VLOOKUP(B248,Cabang!A:B,2,0)</f>
        <v>Pekanbaru</v>
      </c>
      <c r="D248" s="8" t="str">
        <f>VLOOKUP(B248,Cabang!A:C,3,0)</f>
        <v>TKTW1</v>
      </c>
      <c r="E248" t="s">
        <v>655</v>
      </c>
      <c r="F248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8" s="8"/>
      <c r="H248" s="3" t="str">
        <f t="shared" si="59"/>
        <v>C087EB000A0D</v>
      </c>
      <c r="I248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8" s="8"/>
      <c r="K248" s="8" t="str">
        <f t="shared" si="61"/>
        <v>03AM100</v>
      </c>
      <c r="L248" s="8" t="str">
        <f t="shared" si="62"/>
        <v>03A</v>
      </c>
      <c r="M248" s="35" t="str">
        <f>VLOOKUP($L248,setting!$A$2:$M$93,3,0)</f>
        <v>192.168.0.151</v>
      </c>
      <c r="N248" s="35">
        <f>VLOOKUP($L248,setting!$A$2:$M$93,4,0)</f>
        <v>8009</v>
      </c>
      <c r="O248" s="35" t="str">
        <f>VLOOKUP($L248,setting!$A$2:$M$93,5,0)</f>
        <v>180.250.176.220</v>
      </c>
      <c r="P248" s="35">
        <f>VLOOKUP($L248,setting!$A$2:$M$93,6,0)</f>
        <v>8009</v>
      </c>
      <c r="Q248" s="8">
        <v>1</v>
      </c>
      <c r="R248" s="8">
        <v>1</v>
      </c>
      <c r="S248" s="8">
        <v>1234</v>
      </c>
      <c r="T248" s="8" t="s">
        <v>120</v>
      </c>
      <c r="U248" s="8" t="s">
        <v>302</v>
      </c>
      <c r="V248" s="8" t="s">
        <v>302</v>
      </c>
      <c r="W248" s="3" t="s">
        <v>466</v>
      </c>
      <c r="X248" s="3" t="s">
        <v>466</v>
      </c>
      <c r="Y248" s="8"/>
      <c r="Z248" s="35" t="str">
        <f>VLOOKUP($L248,setting!$A$2:$M$93,12,0)</f>
        <v>118.97.237.244</v>
      </c>
      <c r="AA248" s="35">
        <f>VLOOKUP($L248,setting!$A$2:$M$93,13,0)</f>
        <v>8009</v>
      </c>
      <c r="AB248" s="8"/>
      <c r="AC248" s="6" t="s">
        <v>305</v>
      </c>
      <c r="AD248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('C087EB000A0D','&lt;?xml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49" spans="1:30" ht="135" x14ac:dyDescent="0.25">
      <c r="A249" t="s">
        <v>656</v>
      </c>
      <c r="B249" s="8" t="str">
        <f t="shared" si="57"/>
        <v>03A</v>
      </c>
      <c r="C249" s="8" t="str">
        <f>VLOOKUP(B249,Cabang!A:B,2,0)</f>
        <v>Pekanbaru</v>
      </c>
      <c r="D249" s="8" t="str">
        <f>VLOOKUP(B249,Cabang!A:C,3,0)</f>
        <v>TKTW1</v>
      </c>
      <c r="E249" t="s">
        <v>657</v>
      </c>
      <c r="F249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49" s="8"/>
      <c r="H249" s="3" t="str">
        <f t="shared" si="59"/>
        <v>C087EB0011D5</v>
      </c>
      <c r="I249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49" s="8"/>
      <c r="K249" s="8" t="str">
        <f t="shared" si="61"/>
        <v>03AM100</v>
      </c>
      <c r="L249" s="8" t="str">
        <f t="shared" si="62"/>
        <v>03A</v>
      </c>
      <c r="M249" s="35" t="str">
        <f>VLOOKUP($L249,setting!$A$2:$M$93,3,0)</f>
        <v>192.168.0.151</v>
      </c>
      <c r="N249" s="35">
        <f>VLOOKUP($L249,setting!$A$2:$M$93,4,0)</f>
        <v>8009</v>
      </c>
      <c r="O249" s="35" t="str">
        <f>VLOOKUP($L249,setting!$A$2:$M$93,5,0)</f>
        <v>180.250.176.220</v>
      </c>
      <c r="P249" s="35">
        <f>VLOOKUP($L249,setting!$A$2:$M$93,6,0)</f>
        <v>8009</v>
      </c>
      <c r="Q249" s="8">
        <v>1</v>
      </c>
      <c r="R249" s="8">
        <v>1</v>
      </c>
      <c r="S249" s="8">
        <v>1234</v>
      </c>
      <c r="T249" s="8" t="s">
        <v>120</v>
      </c>
      <c r="U249" s="8" t="s">
        <v>302</v>
      </c>
      <c r="V249" s="8" t="s">
        <v>302</v>
      </c>
      <c r="W249" s="3" t="s">
        <v>466</v>
      </c>
      <c r="X249" s="3" t="s">
        <v>466</v>
      </c>
      <c r="Y249" s="8"/>
      <c r="Z249" s="35" t="str">
        <f>VLOOKUP($L249,setting!$A$2:$M$93,12,0)</f>
        <v>118.97.237.244</v>
      </c>
      <c r="AA249" s="35">
        <f>VLOOKUP($L249,setting!$A$2:$M$93,13,0)</f>
        <v>8009</v>
      </c>
      <c r="AB249" s="8"/>
      <c r="AC249" s="6" t="s">
        <v>305</v>
      </c>
      <c r="AD249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('C087EB0011D5','&lt;?xml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0" spans="1:30" ht="135" x14ac:dyDescent="0.25">
      <c r="A250" t="s">
        <v>658</v>
      </c>
      <c r="B250" s="8" t="str">
        <f t="shared" si="57"/>
        <v>03A</v>
      </c>
      <c r="C250" s="8" t="str">
        <f>VLOOKUP(B250,Cabang!A:B,2,0)</f>
        <v>Pekanbaru</v>
      </c>
      <c r="D250" s="8" t="str">
        <f>VLOOKUP(B250,Cabang!A:C,3,0)</f>
        <v>TKTW1</v>
      </c>
      <c r="E250" t="s">
        <v>682</v>
      </c>
      <c r="F250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50" s="8"/>
      <c r="H250" s="3" t="str">
        <f t="shared" si="59"/>
        <v>C087EB000F59</v>
      </c>
      <c r="I250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50" s="8"/>
      <c r="K250" s="8" t="str">
        <f t="shared" si="61"/>
        <v>03AM100</v>
      </c>
      <c r="L250" s="8" t="str">
        <f t="shared" si="62"/>
        <v>03A</v>
      </c>
      <c r="M250" s="35" t="str">
        <f>VLOOKUP($L250,setting!$A$2:$M$93,3,0)</f>
        <v>192.168.0.151</v>
      </c>
      <c r="N250" s="35">
        <f>VLOOKUP($L250,setting!$A$2:$M$93,4,0)</f>
        <v>8009</v>
      </c>
      <c r="O250" s="35" t="str">
        <f>VLOOKUP($L250,setting!$A$2:$M$93,5,0)</f>
        <v>180.250.176.220</v>
      </c>
      <c r="P250" s="35">
        <f>VLOOKUP($L250,setting!$A$2:$M$93,6,0)</f>
        <v>8009</v>
      </c>
      <c r="Q250" s="8">
        <v>1</v>
      </c>
      <c r="R250" s="8">
        <v>1</v>
      </c>
      <c r="S250" s="8">
        <v>1234</v>
      </c>
      <c r="T250" s="8" t="s">
        <v>120</v>
      </c>
      <c r="U250" s="8" t="s">
        <v>302</v>
      </c>
      <c r="V250" s="8" t="s">
        <v>302</v>
      </c>
      <c r="W250" s="3" t="s">
        <v>466</v>
      </c>
      <c r="X250" s="3" t="s">
        <v>466</v>
      </c>
      <c r="Y250" s="8"/>
      <c r="Z250" s="35" t="str">
        <f>VLOOKUP($L250,setting!$A$2:$M$93,12,0)</f>
        <v>118.97.237.244</v>
      </c>
      <c r="AA250" s="35">
        <f>VLOOKUP($L250,setting!$A$2:$M$93,13,0)</f>
        <v>8009</v>
      </c>
      <c r="AB250" s="8"/>
      <c r="AC250" s="6" t="s">
        <v>305</v>
      </c>
      <c r="AD250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('C087EB000F59','&lt;?xml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1" spans="1:30" ht="135" x14ac:dyDescent="0.25">
      <c r="A251" t="s">
        <v>659</v>
      </c>
      <c r="B251" s="8" t="str">
        <f t="shared" si="57"/>
        <v>03A</v>
      </c>
      <c r="C251" s="8" t="str">
        <f>VLOOKUP(B251,Cabang!A:B,2,0)</f>
        <v>Pekanbaru</v>
      </c>
      <c r="D251" s="8" t="str">
        <f>VLOOKUP(B251,Cabang!A:C,3,0)</f>
        <v>TKTW1</v>
      </c>
      <c r="E251" t="s">
        <v>683</v>
      </c>
      <c r="F251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51" s="8"/>
      <c r="H251" s="3" t="str">
        <f t="shared" si="59"/>
        <v>C087EB000AA1</v>
      </c>
      <c r="I251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51" s="8"/>
      <c r="K251" s="8" t="str">
        <f t="shared" si="61"/>
        <v>03AM100</v>
      </c>
      <c r="L251" s="8" t="str">
        <f t="shared" si="62"/>
        <v>03A</v>
      </c>
      <c r="M251" s="35" t="str">
        <f>VLOOKUP($L251,setting!$A$2:$M$93,3,0)</f>
        <v>192.168.0.151</v>
      </c>
      <c r="N251" s="35">
        <f>VLOOKUP($L251,setting!$A$2:$M$93,4,0)</f>
        <v>8009</v>
      </c>
      <c r="O251" s="35" t="str">
        <f>VLOOKUP($L251,setting!$A$2:$M$93,5,0)</f>
        <v>180.250.176.220</v>
      </c>
      <c r="P251" s="35">
        <f>VLOOKUP($L251,setting!$A$2:$M$93,6,0)</f>
        <v>8009</v>
      </c>
      <c r="Q251" s="8">
        <v>1</v>
      </c>
      <c r="R251" s="8">
        <v>1</v>
      </c>
      <c r="S251" s="8">
        <v>1234</v>
      </c>
      <c r="T251" s="8" t="s">
        <v>120</v>
      </c>
      <c r="U251" s="8" t="s">
        <v>302</v>
      </c>
      <c r="V251" s="8" t="s">
        <v>302</v>
      </c>
      <c r="W251" s="3" t="s">
        <v>466</v>
      </c>
      <c r="X251" s="3" t="s">
        <v>466</v>
      </c>
      <c r="Y251" s="8"/>
      <c r="Z251" s="35" t="str">
        <f>VLOOKUP($L251,setting!$A$2:$M$93,12,0)</f>
        <v>118.97.237.244</v>
      </c>
      <c r="AA251" s="35">
        <f>VLOOKUP($L251,setting!$A$2:$M$93,13,0)</f>
        <v>8009</v>
      </c>
      <c r="AB251" s="8"/>
      <c r="AC251" s="6" t="s">
        <v>305</v>
      </c>
      <c r="AD251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('C087EB000AA1','&lt;?xml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2" spans="1:30" ht="135" x14ac:dyDescent="0.25">
      <c r="A252" t="s">
        <v>660</v>
      </c>
      <c r="B252" s="8" t="str">
        <f t="shared" si="57"/>
        <v>03A</v>
      </c>
      <c r="C252" s="8" t="str">
        <f>VLOOKUP(B252,Cabang!A:B,2,0)</f>
        <v>Pekanbaru</v>
      </c>
      <c r="D252" s="8" t="str">
        <f>VLOOKUP(B252,Cabang!A:C,3,0)</f>
        <v>TKTW1</v>
      </c>
      <c r="E252" t="s">
        <v>684</v>
      </c>
      <c r="F252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52" s="8"/>
      <c r="H252" s="3" t="str">
        <f t="shared" si="59"/>
        <v>205EF7F77272</v>
      </c>
      <c r="I252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52" s="8"/>
      <c r="K252" s="8" t="str">
        <f t="shared" si="61"/>
        <v>03AM100</v>
      </c>
      <c r="L252" s="8" t="str">
        <f t="shared" si="62"/>
        <v>03A</v>
      </c>
      <c r="M252" s="35" t="str">
        <f>VLOOKUP($L252,setting!$A$2:$M$93,3,0)</f>
        <v>192.168.0.151</v>
      </c>
      <c r="N252" s="35">
        <f>VLOOKUP($L252,setting!$A$2:$M$93,4,0)</f>
        <v>8009</v>
      </c>
      <c r="O252" s="35" t="str">
        <f>VLOOKUP($L252,setting!$A$2:$M$93,5,0)</f>
        <v>180.250.176.220</v>
      </c>
      <c r="P252" s="35">
        <f>VLOOKUP($L252,setting!$A$2:$M$93,6,0)</f>
        <v>8009</v>
      </c>
      <c r="Q252" s="8">
        <v>1</v>
      </c>
      <c r="R252" s="8">
        <v>1</v>
      </c>
      <c r="S252" s="8">
        <v>1234</v>
      </c>
      <c r="T252" s="8" t="s">
        <v>120</v>
      </c>
      <c r="U252" s="8" t="s">
        <v>302</v>
      </c>
      <c r="V252" s="8" t="s">
        <v>302</v>
      </c>
      <c r="W252" s="3" t="s">
        <v>466</v>
      </c>
      <c r="X252" s="3" t="s">
        <v>466</v>
      </c>
      <c r="Y252" s="8"/>
      <c r="Z252" s="35" t="str">
        <f>VLOOKUP($L252,setting!$A$2:$M$93,12,0)</f>
        <v>118.97.237.244</v>
      </c>
      <c r="AA252" s="35">
        <f>VLOOKUP($L252,setting!$A$2:$M$93,13,0)</f>
        <v>8009</v>
      </c>
      <c r="AB252" s="8"/>
      <c r="AC252" s="6" t="s">
        <v>305</v>
      </c>
      <c r="AD252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('205EF7F77272','&lt;?xml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3" spans="1:30" ht="135" x14ac:dyDescent="0.25">
      <c r="A253" t="s">
        <v>661</v>
      </c>
      <c r="B253" s="8" t="str">
        <f t="shared" si="57"/>
        <v>03A</v>
      </c>
      <c r="C253" s="8" t="str">
        <f>VLOOKUP(B253,Cabang!A:B,2,0)</f>
        <v>Pekanbaru</v>
      </c>
      <c r="D253" s="8" t="str">
        <f>VLOOKUP(B253,Cabang!A:C,3,0)</f>
        <v>TKTW1</v>
      </c>
      <c r="E253" t="s">
        <v>685</v>
      </c>
      <c r="F253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53" s="8"/>
      <c r="H253" s="3" t="str">
        <f t="shared" si="59"/>
        <v>C087EB00E73F</v>
      </c>
      <c r="I253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53" s="8"/>
      <c r="K253" s="8" t="str">
        <f t="shared" si="61"/>
        <v>03AM100</v>
      </c>
      <c r="L253" s="8" t="str">
        <f t="shared" si="62"/>
        <v>03A</v>
      </c>
      <c r="M253" s="35" t="str">
        <f>VLOOKUP($L253,setting!$A$2:$M$93,3,0)</f>
        <v>192.168.0.151</v>
      </c>
      <c r="N253" s="35">
        <f>VLOOKUP($L253,setting!$A$2:$M$93,4,0)</f>
        <v>8009</v>
      </c>
      <c r="O253" s="35" t="str">
        <f>VLOOKUP($L253,setting!$A$2:$M$93,5,0)</f>
        <v>180.250.176.220</v>
      </c>
      <c r="P253" s="35">
        <f>VLOOKUP($L253,setting!$A$2:$M$93,6,0)</f>
        <v>8009</v>
      </c>
      <c r="Q253" s="8">
        <v>1</v>
      </c>
      <c r="R253" s="8">
        <v>1</v>
      </c>
      <c r="S253" s="8">
        <v>1234</v>
      </c>
      <c r="T253" s="8" t="s">
        <v>120</v>
      </c>
      <c r="U253" s="8" t="s">
        <v>302</v>
      </c>
      <c r="V253" s="8" t="s">
        <v>302</v>
      </c>
      <c r="W253" s="3" t="s">
        <v>466</v>
      </c>
      <c r="X253" s="3" t="s">
        <v>466</v>
      </c>
      <c r="Y253" s="8"/>
      <c r="Z253" s="35" t="str">
        <f>VLOOKUP($L253,setting!$A$2:$M$93,12,0)</f>
        <v>118.97.237.244</v>
      </c>
      <c r="AA253" s="35">
        <f>VLOOKUP($L253,setting!$A$2:$M$93,13,0)</f>
        <v>8009</v>
      </c>
      <c r="AB253" s="8"/>
      <c r="AC253" s="6" t="s">
        <v>305</v>
      </c>
      <c r="AD253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('C087EB00E73F','&lt;?xml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4" spans="1:30" ht="135" x14ac:dyDescent="0.25">
      <c r="A254" t="s">
        <v>662</v>
      </c>
      <c r="B254" s="8" t="str">
        <f t="shared" si="57"/>
        <v>03A</v>
      </c>
      <c r="C254" s="8" t="str">
        <f>VLOOKUP(B254,Cabang!A:B,2,0)</f>
        <v>Pekanbaru</v>
      </c>
      <c r="D254" s="8" t="str">
        <f>VLOOKUP(B254,Cabang!A:C,3,0)</f>
        <v>TKTW1</v>
      </c>
      <c r="E254" t="s">
        <v>686</v>
      </c>
      <c r="F254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54" s="8"/>
      <c r="H254" s="3" t="str">
        <f t="shared" si="59"/>
        <v>C087EB00EC3D</v>
      </c>
      <c r="I254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54" s="8"/>
      <c r="K254" s="8" t="str">
        <f t="shared" si="61"/>
        <v>03AM100</v>
      </c>
      <c r="L254" s="8" t="str">
        <f t="shared" si="62"/>
        <v>03A</v>
      </c>
      <c r="M254" s="35" t="str">
        <f>VLOOKUP($L254,setting!$A$2:$M$93,3,0)</f>
        <v>192.168.0.151</v>
      </c>
      <c r="N254" s="35">
        <f>VLOOKUP($L254,setting!$A$2:$M$93,4,0)</f>
        <v>8009</v>
      </c>
      <c r="O254" s="35" t="str">
        <f>VLOOKUP($L254,setting!$A$2:$M$93,5,0)</f>
        <v>180.250.176.220</v>
      </c>
      <c r="P254" s="35">
        <f>VLOOKUP($L254,setting!$A$2:$M$93,6,0)</f>
        <v>8009</v>
      </c>
      <c r="Q254" s="8">
        <v>1</v>
      </c>
      <c r="R254" s="8">
        <v>1</v>
      </c>
      <c r="S254" s="8">
        <v>1234</v>
      </c>
      <c r="T254" s="8" t="s">
        <v>120</v>
      </c>
      <c r="U254" s="8" t="s">
        <v>302</v>
      </c>
      <c r="V254" s="8" t="s">
        <v>302</v>
      </c>
      <c r="W254" s="3" t="s">
        <v>466</v>
      </c>
      <c r="X254" s="3" t="s">
        <v>466</v>
      </c>
      <c r="Y254" s="8"/>
      <c r="Z254" s="35" t="str">
        <f>VLOOKUP($L254,setting!$A$2:$M$93,12,0)</f>
        <v>118.97.237.244</v>
      </c>
      <c r="AA254" s="35">
        <f>VLOOKUP($L254,setting!$A$2:$M$93,13,0)</f>
        <v>8009</v>
      </c>
      <c r="AB254" s="8"/>
      <c r="AC254" s="6" t="s">
        <v>305</v>
      </c>
      <c r="AD254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('C087EB00EC3D','&lt;?xml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5" spans="1:30" ht="135" x14ac:dyDescent="0.25">
      <c r="A255" t="s">
        <v>663</v>
      </c>
      <c r="B255" s="8" t="str">
        <f t="shared" si="57"/>
        <v>03A</v>
      </c>
      <c r="C255" s="8" t="str">
        <f>VLOOKUP(B255,Cabang!A:B,2,0)</f>
        <v>Pekanbaru</v>
      </c>
      <c r="D255" s="8" t="str">
        <f>VLOOKUP(B255,Cabang!A:C,3,0)</f>
        <v>TKTW1</v>
      </c>
      <c r="E255" t="s">
        <v>687</v>
      </c>
      <c r="F255" s="6" t="str">
        <f t="shared" si="58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55" s="8"/>
      <c r="H255" s="3" t="str">
        <f t="shared" si="59"/>
        <v>205EF7F771F0</v>
      </c>
      <c r="I255" s="8" t="str">
        <f t="shared" si="60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55" s="8"/>
      <c r="K255" s="8" t="str">
        <f t="shared" si="61"/>
        <v>03AM100</v>
      </c>
      <c r="L255" s="8" t="str">
        <f t="shared" si="62"/>
        <v>03A</v>
      </c>
      <c r="M255" s="35" t="str">
        <f>VLOOKUP($L255,setting!$A$2:$M$93,3,0)</f>
        <v>192.168.0.151</v>
      </c>
      <c r="N255" s="35">
        <f>VLOOKUP($L255,setting!$A$2:$M$93,4,0)</f>
        <v>8009</v>
      </c>
      <c r="O255" s="35" t="str">
        <f>VLOOKUP($L255,setting!$A$2:$M$93,5,0)</f>
        <v>180.250.176.220</v>
      </c>
      <c r="P255" s="35">
        <f>VLOOKUP($L255,setting!$A$2:$M$93,6,0)</f>
        <v>8009</v>
      </c>
      <c r="Q255" s="8">
        <v>1</v>
      </c>
      <c r="R255" s="8">
        <v>1</v>
      </c>
      <c r="S255" s="8">
        <v>1234</v>
      </c>
      <c r="T255" s="8" t="s">
        <v>120</v>
      </c>
      <c r="U255" s="8" t="s">
        <v>302</v>
      </c>
      <c r="V255" s="8" t="s">
        <v>302</v>
      </c>
      <c r="W255" s="3" t="s">
        <v>466</v>
      </c>
      <c r="X255" s="3" t="s">
        <v>466</v>
      </c>
      <c r="Y255" s="8"/>
      <c r="Z255" s="35" t="str">
        <f>VLOOKUP($L255,setting!$A$2:$M$93,12,0)</f>
        <v>118.97.237.244</v>
      </c>
      <c r="AA255" s="35">
        <f>VLOOKUP($L255,setting!$A$2:$M$93,13,0)</f>
        <v>8009</v>
      </c>
      <c r="AB255" s="8"/>
      <c r="AC255" s="6" t="s">
        <v>305</v>
      </c>
      <c r="AD255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('205EF7F771F0','&lt;?xml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256" spans="1:30" ht="150" x14ac:dyDescent="0.25">
      <c r="A256" t="s">
        <v>664</v>
      </c>
      <c r="B256" s="8" t="str">
        <f t="shared" si="57"/>
        <v>13E</v>
      </c>
      <c r="C256" s="8" t="str">
        <f>VLOOKUP(B256,Cabang!A:B,2,0)</f>
        <v>Bandung Barat</v>
      </c>
      <c r="D256" s="8" t="str">
        <f>VLOOKUP(B256,Cabang!A:C,3,0)</f>
        <v>TKTW2</v>
      </c>
      <c r="E256" t="s">
        <v>688</v>
      </c>
      <c r="F256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56" s="8"/>
      <c r="H256" s="3" t="str">
        <f t="shared" si="59"/>
        <v>C087EB000D1D</v>
      </c>
      <c r="I256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56" s="8"/>
      <c r="K256" s="8" t="str">
        <f t="shared" si="61"/>
        <v>13EM100</v>
      </c>
      <c r="L256" s="8" t="str">
        <f t="shared" si="62"/>
        <v>13E</v>
      </c>
      <c r="M256" s="35" t="str">
        <f>VLOOKUP($L256,setting!$A$2:$M$93,3,0)</f>
        <v>192.168.0.240</v>
      </c>
      <c r="N256" s="35">
        <f>VLOOKUP($L256,setting!$A$2:$M$93,4,0)</f>
        <v>8003</v>
      </c>
      <c r="O256" s="35" t="str">
        <f>VLOOKUP($L256,setting!$A$2:$M$93,5,0)</f>
        <v>180.250.176.222</v>
      </c>
      <c r="P256" s="35">
        <f>VLOOKUP($L256,setting!$A$2:$M$93,6,0)</f>
        <v>8003</v>
      </c>
      <c r="Q256" s="8">
        <v>1</v>
      </c>
      <c r="R256" s="8">
        <v>1</v>
      </c>
      <c r="S256" s="8">
        <v>1234</v>
      </c>
      <c r="T256" s="8" t="s">
        <v>120</v>
      </c>
      <c r="U256" s="8" t="s">
        <v>302</v>
      </c>
      <c r="V256" s="8" t="s">
        <v>302</v>
      </c>
      <c r="W256" s="3" t="s">
        <v>466</v>
      </c>
      <c r="X256" s="3" t="s">
        <v>466</v>
      </c>
      <c r="Y256" s="8"/>
      <c r="Z256" s="35" t="str">
        <f>VLOOKUP($L256,setting!$A$2:$M$93,12,0)</f>
        <v>118.97.237.244</v>
      </c>
      <c r="AA256" s="35">
        <f>VLOOKUP($L256,setting!$A$2:$M$93,13,0)</f>
        <v>8003</v>
      </c>
      <c r="AB256" s="8"/>
      <c r="AC256" s="6" t="s">
        <v>305</v>
      </c>
      <c r="AD256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('C087EB000D1D','&lt;?xml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57" spans="1:30" ht="150" x14ac:dyDescent="0.25">
      <c r="A257" t="s">
        <v>665</v>
      </c>
      <c r="B257" s="8" t="str">
        <f t="shared" si="57"/>
        <v>13E</v>
      </c>
      <c r="C257" s="8" t="str">
        <f>VLOOKUP(B257,Cabang!A:B,2,0)</f>
        <v>Bandung Barat</v>
      </c>
      <c r="D257" s="8" t="str">
        <f>VLOOKUP(B257,Cabang!A:C,3,0)</f>
        <v>TKTW2</v>
      </c>
      <c r="E257" t="s">
        <v>689</v>
      </c>
      <c r="F257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57" s="8"/>
      <c r="H257" s="3" t="str">
        <f t="shared" si="59"/>
        <v>C087EB000A31</v>
      </c>
      <c r="I257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57" s="8"/>
      <c r="K257" s="8" t="str">
        <f t="shared" si="61"/>
        <v>13EM100</v>
      </c>
      <c r="L257" s="8" t="str">
        <f t="shared" si="62"/>
        <v>13E</v>
      </c>
      <c r="M257" s="35" t="str">
        <f>VLOOKUP($L257,setting!$A$2:$M$93,3,0)</f>
        <v>192.168.0.240</v>
      </c>
      <c r="N257" s="35">
        <f>VLOOKUP($L257,setting!$A$2:$M$93,4,0)</f>
        <v>8003</v>
      </c>
      <c r="O257" s="35" t="str">
        <f>VLOOKUP($L257,setting!$A$2:$M$93,5,0)</f>
        <v>180.250.176.222</v>
      </c>
      <c r="P257" s="35">
        <f>VLOOKUP($L257,setting!$A$2:$M$93,6,0)</f>
        <v>8003</v>
      </c>
      <c r="Q257" s="8">
        <v>1</v>
      </c>
      <c r="R257" s="8">
        <v>1</v>
      </c>
      <c r="S257" s="8">
        <v>1234</v>
      </c>
      <c r="T257" s="8" t="s">
        <v>120</v>
      </c>
      <c r="U257" s="8" t="s">
        <v>302</v>
      </c>
      <c r="V257" s="8" t="s">
        <v>302</v>
      </c>
      <c r="W257" s="3" t="s">
        <v>466</v>
      </c>
      <c r="X257" s="3" t="s">
        <v>466</v>
      </c>
      <c r="Y257" s="8"/>
      <c r="Z257" s="35" t="str">
        <f>VLOOKUP($L257,setting!$A$2:$M$93,12,0)</f>
        <v>118.97.237.244</v>
      </c>
      <c r="AA257" s="35">
        <f>VLOOKUP($L257,setting!$A$2:$M$93,13,0)</f>
        <v>8003</v>
      </c>
      <c r="AB257" s="8"/>
      <c r="AC257" s="6" t="s">
        <v>305</v>
      </c>
      <c r="AD257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('C087EB000A31','&lt;?xml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58" spans="1:30" ht="150" x14ac:dyDescent="0.25">
      <c r="A258" t="s">
        <v>666</v>
      </c>
      <c r="B258" s="8" t="str">
        <f t="shared" si="57"/>
        <v>13E</v>
      </c>
      <c r="C258" s="8" t="str">
        <f>VLOOKUP(B258,Cabang!A:B,2,0)</f>
        <v>Bandung Barat</v>
      </c>
      <c r="D258" s="8" t="str">
        <f>VLOOKUP(B258,Cabang!A:C,3,0)</f>
        <v>TKTW2</v>
      </c>
      <c r="E258" t="s">
        <v>690</v>
      </c>
      <c r="F258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58" s="8"/>
      <c r="H258" s="3" t="str">
        <f t="shared" si="59"/>
        <v>C087EB000ECB</v>
      </c>
      <c r="I258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58" s="8"/>
      <c r="K258" s="8" t="str">
        <f t="shared" si="61"/>
        <v>13EM100</v>
      </c>
      <c r="L258" s="8" t="str">
        <f t="shared" si="62"/>
        <v>13E</v>
      </c>
      <c r="M258" s="35" t="str">
        <f>VLOOKUP($L258,setting!$A$2:$M$93,3,0)</f>
        <v>192.168.0.240</v>
      </c>
      <c r="N258" s="35">
        <f>VLOOKUP($L258,setting!$A$2:$M$93,4,0)</f>
        <v>8003</v>
      </c>
      <c r="O258" s="35" t="str">
        <f>VLOOKUP($L258,setting!$A$2:$M$93,5,0)</f>
        <v>180.250.176.222</v>
      </c>
      <c r="P258" s="35">
        <f>VLOOKUP($L258,setting!$A$2:$M$93,6,0)</f>
        <v>8003</v>
      </c>
      <c r="Q258" s="8">
        <v>1</v>
      </c>
      <c r="R258" s="8">
        <v>1</v>
      </c>
      <c r="S258" s="8">
        <v>1234</v>
      </c>
      <c r="T258" s="8" t="s">
        <v>120</v>
      </c>
      <c r="U258" s="8" t="s">
        <v>302</v>
      </c>
      <c r="V258" s="8" t="s">
        <v>302</v>
      </c>
      <c r="W258" s="3" t="s">
        <v>466</v>
      </c>
      <c r="X258" s="3" t="s">
        <v>466</v>
      </c>
      <c r="Y258" s="8"/>
      <c r="Z258" s="35" t="str">
        <f>VLOOKUP($L258,setting!$A$2:$M$93,12,0)</f>
        <v>118.97.237.244</v>
      </c>
      <c r="AA258" s="35">
        <f>VLOOKUP($L258,setting!$A$2:$M$93,13,0)</f>
        <v>8003</v>
      </c>
      <c r="AB258" s="8"/>
      <c r="AC258" s="6" t="s">
        <v>305</v>
      </c>
      <c r="AD258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('C087EB000ECB','&lt;?xml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59" spans="1:30" ht="150" x14ac:dyDescent="0.25">
      <c r="A259" t="s">
        <v>667</v>
      </c>
      <c r="B259" s="8" t="str">
        <f t="shared" si="57"/>
        <v>13E</v>
      </c>
      <c r="C259" s="8" t="str">
        <f>VLOOKUP(B259,Cabang!A:B,2,0)</f>
        <v>Bandung Barat</v>
      </c>
      <c r="D259" s="8" t="str">
        <f>VLOOKUP(B259,Cabang!A:C,3,0)</f>
        <v>TKTW2</v>
      </c>
      <c r="E259" t="s">
        <v>691</v>
      </c>
      <c r="F259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59" s="8"/>
      <c r="H259" s="3" t="str">
        <f t="shared" si="59"/>
        <v>C087EB0010CD</v>
      </c>
      <c r="I259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59" s="8"/>
      <c r="K259" s="8" t="str">
        <f t="shared" si="61"/>
        <v>13EM100</v>
      </c>
      <c r="L259" s="8" t="str">
        <f t="shared" si="62"/>
        <v>13E</v>
      </c>
      <c r="M259" s="35" t="str">
        <f>VLOOKUP($L259,setting!$A$2:$M$93,3,0)</f>
        <v>192.168.0.240</v>
      </c>
      <c r="N259" s="35">
        <f>VLOOKUP($L259,setting!$A$2:$M$93,4,0)</f>
        <v>8003</v>
      </c>
      <c r="O259" s="35" t="str">
        <f>VLOOKUP($L259,setting!$A$2:$M$93,5,0)</f>
        <v>180.250.176.222</v>
      </c>
      <c r="P259" s="35">
        <f>VLOOKUP($L259,setting!$A$2:$M$93,6,0)</f>
        <v>8003</v>
      </c>
      <c r="Q259" s="8">
        <v>1</v>
      </c>
      <c r="R259" s="8">
        <v>1</v>
      </c>
      <c r="S259" s="8">
        <v>1234</v>
      </c>
      <c r="T259" s="8" t="s">
        <v>120</v>
      </c>
      <c r="U259" s="8" t="s">
        <v>302</v>
      </c>
      <c r="V259" s="8" t="s">
        <v>302</v>
      </c>
      <c r="W259" s="3" t="s">
        <v>466</v>
      </c>
      <c r="X259" s="3" t="s">
        <v>466</v>
      </c>
      <c r="Y259" s="8"/>
      <c r="Z259" s="35" t="str">
        <f>VLOOKUP($L259,setting!$A$2:$M$93,12,0)</f>
        <v>118.97.237.244</v>
      </c>
      <c r="AA259" s="35">
        <f>VLOOKUP($L259,setting!$A$2:$M$93,13,0)</f>
        <v>8003</v>
      </c>
      <c r="AB259" s="8"/>
      <c r="AC259" s="6" t="s">
        <v>305</v>
      </c>
      <c r="AD259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('C087EB0010CD','&lt;?xml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60" spans="1:30" ht="150" x14ac:dyDescent="0.25">
      <c r="A260" t="s">
        <v>668</v>
      </c>
      <c r="B260" s="8" t="str">
        <f t="shared" si="57"/>
        <v>13E</v>
      </c>
      <c r="C260" s="8" t="str">
        <f>VLOOKUP(B260,Cabang!A:B,2,0)</f>
        <v>Bandung Barat</v>
      </c>
      <c r="D260" s="8" t="str">
        <f>VLOOKUP(B260,Cabang!A:C,3,0)</f>
        <v>TKTW2</v>
      </c>
      <c r="E260" t="s">
        <v>692</v>
      </c>
      <c r="F260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60" s="8"/>
      <c r="H260" s="3" t="str">
        <f t="shared" si="59"/>
        <v>C087EB000FE7</v>
      </c>
      <c r="I260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60" s="8"/>
      <c r="K260" s="8" t="str">
        <f t="shared" si="61"/>
        <v>13EM100</v>
      </c>
      <c r="L260" s="8" t="str">
        <f t="shared" si="62"/>
        <v>13E</v>
      </c>
      <c r="M260" s="35" t="str">
        <f>VLOOKUP($L260,setting!$A$2:$M$93,3,0)</f>
        <v>192.168.0.240</v>
      </c>
      <c r="N260" s="35">
        <f>VLOOKUP($L260,setting!$A$2:$M$93,4,0)</f>
        <v>8003</v>
      </c>
      <c r="O260" s="35" t="str">
        <f>VLOOKUP($L260,setting!$A$2:$M$93,5,0)</f>
        <v>180.250.176.222</v>
      </c>
      <c r="P260" s="35">
        <f>VLOOKUP($L260,setting!$A$2:$M$93,6,0)</f>
        <v>8003</v>
      </c>
      <c r="Q260" s="8">
        <v>1</v>
      </c>
      <c r="R260" s="8">
        <v>1</v>
      </c>
      <c r="S260" s="8">
        <v>1234</v>
      </c>
      <c r="T260" s="8" t="s">
        <v>120</v>
      </c>
      <c r="U260" s="8" t="s">
        <v>302</v>
      </c>
      <c r="V260" s="8" t="s">
        <v>302</v>
      </c>
      <c r="W260" s="3" t="s">
        <v>466</v>
      </c>
      <c r="X260" s="3" t="s">
        <v>466</v>
      </c>
      <c r="Y260" s="8"/>
      <c r="Z260" s="35" t="str">
        <f>VLOOKUP($L260,setting!$A$2:$M$93,12,0)</f>
        <v>118.97.237.244</v>
      </c>
      <c r="AA260" s="35">
        <f>VLOOKUP($L260,setting!$A$2:$M$93,13,0)</f>
        <v>8003</v>
      </c>
      <c r="AB260" s="8"/>
      <c r="AC260" s="6" t="s">
        <v>305</v>
      </c>
      <c r="AD260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('C087EB000FE7','&lt;?xml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61" spans="1:30" ht="150" x14ac:dyDescent="0.25">
      <c r="A261" t="s">
        <v>669</v>
      </c>
      <c r="B261" s="8" t="str">
        <f t="shared" si="57"/>
        <v>13E</v>
      </c>
      <c r="C261" s="8" t="str">
        <f>VLOOKUP(B261,Cabang!A:B,2,0)</f>
        <v>Bandung Barat</v>
      </c>
      <c r="D261" s="8" t="str">
        <f>VLOOKUP(B261,Cabang!A:C,3,0)</f>
        <v>TKTW2</v>
      </c>
      <c r="E261" t="s">
        <v>693</v>
      </c>
      <c r="F261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61" s="8"/>
      <c r="H261" s="3" t="str">
        <f t="shared" si="59"/>
        <v>C087EB000E25</v>
      </c>
      <c r="I261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61" s="8"/>
      <c r="K261" s="8" t="str">
        <f t="shared" si="61"/>
        <v>13EM100</v>
      </c>
      <c r="L261" s="8" t="str">
        <f t="shared" si="62"/>
        <v>13E</v>
      </c>
      <c r="M261" s="35" t="str">
        <f>VLOOKUP($L261,setting!$A$2:$M$93,3,0)</f>
        <v>192.168.0.240</v>
      </c>
      <c r="N261" s="35">
        <f>VLOOKUP($L261,setting!$A$2:$M$93,4,0)</f>
        <v>8003</v>
      </c>
      <c r="O261" s="35" t="str">
        <f>VLOOKUP($L261,setting!$A$2:$M$93,5,0)</f>
        <v>180.250.176.222</v>
      </c>
      <c r="P261" s="35">
        <f>VLOOKUP($L261,setting!$A$2:$M$93,6,0)</f>
        <v>8003</v>
      </c>
      <c r="Q261" s="8">
        <v>1</v>
      </c>
      <c r="R261" s="8">
        <v>1</v>
      </c>
      <c r="S261" s="8">
        <v>1234</v>
      </c>
      <c r="T261" s="8" t="s">
        <v>120</v>
      </c>
      <c r="U261" s="8" t="s">
        <v>302</v>
      </c>
      <c r="V261" s="8" t="s">
        <v>302</v>
      </c>
      <c r="W261" s="3" t="s">
        <v>466</v>
      </c>
      <c r="X261" s="3" t="s">
        <v>466</v>
      </c>
      <c r="Y261" s="8"/>
      <c r="Z261" s="35" t="str">
        <f>VLOOKUP($L261,setting!$A$2:$M$93,12,0)</f>
        <v>118.97.237.244</v>
      </c>
      <c r="AA261" s="35">
        <f>VLOOKUP($L261,setting!$A$2:$M$93,13,0)</f>
        <v>8003</v>
      </c>
      <c r="AB261" s="8"/>
      <c r="AC261" s="6" t="s">
        <v>305</v>
      </c>
      <c r="AD261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('C087EB000E25','&lt;?xml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62" spans="1:30" ht="150" x14ac:dyDescent="0.25">
      <c r="A262" t="s">
        <v>670</v>
      </c>
      <c r="B262" s="8" t="str">
        <f t="shared" si="57"/>
        <v>13E</v>
      </c>
      <c r="C262" s="8" t="str">
        <f>VLOOKUP(B262,Cabang!A:B,2,0)</f>
        <v>Bandung Barat</v>
      </c>
      <c r="D262" s="8" t="str">
        <f>VLOOKUP(B262,Cabang!A:C,3,0)</f>
        <v>TKTW2</v>
      </c>
      <c r="E262" t="s">
        <v>694</v>
      </c>
      <c r="F262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62" s="8"/>
      <c r="H262" s="3" t="str">
        <f t="shared" si="59"/>
        <v>C087EB0010D7</v>
      </c>
      <c r="I262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62" s="8"/>
      <c r="K262" s="8" t="str">
        <f t="shared" si="61"/>
        <v>13EM100</v>
      </c>
      <c r="L262" s="8" t="str">
        <f t="shared" si="62"/>
        <v>13E</v>
      </c>
      <c r="M262" s="35" t="str">
        <f>VLOOKUP($L262,setting!$A$2:$M$93,3,0)</f>
        <v>192.168.0.240</v>
      </c>
      <c r="N262" s="35">
        <f>VLOOKUP($L262,setting!$A$2:$M$93,4,0)</f>
        <v>8003</v>
      </c>
      <c r="O262" s="35" t="str">
        <f>VLOOKUP($L262,setting!$A$2:$M$93,5,0)</f>
        <v>180.250.176.222</v>
      </c>
      <c r="P262" s="35">
        <f>VLOOKUP($L262,setting!$A$2:$M$93,6,0)</f>
        <v>8003</v>
      </c>
      <c r="Q262" s="8">
        <v>1</v>
      </c>
      <c r="R262" s="8">
        <v>1</v>
      </c>
      <c r="S262" s="8">
        <v>1234</v>
      </c>
      <c r="T262" s="8" t="s">
        <v>120</v>
      </c>
      <c r="U262" s="8" t="s">
        <v>302</v>
      </c>
      <c r="V262" s="8" t="s">
        <v>302</v>
      </c>
      <c r="W262" s="3" t="s">
        <v>466</v>
      </c>
      <c r="X262" s="3" t="s">
        <v>466</v>
      </c>
      <c r="Y262" s="8"/>
      <c r="Z262" s="35" t="str">
        <f>VLOOKUP($L262,setting!$A$2:$M$93,12,0)</f>
        <v>118.97.237.244</v>
      </c>
      <c r="AA262" s="35">
        <f>VLOOKUP($L262,setting!$A$2:$M$93,13,0)</f>
        <v>8003</v>
      </c>
      <c r="AB262" s="8"/>
      <c r="AC262" s="6" t="s">
        <v>305</v>
      </c>
      <c r="AD262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('C087EB0010D7','&lt;?xml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63" spans="1:30" ht="150" x14ac:dyDescent="0.25">
      <c r="A263" t="s">
        <v>671</v>
      </c>
      <c r="B263" s="8" t="str">
        <f t="shared" si="57"/>
        <v>13E</v>
      </c>
      <c r="C263" s="8" t="str">
        <f>VLOOKUP(B263,Cabang!A:B,2,0)</f>
        <v>Bandung Barat</v>
      </c>
      <c r="D263" s="8" t="str">
        <f>VLOOKUP(B263,Cabang!A:C,3,0)</f>
        <v>TKTW2</v>
      </c>
      <c r="E263" t="s">
        <v>695</v>
      </c>
      <c r="F263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63" s="8"/>
      <c r="H263" s="3" t="str">
        <f t="shared" si="59"/>
        <v>C087EB000C8F</v>
      </c>
      <c r="I263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63" s="8"/>
      <c r="K263" s="8" t="str">
        <f t="shared" si="61"/>
        <v>13EM100</v>
      </c>
      <c r="L263" s="8" t="str">
        <f t="shared" si="62"/>
        <v>13E</v>
      </c>
      <c r="M263" s="35" t="str">
        <f>VLOOKUP($L263,setting!$A$2:$M$93,3,0)</f>
        <v>192.168.0.240</v>
      </c>
      <c r="N263" s="35">
        <f>VLOOKUP($L263,setting!$A$2:$M$93,4,0)</f>
        <v>8003</v>
      </c>
      <c r="O263" s="35" t="str">
        <f>VLOOKUP($L263,setting!$A$2:$M$93,5,0)</f>
        <v>180.250.176.222</v>
      </c>
      <c r="P263" s="35">
        <f>VLOOKUP($L263,setting!$A$2:$M$93,6,0)</f>
        <v>8003</v>
      </c>
      <c r="Q263" s="8">
        <v>1</v>
      </c>
      <c r="R263" s="8">
        <v>1</v>
      </c>
      <c r="S263" s="8">
        <v>1234</v>
      </c>
      <c r="T263" s="8" t="s">
        <v>120</v>
      </c>
      <c r="U263" s="8" t="s">
        <v>302</v>
      </c>
      <c r="V263" s="8" t="s">
        <v>302</v>
      </c>
      <c r="W263" s="3" t="s">
        <v>466</v>
      </c>
      <c r="X263" s="3" t="s">
        <v>466</v>
      </c>
      <c r="Y263" s="8"/>
      <c r="Z263" s="35" t="str">
        <f>VLOOKUP($L263,setting!$A$2:$M$93,12,0)</f>
        <v>118.97.237.244</v>
      </c>
      <c r="AA263" s="35">
        <f>VLOOKUP($L263,setting!$A$2:$M$93,13,0)</f>
        <v>8003</v>
      </c>
      <c r="AB263" s="8"/>
      <c r="AC263" s="6" t="s">
        <v>305</v>
      </c>
      <c r="AD263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('C087EB000C8F','&lt;?xml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64" spans="1:30" ht="150" x14ac:dyDescent="0.25">
      <c r="A264" t="s">
        <v>672</v>
      </c>
      <c r="B264" s="8" t="str">
        <f t="shared" si="57"/>
        <v>13E</v>
      </c>
      <c r="C264" s="8" t="str">
        <f>VLOOKUP(B264,Cabang!A:B,2,0)</f>
        <v>Bandung Barat</v>
      </c>
      <c r="D264" s="8" t="str">
        <f>VLOOKUP(B264,Cabang!A:C,3,0)</f>
        <v>TKTW2</v>
      </c>
      <c r="E264" t="s">
        <v>673</v>
      </c>
      <c r="F264" s="6" t="str">
        <f t="shared" si="5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264" s="8"/>
      <c r="H264" s="3" t="str">
        <f t="shared" si="59"/>
        <v>C087EB000A1F</v>
      </c>
      <c r="I264" s="8" t="str">
        <f t="shared" si="6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264" s="8"/>
      <c r="K264" s="8" t="str">
        <f t="shared" si="61"/>
        <v>13EM100</v>
      </c>
      <c r="L264" s="8" t="str">
        <f t="shared" si="62"/>
        <v>13E</v>
      </c>
      <c r="M264" s="35" t="str">
        <f>VLOOKUP($L264,setting!$A$2:$M$93,3,0)</f>
        <v>192.168.0.240</v>
      </c>
      <c r="N264" s="35">
        <f>VLOOKUP($L264,setting!$A$2:$M$93,4,0)</f>
        <v>8003</v>
      </c>
      <c r="O264" s="35" t="str">
        <f>VLOOKUP($L264,setting!$A$2:$M$93,5,0)</f>
        <v>180.250.176.222</v>
      </c>
      <c r="P264" s="35">
        <f>VLOOKUP($L264,setting!$A$2:$M$93,6,0)</f>
        <v>8003</v>
      </c>
      <c r="Q264" s="8">
        <v>1</v>
      </c>
      <c r="R264" s="8">
        <v>1</v>
      </c>
      <c r="S264" s="8">
        <v>1234</v>
      </c>
      <c r="T264" s="8" t="s">
        <v>120</v>
      </c>
      <c r="U264" s="8" t="s">
        <v>302</v>
      </c>
      <c r="V264" s="8" t="s">
        <v>302</v>
      </c>
      <c r="W264" s="3" t="s">
        <v>466</v>
      </c>
      <c r="X264" s="3" t="s">
        <v>466</v>
      </c>
      <c r="Y264" s="8"/>
      <c r="Z264" s="35" t="str">
        <f>VLOOKUP($L264,setting!$A$2:$M$93,12,0)</f>
        <v>118.97.237.244</v>
      </c>
      <c r="AA264" s="35">
        <f>VLOOKUP($L264,setting!$A$2:$M$93,13,0)</f>
        <v>8003</v>
      </c>
      <c r="AB264" s="8"/>
      <c r="AC264" s="6" t="s">
        <v>305</v>
      </c>
      <c r="AD264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('C087EB000A1F','&lt;?xml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265" spans="1:30" ht="135" x14ac:dyDescent="0.25">
      <c r="A265" t="s">
        <v>674</v>
      </c>
      <c r="B265" s="8" t="str">
        <f t="shared" si="57"/>
        <v>31A</v>
      </c>
      <c r="C265" s="8" t="str">
        <f>VLOOKUP(B265,Cabang!A:B,2,0)</f>
        <v>Ambon</v>
      </c>
      <c r="D265" s="8" t="str">
        <f>VLOOKUP(B265,Cabang!A:C,3,0)</f>
        <v>TKTW5</v>
      </c>
      <c r="E265" t="s">
        <v>675</v>
      </c>
      <c r="F265" s="6" t="str">
        <f t="shared" si="58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G265" s="8"/>
      <c r="H265" s="3" t="str">
        <f t="shared" si="59"/>
        <v>C087EB000A2F</v>
      </c>
      <c r="I265" s="8" t="str">
        <f t="shared" si="60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J265" s="8"/>
      <c r="K265" s="8" t="str">
        <f t="shared" si="61"/>
        <v>31AM100</v>
      </c>
      <c r="L265" s="8" t="str">
        <f t="shared" si="62"/>
        <v>31A</v>
      </c>
      <c r="M265" s="35" t="str">
        <f>VLOOKUP($L265,setting!$A$2:$M$93,3,0)</f>
        <v>192.168.0.159</v>
      </c>
      <c r="N265" s="35">
        <f>VLOOKUP($L265,setting!$A$2:$M$93,4,0)</f>
        <v>8010</v>
      </c>
      <c r="O265" s="35" t="str">
        <f>VLOOKUP($L265,setting!$A$2:$M$93,5,0)</f>
        <v>36.89.97.213</v>
      </c>
      <c r="P265" s="35">
        <f>VLOOKUP($L265,setting!$A$2:$M$93,6,0)</f>
        <v>8010</v>
      </c>
      <c r="Q265" s="8">
        <v>1</v>
      </c>
      <c r="R265" s="8">
        <v>1</v>
      </c>
      <c r="S265" s="8">
        <v>1234</v>
      </c>
      <c r="T265" s="8" t="s">
        <v>120</v>
      </c>
      <c r="U265" s="8" t="s">
        <v>302</v>
      </c>
      <c r="V265" s="8" t="s">
        <v>302</v>
      </c>
      <c r="W265" s="3" t="s">
        <v>466</v>
      </c>
      <c r="X265" s="3" t="s">
        <v>466</v>
      </c>
      <c r="Y265" s="8"/>
      <c r="Z265" s="35" t="str">
        <f>VLOOKUP($L265,setting!$A$2:$M$93,12,0)</f>
        <v>118.97.237.244</v>
      </c>
      <c r="AA265" s="35">
        <f>VLOOKUP($L265,setting!$A$2:$M$93,13,0)</f>
        <v>8010</v>
      </c>
      <c r="AB265" s="8"/>
      <c r="AC265" s="6" t="s">
        <v>305</v>
      </c>
      <c r="AD265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('C087EB000A2F','&lt;?xml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&lt;/userconfig&gt;','','31AM100','31A','192.168.0.159','8010','36.89.97.213','8010','1','1','1234','TO','INJECT','INJECT','2017-12-22 08:15:30','2017-12-22 08:15:30','','118.97.237.244','8010');</v>
      </c>
    </row>
    <row r="266" spans="1:30" ht="135" x14ac:dyDescent="0.25">
      <c r="A266" t="s">
        <v>676</v>
      </c>
      <c r="B266" s="8" t="str">
        <f t="shared" si="57"/>
        <v>31A</v>
      </c>
      <c r="C266" s="8" t="str">
        <f>VLOOKUP(B266,Cabang!A:B,2,0)</f>
        <v>Ambon</v>
      </c>
      <c r="D266" s="8" t="str">
        <f>VLOOKUP(B266,Cabang!A:C,3,0)</f>
        <v>TKTW5</v>
      </c>
      <c r="E266" t="s">
        <v>677</v>
      </c>
      <c r="F266" s="6" t="str">
        <f t="shared" si="58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G266" s="8"/>
      <c r="H266" s="3" t="str">
        <f t="shared" si="59"/>
        <v>C087EB000A17</v>
      </c>
      <c r="I266" s="8" t="str">
        <f t="shared" si="60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J266" s="8"/>
      <c r="K266" s="8" t="str">
        <f t="shared" si="61"/>
        <v>31AM100</v>
      </c>
      <c r="L266" s="8" t="str">
        <f t="shared" si="62"/>
        <v>31A</v>
      </c>
      <c r="M266" s="35" t="str">
        <f>VLOOKUP($L266,setting!$A$2:$M$93,3,0)</f>
        <v>192.168.0.159</v>
      </c>
      <c r="N266" s="35">
        <f>VLOOKUP($L266,setting!$A$2:$M$93,4,0)</f>
        <v>8010</v>
      </c>
      <c r="O266" s="35" t="str">
        <f>VLOOKUP($L266,setting!$A$2:$M$93,5,0)</f>
        <v>36.89.97.213</v>
      </c>
      <c r="P266" s="35">
        <f>VLOOKUP($L266,setting!$A$2:$M$93,6,0)</f>
        <v>8010</v>
      </c>
      <c r="Q266" s="8">
        <v>1</v>
      </c>
      <c r="R266" s="8">
        <v>1</v>
      </c>
      <c r="S266" s="8">
        <v>1234</v>
      </c>
      <c r="T266" s="8" t="s">
        <v>120</v>
      </c>
      <c r="U266" s="8" t="s">
        <v>302</v>
      </c>
      <c r="V266" s="8" t="s">
        <v>302</v>
      </c>
      <c r="W266" s="3" t="s">
        <v>466</v>
      </c>
      <c r="X266" s="3" t="s">
        <v>466</v>
      </c>
      <c r="Y266" s="8"/>
      <c r="Z266" s="35" t="str">
        <f>VLOOKUP($L266,setting!$A$2:$M$93,12,0)</f>
        <v>118.97.237.244</v>
      </c>
      <c r="AA266" s="35">
        <f>VLOOKUP($L266,setting!$A$2:$M$93,13,0)</f>
        <v>8010</v>
      </c>
      <c r="AB266" s="8"/>
      <c r="AC266" s="6" t="s">
        <v>305</v>
      </c>
      <c r="AD266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('C087EB000A17','&lt;?xml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&lt;/userconfig&gt;','','31AM100','31A','192.168.0.159','8010','36.89.97.213','8010','1','1','1234','TO','INJECT','INJECT','2017-12-22 08:15:30','2017-12-22 08:15:30','','118.97.237.244','8010');</v>
      </c>
    </row>
    <row r="267" spans="1:30" ht="135" x14ac:dyDescent="0.25">
      <c r="A267" t="s">
        <v>678</v>
      </c>
      <c r="B267" s="8" t="str">
        <f t="shared" si="57"/>
        <v>31A</v>
      </c>
      <c r="C267" s="8" t="str">
        <f>VLOOKUP(B267,Cabang!A:B,2,0)</f>
        <v>Ambon</v>
      </c>
      <c r="D267" s="8" t="str">
        <f>VLOOKUP(B267,Cabang!A:C,3,0)</f>
        <v>TKTW5</v>
      </c>
      <c r="E267" t="s">
        <v>679</v>
      </c>
      <c r="F267" s="6" t="str">
        <f t="shared" si="58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G267" s="8"/>
      <c r="H267" s="3" t="str">
        <f t="shared" si="59"/>
        <v>C087EB000F4D</v>
      </c>
      <c r="I267" s="8" t="str">
        <f t="shared" si="60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J267" s="8"/>
      <c r="K267" s="8" t="str">
        <f t="shared" si="61"/>
        <v>31AM100</v>
      </c>
      <c r="L267" s="8" t="str">
        <f t="shared" si="62"/>
        <v>31A</v>
      </c>
      <c r="M267" s="35" t="str">
        <f>VLOOKUP($L267,setting!$A$2:$M$93,3,0)</f>
        <v>192.168.0.159</v>
      </c>
      <c r="N267" s="35">
        <f>VLOOKUP($L267,setting!$A$2:$M$93,4,0)</f>
        <v>8010</v>
      </c>
      <c r="O267" s="35" t="str">
        <f>VLOOKUP($L267,setting!$A$2:$M$93,5,0)</f>
        <v>36.89.97.213</v>
      </c>
      <c r="P267" s="35">
        <f>VLOOKUP($L267,setting!$A$2:$M$93,6,0)</f>
        <v>8010</v>
      </c>
      <c r="Q267" s="8">
        <v>1</v>
      </c>
      <c r="R267" s="8">
        <v>1</v>
      </c>
      <c r="S267" s="8">
        <v>1234</v>
      </c>
      <c r="T267" s="8" t="s">
        <v>120</v>
      </c>
      <c r="U267" s="8" t="s">
        <v>302</v>
      </c>
      <c r="V267" s="8" t="s">
        <v>302</v>
      </c>
      <c r="W267" s="3" t="s">
        <v>466</v>
      </c>
      <c r="X267" s="3" t="s">
        <v>466</v>
      </c>
      <c r="Y267" s="8"/>
      <c r="Z267" s="35" t="str">
        <f>VLOOKUP($L267,setting!$A$2:$M$93,12,0)</f>
        <v>118.97.237.244</v>
      </c>
      <c r="AA267" s="35">
        <f>VLOOKUP($L267,setting!$A$2:$M$93,13,0)</f>
        <v>8010</v>
      </c>
      <c r="AB267" s="8"/>
      <c r="AC267" s="6" t="s">
        <v>305</v>
      </c>
      <c r="AD267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('C087EB000F4D','&lt;?xml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&lt;/userconfig&gt;','','31AM100','31A','192.168.0.159','8010','36.89.97.213','8010','1','1','1234','TO','INJECT','INJECT','2017-12-22 08:15:30','2017-12-22 08:15:30','','118.97.237.244','8010');</v>
      </c>
    </row>
    <row r="268" spans="1:30" ht="135" x14ac:dyDescent="0.25">
      <c r="A268" t="s">
        <v>680</v>
      </c>
      <c r="B268" s="8" t="str">
        <f t="shared" si="57"/>
        <v>31A</v>
      </c>
      <c r="C268" s="8" t="str">
        <f>VLOOKUP(B268,Cabang!A:B,2,0)</f>
        <v>Ambon</v>
      </c>
      <c r="D268" s="8" t="str">
        <f>VLOOKUP(B268,Cabang!A:C,3,0)</f>
        <v>TKTW5</v>
      </c>
      <c r="E268" t="s">
        <v>681</v>
      </c>
      <c r="F268" s="6" t="str">
        <f t="shared" si="58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G268" s="8"/>
      <c r="H268" s="3" t="str">
        <f t="shared" si="59"/>
        <v>C087EB0011E1</v>
      </c>
      <c r="I268" s="8" t="str">
        <f t="shared" si="60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J268" s="8"/>
      <c r="K268" s="8" t="str">
        <f t="shared" si="61"/>
        <v>31AM100</v>
      </c>
      <c r="L268" s="8" t="str">
        <f t="shared" si="62"/>
        <v>31A</v>
      </c>
      <c r="M268" s="35" t="str">
        <f>VLOOKUP($L268,setting!$A$2:$M$93,3,0)</f>
        <v>192.168.0.159</v>
      </c>
      <c r="N268" s="35">
        <f>VLOOKUP($L268,setting!$A$2:$M$93,4,0)</f>
        <v>8010</v>
      </c>
      <c r="O268" s="35" t="str">
        <f>VLOOKUP($L268,setting!$A$2:$M$93,5,0)</f>
        <v>36.89.97.213</v>
      </c>
      <c r="P268" s="35">
        <f>VLOOKUP($L268,setting!$A$2:$M$93,6,0)</f>
        <v>8010</v>
      </c>
      <c r="Q268" s="8">
        <v>1</v>
      </c>
      <c r="R268" s="8">
        <v>1</v>
      </c>
      <c r="S268" s="8">
        <v>1234</v>
      </c>
      <c r="T268" s="8" t="s">
        <v>120</v>
      </c>
      <c r="U268" s="8" t="s">
        <v>302</v>
      </c>
      <c r="V268" s="8" t="s">
        <v>302</v>
      </c>
      <c r="W268" s="3" t="s">
        <v>466</v>
      </c>
      <c r="X268" s="3" t="s">
        <v>466</v>
      </c>
      <c r="Y268" s="8"/>
      <c r="Z268" s="35" t="str">
        <f>VLOOKUP($L268,setting!$A$2:$M$93,12,0)</f>
        <v>118.97.237.244</v>
      </c>
      <c r="AA268" s="35">
        <f>VLOOKUP($L268,setting!$A$2:$M$93,13,0)</f>
        <v>8010</v>
      </c>
      <c r="AB268" s="8"/>
      <c r="AC268" s="6" t="s">
        <v>305</v>
      </c>
      <c r="AD268" s="6" t="str">
        <f t="shared" si="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('C087EB0011E1','&lt;?xml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&lt;/userconfig&gt;','','31AM100','31A','192.168.0.159','8010','36.89.97.213','8010','1','1','1234','TO','INJECT','INJECT','2017-12-22 08:15:30','2017-12-22 08:15:30','','118.97.237.244','8010');</v>
      </c>
    </row>
    <row r="269" spans="1:30" x14ac:dyDescent="0.25">
      <c r="L269"/>
    </row>
    <row r="270" spans="1:30" ht="135" x14ac:dyDescent="0.25">
      <c r="A270" t="s">
        <v>696</v>
      </c>
      <c r="B270" s="8" t="str">
        <f t="shared" ref="B270:B300" si="64">LEFT(A270,3)</f>
        <v>11B</v>
      </c>
      <c r="C270" s="8" t="str">
        <f>VLOOKUP(B270,Cabang!A:B,2,0)</f>
        <v>Jakarta Barat</v>
      </c>
      <c r="D270" s="8" t="str">
        <f>VLOOKUP(B270,Cabang!A:C,3,0)</f>
        <v>TKTW2</v>
      </c>
      <c r="E270" t="s">
        <v>727</v>
      </c>
      <c r="F270" s="6" t="str">
        <f t="shared" ref="F270:F300" si="65">CONCATENATE("&lt;?xml version=""1.0"" encoding=""UTF-8""?&gt;&lt;userconfig&gt;&lt;username&gt;Office Mebel ",C270,"&lt;/username&gt;&lt;szId&gt;",K270,"&lt;/szId&gt;&lt;password&gt;1234&lt;/password&gt;&lt;szDepoId&gt;",L270,"&lt;/szDepoId&gt;&lt;szDepoName&gt;",C270,"&lt;/szDepoName&gt;&lt;database&gt;MobileSFA.db3&lt;/database&gt;&lt;szWifiIP&gt;",M270,"&lt;/szWifiIP&gt;&lt;szWifiPort&gt;",N270,"&lt;/szWifiPort&gt;&lt;szGPRSIP&gt;",O270,"&lt;/szGPRSIP&gt;&lt;szGPRSPort&gt;",P270,"&lt;/szGPRSPort&gt;  &lt;szBackUpIP&gt;",Z270,"&lt;/szBackUpIP&gt;&lt;szBackUpPort&gt;",AA270,"&lt;/szBackUpPort&gt;  &lt;szType&gt;TO&lt;/szType&gt;&lt;bWifi&gt;YES&lt;/bWifi&gt;&lt;bDalamKota&gt;YES&lt;/bDalamKota&gt;    &lt;/userconfig&gt;")</f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0" s="8"/>
      <c r="H270" s="3" t="str">
        <f t="shared" ref="H270:H300" si="66">E270</f>
        <v>C087EB00EB13</v>
      </c>
      <c r="I270" s="8" t="str">
        <f t="shared" ref="I270:I300" si="67">F270</f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0" s="8"/>
      <c r="K270" s="8" t="str">
        <f t="shared" ref="K270:K300" si="68">CONCATENATE(B270,"M100")</f>
        <v>11BM100</v>
      </c>
      <c r="L270" s="8" t="str">
        <f t="shared" ref="L270:L300" si="69">B270</f>
        <v>11B</v>
      </c>
      <c r="M270" s="35" t="str">
        <f>VLOOKUP($L270,setting!$A$2:$M$93,3,0)</f>
        <v>192.168.0.152</v>
      </c>
      <c r="N270" s="35">
        <f>VLOOKUP($L270,setting!$A$2:$M$93,4,0)</f>
        <v>8002</v>
      </c>
      <c r="O270" s="35" t="str">
        <f>VLOOKUP($L270,setting!$A$2:$M$93,5,0)</f>
        <v>36.66.214.246</v>
      </c>
      <c r="P270" s="35">
        <f>VLOOKUP($L270,setting!$A$2:$M$93,6,0)</f>
        <v>8002</v>
      </c>
      <c r="Q270" s="8">
        <v>1</v>
      </c>
      <c r="R270" s="8">
        <v>1</v>
      </c>
      <c r="S270" s="8">
        <v>1234</v>
      </c>
      <c r="T270" s="8" t="s">
        <v>120</v>
      </c>
      <c r="U270" s="8" t="s">
        <v>302</v>
      </c>
      <c r="V270" s="8" t="s">
        <v>302</v>
      </c>
      <c r="W270" s="3" t="s">
        <v>466</v>
      </c>
      <c r="X270" s="3" t="s">
        <v>466</v>
      </c>
      <c r="Y270" s="8"/>
      <c r="Z270" s="35" t="str">
        <f>VLOOKUP($L270,setting!$A$2:$M$93,12,0)</f>
        <v>118.97.237.244</v>
      </c>
      <c r="AA270" s="35">
        <f>VLOOKUP($L270,setting!$A$2:$M$93,13,0)</f>
        <v>8002</v>
      </c>
      <c r="AB270" s="8"/>
      <c r="AC270" s="6" t="s">
        <v>305</v>
      </c>
      <c r="AD270" s="6" t="str">
        <f t="shared" ref="AD270:AD300" si="70">CONCATENATE(AC270,H270,"','",I270,"','",J270,"','",K270,"','",L270,"','",M270,"','",N270,"','",O270,"','",P270,"','",Q270,"','",R270,"','",S270,"','",T270,"','",U270,"','",V270,"','",W270,"','",X270,"','",Y270,"','",Z270,"','",AA270,"');")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('C087EB00EB13','&lt;?xml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1" spans="1:30" ht="135" x14ac:dyDescent="0.25">
      <c r="A271" t="s">
        <v>697</v>
      </c>
      <c r="B271" s="8" t="str">
        <f t="shared" si="64"/>
        <v>11B</v>
      </c>
      <c r="C271" s="8" t="str">
        <f>VLOOKUP(B271,Cabang!A:B,2,0)</f>
        <v>Jakarta Barat</v>
      </c>
      <c r="D271" s="8" t="str">
        <f>VLOOKUP(B271,Cabang!A:C,3,0)</f>
        <v>TKTW2</v>
      </c>
      <c r="E271" t="s">
        <v>728</v>
      </c>
      <c r="F271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1" s="8"/>
      <c r="H271" s="3" t="str">
        <f t="shared" si="66"/>
        <v>C087EB00ED1D</v>
      </c>
      <c r="I271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1" s="8"/>
      <c r="K271" s="8" t="str">
        <f t="shared" si="68"/>
        <v>11BM100</v>
      </c>
      <c r="L271" s="8" t="str">
        <f t="shared" si="69"/>
        <v>11B</v>
      </c>
      <c r="M271" s="35" t="str">
        <f>VLOOKUP($L271,setting!$A$2:$M$93,3,0)</f>
        <v>192.168.0.152</v>
      </c>
      <c r="N271" s="35">
        <f>VLOOKUP($L271,setting!$A$2:$M$93,4,0)</f>
        <v>8002</v>
      </c>
      <c r="O271" s="35" t="str">
        <f>VLOOKUP($L271,setting!$A$2:$M$93,5,0)</f>
        <v>36.66.214.246</v>
      </c>
      <c r="P271" s="35">
        <f>VLOOKUP($L271,setting!$A$2:$M$93,6,0)</f>
        <v>8002</v>
      </c>
      <c r="Q271" s="8">
        <v>1</v>
      </c>
      <c r="R271" s="8">
        <v>1</v>
      </c>
      <c r="S271" s="8">
        <v>1234</v>
      </c>
      <c r="T271" s="8" t="s">
        <v>120</v>
      </c>
      <c r="U271" s="8" t="s">
        <v>302</v>
      </c>
      <c r="V271" s="8" t="s">
        <v>302</v>
      </c>
      <c r="W271" s="3" t="s">
        <v>466</v>
      </c>
      <c r="X271" s="3" t="s">
        <v>466</v>
      </c>
      <c r="Y271" s="8"/>
      <c r="Z271" s="35" t="str">
        <f>VLOOKUP($L271,setting!$A$2:$M$93,12,0)</f>
        <v>118.97.237.244</v>
      </c>
      <c r="AA271" s="35">
        <f>VLOOKUP($L271,setting!$A$2:$M$93,13,0)</f>
        <v>8002</v>
      </c>
      <c r="AB271" s="8"/>
      <c r="AC271" s="6" t="s">
        <v>305</v>
      </c>
      <c r="AD271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('C087EB00ED1D','&lt;?xml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2" spans="1:30" ht="135" x14ac:dyDescent="0.25">
      <c r="A272" t="s">
        <v>698</v>
      </c>
      <c r="B272" s="8" t="str">
        <f t="shared" si="64"/>
        <v>11B</v>
      </c>
      <c r="C272" s="8" t="str">
        <f>VLOOKUP(B272,Cabang!A:B,2,0)</f>
        <v>Jakarta Barat</v>
      </c>
      <c r="D272" s="8" t="str">
        <f>VLOOKUP(B272,Cabang!A:C,3,0)</f>
        <v>TKTW2</v>
      </c>
      <c r="E272" t="s">
        <v>729</v>
      </c>
      <c r="F272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2" s="8"/>
      <c r="H272" s="3" t="str">
        <f t="shared" si="66"/>
        <v>C087EB23F2C7</v>
      </c>
      <c r="I272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2" s="8"/>
      <c r="K272" s="8" t="str">
        <f t="shared" si="68"/>
        <v>11BM100</v>
      </c>
      <c r="L272" s="8" t="str">
        <f t="shared" si="69"/>
        <v>11B</v>
      </c>
      <c r="M272" s="35" t="str">
        <f>VLOOKUP($L272,setting!$A$2:$M$93,3,0)</f>
        <v>192.168.0.152</v>
      </c>
      <c r="N272" s="35">
        <f>VLOOKUP($L272,setting!$A$2:$M$93,4,0)</f>
        <v>8002</v>
      </c>
      <c r="O272" s="35" t="str">
        <f>VLOOKUP($L272,setting!$A$2:$M$93,5,0)</f>
        <v>36.66.214.246</v>
      </c>
      <c r="P272" s="35">
        <f>VLOOKUP($L272,setting!$A$2:$M$93,6,0)</f>
        <v>8002</v>
      </c>
      <c r="Q272" s="8">
        <v>1</v>
      </c>
      <c r="R272" s="8">
        <v>1</v>
      </c>
      <c r="S272" s="8">
        <v>1234</v>
      </c>
      <c r="T272" s="8" t="s">
        <v>120</v>
      </c>
      <c r="U272" s="8" t="s">
        <v>302</v>
      </c>
      <c r="V272" s="8" t="s">
        <v>302</v>
      </c>
      <c r="W272" s="3" t="s">
        <v>466</v>
      </c>
      <c r="X272" s="3" t="s">
        <v>466</v>
      </c>
      <c r="Y272" s="8"/>
      <c r="Z272" s="35" t="str">
        <f>VLOOKUP($L272,setting!$A$2:$M$93,12,0)</f>
        <v>118.97.237.244</v>
      </c>
      <c r="AA272" s="35">
        <f>VLOOKUP($L272,setting!$A$2:$M$93,13,0)</f>
        <v>8002</v>
      </c>
      <c r="AB272" s="8"/>
      <c r="AC272" s="6" t="s">
        <v>305</v>
      </c>
      <c r="AD272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('C087EB23F2C7','&lt;?xml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3" spans="1:30" ht="135" x14ac:dyDescent="0.25">
      <c r="A273" t="s">
        <v>699</v>
      </c>
      <c r="B273" s="8" t="str">
        <f t="shared" si="64"/>
        <v>11B</v>
      </c>
      <c r="C273" s="8" t="str">
        <f>VLOOKUP(B273,Cabang!A:B,2,0)</f>
        <v>Jakarta Barat</v>
      </c>
      <c r="D273" s="8" t="str">
        <f>VLOOKUP(B273,Cabang!A:C,3,0)</f>
        <v>TKTW2</v>
      </c>
      <c r="E273" t="s">
        <v>730</v>
      </c>
      <c r="F273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3" s="8"/>
      <c r="H273" s="3" t="str">
        <f t="shared" si="66"/>
        <v>C087EB00EB03</v>
      </c>
      <c r="I273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3" s="8"/>
      <c r="K273" s="8" t="str">
        <f t="shared" si="68"/>
        <v>11BM100</v>
      </c>
      <c r="L273" s="8" t="str">
        <f t="shared" si="69"/>
        <v>11B</v>
      </c>
      <c r="M273" s="35" t="str">
        <f>VLOOKUP($L273,setting!$A$2:$M$93,3,0)</f>
        <v>192.168.0.152</v>
      </c>
      <c r="N273" s="35">
        <f>VLOOKUP($L273,setting!$A$2:$M$93,4,0)</f>
        <v>8002</v>
      </c>
      <c r="O273" s="35" t="str">
        <f>VLOOKUP($L273,setting!$A$2:$M$93,5,0)</f>
        <v>36.66.214.246</v>
      </c>
      <c r="P273" s="35">
        <f>VLOOKUP($L273,setting!$A$2:$M$93,6,0)</f>
        <v>8002</v>
      </c>
      <c r="Q273" s="8">
        <v>1</v>
      </c>
      <c r="R273" s="8">
        <v>1</v>
      </c>
      <c r="S273" s="8">
        <v>1234</v>
      </c>
      <c r="T273" s="8" t="s">
        <v>120</v>
      </c>
      <c r="U273" s="8" t="s">
        <v>302</v>
      </c>
      <c r="V273" s="8" t="s">
        <v>302</v>
      </c>
      <c r="W273" s="3" t="s">
        <v>466</v>
      </c>
      <c r="X273" s="3" t="s">
        <v>466</v>
      </c>
      <c r="Y273" s="8"/>
      <c r="Z273" s="35" t="str">
        <f>VLOOKUP($L273,setting!$A$2:$M$93,12,0)</f>
        <v>118.97.237.244</v>
      </c>
      <c r="AA273" s="35">
        <f>VLOOKUP($L273,setting!$A$2:$M$93,13,0)</f>
        <v>8002</v>
      </c>
      <c r="AB273" s="8"/>
      <c r="AC273" s="6" t="s">
        <v>305</v>
      </c>
      <c r="AD273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('C087EB00EB03','&lt;?xml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4" spans="1:30" ht="135" x14ac:dyDescent="0.25">
      <c r="A274" t="s">
        <v>700</v>
      </c>
      <c r="B274" s="8" t="str">
        <f t="shared" si="64"/>
        <v>11B</v>
      </c>
      <c r="C274" s="8" t="str">
        <f>VLOOKUP(B274,Cabang!A:B,2,0)</f>
        <v>Jakarta Barat</v>
      </c>
      <c r="D274" s="8" t="str">
        <f>VLOOKUP(B274,Cabang!A:C,3,0)</f>
        <v>TKTW2</v>
      </c>
      <c r="E274" t="s">
        <v>731</v>
      </c>
      <c r="F274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4" s="8"/>
      <c r="H274" s="3" t="str">
        <f t="shared" si="66"/>
        <v>C087EB00ECAB</v>
      </c>
      <c r="I274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4" s="8"/>
      <c r="K274" s="8" t="str">
        <f t="shared" si="68"/>
        <v>11BM100</v>
      </c>
      <c r="L274" s="8" t="str">
        <f t="shared" si="69"/>
        <v>11B</v>
      </c>
      <c r="M274" s="35" t="str">
        <f>VLOOKUP($L274,setting!$A$2:$M$93,3,0)</f>
        <v>192.168.0.152</v>
      </c>
      <c r="N274" s="35">
        <f>VLOOKUP($L274,setting!$A$2:$M$93,4,0)</f>
        <v>8002</v>
      </c>
      <c r="O274" s="35" t="str">
        <f>VLOOKUP($L274,setting!$A$2:$M$93,5,0)</f>
        <v>36.66.214.246</v>
      </c>
      <c r="P274" s="35">
        <f>VLOOKUP($L274,setting!$A$2:$M$93,6,0)</f>
        <v>8002</v>
      </c>
      <c r="Q274" s="8">
        <v>1</v>
      </c>
      <c r="R274" s="8">
        <v>1</v>
      </c>
      <c r="S274" s="8">
        <v>1234</v>
      </c>
      <c r="T274" s="8" t="s">
        <v>120</v>
      </c>
      <c r="U274" s="8" t="s">
        <v>302</v>
      </c>
      <c r="V274" s="8" t="s">
        <v>302</v>
      </c>
      <c r="W274" s="3" t="s">
        <v>466</v>
      </c>
      <c r="X274" s="3" t="s">
        <v>466</v>
      </c>
      <c r="Y274" s="8"/>
      <c r="Z274" s="35" t="str">
        <f>VLOOKUP($L274,setting!$A$2:$M$93,12,0)</f>
        <v>118.97.237.244</v>
      </c>
      <c r="AA274" s="35">
        <f>VLOOKUP($L274,setting!$A$2:$M$93,13,0)</f>
        <v>8002</v>
      </c>
      <c r="AB274" s="8"/>
      <c r="AC274" s="6" t="s">
        <v>305</v>
      </c>
      <c r="AD274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('C087EB00ECAB','&lt;?xml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5" spans="1:30" ht="135" x14ac:dyDescent="0.25">
      <c r="A275" t="s">
        <v>701</v>
      </c>
      <c r="B275" s="8" t="str">
        <f t="shared" si="64"/>
        <v>11B</v>
      </c>
      <c r="C275" s="8" t="str">
        <f>VLOOKUP(B275,Cabang!A:B,2,0)</f>
        <v>Jakarta Barat</v>
      </c>
      <c r="D275" s="8" t="str">
        <f>VLOOKUP(B275,Cabang!A:C,3,0)</f>
        <v>TKTW2</v>
      </c>
      <c r="E275" t="s">
        <v>732</v>
      </c>
      <c r="F275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5" s="8"/>
      <c r="H275" s="3" t="str">
        <f t="shared" si="66"/>
        <v>C087EB000DED</v>
      </c>
      <c r="I275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5" s="8"/>
      <c r="K275" s="8" t="str">
        <f t="shared" si="68"/>
        <v>11BM100</v>
      </c>
      <c r="L275" s="8" t="str">
        <f t="shared" si="69"/>
        <v>11B</v>
      </c>
      <c r="M275" s="35" t="str">
        <f>VLOOKUP($L275,setting!$A$2:$M$93,3,0)</f>
        <v>192.168.0.152</v>
      </c>
      <c r="N275" s="35">
        <f>VLOOKUP($L275,setting!$A$2:$M$93,4,0)</f>
        <v>8002</v>
      </c>
      <c r="O275" s="35" t="str">
        <f>VLOOKUP($L275,setting!$A$2:$M$93,5,0)</f>
        <v>36.66.214.246</v>
      </c>
      <c r="P275" s="35">
        <f>VLOOKUP($L275,setting!$A$2:$M$93,6,0)</f>
        <v>8002</v>
      </c>
      <c r="Q275" s="8">
        <v>1</v>
      </c>
      <c r="R275" s="8">
        <v>1</v>
      </c>
      <c r="S275" s="8">
        <v>1234</v>
      </c>
      <c r="T275" s="8" t="s">
        <v>120</v>
      </c>
      <c r="U275" s="8" t="s">
        <v>302</v>
      </c>
      <c r="V275" s="8" t="s">
        <v>302</v>
      </c>
      <c r="W275" s="3" t="s">
        <v>466</v>
      </c>
      <c r="X275" s="3" t="s">
        <v>466</v>
      </c>
      <c r="Y275" s="8"/>
      <c r="Z275" s="35" t="str">
        <f>VLOOKUP($L275,setting!$A$2:$M$93,12,0)</f>
        <v>118.97.237.244</v>
      </c>
      <c r="AA275" s="35">
        <f>VLOOKUP($L275,setting!$A$2:$M$93,13,0)</f>
        <v>8002</v>
      </c>
      <c r="AB275" s="8"/>
      <c r="AC275" s="6" t="s">
        <v>305</v>
      </c>
      <c r="AD275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('C087EB000DED','&lt;?xml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6" spans="1:30" ht="135" x14ac:dyDescent="0.25">
      <c r="A276" t="s">
        <v>702</v>
      </c>
      <c r="B276" s="8" t="str">
        <f t="shared" si="64"/>
        <v>11B</v>
      </c>
      <c r="C276" s="8" t="str">
        <f>VLOOKUP(B276,Cabang!A:B,2,0)</f>
        <v>Jakarta Barat</v>
      </c>
      <c r="D276" s="8" t="str">
        <f>VLOOKUP(B276,Cabang!A:C,3,0)</f>
        <v>TKTW2</v>
      </c>
      <c r="E276" t="s">
        <v>733</v>
      </c>
      <c r="F276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6" s="8"/>
      <c r="H276" s="3" t="str">
        <f t="shared" si="66"/>
        <v>C087EB000C15</v>
      </c>
      <c r="I276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6" s="8"/>
      <c r="K276" s="8" t="str">
        <f t="shared" si="68"/>
        <v>11BM100</v>
      </c>
      <c r="L276" s="8" t="str">
        <f t="shared" si="69"/>
        <v>11B</v>
      </c>
      <c r="M276" s="35" t="str">
        <f>VLOOKUP($L276,setting!$A$2:$M$93,3,0)</f>
        <v>192.168.0.152</v>
      </c>
      <c r="N276" s="35">
        <f>VLOOKUP($L276,setting!$A$2:$M$93,4,0)</f>
        <v>8002</v>
      </c>
      <c r="O276" s="35" t="str">
        <f>VLOOKUP($L276,setting!$A$2:$M$93,5,0)</f>
        <v>36.66.214.246</v>
      </c>
      <c r="P276" s="35">
        <f>VLOOKUP($L276,setting!$A$2:$M$93,6,0)</f>
        <v>8002</v>
      </c>
      <c r="Q276" s="8">
        <v>1</v>
      </c>
      <c r="R276" s="8">
        <v>1</v>
      </c>
      <c r="S276" s="8">
        <v>1234</v>
      </c>
      <c r="T276" s="8" t="s">
        <v>120</v>
      </c>
      <c r="U276" s="8" t="s">
        <v>302</v>
      </c>
      <c r="V276" s="8" t="s">
        <v>302</v>
      </c>
      <c r="W276" s="3" t="s">
        <v>466</v>
      </c>
      <c r="X276" s="3" t="s">
        <v>466</v>
      </c>
      <c r="Y276" s="8"/>
      <c r="Z276" s="35" t="str">
        <f>VLOOKUP($L276,setting!$A$2:$M$93,12,0)</f>
        <v>118.97.237.244</v>
      </c>
      <c r="AA276" s="35">
        <f>VLOOKUP($L276,setting!$A$2:$M$93,13,0)</f>
        <v>8002</v>
      </c>
      <c r="AB276" s="8"/>
      <c r="AC276" s="6" t="s">
        <v>305</v>
      </c>
      <c r="AD276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('C087EB000C15','&lt;?xml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7" spans="1:30" ht="135" x14ac:dyDescent="0.25">
      <c r="A277" t="s">
        <v>703</v>
      </c>
      <c r="B277" s="8" t="str">
        <f t="shared" si="64"/>
        <v>11B</v>
      </c>
      <c r="C277" s="8" t="str">
        <f>VLOOKUP(B277,Cabang!A:B,2,0)</f>
        <v>Jakarta Barat</v>
      </c>
      <c r="D277" s="8" t="str">
        <f>VLOOKUP(B277,Cabang!A:C,3,0)</f>
        <v>TKTW2</v>
      </c>
      <c r="E277" t="s">
        <v>734</v>
      </c>
      <c r="F277" s="6" t="str">
        <f t="shared" si="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7" s="8"/>
      <c r="H277" s="3" t="str">
        <f t="shared" si="66"/>
        <v>C087EB000F87</v>
      </c>
      <c r="I277" s="8" t="str">
        <f t="shared" si="6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7" s="8"/>
      <c r="K277" s="8" t="str">
        <f t="shared" si="68"/>
        <v>11BM100</v>
      </c>
      <c r="L277" s="8" t="str">
        <f t="shared" si="69"/>
        <v>11B</v>
      </c>
      <c r="M277" s="35" t="str">
        <f>VLOOKUP($L277,setting!$A$2:$M$93,3,0)</f>
        <v>192.168.0.152</v>
      </c>
      <c r="N277" s="35">
        <f>VLOOKUP($L277,setting!$A$2:$M$93,4,0)</f>
        <v>8002</v>
      </c>
      <c r="O277" s="35" t="str">
        <f>VLOOKUP($L277,setting!$A$2:$M$93,5,0)</f>
        <v>36.66.214.246</v>
      </c>
      <c r="P277" s="35">
        <f>VLOOKUP($L277,setting!$A$2:$M$93,6,0)</f>
        <v>8002</v>
      </c>
      <c r="Q277" s="8">
        <v>1</v>
      </c>
      <c r="R277" s="8">
        <v>1</v>
      </c>
      <c r="S277" s="8">
        <v>1234</v>
      </c>
      <c r="T277" s="8" t="s">
        <v>120</v>
      </c>
      <c r="U277" s="8" t="s">
        <v>302</v>
      </c>
      <c r="V277" s="8" t="s">
        <v>302</v>
      </c>
      <c r="W277" s="3" t="s">
        <v>466</v>
      </c>
      <c r="X277" s="3" t="s">
        <v>466</v>
      </c>
      <c r="Y277" s="8"/>
      <c r="Z277" s="35" t="str">
        <f>VLOOKUP($L277,setting!$A$2:$M$93,12,0)</f>
        <v>118.97.237.244</v>
      </c>
      <c r="AA277" s="35">
        <f>VLOOKUP($L277,setting!$A$2:$M$93,13,0)</f>
        <v>8002</v>
      </c>
      <c r="AB277" s="8"/>
      <c r="AC277" s="6" t="s">
        <v>305</v>
      </c>
      <c r="AD277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('C087EB000F87','&lt;?xml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278" spans="1:30" ht="135" x14ac:dyDescent="0.25">
      <c r="A278" t="s">
        <v>704</v>
      </c>
      <c r="B278" s="8" t="str">
        <f t="shared" si="64"/>
        <v>12B</v>
      </c>
      <c r="C278" s="8" t="str">
        <f>VLOOKUP(B278,Cabang!A:B,2,0)</f>
        <v>Serang</v>
      </c>
      <c r="D278" s="8" t="str">
        <f>VLOOKUP(B278,Cabang!A:C,3,0)</f>
        <v>TKTW2</v>
      </c>
      <c r="E278" t="s">
        <v>735</v>
      </c>
      <c r="F278" s="6" t="str">
        <f t="shared" si="65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8" s="8"/>
      <c r="H278" s="3" t="str">
        <f t="shared" si="66"/>
        <v>C087EB00EB0B</v>
      </c>
      <c r="I278" s="8" t="str">
        <f t="shared" si="6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8" s="8"/>
      <c r="K278" s="8" t="str">
        <f t="shared" si="68"/>
        <v>12BM100</v>
      </c>
      <c r="L278" s="8" t="str">
        <f t="shared" si="69"/>
        <v>12B</v>
      </c>
      <c r="M278" s="35" t="str">
        <f>VLOOKUP($L278,setting!$A$2:$M$93,3,0)</f>
        <v>192.168.0.240</v>
      </c>
      <c r="N278" s="35">
        <f>VLOOKUP($L278,setting!$A$2:$M$93,4,0)</f>
        <v>8002</v>
      </c>
      <c r="O278" s="35" t="str">
        <f>VLOOKUP($L278,setting!$A$2:$M$93,5,0)</f>
        <v>36.66.214.246</v>
      </c>
      <c r="P278" s="35">
        <f>VLOOKUP($L278,setting!$A$2:$M$93,6,0)</f>
        <v>8002</v>
      </c>
      <c r="Q278" s="8">
        <v>1</v>
      </c>
      <c r="R278" s="8">
        <v>1</v>
      </c>
      <c r="S278" s="8">
        <v>1234</v>
      </c>
      <c r="T278" s="8" t="s">
        <v>120</v>
      </c>
      <c r="U278" s="8" t="s">
        <v>302</v>
      </c>
      <c r="V278" s="8" t="s">
        <v>302</v>
      </c>
      <c r="W278" s="3" t="s">
        <v>466</v>
      </c>
      <c r="X278" s="3" t="s">
        <v>466</v>
      </c>
      <c r="Y278" s="8"/>
      <c r="Z278" s="35" t="str">
        <f>VLOOKUP($L278,setting!$A$2:$M$93,12,0)</f>
        <v>118.97.237.244</v>
      </c>
      <c r="AA278" s="35">
        <f>VLOOKUP($L278,setting!$A$2:$M$93,13,0)</f>
        <v>8002</v>
      </c>
      <c r="AB278" s="8"/>
      <c r="AC278" s="6" t="s">
        <v>305</v>
      </c>
      <c r="AD278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('C087EB00EB0B','&lt;?xml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279" spans="1:30" ht="135" x14ac:dyDescent="0.25">
      <c r="A279" t="s">
        <v>705</v>
      </c>
      <c r="B279" s="8" t="str">
        <f t="shared" si="64"/>
        <v>12B</v>
      </c>
      <c r="C279" s="8" t="str">
        <f>VLOOKUP(B279,Cabang!A:B,2,0)</f>
        <v>Serang</v>
      </c>
      <c r="D279" s="8" t="str">
        <f>VLOOKUP(B279,Cabang!A:C,3,0)</f>
        <v>TKTW2</v>
      </c>
      <c r="E279" t="s">
        <v>736</v>
      </c>
      <c r="F279" s="6" t="str">
        <f t="shared" si="65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79" s="8"/>
      <c r="H279" s="3" t="str">
        <f t="shared" si="66"/>
        <v>C087EB00EB07</v>
      </c>
      <c r="I279" s="8" t="str">
        <f t="shared" si="6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79" s="8"/>
      <c r="K279" s="8" t="str">
        <f t="shared" si="68"/>
        <v>12BM100</v>
      </c>
      <c r="L279" s="8" t="str">
        <f t="shared" si="69"/>
        <v>12B</v>
      </c>
      <c r="M279" s="35" t="str">
        <f>VLOOKUP($L279,setting!$A$2:$M$93,3,0)</f>
        <v>192.168.0.240</v>
      </c>
      <c r="N279" s="35">
        <f>VLOOKUP($L279,setting!$A$2:$M$93,4,0)</f>
        <v>8002</v>
      </c>
      <c r="O279" s="35" t="str">
        <f>VLOOKUP($L279,setting!$A$2:$M$93,5,0)</f>
        <v>36.66.214.246</v>
      </c>
      <c r="P279" s="35">
        <f>VLOOKUP($L279,setting!$A$2:$M$93,6,0)</f>
        <v>8002</v>
      </c>
      <c r="Q279" s="8">
        <v>1</v>
      </c>
      <c r="R279" s="8">
        <v>1</v>
      </c>
      <c r="S279" s="8">
        <v>1234</v>
      </c>
      <c r="T279" s="8" t="s">
        <v>120</v>
      </c>
      <c r="U279" s="8" t="s">
        <v>302</v>
      </c>
      <c r="V279" s="8" t="s">
        <v>302</v>
      </c>
      <c r="W279" s="3" t="s">
        <v>466</v>
      </c>
      <c r="X279" s="3" t="s">
        <v>466</v>
      </c>
      <c r="Y279" s="8"/>
      <c r="Z279" s="35" t="str">
        <f>VLOOKUP($L279,setting!$A$2:$M$93,12,0)</f>
        <v>118.97.237.244</v>
      </c>
      <c r="AA279" s="35">
        <f>VLOOKUP($L279,setting!$A$2:$M$93,13,0)</f>
        <v>8002</v>
      </c>
      <c r="AB279" s="8"/>
      <c r="AC279" s="6" t="s">
        <v>305</v>
      </c>
      <c r="AD279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('C087EB00EB07','&lt;?xml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280" spans="1:30" ht="135" x14ac:dyDescent="0.25">
      <c r="A280" t="s">
        <v>706</v>
      </c>
      <c r="B280" s="8" t="str">
        <f t="shared" si="64"/>
        <v>12B</v>
      </c>
      <c r="C280" s="8" t="str">
        <f>VLOOKUP(B280,Cabang!A:B,2,0)</f>
        <v>Serang</v>
      </c>
      <c r="D280" s="8" t="str">
        <f>VLOOKUP(B280,Cabang!A:C,3,0)</f>
        <v>TKTW2</v>
      </c>
      <c r="E280" t="s">
        <v>737</v>
      </c>
      <c r="F280" s="6" t="str">
        <f t="shared" si="65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80" s="8"/>
      <c r="H280" s="3" t="str">
        <f t="shared" si="66"/>
        <v>C087EB00E765</v>
      </c>
      <c r="I280" s="8" t="str">
        <f t="shared" si="6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80" s="8"/>
      <c r="K280" s="8" t="str">
        <f t="shared" si="68"/>
        <v>12BM100</v>
      </c>
      <c r="L280" s="8" t="str">
        <f t="shared" si="69"/>
        <v>12B</v>
      </c>
      <c r="M280" s="35" t="str">
        <f>VLOOKUP($L280,setting!$A$2:$M$93,3,0)</f>
        <v>192.168.0.240</v>
      </c>
      <c r="N280" s="35">
        <f>VLOOKUP($L280,setting!$A$2:$M$93,4,0)</f>
        <v>8002</v>
      </c>
      <c r="O280" s="35" t="str">
        <f>VLOOKUP($L280,setting!$A$2:$M$93,5,0)</f>
        <v>36.66.214.246</v>
      </c>
      <c r="P280" s="35">
        <f>VLOOKUP($L280,setting!$A$2:$M$93,6,0)</f>
        <v>8002</v>
      </c>
      <c r="Q280" s="8">
        <v>1</v>
      </c>
      <c r="R280" s="8">
        <v>1</v>
      </c>
      <c r="S280" s="8">
        <v>1234</v>
      </c>
      <c r="T280" s="8" t="s">
        <v>120</v>
      </c>
      <c r="U280" s="8" t="s">
        <v>302</v>
      </c>
      <c r="V280" s="8" t="s">
        <v>302</v>
      </c>
      <c r="W280" s="3" t="s">
        <v>466</v>
      </c>
      <c r="X280" s="3" t="s">
        <v>466</v>
      </c>
      <c r="Y280" s="8"/>
      <c r="Z280" s="35" t="str">
        <f>VLOOKUP($L280,setting!$A$2:$M$93,12,0)</f>
        <v>118.97.237.244</v>
      </c>
      <c r="AA280" s="35">
        <f>VLOOKUP($L280,setting!$A$2:$M$93,13,0)</f>
        <v>8002</v>
      </c>
      <c r="AB280" s="8"/>
      <c r="AC280" s="6" t="s">
        <v>305</v>
      </c>
      <c r="AD280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('C087EB00E765','&lt;?xml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281" spans="1:30" ht="135" x14ac:dyDescent="0.25">
      <c r="A281" t="s">
        <v>707</v>
      </c>
      <c r="B281" s="8" t="str">
        <f t="shared" si="64"/>
        <v>12B</v>
      </c>
      <c r="C281" s="8" t="str">
        <f>VLOOKUP(B281,Cabang!A:B,2,0)</f>
        <v>Serang</v>
      </c>
      <c r="D281" s="8" t="str">
        <f>VLOOKUP(B281,Cabang!A:C,3,0)</f>
        <v>TKTW2</v>
      </c>
      <c r="E281" t="s">
        <v>738</v>
      </c>
      <c r="F281" s="6" t="str">
        <f t="shared" si="65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81" s="8"/>
      <c r="H281" s="3" t="str">
        <f t="shared" si="66"/>
        <v>C087EB00EB05</v>
      </c>
      <c r="I281" s="8" t="str">
        <f t="shared" si="6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81" s="8"/>
      <c r="K281" s="8" t="str">
        <f t="shared" si="68"/>
        <v>12BM100</v>
      </c>
      <c r="L281" s="8" t="str">
        <f t="shared" si="69"/>
        <v>12B</v>
      </c>
      <c r="M281" s="35" t="str">
        <f>VLOOKUP($L281,setting!$A$2:$M$93,3,0)</f>
        <v>192.168.0.240</v>
      </c>
      <c r="N281" s="35">
        <f>VLOOKUP($L281,setting!$A$2:$M$93,4,0)</f>
        <v>8002</v>
      </c>
      <c r="O281" s="35" t="str">
        <f>VLOOKUP($L281,setting!$A$2:$M$93,5,0)</f>
        <v>36.66.214.246</v>
      </c>
      <c r="P281" s="35">
        <f>VLOOKUP($L281,setting!$A$2:$M$93,6,0)</f>
        <v>8002</v>
      </c>
      <c r="Q281" s="8">
        <v>1</v>
      </c>
      <c r="R281" s="8">
        <v>1</v>
      </c>
      <c r="S281" s="8">
        <v>1234</v>
      </c>
      <c r="T281" s="8" t="s">
        <v>120</v>
      </c>
      <c r="U281" s="8" t="s">
        <v>302</v>
      </c>
      <c r="V281" s="8" t="s">
        <v>302</v>
      </c>
      <c r="W281" s="3" t="s">
        <v>466</v>
      </c>
      <c r="X281" s="3" t="s">
        <v>466</v>
      </c>
      <c r="Y281" s="8"/>
      <c r="Z281" s="35" t="str">
        <f>VLOOKUP($L281,setting!$A$2:$M$93,12,0)</f>
        <v>118.97.237.244</v>
      </c>
      <c r="AA281" s="35">
        <f>VLOOKUP($L281,setting!$A$2:$M$93,13,0)</f>
        <v>8002</v>
      </c>
      <c r="AB281" s="8"/>
      <c r="AC281" s="6" t="s">
        <v>305</v>
      </c>
      <c r="AD281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('C087EB00EB05','&lt;?xml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282" spans="1:30" ht="135" x14ac:dyDescent="0.25">
      <c r="A282" t="s">
        <v>708</v>
      </c>
      <c r="B282" s="8" t="str">
        <f t="shared" si="64"/>
        <v>12B</v>
      </c>
      <c r="C282" s="8" t="str">
        <f>VLOOKUP(B282,Cabang!A:B,2,0)</f>
        <v>Serang</v>
      </c>
      <c r="D282" s="8" t="str">
        <f>VLOOKUP(B282,Cabang!A:C,3,0)</f>
        <v>TKTW2</v>
      </c>
      <c r="E282" t="s">
        <v>739</v>
      </c>
      <c r="F282" s="6" t="str">
        <f t="shared" si="65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282" s="8"/>
      <c r="H282" s="3" t="str">
        <f t="shared" si="66"/>
        <v>C087EB00EAAF</v>
      </c>
      <c r="I282" s="8" t="str">
        <f t="shared" si="6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282" s="8"/>
      <c r="K282" s="8" t="str">
        <f t="shared" si="68"/>
        <v>12BM100</v>
      </c>
      <c r="L282" s="8" t="str">
        <f t="shared" si="69"/>
        <v>12B</v>
      </c>
      <c r="M282" s="35" t="str">
        <f>VLOOKUP($L282,setting!$A$2:$M$93,3,0)</f>
        <v>192.168.0.240</v>
      </c>
      <c r="N282" s="35">
        <f>VLOOKUP($L282,setting!$A$2:$M$93,4,0)</f>
        <v>8002</v>
      </c>
      <c r="O282" s="35" t="str">
        <f>VLOOKUP($L282,setting!$A$2:$M$93,5,0)</f>
        <v>36.66.214.246</v>
      </c>
      <c r="P282" s="35">
        <f>VLOOKUP($L282,setting!$A$2:$M$93,6,0)</f>
        <v>8002</v>
      </c>
      <c r="Q282" s="8">
        <v>1</v>
      </c>
      <c r="R282" s="8">
        <v>1</v>
      </c>
      <c r="S282" s="8">
        <v>1234</v>
      </c>
      <c r="T282" s="8" t="s">
        <v>120</v>
      </c>
      <c r="U282" s="8" t="s">
        <v>302</v>
      </c>
      <c r="V282" s="8" t="s">
        <v>302</v>
      </c>
      <c r="W282" s="3" t="s">
        <v>466</v>
      </c>
      <c r="X282" s="3" t="s">
        <v>466</v>
      </c>
      <c r="Y282" s="8"/>
      <c r="Z282" s="35" t="str">
        <f>VLOOKUP($L282,setting!$A$2:$M$93,12,0)</f>
        <v>118.97.237.244</v>
      </c>
      <c r="AA282" s="35">
        <f>VLOOKUP($L282,setting!$A$2:$M$93,13,0)</f>
        <v>8002</v>
      </c>
      <c r="AB282" s="8"/>
      <c r="AC282" s="6" t="s">
        <v>305</v>
      </c>
      <c r="AD282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('C087EB00EAAF','&lt;?xml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283" spans="1:30" ht="135" x14ac:dyDescent="0.25">
      <c r="A283" t="s">
        <v>709</v>
      </c>
      <c r="B283" s="8" t="str">
        <f t="shared" si="64"/>
        <v>13A</v>
      </c>
      <c r="C283" s="8" t="str">
        <f>VLOOKUP(B283,Cabang!A:B,2,0)</f>
        <v>Bekasi</v>
      </c>
      <c r="D283" s="8" t="str">
        <f>VLOOKUP(B283,Cabang!A:C,3,0)</f>
        <v>TKTW2</v>
      </c>
      <c r="E283" t="s">
        <v>740</v>
      </c>
      <c r="F283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3" s="8"/>
      <c r="H283" s="3" t="str">
        <f t="shared" si="66"/>
        <v>C087EB00E72D</v>
      </c>
      <c r="I283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3" s="8"/>
      <c r="K283" s="8" t="str">
        <f t="shared" si="68"/>
        <v>13AM100</v>
      </c>
      <c r="L283" s="8" t="str">
        <f t="shared" si="69"/>
        <v>13A</v>
      </c>
      <c r="M283" s="35" t="str">
        <f>VLOOKUP($L283,setting!$A$2:$M$93,3,0)</f>
        <v>192.168.0.240</v>
      </c>
      <c r="N283" s="35">
        <f>VLOOKUP($L283,setting!$A$2:$M$93,4,0)</f>
        <v>8002</v>
      </c>
      <c r="O283" s="35" t="str">
        <f>VLOOKUP($L283,setting!$A$2:$M$93,5,0)</f>
        <v>36.66.214.246</v>
      </c>
      <c r="P283" s="35">
        <f>VLOOKUP($L283,setting!$A$2:$M$93,6,0)</f>
        <v>8009</v>
      </c>
      <c r="Q283" s="8">
        <v>1</v>
      </c>
      <c r="R283" s="8">
        <v>1</v>
      </c>
      <c r="S283" s="8">
        <v>1234</v>
      </c>
      <c r="T283" s="8" t="s">
        <v>120</v>
      </c>
      <c r="U283" s="8" t="s">
        <v>302</v>
      </c>
      <c r="V283" s="8" t="s">
        <v>302</v>
      </c>
      <c r="W283" s="3" t="s">
        <v>466</v>
      </c>
      <c r="X283" s="3" t="s">
        <v>466</v>
      </c>
      <c r="Y283" s="8"/>
      <c r="Z283" s="35" t="str">
        <f>VLOOKUP($L283,setting!$A$2:$M$93,12,0)</f>
        <v>118.97.237.244</v>
      </c>
      <c r="AA283" s="35">
        <f>VLOOKUP($L283,setting!$A$2:$M$93,13,0)</f>
        <v>8009</v>
      </c>
      <c r="AB283" s="8"/>
      <c r="AC283" s="6" t="s">
        <v>305</v>
      </c>
      <c r="AD283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('C087EB00E72D','&lt;?xml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84" spans="1:30" ht="135" x14ac:dyDescent="0.25">
      <c r="A284" t="s">
        <v>710</v>
      </c>
      <c r="B284" s="8" t="str">
        <f t="shared" si="64"/>
        <v>13A</v>
      </c>
      <c r="C284" s="8" t="str">
        <f>VLOOKUP(B284,Cabang!A:B,2,0)</f>
        <v>Bekasi</v>
      </c>
      <c r="D284" s="8" t="str">
        <f>VLOOKUP(B284,Cabang!A:C,3,0)</f>
        <v>TKTW2</v>
      </c>
      <c r="E284" t="s">
        <v>741</v>
      </c>
      <c r="F284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4" s="8"/>
      <c r="H284" s="3" t="str">
        <f t="shared" si="66"/>
        <v>C087EB1FF083</v>
      </c>
      <c r="I284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4" s="8"/>
      <c r="K284" s="8" t="str">
        <f t="shared" si="68"/>
        <v>13AM100</v>
      </c>
      <c r="L284" s="8" t="str">
        <f t="shared" si="69"/>
        <v>13A</v>
      </c>
      <c r="M284" s="35" t="str">
        <f>VLOOKUP($L284,setting!$A$2:$M$93,3,0)</f>
        <v>192.168.0.240</v>
      </c>
      <c r="N284" s="35">
        <f>VLOOKUP($L284,setting!$A$2:$M$93,4,0)</f>
        <v>8002</v>
      </c>
      <c r="O284" s="35" t="str">
        <f>VLOOKUP($L284,setting!$A$2:$M$93,5,0)</f>
        <v>36.66.214.246</v>
      </c>
      <c r="P284" s="35">
        <f>VLOOKUP($L284,setting!$A$2:$M$93,6,0)</f>
        <v>8009</v>
      </c>
      <c r="Q284" s="8">
        <v>1</v>
      </c>
      <c r="R284" s="8">
        <v>1</v>
      </c>
      <c r="S284" s="8">
        <v>1234</v>
      </c>
      <c r="T284" s="8" t="s">
        <v>120</v>
      </c>
      <c r="U284" s="8" t="s">
        <v>302</v>
      </c>
      <c r="V284" s="8" t="s">
        <v>302</v>
      </c>
      <c r="W284" s="3" t="s">
        <v>466</v>
      </c>
      <c r="X284" s="3" t="s">
        <v>466</v>
      </c>
      <c r="Y284" s="8"/>
      <c r="Z284" s="35" t="str">
        <f>VLOOKUP($L284,setting!$A$2:$M$93,12,0)</f>
        <v>118.97.237.244</v>
      </c>
      <c r="AA284" s="35">
        <f>VLOOKUP($L284,setting!$A$2:$M$93,13,0)</f>
        <v>8009</v>
      </c>
      <c r="AB284" s="8"/>
      <c r="AC284" s="6" t="s">
        <v>305</v>
      </c>
      <c r="AD284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('C087EB1FF083','&lt;?xml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85" spans="1:30" ht="135" x14ac:dyDescent="0.25">
      <c r="A285" t="s">
        <v>711</v>
      </c>
      <c r="B285" s="8" t="str">
        <f t="shared" si="64"/>
        <v>13A</v>
      </c>
      <c r="C285" s="8" t="str">
        <f>VLOOKUP(B285,Cabang!A:B,2,0)</f>
        <v>Bekasi</v>
      </c>
      <c r="D285" s="8" t="str">
        <f>VLOOKUP(B285,Cabang!A:C,3,0)</f>
        <v>TKTW2</v>
      </c>
      <c r="E285" t="s">
        <v>742</v>
      </c>
      <c r="F285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5" s="8"/>
      <c r="H285" s="3" t="str">
        <f t="shared" si="66"/>
        <v>C087EB1EAB25</v>
      </c>
      <c r="I285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5" s="8"/>
      <c r="K285" s="8" t="str">
        <f t="shared" si="68"/>
        <v>13AM100</v>
      </c>
      <c r="L285" s="8" t="str">
        <f t="shared" si="69"/>
        <v>13A</v>
      </c>
      <c r="M285" s="35" t="str">
        <f>VLOOKUP($L285,setting!$A$2:$M$93,3,0)</f>
        <v>192.168.0.240</v>
      </c>
      <c r="N285" s="35">
        <f>VLOOKUP($L285,setting!$A$2:$M$93,4,0)</f>
        <v>8002</v>
      </c>
      <c r="O285" s="35" t="str">
        <f>VLOOKUP($L285,setting!$A$2:$M$93,5,0)</f>
        <v>36.66.214.246</v>
      </c>
      <c r="P285" s="35">
        <f>VLOOKUP($L285,setting!$A$2:$M$93,6,0)</f>
        <v>8009</v>
      </c>
      <c r="Q285" s="8">
        <v>1</v>
      </c>
      <c r="R285" s="8">
        <v>1</v>
      </c>
      <c r="S285" s="8">
        <v>1234</v>
      </c>
      <c r="T285" s="8" t="s">
        <v>120</v>
      </c>
      <c r="U285" s="8" t="s">
        <v>302</v>
      </c>
      <c r="V285" s="8" t="s">
        <v>302</v>
      </c>
      <c r="W285" s="3" t="s">
        <v>466</v>
      </c>
      <c r="X285" s="3" t="s">
        <v>466</v>
      </c>
      <c r="Y285" s="8"/>
      <c r="Z285" s="35" t="str">
        <f>VLOOKUP($L285,setting!$A$2:$M$93,12,0)</f>
        <v>118.97.237.244</v>
      </c>
      <c r="AA285" s="35">
        <f>VLOOKUP($L285,setting!$A$2:$M$93,13,0)</f>
        <v>8009</v>
      </c>
      <c r="AB285" s="8"/>
      <c r="AC285" s="6" t="s">
        <v>305</v>
      </c>
      <c r="AD285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('C087EB1EAB25','&lt;?xml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86" spans="1:30" ht="135" x14ac:dyDescent="0.25">
      <c r="A286" t="s">
        <v>712</v>
      </c>
      <c r="B286" s="8" t="str">
        <f t="shared" si="64"/>
        <v>13A</v>
      </c>
      <c r="C286" s="8" t="str">
        <f>VLOOKUP(B286,Cabang!A:B,2,0)</f>
        <v>Bekasi</v>
      </c>
      <c r="D286" s="8" t="str">
        <f>VLOOKUP(B286,Cabang!A:C,3,0)</f>
        <v>TKTW2</v>
      </c>
      <c r="E286" t="s">
        <v>743</v>
      </c>
      <c r="F286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6" s="8"/>
      <c r="H286" s="3" t="str">
        <f t="shared" si="66"/>
        <v>C087EB1FED3B</v>
      </c>
      <c r="I286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6" s="8"/>
      <c r="K286" s="8" t="str">
        <f t="shared" si="68"/>
        <v>13AM100</v>
      </c>
      <c r="L286" s="8" t="str">
        <f t="shared" si="69"/>
        <v>13A</v>
      </c>
      <c r="M286" s="35" t="str">
        <f>VLOOKUP($L286,setting!$A$2:$M$93,3,0)</f>
        <v>192.168.0.240</v>
      </c>
      <c r="N286" s="35">
        <f>VLOOKUP($L286,setting!$A$2:$M$93,4,0)</f>
        <v>8002</v>
      </c>
      <c r="O286" s="35" t="str">
        <f>VLOOKUP($L286,setting!$A$2:$M$93,5,0)</f>
        <v>36.66.214.246</v>
      </c>
      <c r="P286" s="35">
        <f>VLOOKUP($L286,setting!$A$2:$M$93,6,0)</f>
        <v>8009</v>
      </c>
      <c r="Q286" s="8">
        <v>1</v>
      </c>
      <c r="R286" s="8">
        <v>1</v>
      </c>
      <c r="S286" s="8">
        <v>1234</v>
      </c>
      <c r="T286" s="8" t="s">
        <v>120</v>
      </c>
      <c r="U286" s="8" t="s">
        <v>302</v>
      </c>
      <c r="V286" s="8" t="s">
        <v>302</v>
      </c>
      <c r="W286" s="3" t="s">
        <v>466</v>
      </c>
      <c r="X286" s="3" t="s">
        <v>466</v>
      </c>
      <c r="Y286" s="8"/>
      <c r="Z286" s="35" t="str">
        <f>VLOOKUP($L286,setting!$A$2:$M$93,12,0)</f>
        <v>118.97.237.244</v>
      </c>
      <c r="AA286" s="35">
        <f>VLOOKUP($L286,setting!$A$2:$M$93,13,0)</f>
        <v>8009</v>
      </c>
      <c r="AB286" s="8"/>
      <c r="AC286" s="6" t="s">
        <v>305</v>
      </c>
      <c r="AD286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('C087EB1FED3B','&lt;?xml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87" spans="1:30" ht="135" x14ac:dyDescent="0.25">
      <c r="A287" t="s">
        <v>713</v>
      </c>
      <c r="B287" s="8" t="str">
        <f t="shared" si="64"/>
        <v>13A</v>
      </c>
      <c r="C287" s="8" t="str">
        <f>VLOOKUP(B287,Cabang!A:B,2,0)</f>
        <v>Bekasi</v>
      </c>
      <c r="D287" s="8" t="str">
        <f>VLOOKUP(B287,Cabang!A:C,3,0)</f>
        <v>TKTW2</v>
      </c>
      <c r="E287" t="s">
        <v>744</v>
      </c>
      <c r="F287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7" s="8"/>
      <c r="H287" s="3" t="str">
        <f t="shared" si="66"/>
        <v>C087EB1FED2D</v>
      </c>
      <c r="I287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7" s="8"/>
      <c r="K287" s="8" t="str">
        <f t="shared" si="68"/>
        <v>13AM100</v>
      </c>
      <c r="L287" s="8" t="str">
        <f t="shared" si="69"/>
        <v>13A</v>
      </c>
      <c r="M287" s="35" t="str">
        <f>VLOOKUP($L287,setting!$A$2:$M$93,3,0)</f>
        <v>192.168.0.240</v>
      </c>
      <c r="N287" s="35">
        <f>VLOOKUP($L287,setting!$A$2:$M$93,4,0)</f>
        <v>8002</v>
      </c>
      <c r="O287" s="35" t="str">
        <f>VLOOKUP($L287,setting!$A$2:$M$93,5,0)</f>
        <v>36.66.214.246</v>
      </c>
      <c r="P287" s="35">
        <f>VLOOKUP($L287,setting!$A$2:$M$93,6,0)</f>
        <v>8009</v>
      </c>
      <c r="Q287" s="8">
        <v>1</v>
      </c>
      <c r="R287" s="8">
        <v>1</v>
      </c>
      <c r="S287" s="8">
        <v>1234</v>
      </c>
      <c r="T287" s="8" t="s">
        <v>120</v>
      </c>
      <c r="U287" s="8" t="s">
        <v>302</v>
      </c>
      <c r="V287" s="8" t="s">
        <v>302</v>
      </c>
      <c r="W287" s="3" t="s">
        <v>466</v>
      </c>
      <c r="X287" s="3" t="s">
        <v>466</v>
      </c>
      <c r="Y287" s="8"/>
      <c r="Z287" s="35" t="str">
        <f>VLOOKUP($L287,setting!$A$2:$M$93,12,0)</f>
        <v>118.97.237.244</v>
      </c>
      <c r="AA287" s="35">
        <f>VLOOKUP($L287,setting!$A$2:$M$93,13,0)</f>
        <v>8009</v>
      </c>
      <c r="AB287" s="8"/>
      <c r="AC287" s="6" t="s">
        <v>305</v>
      </c>
      <c r="AD287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('C087EB1FED2D','&lt;?xml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88" spans="1:30" ht="135" x14ac:dyDescent="0.25">
      <c r="A288" t="s">
        <v>714</v>
      </c>
      <c r="B288" s="8" t="str">
        <f t="shared" si="64"/>
        <v>13A</v>
      </c>
      <c r="C288" s="8" t="str">
        <f>VLOOKUP(B288,Cabang!A:B,2,0)</f>
        <v>Bekasi</v>
      </c>
      <c r="D288" s="8" t="str">
        <f>VLOOKUP(B288,Cabang!A:C,3,0)</f>
        <v>TKTW2</v>
      </c>
      <c r="E288" t="s">
        <v>745</v>
      </c>
      <c r="F288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8" s="8"/>
      <c r="H288" s="3" t="str">
        <f t="shared" si="66"/>
        <v>C087EB23F653</v>
      </c>
      <c r="I288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8" s="8"/>
      <c r="K288" s="8" t="str">
        <f t="shared" si="68"/>
        <v>13AM100</v>
      </c>
      <c r="L288" s="8" t="str">
        <f t="shared" si="69"/>
        <v>13A</v>
      </c>
      <c r="M288" s="35" t="str">
        <f>VLOOKUP($L288,setting!$A$2:$M$93,3,0)</f>
        <v>192.168.0.240</v>
      </c>
      <c r="N288" s="35">
        <f>VLOOKUP($L288,setting!$A$2:$M$93,4,0)</f>
        <v>8002</v>
      </c>
      <c r="O288" s="35" t="str">
        <f>VLOOKUP($L288,setting!$A$2:$M$93,5,0)</f>
        <v>36.66.214.246</v>
      </c>
      <c r="P288" s="35">
        <f>VLOOKUP($L288,setting!$A$2:$M$93,6,0)</f>
        <v>8009</v>
      </c>
      <c r="Q288" s="8">
        <v>1</v>
      </c>
      <c r="R288" s="8">
        <v>1</v>
      </c>
      <c r="S288" s="8">
        <v>1234</v>
      </c>
      <c r="T288" s="8" t="s">
        <v>120</v>
      </c>
      <c r="U288" s="8" t="s">
        <v>302</v>
      </c>
      <c r="V288" s="8" t="s">
        <v>302</v>
      </c>
      <c r="W288" s="3" t="s">
        <v>466</v>
      </c>
      <c r="X288" s="3" t="s">
        <v>466</v>
      </c>
      <c r="Y288" s="8"/>
      <c r="Z288" s="35" t="str">
        <f>VLOOKUP($L288,setting!$A$2:$M$93,12,0)</f>
        <v>118.97.237.244</v>
      </c>
      <c r="AA288" s="35">
        <f>VLOOKUP($L288,setting!$A$2:$M$93,13,0)</f>
        <v>8009</v>
      </c>
      <c r="AB288" s="8"/>
      <c r="AC288" s="6" t="s">
        <v>305</v>
      </c>
      <c r="AD288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('C087EB23F653','&lt;?xml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89" spans="1:30" ht="135" x14ac:dyDescent="0.25">
      <c r="A289" t="s">
        <v>715</v>
      </c>
      <c r="B289" s="8" t="str">
        <f t="shared" si="64"/>
        <v>13A</v>
      </c>
      <c r="C289" s="8" t="str">
        <f>VLOOKUP(B289,Cabang!A:B,2,0)</f>
        <v>Bekasi</v>
      </c>
      <c r="D289" s="8" t="str">
        <f>VLOOKUP(B289,Cabang!A:C,3,0)</f>
        <v>TKTW2</v>
      </c>
      <c r="E289" t="s">
        <v>746</v>
      </c>
      <c r="F289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89" s="8"/>
      <c r="H289" s="3" t="str">
        <f t="shared" si="66"/>
        <v>C087EB23F4E7</v>
      </c>
      <c r="I289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89" s="8"/>
      <c r="K289" s="8" t="str">
        <f t="shared" si="68"/>
        <v>13AM100</v>
      </c>
      <c r="L289" s="8" t="str">
        <f t="shared" si="69"/>
        <v>13A</v>
      </c>
      <c r="M289" s="35" t="str">
        <f>VLOOKUP($L289,setting!$A$2:$M$93,3,0)</f>
        <v>192.168.0.240</v>
      </c>
      <c r="N289" s="35">
        <f>VLOOKUP($L289,setting!$A$2:$M$93,4,0)</f>
        <v>8002</v>
      </c>
      <c r="O289" s="35" t="str">
        <f>VLOOKUP($L289,setting!$A$2:$M$93,5,0)</f>
        <v>36.66.214.246</v>
      </c>
      <c r="P289" s="35">
        <f>VLOOKUP($L289,setting!$A$2:$M$93,6,0)</f>
        <v>8009</v>
      </c>
      <c r="Q289" s="8">
        <v>1</v>
      </c>
      <c r="R289" s="8">
        <v>1</v>
      </c>
      <c r="S289" s="8">
        <v>1234</v>
      </c>
      <c r="T289" s="8" t="s">
        <v>120</v>
      </c>
      <c r="U289" s="8" t="s">
        <v>302</v>
      </c>
      <c r="V289" s="8" t="s">
        <v>302</v>
      </c>
      <c r="W289" s="3" t="s">
        <v>466</v>
      </c>
      <c r="X289" s="3" t="s">
        <v>466</v>
      </c>
      <c r="Y289" s="8"/>
      <c r="Z289" s="35" t="str">
        <f>VLOOKUP($L289,setting!$A$2:$M$93,12,0)</f>
        <v>118.97.237.244</v>
      </c>
      <c r="AA289" s="35">
        <f>VLOOKUP($L289,setting!$A$2:$M$93,13,0)</f>
        <v>8009</v>
      </c>
      <c r="AB289" s="8"/>
      <c r="AC289" s="6" t="s">
        <v>305</v>
      </c>
      <c r="AD289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('C087EB23F4E7','&lt;?xml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90" spans="1:30" ht="135" x14ac:dyDescent="0.25">
      <c r="A290" t="s">
        <v>716</v>
      </c>
      <c r="B290" s="8" t="str">
        <f t="shared" si="64"/>
        <v>13A</v>
      </c>
      <c r="C290" s="8" t="str">
        <f>VLOOKUP(B290,Cabang!A:B,2,0)</f>
        <v>Bekasi</v>
      </c>
      <c r="D290" s="8" t="str">
        <f>VLOOKUP(B290,Cabang!A:C,3,0)</f>
        <v>TKTW2</v>
      </c>
      <c r="E290" t="s">
        <v>747</v>
      </c>
      <c r="F290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0" s="8"/>
      <c r="H290" s="3" t="str">
        <f t="shared" si="66"/>
        <v>C087EB1FF053</v>
      </c>
      <c r="I290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0" s="8"/>
      <c r="K290" s="8" t="str">
        <f t="shared" si="68"/>
        <v>13AM100</v>
      </c>
      <c r="L290" s="8" t="str">
        <f t="shared" si="69"/>
        <v>13A</v>
      </c>
      <c r="M290" s="35" t="str">
        <f>VLOOKUP($L290,setting!$A$2:$M$93,3,0)</f>
        <v>192.168.0.240</v>
      </c>
      <c r="N290" s="35">
        <f>VLOOKUP($L290,setting!$A$2:$M$93,4,0)</f>
        <v>8002</v>
      </c>
      <c r="O290" s="35" t="str">
        <f>VLOOKUP($L290,setting!$A$2:$M$93,5,0)</f>
        <v>36.66.214.246</v>
      </c>
      <c r="P290" s="35">
        <f>VLOOKUP($L290,setting!$A$2:$M$93,6,0)</f>
        <v>8009</v>
      </c>
      <c r="Q290" s="8">
        <v>1</v>
      </c>
      <c r="R290" s="8">
        <v>1</v>
      </c>
      <c r="S290" s="8">
        <v>1234</v>
      </c>
      <c r="T290" s="8" t="s">
        <v>120</v>
      </c>
      <c r="U290" s="8" t="s">
        <v>302</v>
      </c>
      <c r="V290" s="8" t="s">
        <v>302</v>
      </c>
      <c r="W290" s="3" t="s">
        <v>466</v>
      </c>
      <c r="X290" s="3" t="s">
        <v>466</v>
      </c>
      <c r="Y290" s="8"/>
      <c r="Z290" s="35" t="str">
        <f>VLOOKUP($L290,setting!$A$2:$M$93,12,0)</f>
        <v>118.97.237.244</v>
      </c>
      <c r="AA290" s="35">
        <f>VLOOKUP($L290,setting!$A$2:$M$93,13,0)</f>
        <v>8009</v>
      </c>
      <c r="AB290" s="8"/>
      <c r="AC290" s="6" t="s">
        <v>305</v>
      </c>
      <c r="AD290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('C087EB1FF053','&lt;?xml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91" spans="1:30" ht="135" x14ac:dyDescent="0.25">
      <c r="A291" t="s">
        <v>717</v>
      </c>
      <c r="B291" s="8" t="str">
        <f t="shared" si="64"/>
        <v>13A</v>
      </c>
      <c r="C291" s="8" t="str">
        <f>VLOOKUP(B291,Cabang!A:B,2,0)</f>
        <v>Bekasi</v>
      </c>
      <c r="D291" s="8" t="str">
        <f>VLOOKUP(B291,Cabang!A:C,3,0)</f>
        <v>TKTW2</v>
      </c>
      <c r="E291" t="s">
        <v>748</v>
      </c>
      <c r="F291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1" s="8"/>
      <c r="H291" s="3" t="str">
        <f t="shared" si="66"/>
        <v>C087EB23F5BB</v>
      </c>
      <c r="I291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1" s="8"/>
      <c r="K291" s="8" t="str">
        <f t="shared" si="68"/>
        <v>13AM100</v>
      </c>
      <c r="L291" s="8" t="str">
        <f t="shared" si="69"/>
        <v>13A</v>
      </c>
      <c r="M291" s="35" t="str">
        <f>VLOOKUP($L291,setting!$A$2:$M$93,3,0)</f>
        <v>192.168.0.240</v>
      </c>
      <c r="N291" s="35">
        <f>VLOOKUP($L291,setting!$A$2:$M$93,4,0)</f>
        <v>8002</v>
      </c>
      <c r="O291" s="35" t="str">
        <f>VLOOKUP($L291,setting!$A$2:$M$93,5,0)</f>
        <v>36.66.214.246</v>
      </c>
      <c r="P291" s="35">
        <f>VLOOKUP($L291,setting!$A$2:$M$93,6,0)</f>
        <v>8009</v>
      </c>
      <c r="Q291" s="8">
        <v>1</v>
      </c>
      <c r="R291" s="8">
        <v>1</v>
      </c>
      <c r="S291" s="8">
        <v>1234</v>
      </c>
      <c r="T291" s="8" t="s">
        <v>120</v>
      </c>
      <c r="U291" s="8" t="s">
        <v>302</v>
      </c>
      <c r="V291" s="8" t="s">
        <v>302</v>
      </c>
      <c r="W291" s="3" t="s">
        <v>466</v>
      </c>
      <c r="X291" s="3" t="s">
        <v>466</v>
      </c>
      <c r="Y291" s="8"/>
      <c r="Z291" s="35" t="str">
        <f>VLOOKUP($L291,setting!$A$2:$M$93,12,0)</f>
        <v>118.97.237.244</v>
      </c>
      <c r="AA291" s="35">
        <f>VLOOKUP($L291,setting!$A$2:$M$93,13,0)</f>
        <v>8009</v>
      </c>
      <c r="AB291" s="8"/>
      <c r="AC291" s="6" t="s">
        <v>305</v>
      </c>
      <c r="AD291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('C087EB23F5BB','&lt;?xml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92" spans="1:30" ht="135" x14ac:dyDescent="0.25">
      <c r="A292" t="s">
        <v>718</v>
      </c>
      <c r="B292" s="8" t="str">
        <f t="shared" si="64"/>
        <v>13A</v>
      </c>
      <c r="C292" s="8" t="str">
        <f>VLOOKUP(B292,Cabang!A:B,2,0)</f>
        <v>Bekasi</v>
      </c>
      <c r="D292" s="8" t="str">
        <f>VLOOKUP(B292,Cabang!A:C,3,0)</f>
        <v>TKTW2</v>
      </c>
      <c r="E292" t="s">
        <v>749</v>
      </c>
      <c r="F292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2" s="8"/>
      <c r="H292" s="3" t="str">
        <f t="shared" si="66"/>
        <v>C087EB1FED41</v>
      </c>
      <c r="I292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2" s="8"/>
      <c r="K292" s="8" t="str">
        <f t="shared" si="68"/>
        <v>13AM100</v>
      </c>
      <c r="L292" s="8" t="str">
        <f t="shared" si="69"/>
        <v>13A</v>
      </c>
      <c r="M292" s="35" t="str">
        <f>VLOOKUP($L292,setting!$A$2:$M$93,3,0)</f>
        <v>192.168.0.240</v>
      </c>
      <c r="N292" s="35">
        <f>VLOOKUP($L292,setting!$A$2:$M$93,4,0)</f>
        <v>8002</v>
      </c>
      <c r="O292" s="35" t="str">
        <f>VLOOKUP($L292,setting!$A$2:$M$93,5,0)</f>
        <v>36.66.214.246</v>
      </c>
      <c r="P292" s="35">
        <f>VLOOKUP($L292,setting!$A$2:$M$93,6,0)</f>
        <v>8009</v>
      </c>
      <c r="Q292" s="8">
        <v>1</v>
      </c>
      <c r="R292" s="8">
        <v>1</v>
      </c>
      <c r="S292" s="8">
        <v>1234</v>
      </c>
      <c r="T292" s="8" t="s">
        <v>120</v>
      </c>
      <c r="U292" s="8" t="s">
        <v>302</v>
      </c>
      <c r="V292" s="8" t="s">
        <v>302</v>
      </c>
      <c r="W292" s="3" t="s">
        <v>466</v>
      </c>
      <c r="X292" s="3" t="s">
        <v>466</v>
      </c>
      <c r="Y292" s="8"/>
      <c r="Z292" s="35" t="str">
        <f>VLOOKUP($L292,setting!$A$2:$M$93,12,0)</f>
        <v>118.97.237.244</v>
      </c>
      <c r="AA292" s="35">
        <f>VLOOKUP($L292,setting!$A$2:$M$93,13,0)</f>
        <v>8009</v>
      </c>
      <c r="AB292" s="8"/>
      <c r="AC292" s="6" t="s">
        <v>305</v>
      </c>
      <c r="AD292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('C087EB1FED41','&lt;?xml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93" spans="1:30" ht="135" x14ac:dyDescent="0.25">
      <c r="A293" t="s">
        <v>719</v>
      </c>
      <c r="B293" s="8" t="str">
        <f t="shared" si="64"/>
        <v>13A</v>
      </c>
      <c r="C293" s="8" t="str">
        <f>VLOOKUP(B293,Cabang!A:B,2,0)</f>
        <v>Bekasi</v>
      </c>
      <c r="D293" s="8" t="str">
        <f>VLOOKUP(B293,Cabang!A:C,3,0)</f>
        <v>TKTW2</v>
      </c>
      <c r="E293" t="s">
        <v>750</v>
      </c>
      <c r="F293" s="6" t="str">
        <f t="shared" si="65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3" s="8"/>
      <c r="H293" s="3" t="str">
        <f t="shared" si="66"/>
        <v>C087EB1FED3D</v>
      </c>
      <c r="I293" s="8" t="str">
        <f t="shared" si="6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3" s="8"/>
      <c r="K293" s="8" t="str">
        <f t="shared" si="68"/>
        <v>13AM100</v>
      </c>
      <c r="L293" s="8" t="str">
        <f t="shared" si="69"/>
        <v>13A</v>
      </c>
      <c r="M293" s="35" t="str">
        <f>VLOOKUP($L293,setting!$A$2:$M$93,3,0)</f>
        <v>192.168.0.240</v>
      </c>
      <c r="N293" s="35">
        <f>VLOOKUP($L293,setting!$A$2:$M$93,4,0)</f>
        <v>8002</v>
      </c>
      <c r="O293" s="35" t="str">
        <f>VLOOKUP($L293,setting!$A$2:$M$93,5,0)</f>
        <v>36.66.214.246</v>
      </c>
      <c r="P293" s="35">
        <f>VLOOKUP($L293,setting!$A$2:$M$93,6,0)</f>
        <v>8009</v>
      </c>
      <c r="Q293" s="8">
        <v>1</v>
      </c>
      <c r="R293" s="8">
        <v>1</v>
      </c>
      <c r="S293" s="8">
        <v>1234</v>
      </c>
      <c r="T293" s="8" t="s">
        <v>120</v>
      </c>
      <c r="U293" s="8" t="s">
        <v>302</v>
      </c>
      <c r="V293" s="8" t="s">
        <v>302</v>
      </c>
      <c r="W293" s="3" t="s">
        <v>466</v>
      </c>
      <c r="X293" s="3" t="s">
        <v>466</v>
      </c>
      <c r="Y293" s="8"/>
      <c r="Z293" s="35" t="str">
        <f>VLOOKUP($L293,setting!$A$2:$M$93,12,0)</f>
        <v>118.97.237.244</v>
      </c>
      <c r="AA293" s="35">
        <f>VLOOKUP($L293,setting!$A$2:$M$93,13,0)</f>
        <v>8009</v>
      </c>
      <c r="AB293" s="8"/>
      <c r="AC293" s="6" t="s">
        <v>305</v>
      </c>
      <c r="AD293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('C087EB1FED3D','&lt;?xml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294" spans="1:30" ht="135" x14ac:dyDescent="0.25">
      <c r="A294" t="s">
        <v>720</v>
      </c>
      <c r="B294" s="8" t="str">
        <f t="shared" si="64"/>
        <v>29A</v>
      </c>
      <c r="C294" s="8" t="str">
        <f>VLOOKUP(B294,Cabang!A:B,2,0)</f>
        <v>Kendari</v>
      </c>
      <c r="D294" s="8" t="str">
        <f>VLOOKUP(B294,Cabang!A:C,3,0)</f>
        <v>TKTW5</v>
      </c>
      <c r="E294" t="s">
        <v>751</v>
      </c>
      <c r="F294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4" s="8"/>
      <c r="H294" s="3" t="str">
        <f t="shared" si="66"/>
        <v>C087EB00E8AF</v>
      </c>
      <c r="I294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4" s="8"/>
      <c r="K294" s="8" t="str">
        <f t="shared" si="68"/>
        <v>29AM100</v>
      </c>
      <c r="L294" s="8" t="str">
        <f t="shared" si="69"/>
        <v>29A</v>
      </c>
      <c r="M294" s="35" t="str">
        <f>VLOOKUP($L294,setting!$A$2:$M$93,3,0)</f>
        <v>192.168.0.240</v>
      </c>
      <c r="N294" s="35">
        <f>VLOOKUP($L294,setting!$A$2:$M$93,4,0)</f>
        <v>8006</v>
      </c>
      <c r="O294" s="35" t="str">
        <f>VLOOKUP($L294,setting!$A$2:$M$93,5,0)</f>
        <v>180.250.176.221</v>
      </c>
      <c r="P294" s="35">
        <f>VLOOKUP($L294,setting!$A$2:$M$93,6,0)</f>
        <v>8009</v>
      </c>
      <c r="Q294" s="8">
        <v>1</v>
      </c>
      <c r="R294" s="8">
        <v>1</v>
      </c>
      <c r="S294" s="8">
        <v>1234</v>
      </c>
      <c r="T294" s="8" t="s">
        <v>120</v>
      </c>
      <c r="U294" s="8" t="s">
        <v>302</v>
      </c>
      <c r="V294" s="8" t="s">
        <v>302</v>
      </c>
      <c r="W294" s="3" t="s">
        <v>466</v>
      </c>
      <c r="X294" s="3" t="s">
        <v>466</v>
      </c>
      <c r="Y294" s="8"/>
      <c r="Z294" s="35" t="str">
        <f>VLOOKUP($L294,setting!$A$2:$M$93,12,0)</f>
        <v>118.97.237.244</v>
      </c>
      <c r="AA294" s="35">
        <f>VLOOKUP($L294,setting!$A$2:$M$93,13,0)</f>
        <v>8009</v>
      </c>
      <c r="AB294" s="8"/>
      <c r="AC294" s="6" t="s">
        <v>305</v>
      </c>
      <c r="AD294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('C087EB00E8AF','&lt;?xml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295" spans="1:30" ht="135" x14ac:dyDescent="0.25">
      <c r="A295" t="s">
        <v>721</v>
      </c>
      <c r="B295" s="8" t="str">
        <f t="shared" si="64"/>
        <v>29A</v>
      </c>
      <c r="C295" s="8" t="str">
        <f>VLOOKUP(B295,Cabang!A:B,2,0)</f>
        <v>Kendari</v>
      </c>
      <c r="D295" s="8" t="str">
        <f>VLOOKUP(B295,Cabang!A:C,3,0)</f>
        <v>TKTW5</v>
      </c>
      <c r="E295" t="s">
        <v>752</v>
      </c>
      <c r="F295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5" s="8"/>
      <c r="H295" s="3" t="str">
        <f t="shared" si="66"/>
        <v>C087EB00E755</v>
      </c>
      <c r="I295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5" s="8"/>
      <c r="K295" s="8" t="str">
        <f t="shared" si="68"/>
        <v>29AM100</v>
      </c>
      <c r="L295" s="8" t="str">
        <f t="shared" si="69"/>
        <v>29A</v>
      </c>
      <c r="M295" s="35" t="str">
        <f>VLOOKUP($L295,setting!$A$2:$M$93,3,0)</f>
        <v>192.168.0.240</v>
      </c>
      <c r="N295" s="35">
        <f>VLOOKUP($L295,setting!$A$2:$M$93,4,0)</f>
        <v>8006</v>
      </c>
      <c r="O295" s="35" t="str">
        <f>VLOOKUP($L295,setting!$A$2:$M$93,5,0)</f>
        <v>180.250.176.221</v>
      </c>
      <c r="P295" s="35">
        <f>VLOOKUP($L295,setting!$A$2:$M$93,6,0)</f>
        <v>8009</v>
      </c>
      <c r="Q295" s="8">
        <v>1</v>
      </c>
      <c r="R295" s="8">
        <v>1</v>
      </c>
      <c r="S295" s="8">
        <v>1234</v>
      </c>
      <c r="T295" s="8" t="s">
        <v>120</v>
      </c>
      <c r="U295" s="8" t="s">
        <v>302</v>
      </c>
      <c r="V295" s="8" t="s">
        <v>302</v>
      </c>
      <c r="W295" s="3" t="s">
        <v>466</v>
      </c>
      <c r="X295" s="3" t="s">
        <v>466</v>
      </c>
      <c r="Y295" s="8"/>
      <c r="Z295" s="35" t="str">
        <f>VLOOKUP($L295,setting!$A$2:$M$93,12,0)</f>
        <v>118.97.237.244</v>
      </c>
      <c r="AA295" s="35">
        <f>VLOOKUP($L295,setting!$A$2:$M$93,13,0)</f>
        <v>8009</v>
      </c>
      <c r="AB295" s="8"/>
      <c r="AC295" s="6" t="s">
        <v>305</v>
      </c>
      <c r="AD295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('C087EB00E755','&lt;?xml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296" spans="1:30" ht="135" x14ac:dyDescent="0.25">
      <c r="A296" t="s">
        <v>722</v>
      </c>
      <c r="B296" s="8" t="str">
        <f t="shared" si="64"/>
        <v>29A</v>
      </c>
      <c r="C296" s="8" t="str">
        <f>VLOOKUP(B296,Cabang!A:B,2,0)</f>
        <v>Kendari</v>
      </c>
      <c r="D296" s="8" t="str">
        <f>VLOOKUP(B296,Cabang!A:C,3,0)</f>
        <v>TKTW5</v>
      </c>
      <c r="E296" t="s">
        <v>753</v>
      </c>
      <c r="F296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6" s="8"/>
      <c r="H296" s="3" t="str">
        <f t="shared" si="66"/>
        <v>205EF7F6633E</v>
      </c>
      <c r="I296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6" s="8"/>
      <c r="K296" s="8" t="str">
        <f t="shared" si="68"/>
        <v>29AM100</v>
      </c>
      <c r="L296" s="8" t="str">
        <f t="shared" si="69"/>
        <v>29A</v>
      </c>
      <c r="M296" s="35" t="str">
        <f>VLOOKUP($L296,setting!$A$2:$M$93,3,0)</f>
        <v>192.168.0.240</v>
      </c>
      <c r="N296" s="35">
        <f>VLOOKUP($L296,setting!$A$2:$M$93,4,0)</f>
        <v>8006</v>
      </c>
      <c r="O296" s="35" t="str">
        <f>VLOOKUP($L296,setting!$A$2:$M$93,5,0)</f>
        <v>180.250.176.221</v>
      </c>
      <c r="P296" s="35">
        <f>VLOOKUP($L296,setting!$A$2:$M$93,6,0)</f>
        <v>8009</v>
      </c>
      <c r="Q296" s="8">
        <v>1</v>
      </c>
      <c r="R296" s="8">
        <v>1</v>
      </c>
      <c r="S296" s="8">
        <v>1234</v>
      </c>
      <c r="T296" s="8" t="s">
        <v>120</v>
      </c>
      <c r="U296" s="8" t="s">
        <v>302</v>
      </c>
      <c r="V296" s="8" t="s">
        <v>302</v>
      </c>
      <c r="W296" s="3" t="s">
        <v>466</v>
      </c>
      <c r="X296" s="3" t="s">
        <v>466</v>
      </c>
      <c r="Y296" s="8"/>
      <c r="Z296" s="35" t="str">
        <f>VLOOKUP($L296,setting!$A$2:$M$93,12,0)</f>
        <v>118.97.237.244</v>
      </c>
      <c r="AA296" s="35">
        <f>VLOOKUP($L296,setting!$A$2:$M$93,13,0)</f>
        <v>8009</v>
      </c>
      <c r="AB296" s="8"/>
      <c r="AC296" s="6" t="s">
        <v>305</v>
      </c>
      <c r="AD296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('205EF7F6633E','&lt;?xml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297" spans="1:30" ht="135" x14ac:dyDescent="0.25">
      <c r="A297" t="s">
        <v>723</v>
      </c>
      <c r="B297" s="8" t="str">
        <f t="shared" si="64"/>
        <v>29A</v>
      </c>
      <c r="C297" s="8" t="str">
        <f>VLOOKUP(B297,Cabang!A:B,2,0)</f>
        <v>Kendari</v>
      </c>
      <c r="D297" s="8" t="str">
        <f>VLOOKUP(B297,Cabang!A:C,3,0)</f>
        <v>TKTW5</v>
      </c>
      <c r="E297" t="s">
        <v>754</v>
      </c>
      <c r="F297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7" s="8"/>
      <c r="H297" s="3" t="str">
        <f t="shared" si="66"/>
        <v>C087EB00E773</v>
      </c>
      <c r="I297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7" s="8"/>
      <c r="K297" s="8" t="str">
        <f t="shared" si="68"/>
        <v>29AM100</v>
      </c>
      <c r="L297" s="8" t="str">
        <f t="shared" si="69"/>
        <v>29A</v>
      </c>
      <c r="M297" s="35" t="str">
        <f>VLOOKUP($L297,setting!$A$2:$M$93,3,0)</f>
        <v>192.168.0.240</v>
      </c>
      <c r="N297" s="35">
        <f>VLOOKUP($L297,setting!$A$2:$M$93,4,0)</f>
        <v>8006</v>
      </c>
      <c r="O297" s="35" t="str">
        <f>VLOOKUP($L297,setting!$A$2:$M$93,5,0)</f>
        <v>180.250.176.221</v>
      </c>
      <c r="P297" s="35">
        <f>VLOOKUP($L297,setting!$A$2:$M$93,6,0)</f>
        <v>8009</v>
      </c>
      <c r="Q297" s="8">
        <v>1</v>
      </c>
      <c r="R297" s="8">
        <v>1</v>
      </c>
      <c r="S297" s="8">
        <v>1234</v>
      </c>
      <c r="T297" s="8" t="s">
        <v>120</v>
      </c>
      <c r="U297" s="8" t="s">
        <v>302</v>
      </c>
      <c r="V297" s="8" t="s">
        <v>302</v>
      </c>
      <c r="W297" s="3" t="s">
        <v>466</v>
      </c>
      <c r="X297" s="3" t="s">
        <v>466</v>
      </c>
      <c r="Y297" s="8"/>
      <c r="Z297" s="35" t="str">
        <f>VLOOKUP($L297,setting!$A$2:$M$93,12,0)</f>
        <v>118.97.237.244</v>
      </c>
      <c r="AA297" s="35">
        <f>VLOOKUP($L297,setting!$A$2:$M$93,13,0)</f>
        <v>8009</v>
      </c>
      <c r="AB297" s="8"/>
      <c r="AC297" s="6" t="s">
        <v>305</v>
      </c>
      <c r="AD297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('C087EB00E773','&lt;?xml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298" spans="1:30" ht="135" x14ac:dyDescent="0.25">
      <c r="A298" t="s">
        <v>724</v>
      </c>
      <c r="B298" s="8" t="str">
        <f t="shared" si="64"/>
        <v>29A</v>
      </c>
      <c r="C298" s="8" t="str">
        <f>VLOOKUP(B298,Cabang!A:B,2,0)</f>
        <v>Kendari</v>
      </c>
      <c r="D298" s="8" t="str">
        <f>VLOOKUP(B298,Cabang!A:C,3,0)</f>
        <v>TKTW5</v>
      </c>
      <c r="E298" t="s">
        <v>755</v>
      </c>
      <c r="F298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8" s="8"/>
      <c r="H298" s="3" t="str">
        <f t="shared" si="66"/>
        <v>C087EB00E97F</v>
      </c>
      <c r="I298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8" s="8"/>
      <c r="K298" s="8" t="str">
        <f t="shared" si="68"/>
        <v>29AM100</v>
      </c>
      <c r="L298" s="8" t="str">
        <f t="shared" si="69"/>
        <v>29A</v>
      </c>
      <c r="M298" s="35" t="str">
        <f>VLOOKUP($L298,setting!$A$2:$M$93,3,0)</f>
        <v>192.168.0.240</v>
      </c>
      <c r="N298" s="35">
        <f>VLOOKUP($L298,setting!$A$2:$M$93,4,0)</f>
        <v>8006</v>
      </c>
      <c r="O298" s="35" t="str">
        <f>VLOOKUP($L298,setting!$A$2:$M$93,5,0)</f>
        <v>180.250.176.221</v>
      </c>
      <c r="P298" s="35">
        <f>VLOOKUP($L298,setting!$A$2:$M$93,6,0)</f>
        <v>8009</v>
      </c>
      <c r="Q298" s="8">
        <v>1</v>
      </c>
      <c r="R298" s="8">
        <v>1</v>
      </c>
      <c r="S298" s="8">
        <v>1234</v>
      </c>
      <c r="T298" s="8" t="s">
        <v>120</v>
      </c>
      <c r="U298" s="8" t="s">
        <v>302</v>
      </c>
      <c r="V298" s="8" t="s">
        <v>302</v>
      </c>
      <c r="W298" s="3" t="s">
        <v>466</v>
      </c>
      <c r="X298" s="3" t="s">
        <v>466</v>
      </c>
      <c r="Y298" s="8"/>
      <c r="Z298" s="35" t="str">
        <f>VLOOKUP($L298,setting!$A$2:$M$93,12,0)</f>
        <v>118.97.237.244</v>
      </c>
      <c r="AA298" s="35">
        <f>VLOOKUP($L298,setting!$A$2:$M$93,13,0)</f>
        <v>8009</v>
      </c>
      <c r="AB298" s="8"/>
      <c r="AC298" s="6" t="s">
        <v>305</v>
      </c>
      <c r="AD298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('C087EB00E97F','&lt;?xml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299" spans="1:30" ht="135" x14ac:dyDescent="0.25">
      <c r="A299" t="s">
        <v>725</v>
      </c>
      <c r="B299" s="8" t="str">
        <f t="shared" si="64"/>
        <v>29A</v>
      </c>
      <c r="C299" s="8" t="str">
        <f>VLOOKUP(B299,Cabang!A:B,2,0)</f>
        <v>Kendari</v>
      </c>
      <c r="D299" s="8" t="str">
        <f>VLOOKUP(B299,Cabang!A:C,3,0)</f>
        <v>TKTW5</v>
      </c>
      <c r="E299" t="s">
        <v>756</v>
      </c>
      <c r="F299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299" s="8"/>
      <c r="H299" s="3" t="str">
        <f t="shared" si="66"/>
        <v>C087EB001119</v>
      </c>
      <c r="I299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299" s="8"/>
      <c r="K299" s="8" t="str">
        <f t="shared" si="68"/>
        <v>29AM100</v>
      </c>
      <c r="L299" s="8" t="str">
        <f t="shared" si="69"/>
        <v>29A</v>
      </c>
      <c r="M299" s="35" t="str">
        <f>VLOOKUP($L299,setting!$A$2:$M$93,3,0)</f>
        <v>192.168.0.240</v>
      </c>
      <c r="N299" s="35">
        <f>VLOOKUP($L299,setting!$A$2:$M$93,4,0)</f>
        <v>8006</v>
      </c>
      <c r="O299" s="35" t="str">
        <f>VLOOKUP($L299,setting!$A$2:$M$93,5,0)</f>
        <v>180.250.176.221</v>
      </c>
      <c r="P299" s="35">
        <f>VLOOKUP($L299,setting!$A$2:$M$93,6,0)</f>
        <v>8009</v>
      </c>
      <c r="Q299" s="8">
        <v>1</v>
      </c>
      <c r="R299" s="8">
        <v>1</v>
      </c>
      <c r="S299" s="8">
        <v>1234</v>
      </c>
      <c r="T299" s="8" t="s">
        <v>120</v>
      </c>
      <c r="U299" s="8" t="s">
        <v>302</v>
      </c>
      <c r="V299" s="8" t="s">
        <v>302</v>
      </c>
      <c r="W299" s="3" t="s">
        <v>466</v>
      </c>
      <c r="X299" s="3" t="s">
        <v>466</v>
      </c>
      <c r="Y299" s="8"/>
      <c r="Z299" s="35" t="str">
        <f>VLOOKUP($L299,setting!$A$2:$M$93,12,0)</f>
        <v>118.97.237.244</v>
      </c>
      <c r="AA299" s="35">
        <f>VLOOKUP($L299,setting!$A$2:$M$93,13,0)</f>
        <v>8009</v>
      </c>
      <c r="AB299" s="8"/>
      <c r="AC299" s="6" t="s">
        <v>305</v>
      </c>
      <c r="AD299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('C087EB001119','&lt;?xml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300" spans="1:30" ht="135" x14ac:dyDescent="0.25">
      <c r="A300" t="s">
        <v>726</v>
      </c>
      <c r="B300" s="8" t="str">
        <f t="shared" si="64"/>
        <v>29A</v>
      </c>
      <c r="C300" s="8" t="str">
        <f>VLOOKUP(B300,Cabang!A:B,2,0)</f>
        <v>Kendari</v>
      </c>
      <c r="D300" s="8" t="str">
        <f>VLOOKUP(B300,Cabang!A:C,3,0)</f>
        <v>TKTW5</v>
      </c>
      <c r="E300" t="s">
        <v>757</v>
      </c>
      <c r="F300" s="6" t="str">
        <f t="shared" si="6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0" s="8"/>
      <c r="H300" s="3" t="str">
        <f t="shared" si="66"/>
        <v>205EF7F77268</v>
      </c>
      <c r="I300" s="8" t="str">
        <f t="shared" si="67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0" s="8"/>
      <c r="K300" s="8" t="str">
        <f t="shared" si="68"/>
        <v>29AM100</v>
      </c>
      <c r="L300" s="8" t="str">
        <f t="shared" si="69"/>
        <v>29A</v>
      </c>
      <c r="M300" s="35" t="str">
        <f>VLOOKUP($L300,setting!$A$2:$M$93,3,0)</f>
        <v>192.168.0.240</v>
      </c>
      <c r="N300" s="35">
        <f>VLOOKUP($L300,setting!$A$2:$M$93,4,0)</f>
        <v>8006</v>
      </c>
      <c r="O300" s="35" t="str">
        <f>VLOOKUP($L300,setting!$A$2:$M$93,5,0)</f>
        <v>180.250.176.221</v>
      </c>
      <c r="P300" s="35">
        <f>VLOOKUP($L300,setting!$A$2:$M$93,6,0)</f>
        <v>8009</v>
      </c>
      <c r="Q300" s="8">
        <v>1</v>
      </c>
      <c r="R300" s="8">
        <v>1</v>
      </c>
      <c r="S300" s="8">
        <v>1234</v>
      </c>
      <c r="T300" s="8" t="s">
        <v>120</v>
      </c>
      <c r="U300" s="8" t="s">
        <v>302</v>
      </c>
      <c r="V300" s="8" t="s">
        <v>302</v>
      </c>
      <c r="W300" s="3" t="s">
        <v>466</v>
      </c>
      <c r="X300" s="3" t="s">
        <v>466</v>
      </c>
      <c r="Y300" s="8"/>
      <c r="Z300" s="35" t="str">
        <f>VLOOKUP($L300,setting!$A$2:$M$93,12,0)</f>
        <v>118.97.237.244</v>
      </c>
      <c r="AA300" s="35">
        <f>VLOOKUP($L300,setting!$A$2:$M$93,13,0)</f>
        <v>8009</v>
      </c>
      <c r="AB300" s="8"/>
      <c r="AC300" s="6" t="s">
        <v>305</v>
      </c>
      <c r="AD300" s="6" t="str">
        <f t="shared" si="7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('205EF7F77268','&lt;?xml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301" spans="1:30" x14ac:dyDescent="0.25">
      <c r="L301"/>
    </row>
    <row r="302" spans="1:30" ht="135" x14ac:dyDescent="0.25">
      <c r="A302" t="s">
        <v>758</v>
      </c>
      <c r="B302" s="8" t="str">
        <f t="shared" ref="B302:B322" si="71">LEFT(A302,3)</f>
        <v>13I</v>
      </c>
      <c r="C302" s="8" t="str">
        <f>VLOOKUP(B302,Cabang!A:B,2,0)</f>
        <v>Bandung Timur</v>
      </c>
      <c r="D302" s="8" t="str">
        <f>VLOOKUP(B302,Cabang!A:C,3,0)</f>
        <v>TKTW2</v>
      </c>
      <c r="E302" t="s">
        <v>798</v>
      </c>
      <c r="F302" s="6" t="str">
        <f t="shared" ref="F302:F322" si="72">CONCATENATE("&lt;?xml version=""1.0"" encoding=""UTF-8""?&gt;&lt;userconfig&gt;&lt;username&gt;Office Mebel ",C302,"&lt;/username&gt;&lt;szId&gt;",K302,"&lt;/szId&gt;&lt;password&gt;1234&lt;/password&gt;&lt;szDepoId&gt;",L302,"&lt;/szDepoId&gt;&lt;szDepoName&gt;",C302,"&lt;/szDepoName&gt;&lt;database&gt;MobileSFA.db3&lt;/database&gt;&lt;szWifiIP&gt;",M302,"&lt;/szWifiIP&gt;&lt;szWifiPort&gt;",N302,"&lt;/szWifiPort&gt;&lt;szGPRSIP&gt;",O302,"&lt;/szGPRSIP&gt;&lt;szGPRSPort&gt;",P302,"&lt;/szGPRSPort&gt;  &lt;szBackUpIP&gt;",Z302,"&lt;/szBackUpIP&gt;&lt;szBackUpPort&gt;",AA302,"&lt;/szBackUpPort&gt;  &lt;szType&gt;TO&lt;/szType&gt;&lt;bWifi&gt;YES&lt;/bWifi&gt;&lt;bDalamKota&gt;YES&lt;/bDalamKota&gt;    &lt;/userconfig&gt;")</f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2" s="8"/>
      <c r="H302" s="3" t="str">
        <f t="shared" ref="H302:H322" si="73">E302</f>
        <v>205EF72D2406</v>
      </c>
      <c r="I302" s="8" t="str">
        <f t="shared" ref="I302:I322" si="74">F302</f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2" s="8"/>
      <c r="K302" s="8" t="str">
        <f t="shared" ref="K302:K322" si="75">CONCATENATE(B302,"M100")</f>
        <v>13IM100</v>
      </c>
      <c r="L302" s="8" t="str">
        <f t="shared" ref="L302:L322" si="76">B302</f>
        <v>13I</v>
      </c>
      <c r="M302" s="35" t="str">
        <f>VLOOKUP($L302,setting!$A$2:$M$93,3,0)</f>
        <v>192.168.0.240</v>
      </c>
      <c r="N302" s="35">
        <f>VLOOKUP($L302,setting!$A$2:$M$93,4,0)</f>
        <v>8003</v>
      </c>
      <c r="O302" s="35" t="str">
        <f>VLOOKUP($L302,setting!$A$2:$M$93,5,0)</f>
        <v>180.250.176.222</v>
      </c>
      <c r="P302" s="35">
        <f>VLOOKUP($L302,setting!$A$2:$M$93,6,0)</f>
        <v>8009</v>
      </c>
      <c r="Q302" s="8">
        <v>1</v>
      </c>
      <c r="R302" s="8">
        <v>1</v>
      </c>
      <c r="S302" s="8">
        <v>1234</v>
      </c>
      <c r="T302" s="8" t="s">
        <v>120</v>
      </c>
      <c r="U302" s="8" t="s">
        <v>302</v>
      </c>
      <c r="V302" s="8" t="s">
        <v>302</v>
      </c>
      <c r="W302" s="3" t="s">
        <v>466</v>
      </c>
      <c r="X302" s="3" t="s">
        <v>466</v>
      </c>
      <c r="Y302" s="8"/>
      <c r="Z302" s="35" t="str">
        <f>VLOOKUP($L302,setting!$A$2:$M$93,12,0)</f>
        <v>118.97.237.244</v>
      </c>
      <c r="AA302" s="35">
        <f>VLOOKUP($L302,setting!$A$2:$M$93,13,0)</f>
        <v>8009</v>
      </c>
      <c r="AB302" s="8"/>
      <c r="AC302" s="6" t="s">
        <v>305</v>
      </c>
      <c r="AD302" s="6" t="str">
        <f t="shared" ref="AD302:AD322" si="77">CONCATENATE(AC302,H302,"','",I302,"','",J302,"','",K302,"','",L302,"','",M302,"','",N302,"','",O302,"','",P302,"','",Q302,"','",R302,"','",S302,"','",T302,"','",U302,"','",V302,"','",W302,"','",X302,"','",Y302,"','",Z302,"','",AA302,"');")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('205EF72D2406','&lt;?xml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3" spans="1:30" ht="135" x14ac:dyDescent="0.25">
      <c r="A303" t="s">
        <v>759</v>
      </c>
      <c r="B303" s="8" t="str">
        <f t="shared" si="71"/>
        <v>13I</v>
      </c>
      <c r="C303" s="8" t="str">
        <f>VLOOKUP(B303,Cabang!A:B,2,0)</f>
        <v>Bandung Timur</v>
      </c>
      <c r="D303" s="8" t="str">
        <f>VLOOKUP(B303,Cabang!A:C,3,0)</f>
        <v>TKTW2</v>
      </c>
      <c r="E303" t="s">
        <v>778</v>
      </c>
      <c r="F303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3" s="8"/>
      <c r="H303" s="3" t="str">
        <f t="shared" si="73"/>
        <v>205EF72D242C</v>
      </c>
      <c r="I303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3" s="8"/>
      <c r="K303" s="8" t="str">
        <f t="shared" si="75"/>
        <v>13IM100</v>
      </c>
      <c r="L303" s="8" t="str">
        <f t="shared" si="76"/>
        <v>13I</v>
      </c>
      <c r="M303" s="35" t="str">
        <f>VLOOKUP($L303,setting!$A$2:$M$93,3,0)</f>
        <v>192.168.0.240</v>
      </c>
      <c r="N303" s="35">
        <f>VLOOKUP($L303,setting!$A$2:$M$93,4,0)</f>
        <v>8003</v>
      </c>
      <c r="O303" s="35" t="str">
        <f>VLOOKUP($L303,setting!$A$2:$M$93,5,0)</f>
        <v>180.250.176.222</v>
      </c>
      <c r="P303" s="35">
        <f>VLOOKUP($L303,setting!$A$2:$M$93,6,0)</f>
        <v>8009</v>
      </c>
      <c r="Q303" s="8">
        <v>1</v>
      </c>
      <c r="R303" s="8">
        <v>1</v>
      </c>
      <c r="S303" s="8">
        <v>1234</v>
      </c>
      <c r="T303" s="8" t="s">
        <v>120</v>
      </c>
      <c r="U303" s="8" t="s">
        <v>302</v>
      </c>
      <c r="V303" s="8" t="s">
        <v>302</v>
      </c>
      <c r="W303" s="3" t="s">
        <v>466</v>
      </c>
      <c r="X303" s="3" t="s">
        <v>466</v>
      </c>
      <c r="Y303" s="8"/>
      <c r="Z303" s="35" t="str">
        <f>VLOOKUP($L303,setting!$A$2:$M$93,12,0)</f>
        <v>118.97.237.244</v>
      </c>
      <c r="AA303" s="35">
        <f>VLOOKUP($L303,setting!$A$2:$M$93,13,0)</f>
        <v>8009</v>
      </c>
      <c r="AB303" s="8"/>
      <c r="AC303" s="6" t="s">
        <v>305</v>
      </c>
      <c r="AD303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('205EF72D242C','&lt;?xml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4" spans="1:30" ht="135" x14ac:dyDescent="0.25">
      <c r="A304" t="s">
        <v>760</v>
      </c>
      <c r="B304" s="8" t="str">
        <f t="shared" si="71"/>
        <v>13I</v>
      </c>
      <c r="C304" s="8" t="str">
        <f>VLOOKUP(B304,Cabang!A:B,2,0)</f>
        <v>Bandung Timur</v>
      </c>
      <c r="D304" s="8" t="str">
        <f>VLOOKUP(B304,Cabang!A:C,3,0)</f>
        <v>TKTW2</v>
      </c>
      <c r="E304" t="s">
        <v>779</v>
      </c>
      <c r="F304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4" s="8"/>
      <c r="H304" s="3" t="str">
        <f t="shared" si="73"/>
        <v>2053F72D2412</v>
      </c>
      <c r="I304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4" s="8"/>
      <c r="K304" s="8" t="str">
        <f t="shared" si="75"/>
        <v>13IM100</v>
      </c>
      <c r="L304" s="8" t="str">
        <f t="shared" si="76"/>
        <v>13I</v>
      </c>
      <c r="M304" s="35" t="str">
        <f>VLOOKUP($L304,setting!$A$2:$M$93,3,0)</f>
        <v>192.168.0.240</v>
      </c>
      <c r="N304" s="35">
        <f>VLOOKUP($L304,setting!$A$2:$M$93,4,0)</f>
        <v>8003</v>
      </c>
      <c r="O304" s="35" t="str">
        <f>VLOOKUP($L304,setting!$A$2:$M$93,5,0)</f>
        <v>180.250.176.222</v>
      </c>
      <c r="P304" s="35">
        <f>VLOOKUP($L304,setting!$A$2:$M$93,6,0)</f>
        <v>8009</v>
      </c>
      <c r="Q304" s="8">
        <v>1</v>
      </c>
      <c r="R304" s="8">
        <v>1</v>
      </c>
      <c r="S304" s="8">
        <v>1234</v>
      </c>
      <c r="T304" s="8" t="s">
        <v>120</v>
      </c>
      <c r="U304" s="8" t="s">
        <v>302</v>
      </c>
      <c r="V304" s="8" t="s">
        <v>302</v>
      </c>
      <c r="W304" s="3" t="s">
        <v>466</v>
      </c>
      <c r="X304" s="3" t="s">
        <v>466</v>
      </c>
      <c r="Y304" s="8"/>
      <c r="Z304" s="35" t="str">
        <f>VLOOKUP($L304,setting!$A$2:$M$93,12,0)</f>
        <v>118.97.237.244</v>
      </c>
      <c r="AA304" s="35">
        <f>VLOOKUP($L304,setting!$A$2:$M$93,13,0)</f>
        <v>8009</v>
      </c>
      <c r="AB304" s="8"/>
      <c r="AC304" s="6" t="s">
        <v>305</v>
      </c>
      <c r="AD304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('2053F72D2412','&lt;?xml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5" spans="1:30" ht="135" x14ac:dyDescent="0.25">
      <c r="A305" t="s">
        <v>761</v>
      </c>
      <c r="B305" s="8" t="str">
        <f t="shared" si="71"/>
        <v>13I</v>
      </c>
      <c r="C305" s="8" t="str">
        <f>VLOOKUP(B305,Cabang!A:B,2,0)</f>
        <v>Bandung Timur</v>
      </c>
      <c r="D305" s="8" t="str">
        <f>VLOOKUP(B305,Cabang!A:C,3,0)</f>
        <v>TKTW2</v>
      </c>
      <c r="E305" t="s">
        <v>780</v>
      </c>
      <c r="F305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5" s="8"/>
      <c r="H305" s="3" t="str">
        <f t="shared" si="73"/>
        <v>205EF72D2D16</v>
      </c>
      <c r="I305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5" s="8"/>
      <c r="K305" s="8" t="str">
        <f t="shared" si="75"/>
        <v>13IM100</v>
      </c>
      <c r="L305" s="8" t="str">
        <f t="shared" si="76"/>
        <v>13I</v>
      </c>
      <c r="M305" s="35" t="str">
        <f>VLOOKUP($L305,setting!$A$2:$M$93,3,0)</f>
        <v>192.168.0.240</v>
      </c>
      <c r="N305" s="35">
        <f>VLOOKUP($L305,setting!$A$2:$M$93,4,0)</f>
        <v>8003</v>
      </c>
      <c r="O305" s="35" t="str">
        <f>VLOOKUP($L305,setting!$A$2:$M$93,5,0)</f>
        <v>180.250.176.222</v>
      </c>
      <c r="P305" s="35">
        <f>VLOOKUP($L305,setting!$A$2:$M$93,6,0)</f>
        <v>8009</v>
      </c>
      <c r="Q305" s="8">
        <v>1</v>
      </c>
      <c r="R305" s="8">
        <v>1</v>
      </c>
      <c r="S305" s="8">
        <v>1234</v>
      </c>
      <c r="T305" s="8" t="s">
        <v>120</v>
      </c>
      <c r="U305" s="8" t="s">
        <v>302</v>
      </c>
      <c r="V305" s="8" t="s">
        <v>302</v>
      </c>
      <c r="W305" s="3" t="s">
        <v>466</v>
      </c>
      <c r="X305" s="3" t="s">
        <v>466</v>
      </c>
      <c r="Y305" s="8"/>
      <c r="Z305" s="35" t="str">
        <f>VLOOKUP($L305,setting!$A$2:$M$93,12,0)</f>
        <v>118.97.237.244</v>
      </c>
      <c r="AA305" s="35">
        <f>VLOOKUP($L305,setting!$A$2:$M$93,13,0)</f>
        <v>8009</v>
      </c>
      <c r="AB305" s="8"/>
      <c r="AC305" s="6" t="s">
        <v>305</v>
      </c>
      <c r="AD305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('205EF72D2D16','&lt;?xml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6" spans="1:30" ht="135" x14ac:dyDescent="0.25">
      <c r="A306" t="s">
        <v>762</v>
      </c>
      <c r="B306" s="8" t="str">
        <f t="shared" si="71"/>
        <v>13I</v>
      </c>
      <c r="C306" s="8" t="str">
        <f>VLOOKUP(B306,Cabang!A:B,2,0)</f>
        <v>Bandung Timur</v>
      </c>
      <c r="D306" s="8" t="str">
        <f>VLOOKUP(B306,Cabang!A:C,3,0)</f>
        <v>TKTW2</v>
      </c>
      <c r="E306" t="s">
        <v>781</v>
      </c>
      <c r="F306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6" s="8"/>
      <c r="H306" s="3" t="str">
        <f t="shared" si="73"/>
        <v>205EF72D253A</v>
      </c>
      <c r="I306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6" s="8"/>
      <c r="K306" s="8" t="str">
        <f t="shared" si="75"/>
        <v>13IM100</v>
      </c>
      <c r="L306" s="8" t="str">
        <f t="shared" si="76"/>
        <v>13I</v>
      </c>
      <c r="M306" s="35" t="str">
        <f>VLOOKUP($L306,setting!$A$2:$M$93,3,0)</f>
        <v>192.168.0.240</v>
      </c>
      <c r="N306" s="35">
        <f>VLOOKUP($L306,setting!$A$2:$M$93,4,0)</f>
        <v>8003</v>
      </c>
      <c r="O306" s="35" t="str">
        <f>VLOOKUP($L306,setting!$A$2:$M$93,5,0)</f>
        <v>180.250.176.222</v>
      </c>
      <c r="P306" s="35">
        <f>VLOOKUP($L306,setting!$A$2:$M$93,6,0)</f>
        <v>8009</v>
      </c>
      <c r="Q306" s="8">
        <v>1</v>
      </c>
      <c r="R306" s="8">
        <v>1</v>
      </c>
      <c r="S306" s="8">
        <v>1234</v>
      </c>
      <c r="T306" s="8" t="s">
        <v>120</v>
      </c>
      <c r="U306" s="8" t="s">
        <v>302</v>
      </c>
      <c r="V306" s="8" t="s">
        <v>302</v>
      </c>
      <c r="W306" s="3" t="s">
        <v>466</v>
      </c>
      <c r="X306" s="3" t="s">
        <v>466</v>
      </c>
      <c r="Y306" s="8"/>
      <c r="Z306" s="35" t="str">
        <f>VLOOKUP($L306,setting!$A$2:$M$93,12,0)</f>
        <v>118.97.237.244</v>
      </c>
      <c r="AA306" s="35">
        <f>VLOOKUP($L306,setting!$A$2:$M$93,13,0)</f>
        <v>8009</v>
      </c>
      <c r="AB306" s="8"/>
      <c r="AC306" s="6" t="s">
        <v>305</v>
      </c>
      <c r="AD306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('205EF72D253A','&lt;?xml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7" spans="1:30" ht="135" x14ac:dyDescent="0.25">
      <c r="A307" t="s">
        <v>763</v>
      </c>
      <c r="B307" s="8" t="str">
        <f t="shared" si="71"/>
        <v>13I</v>
      </c>
      <c r="C307" s="8" t="str">
        <f>VLOOKUP(B307,Cabang!A:B,2,0)</f>
        <v>Bandung Timur</v>
      </c>
      <c r="D307" s="8" t="str">
        <f>VLOOKUP(B307,Cabang!A:C,3,0)</f>
        <v>TKTW2</v>
      </c>
      <c r="E307" t="s">
        <v>782</v>
      </c>
      <c r="F307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7" s="8"/>
      <c r="H307" s="3" t="str">
        <f t="shared" si="73"/>
        <v>205EF72D2D6A</v>
      </c>
      <c r="I307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7" s="8"/>
      <c r="K307" s="8" t="str">
        <f t="shared" si="75"/>
        <v>13IM100</v>
      </c>
      <c r="L307" s="8" t="str">
        <f t="shared" si="76"/>
        <v>13I</v>
      </c>
      <c r="M307" s="35" t="str">
        <f>VLOOKUP($L307,setting!$A$2:$M$93,3,0)</f>
        <v>192.168.0.240</v>
      </c>
      <c r="N307" s="35">
        <f>VLOOKUP($L307,setting!$A$2:$M$93,4,0)</f>
        <v>8003</v>
      </c>
      <c r="O307" s="35" t="str">
        <f>VLOOKUP($L307,setting!$A$2:$M$93,5,0)</f>
        <v>180.250.176.222</v>
      </c>
      <c r="P307" s="35">
        <f>VLOOKUP($L307,setting!$A$2:$M$93,6,0)</f>
        <v>8009</v>
      </c>
      <c r="Q307" s="8">
        <v>1</v>
      </c>
      <c r="R307" s="8">
        <v>1</v>
      </c>
      <c r="S307" s="8">
        <v>1234</v>
      </c>
      <c r="T307" s="8" t="s">
        <v>120</v>
      </c>
      <c r="U307" s="8" t="s">
        <v>302</v>
      </c>
      <c r="V307" s="8" t="s">
        <v>302</v>
      </c>
      <c r="W307" s="3" t="s">
        <v>466</v>
      </c>
      <c r="X307" s="3" t="s">
        <v>466</v>
      </c>
      <c r="Y307" s="8"/>
      <c r="Z307" s="35" t="str">
        <f>VLOOKUP($L307,setting!$A$2:$M$93,12,0)</f>
        <v>118.97.237.244</v>
      </c>
      <c r="AA307" s="35">
        <f>VLOOKUP($L307,setting!$A$2:$M$93,13,0)</f>
        <v>8009</v>
      </c>
      <c r="AB307" s="8"/>
      <c r="AC307" s="6" t="s">
        <v>305</v>
      </c>
      <c r="AD307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('205EF72D2D6A','&lt;?xml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8" spans="1:30" ht="135" x14ac:dyDescent="0.25">
      <c r="A308" t="s">
        <v>764</v>
      </c>
      <c r="B308" s="8" t="str">
        <f t="shared" si="71"/>
        <v>13I</v>
      </c>
      <c r="C308" s="8" t="str">
        <f>VLOOKUP(B308,Cabang!A:B,2,0)</f>
        <v>Bandung Timur</v>
      </c>
      <c r="D308" s="8" t="str">
        <f>VLOOKUP(B308,Cabang!A:C,3,0)</f>
        <v>TKTW2</v>
      </c>
      <c r="E308" t="s">
        <v>783</v>
      </c>
      <c r="F308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8" s="8"/>
      <c r="H308" s="3" t="str">
        <f t="shared" si="73"/>
        <v>205EF7A9B908</v>
      </c>
      <c r="I308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8" s="8"/>
      <c r="K308" s="8" t="str">
        <f t="shared" si="75"/>
        <v>13IM100</v>
      </c>
      <c r="L308" s="8" t="str">
        <f t="shared" si="76"/>
        <v>13I</v>
      </c>
      <c r="M308" s="35" t="str">
        <f>VLOOKUP($L308,setting!$A$2:$M$93,3,0)</f>
        <v>192.168.0.240</v>
      </c>
      <c r="N308" s="35">
        <f>VLOOKUP($L308,setting!$A$2:$M$93,4,0)</f>
        <v>8003</v>
      </c>
      <c r="O308" s="35" t="str">
        <f>VLOOKUP($L308,setting!$A$2:$M$93,5,0)</f>
        <v>180.250.176.222</v>
      </c>
      <c r="P308" s="35">
        <f>VLOOKUP($L308,setting!$A$2:$M$93,6,0)</f>
        <v>8009</v>
      </c>
      <c r="Q308" s="8">
        <v>1</v>
      </c>
      <c r="R308" s="8">
        <v>1</v>
      </c>
      <c r="S308" s="8">
        <v>1234</v>
      </c>
      <c r="T308" s="8" t="s">
        <v>120</v>
      </c>
      <c r="U308" s="8" t="s">
        <v>302</v>
      </c>
      <c r="V308" s="8" t="s">
        <v>302</v>
      </c>
      <c r="W308" s="3" t="s">
        <v>466</v>
      </c>
      <c r="X308" s="3" t="s">
        <v>466</v>
      </c>
      <c r="Y308" s="8"/>
      <c r="Z308" s="35" t="str">
        <f>VLOOKUP($L308,setting!$A$2:$M$93,12,0)</f>
        <v>118.97.237.244</v>
      </c>
      <c r="AA308" s="35">
        <f>VLOOKUP($L308,setting!$A$2:$M$93,13,0)</f>
        <v>8009</v>
      </c>
      <c r="AB308" s="8"/>
      <c r="AC308" s="6" t="s">
        <v>305</v>
      </c>
      <c r="AD308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('205EF7A9B908','&lt;?xml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09" spans="1:30" ht="135" x14ac:dyDescent="0.25">
      <c r="A309" t="s">
        <v>765</v>
      </c>
      <c r="B309" s="8" t="str">
        <f t="shared" si="71"/>
        <v>13I</v>
      </c>
      <c r="C309" s="8" t="str">
        <f>VLOOKUP(B309,Cabang!A:B,2,0)</f>
        <v>Bandung Timur</v>
      </c>
      <c r="D309" s="8" t="str">
        <f>VLOOKUP(B309,Cabang!A:C,3,0)</f>
        <v>TKTW2</v>
      </c>
      <c r="E309" t="s">
        <v>784</v>
      </c>
      <c r="F309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09" s="8"/>
      <c r="H309" s="3" t="str">
        <f t="shared" si="73"/>
        <v>205EF72D2444</v>
      </c>
      <c r="I309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09" s="8"/>
      <c r="K309" s="8" t="str">
        <f t="shared" si="75"/>
        <v>13IM100</v>
      </c>
      <c r="L309" s="8" t="str">
        <f t="shared" si="76"/>
        <v>13I</v>
      </c>
      <c r="M309" s="35" t="str">
        <f>VLOOKUP($L309,setting!$A$2:$M$93,3,0)</f>
        <v>192.168.0.240</v>
      </c>
      <c r="N309" s="35">
        <f>VLOOKUP($L309,setting!$A$2:$M$93,4,0)</f>
        <v>8003</v>
      </c>
      <c r="O309" s="35" t="str">
        <f>VLOOKUP($L309,setting!$A$2:$M$93,5,0)</f>
        <v>180.250.176.222</v>
      </c>
      <c r="P309" s="35">
        <f>VLOOKUP($L309,setting!$A$2:$M$93,6,0)</f>
        <v>8009</v>
      </c>
      <c r="Q309" s="8">
        <v>1</v>
      </c>
      <c r="R309" s="8">
        <v>1</v>
      </c>
      <c r="S309" s="8">
        <v>1234</v>
      </c>
      <c r="T309" s="8" t="s">
        <v>120</v>
      </c>
      <c r="U309" s="8" t="s">
        <v>302</v>
      </c>
      <c r="V309" s="8" t="s">
        <v>302</v>
      </c>
      <c r="W309" s="3" t="s">
        <v>466</v>
      </c>
      <c r="X309" s="3" t="s">
        <v>466</v>
      </c>
      <c r="Y309" s="8"/>
      <c r="Z309" s="35" t="str">
        <f>VLOOKUP($L309,setting!$A$2:$M$93,12,0)</f>
        <v>118.97.237.244</v>
      </c>
      <c r="AA309" s="35">
        <f>VLOOKUP($L309,setting!$A$2:$M$93,13,0)</f>
        <v>8009</v>
      </c>
      <c r="AB309" s="8"/>
      <c r="AC309" s="6" t="s">
        <v>305</v>
      </c>
      <c r="AD309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('205EF72D2444','&lt;?xml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10" spans="1:30" ht="135" x14ac:dyDescent="0.25">
      <c r="A310" t="s">
        <v>766</v>
      </c>
      <c r="B310" s="8" t="str">
        <f t="shared" si="71"/>
        <v>13I</v>
      </c>
      <c r="C310" s="8" t="str">
        <f>VLOOKUP(B310,Cabang!A:B,2,0)</f>
        <v>Bandung Timur</v>
      </c>
      <c r="D310" s="8" t="str">
        <f>VLOOKUP(B310,Cabang!A:C,3,0)</f>
        <v>TKTW2</v>
      </c>
      <c r="E310" t="s">
        <v>785</v>
      </c>
      <c r="F310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10" s="8"/>
      <c r="H310" s="3" t="str">
        <f t="shared" si="73"/>
        <v>205EF72D2476</v>
      </c>
      <c r="I310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10" s="8"/>
      <c r="K310" s="8" t="str">
        <f t="shared" si="75"/>
        <v>13IM100</v>
      </c>
      <c r="L310" s="8" t="str">
        <f t="shared" si="76"/>
        <v>13I</v>
      </c>
      <c r="M310" s="35" t="str">
        <f>VLOOKUP($L310,setting!$A$2:$M$93,3,0)</f>
        <v>192.168.0.240</v>
      </c>
      <c r="N310" s="35">
        <f>VLOOKUP($L310,setting!$A$2:$M$93,4,0)</f>
        <v>8003</v>
      </c>
      <c r="O310" s="35" t="str">
        <f>VLOOKUP($L310,setting!$A$2:$M$93,5,0)</f>
        <v>180.250.176.222</v>
      </c>
      <c r="P310" s="35">
        <f>VLOOKUP($L310,setting!$A$2:$M$93,6,0)</f>
        <v>8009</v>
      </c>
      <c r="Q310" s="8">
        <v>1</v>
      </c>
      <c r="R310" s="8">
        <v>1</v>
      </c>
      <c r="S310" s="8">
        <v>1234</v>
      </c>
      <c r="T310" s="8" t="s">
        <v>120</v>
      </c>
      <c r="U310" s="8" t="s">
        <v>302</v>
      </c>
      <c r="V310" s="8" t="s">
        <v>302</v>
      </c>
      <c r="W310" s="3" t="s">
        <v>466</v>
      </c>
      <c r="X310" s="3" t="s">
        <v>466</v>
      </c>
      <c r="Y310" s="8"/>
      <c r="Z310" s="35" t="str">
        <f>VLOOKUP($L310,setting!$A$2:$M$93,12,0)</f>
        <v>118.97.237.244</v>
      </c>
      <c r="AA310" s="35">
        <f>VLOOKUP($L310,setting!$A$2:$M$93,13,0)</f>
        <v>8009</v>
      </c>
      <c r="AB310" s="8"/>
      <c r="AC310" s="6" t="s">
        <v>305</v>
      </c>
      <c r="AD310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('205EF72D2476','&lt;?xml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11" spans="1:30" ht="135" x14ac:dyDescent="0.25">
      <c r="A311" t="s">
        <v>767</v>
      </c>
      <c r="B311" s="8" t="str">
        <f t="shared" si="71"/>
        <v>13I</v>
      </c>
      <c r="C311" s="8" t="str">
        <f>VLOOKUP(B311,Cabang!A:B,2,0)</f>
        <v>Bandung Timur</v>
      </c>
      <c r="D311" s="8" t="str">
        <f>VLOOKUP(B311,Cabang!A:C,3,0)</f>
        <v>TKTW2</v>
      </c>
      <c r="E311" t="s">
        <v>786</v>
      </c>
      <c r="F311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11" s="8"/>
      <c r="H311" s="3" t="str">
        <f t="shared" si="73"/>
        <v>205EF72D23E2</v>
      </c>
      <c r="I311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11" s="8"/>
      <c r="K311" s="8" t="str">
        <f t="shared" si="75"/>
        <v>13IM100</v>
      </c>
      <c r="L311" s="8" t="str">
        <f t="shared" si="76"/>
        <v>13I</v>
      </c>
      <c r="M311" s="35" t="str">
        <f>VLOOKUP($L311,setting!$A$2:$M$93,3,0)</f>
        <v>192.168.0.240</v>
      </c>
      <c r="N311" s="35">
        <f>VLOOKUP($L311,setting!$A$2:$M$93,4,0)</f>
        <v>8003</v>
      </c>
      <c r="O311" s="35" t="str">
        <f>VLOOKUP($L311,setting!$A$2:$M$93,5,0)</f>
        <v>180.250.176.222</v>
      </c>
      <c r="P311" s="35">
        <f>VLOOKUP($L311,setting!$A$2:$M$93,6,0)</f>
        <v>8009</v>
      </c>
      <c r="Q311" s="8">
        <v>1</v>
      </c>
      <c r="R311" s="8">
        <v>1</v>
      </c>
      <c r="S311" s="8">
        <v>1234</v>
      </c>
      <c r="T311" s="8" t="s">
        <v>120</v>
      </c>
      <c r="U311" s="8" t="s">
        <v>302</v>
      </c>
      <c r="V311" s="8" t="s">
        <v>302</v>
      </c>
      <c r="W311" s="3" t="s">
        <v>466</v>
      </c>
      <c r="X311" s="3" t="s">
        <v>466</v>
      </c>
      <c r="Y311" s="8"/>
      <c r="Z311" s="35" t="str">
        <f>VLOOKUP($L311,setting!$A$2:$M$93,12,0)</f>
        <v>118.97.237.244</v>
      </c>
      <c r="AA311" s="35">
        <f>VLOOKUP($L311,setting!$A$2:$M$93,13,0)</f>
        <v>8009</v>
      </c>
      <c r="AB311" s="8"/>
      <c r="AC311" s="6" t="s">
        <v>305</v>
      </c>
      <c r="AD311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('205EF72D23E2','&lt;?xml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12" spans="1:30" ht="135" x14ac:dyDescent="0.25">
      <c r="A312" t="s">
        <v>768</v>
      </c>
      <c r="B312" s="8" t="str">
        <f t="shared" si="71"/>
        <v>13I</v>
      </c>
      <c r="C312" s="8" t="str">
        <f>VLOOKUP(B312,Cabang!A:B,2,0)</f>
        <v>Bandung Timur</v>
      </c>
      <c r="D312" s="8" t="str">
        <f>VLOOKUP(B312,Cabang!A:C,3,0)</f>
        <v>TKTW2</v>
      </c>
      <c r="E312" t="s">
        <v>787</v>
      </c>
      <c r="F312" s="6" t="str">
        <f t="shared" si="7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12" s="8"/>
      <c r="H312" s="3" t="str">
        <f t="shared" si="73"/>
        <v>205EF72D2416</v>
      </c>
      <c r="I312" s="8" t="str">
        <f t="shared" si="74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12" s="8"/>
      <c r="K312" s="8" t="str">
        <f t="shared" si="75"/>
        <v>13IM100</v>
      </c>
      <c r="L312" s="8" t="str">
        <f t="shared" si="76"/>
        <v>13I</v>
      </c>
      <c r="M312" s="35" t="str">
        <f>VLOOKUP($L312,setting!$A$2:$M$93,3,0)</f>
        <v>192.168.0.240</v>
      </c>
      <c r="N312" s="35">
        <f>VLOOKUP($L312,setting!$A$2:$M$93,4,0)</f>
        <v>8003</v>
      </c>
      <c r="O312" s="35" t="str">
        <f>VLOOKUP($L312,setting!$A$2:$M$93,5,0)</f>
        <v>180.250.176.222</v>
      </c>
      <c r="P312" s="35">
        <f>VLOOKUP($L312,setting!$A$2:$M$93,6,0)</f>
        <v>8009</v>
      </c>
      <c r="Q312" s="8">
        <v>1</v>
      </c>
      <c r="R312" s="8">
        <v>1</v>
      </c>
      <c r="S312" s="8">
        <v>1234</v>
      </c>
      <c r="T312" s="8" t="s">
        <v>120</v>
      </c>
      <c r="U312" s="8" t="s">
        <v>302</v>
      </c>
      <c r="V312" s="8" t="s">
        <v>302</v>
      </c>
      <c r="W312" s="3" t="s">
        <v>466</v>
      </c>
      <c r="X312" s="3" t="s">
        <v>466</v>
      </c>
      <c r="Y312" s="8"/>
      <c r="Z312" s="35" t="str">
        <f>VLOOKUP($L312,setting!$A$2:$M$93,12,0)</f>
        <v>118.97.237.244</v>
      </c>
      <c r="AA312" s="35">
        <f>VLOOKUP($L312,setting!$A$2:$M$93,13,0)</f>
        <v>8009</v>
      </c>
      <c r="AB312" s="8"/>
      <c r="AC312" s="6" t="s">
        <v>305</v>
      </c>
      <c r="AD312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('205EF72D2416','&lt;?xml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13" spans="1:30" ht="135" x14ac:dyDescent="0.25">
      <c r="A313" s="10" t="s">
        <v>775</v>
      </c>
      <c r="B313" s="8" t="str">
        <f t="shared" si="71"/>
        <v>16E</v>
      </c>
      <c r="C313" s="8" t="str">
        <f>VLOOKUP(B313,Cabang!A:B,2,0)</f>
        <v>Kediri</v>
      </c>
      <c r="D313" s="8" t="str">
        <f>VLOOKUP(B313,Cabang!A:C,3,0)</f>
        <v>TKTW4</v>
      </c>
      <c r="E313" t="s">
        <v>788</v>
      </c>
      <c r="F313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3" s="8"/>
      <c r="H313" s="3" t="str">
        <f t="shared" si="73"/>
        <v>205EF77B138A</v>
      </c>
      <c r="I313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3" s="8"/>
      <c r="K313" s="8" t="str">
        <f t="shared" si="75"/>
        <v>16EM100</v>
      </c>
      <c r="L313" s="8" t="str">
        <f t="shared" si="76"/>
        <v>16E</v>
      </c>
      <c r="M313" s="35" t="str">
        <f>VLOOKUP($L313,setting!$A$2:$M$93,3,0)</f>
        <v>192.168.0.240</v>
      </c>
      <c r="N313" s="35">
        <f>VLOOKUP($L313,setting!$A$2:$M$93,4,0)</f>
        <v>8005</v>
      </c>
      <c r="O313" s="35" t="str">
        <f>VLOOKUP($L313,setting!$A$2:$M$93,5,0)</f>
        <v>182.23.61.173</v>
      </c>
      <c r="P313" s="35">
        <f>VLOOKUP($L313,setting!$A$2:$M$93,6,0)</f>
        <v>8005</v>
      </c>
      <c r="Q313" s="8">
        <v>1</v>
      </c>
      <c r="R313" s="8">
        <v>1</v>
      </c>
      <c r="S313" s="8">
        <v>1234</v>
      </c>
      <c r="T313" s="8" t="s">
        <v>120</v>
      </c>
      <c r="U313" s="8" t="s">
        <v>302</v>
      </c>
      <c r="V313" s="8" t="s">
        <v>302</v>
      </c>
      <c r="W313" s="3" t="s">
        <v>466</v>
      </c>
      <c r="X313" s="3" t="s">
        <v>466</v>
      </c>
      <c r="Y313" s="8"/>
      <c r="Z313" s="35" t="str">
        <f>VLOOKUP($L313,setting!$A$2:$M$93,12,0)</f>
        <v>118.97.237.244</v>
      </c>
      <c r="AA313" s="35">
        <f>VLOOKUP($L313,setting!$A$2:$M$93,13,0)</f>
        <v>8005</v>
      </c>
      <c r="AB313" s="8"/>
      <c r="AC313" s="6" t="s">
        <v>305</v>
      </c>
      <c r="AD313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('205EF77B138A','&lt;?xml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14" spans="1:30" ht="135" x14ac:dyDescent="0.25">
      <c r="A314" t="s">
        <v>769</v>
      </c>
      <c r="B314" s="8" t="str">
        <f t="shared" si="71"/>
        <v>16E</v>
      </c>
      <c r="C314" s="8" t="str">
        <f>VLOOKUP(B314,Cabang!A:B,2,0)</f>
        <v>Kediri</v>
      </c>
      <c r="D314" s="8" t="str">
        <f>VLOOKUP(B314,Cabang!A:C,3,0)</f>
        <v>TKTW4</v>
      </c>
      <c r="E314" t="s">
        <v>789</v>
      </c>
      <c r="F314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4" s="8"/>
      <c r="H314" s="3" t="str">
        <f t="shared" si="73"/>
        <v>205EF77B153A</v>
      </c>
      <c r="I314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4" s="8"/>
      <c r="K314" s="8" t="str">
        <f t="shared" si="75"/>
        <v>16EM100</v>
      </c>
      <c r="L314" s="8" t="str">
        <f t="shared" si="76"/>
        <v>16E</v>
      </c>
      <c r="M314" s="35" t="str">
        <f>VLOOKUP($L314,setting!$A$2:$M$93,3,0)</f>
        <v>192.168.0.240</v>
      </c>
      <c r="N314" s="35">
        <f>VLOOKUP($L314,setting!$A$2:$M$93,4,0)</f>
        <v>8005</v>
      </c>
      <c r="O314" s="35" t="str">
        <f>VLOOKUP($L314,setting!$A$2:$M$93,5,0)</f>
        <v>182.23.61.173</v>
      </c>
      <c r="P314" s="35">
        <f>VLOOKUP($L314,setting!$A$2:$M$93,6,0)</f>
        <v>8005</v>
      </c>
      <c r="Q314" s="8">
        <v>1</v>
      </c>
      <c r="R314" s="8">
        <v>1</v>
      </c>
      <c r="S314" s="8">
        <v>1234</v>
      </c>
      <c r="T314" s="8" t="s">
        <v>120</v>
      </c>
      <c r="U314" s="8" t="s">
        <v>302</v>
      </c>
      <c r="V314" s="8" t="s">
        <v>302</v>
      </c>
      <c r="W314" s="3" t="s">
        <v>466</v>
      </c>
      <c r="X314" s="3" t="s">
        <v>466</v>
      </c>
      <c r="Y314" s="8"/>
      <c r="Z314" s="35" t="str">
        <f>VLOOKUP($L314,setting!$A$2:$M$93,12,0)</f>
        <v>118.97.237.244</v>
      </c>
      <c r="AA314" s="35">
        <f>VLOOKUP($L314,setting!$A$2:$M$93,13,0)</f>
        <v>8005</v>
      </c>
      <c r="AB314" s="8"/>
      <c r="AC314" s="6" t="s">
        <v>305</v>
      </c>
      <c r="AD314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('205EF77B153A','&lt;?xml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15" spans="1:30" ht="135" x14ac:dyDescent="0.25">
      <c r="A315" t="s">
        <v>770</v>
      </c>
      <c r="B315" s="8" t="str">
        <f t="shared" si="71"/>
        <v>16E</v>
      </c>
      <c r="C315" s="8" t="str">
        <f>VLOOKUP(B315,Cabang!A:B,2,0)</f>
        <v>Kediri</v>
      </c>
      <c r="D315" s="8" t="str">
        <f>VLOOKUP(B315,Cabang!A:C,3,0)</f>
        <v>TKTW4</v>
      </c>
      <c r="E315" t="s">
        <v>790</v>
      </c>
      <c r="F315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5" s="8"/>
      <c r="H315" s="3" t="str">
        <f t="shared" si="73"/>
        <v>205EF77B1016</v>
      </c>
      <c r="I315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5" s="8"/>
      <c r="K315" s="8" t="str">
        <f t="shared" si="75"/>
        <v>16EM100</v>
      </c>
      <c r="L315" s="8" t="str">
        <f t="shared" si="76"/>
        <v>16E</v>
      </c>
      <c r="M315" s="35" t="str">
        <f>VLOOKUP($L315,setting!$A$2:$M$93,3,0)</f>
        <v>192.168.0.240</v>
      </c>
      <c r="N315" s="35">
        <f>VLOOKUP($L315,setting!$A$2:$M$93,4,0)</f>
        <v>8005</v>
      </c>
      <c r="O315" s="35" t="str">
        <f>VLOOKUP($L315,setting!$A$2:$M$93,5,0)</f>
        <v>182.23.61.173</v>
      </c>
      <c r="P315" s="35">
        <f>VLOOKUP($L315,setting!$A$2:$M$93,6,0)</f>
        <v>8005</v>
      </c>
      <c r="Q315" s="8">
        <v>1</v>
      </c>
      <c r="R315" s="8">
        <v>1</v>
      </c>
      <c r="S315" s="8">
        <v>1234</v>
      </c>
      <c r="T315" s="8" t="s">
        <v>120</v>
      </c>
      <c r="U315" s="8" t="s">
        <v>302</v>
      </c>
      <c r="V315" s="8" t="s">
        <v>302</v>
      </c>
      <c r="W315" s="3" t="s">
        <v>466</v>
      </c>
      <c r="X315" s="3" t="s">
        <v>466</v>
      </c>
      <c r="Y315" s="8"/>
      <c r="Z315" s="35" t="str">
        <f>VLOOKUP($L315,setting!$A$2:$M$93,12,0)</f>
        <v>118.97.237.244</v>
      </c>
      <c r="AA315" s="35">
        <f>VLOOKUP($L315,setting!$A$2:$M$93,13,0)</f>
        <v>8005</v>
      </c>
      <c r="AB315" s="8"/>
      <c r="AC315" s="6" t="s">
        <v>305</v>
      </c>
      <c r="AD315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('205EF77B1016','&lt;?xml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16" spans="1:30" ht="135" x14ac:dyDescent="0.25">
      <c r="A316" t="s">
        <v>771</v>
      </c>
      <c r="B316" s="8" t="str">
        <f t="shared" si="71"/>
        <v>16E</v>
      </c>
      <c r="C316" s="8" t="str">
        <f>VLOOKUP(B316,Cabang!A:B,2,0)</f>
        <v>Kediri</v>
      </c>
      <c r="D316" s="8" t="str">
        <f>VLOOKUP(B316,Cabang!A:C,3,0)</f>
        <v>TKTW4</v>
      </c>
      <c r="E316" t="s">
        <v>791</v>
      </c>
      <c r="F316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6" s="8"/>
      <c r="H316" s="3" t="str">
        <f t="shared" si="73"/>
        <v>205EF77B0EFE</v>
      </c>
      <c r="I316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6" s="8"/>
      <c r="K316" s="8" t="str">
        <f t="shared" si="75"/>
        <v>16EM100</v>
      </c>
      <c r="L316" s="8" t="str">
        <f t="shared" si="76"/>
        <v>16E</v>
      </c>
      <c r="M316" s="35" t="str">
        <f>VLOOKUP($L316,setting!$A$2:$M$93,3,0)</f>
        <v>192.168.0.240</v>
      </c>
      <c r="N316" s="35">
        <f>VLOOKUP($L316,setting!$A$2:$M$93,4,0)</f>
        <v>8005</v>
      </c>
      <c r="O316" s="35" t="str">
        <f>VLOOKUP($L316,setting!$A$2:$M$93,5,0)</f>
        <v>182.23.61.173</v>
      </c>
      <c r="P316" s="35">
        <f>VLOOKUP($L316,setting!$A$2:$M$93,6,0)</f>
        <v>8005</v>
      </c>
      <c r="Q316" s="8">
        <v>1</v>
      </c>
      <c r="R316" s="8">
        <v>1</v>
      </c>
      <c r="S316" s="8">
        <v>1234</v>
      </c>
      <c r="T316" s="8" t="s">
        <v>120</v>
      </c>
      <c r="U316" s="8" t="s">
        <v>302</v>
      </c>
      <c r="V316" s="8" t="s">
        <v>302</v>
      </c>
      <c r="W316" s="3" t="s">
        <v>466</v>
      </c>
      <c r="X316" s="3" t="s">
        <v>466</v>
      </c>
      <c r="Y316" s="8"/>
      <c r="Z316" s="35" t="str">
        <f>VLOOKUP($L316,setting!$A$2:$M$93,12,0)</f>
        <v>118.97.237.244</v>
      </c>
      <c r="AA316" s="35">
        <f>VLOOKUP($L316,setting!$A$2:$M$93,13,0)</f>
        <v>8005</v>
      </c>
      <c r="AB316" s="8"/>
      <c r="AC316" s="6" t="s">
        <v>305</v>
      </c>
      <c r="AD316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('205EF77B0EFE','&lt;?xml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17" spans="1:30" ht="135" x14ac:dyDescent="0.25">
      <c r="A317" t="s">
        <v>772</v>
      </c>
      <c r="B317" s="8" t="str">
        <f t="shared" si="71"/>
        <v>16E</v>
      </c>
      <c r="C317" s="8" t="str">
        <f>VLOOKUP(B317,Cabang!A:B,2,0)</f>
        <v>Kediri</v>
      </c>
      <c r="D317" s="8" t="str">
        <f>VLOOKUP(B317,Cabang!A:C,3,0)</f>
        <v>TKTW4</v>
      </c>
      <c r="E317" t="s">
        <v>792</v>
      </c>
      <c r="F317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7" s="8"/>
      <c r="H317" s="3" t="str">
        <f t="shared" si="73"/>
        <v>205EF77B101C</v>
      </c>
      <c r="I317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7" s="8"/>
      <c r="K317" s="8" t="str">
        <f t="shared" si="75"/>
        <v>16EM100</v>
      </c>
      <c r="L317" s="8" t="str">
        <f t="shared" si="76"/>
        <v>16E</v>
      </c>
      <c r="M317" s="35" t="str">
        <f>VLOOKUP($L317,setting!$A$2:$M$93,3,0)</f>
        <v>192.168.0.240</v>
      </c>
      <c r="N317" s="35">
        <f>VLOOKUP($L317,setting!$A$2:$M$93,4,0)</f>
        <v>8005</v>
      </c>
      <c r="O317" s="35" t="str">
        <f>VLOOKUP($L317,setting!$A$2:$M$93,5,0)</f>
        <v>182.23.61.173</v>
      </c>
      <c r="P317" s="35">
        <f>VLOOKUP($L317,setting!$A$2:$M$93,6,0)</f>
        <v>8005</v>
      </c>
      <c r="Q317" s="8">
        <v>1</v>
      </c>
      <c r="R317" s="8">
        <v>1</v>
      </c>
      <c r="S317" s="8">
        <v>1234</v>
      </c>
      <c r="T317" s="8" t="s">
        <v>120</v>
      </c>
      <c r="U317" s="8" t="s">
        <v>302</v>
      </c>
      <c r="V317" s="8" t="s">
        <v>302</v>
      </c>
      <c r="W317" s="3" t="s">
        <v>466</v>
      </c>
      <c r="X317" s="3" t="s">
        <v>466</v>
      </c>
      <c r="Y317" s="8"/>
      <c r="Z317" s="35" t="str">
        <f>VLOOKUP($L317,setting!$A$2:$M$93,12,0)</f>
        <v>118.97.237.244</v>
      </c>
      <c r="AA317" s="35">
        <f>VLOOKUP($L317,setting!$A$2:$M$93,13,0)</f>
        <v>8005</v>
      </c>
      <c r="AB317" s="8"/>
      <c r="AC317" s="6" t="s">
        <v>305</v>
      </c>
      <c r="AD317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('205EF77B101C','&lt;?xml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18" spans="1:30" ht="135" x14ac:dyDescent="0.25">
      <c r="A318" t="s">
        <v>773</v>
      </c>
      <c r="B318" s="8" t="str">
        <f t="shared" si="71"/>
        <v>16E</v>
      </c>
      <c r="C318" s="8" t="str">
        <f>VLOOKUP(B318,Cabang!A:B,2,0)</f>
        <v>Kediri</v>
      </c>
      <c r="D318" s="8" t="str">
        <f>VLOOKUP(B318,Cabang!A:C,3,0)</f>
        <v>TKTW4</v>
      </c>
      <c r="E318" t="s">
        <v>793</v>
      </c>
      <c r="F318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8" s="8"/>
      <c r="H318" s="3" t="str">
        <f t="shared" si="73"/>
        <v>205EF77B0DC8</v>
      </c>
      <c r="I318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8" s="8"/>
      <c r="K318" s="8" t="str">
        <f t="shared" si="75"/>
        <v>16EM100</v>
      </c>
      <c r="L318" s="8" t="str">
        <f t="shared" si="76"/>
        <v>16E</v>
      </c>
      <c r="M318" s="35" t="str">
        <f>VLOOKUP($L318,setting!$A$2:$M$93,3,0)</f>
        <v>192.168.0.240</v>
      </c>
      <c r="N318" s="35">
        <f>VLOOKUP($L318,setting!$A$2:$M$93,4,0)</f>
        <v>8005</v>
      </c>
      <c r="O318" s="35" t="str">
        <f>VLOOKUP($L318,setting!$A$2:$M$93,5,0)</f>
        <v>182.23.61.173</v>
      </c>
      <c r="P318" s="35">
        <f>VLOOKUP($L318,setting!$A$2:$M$93,6,0)</f>
        <v>8005</v>
      </c>
      <c r="Q318" s="8">
        <v>1</v>
      </c>
      <c r="R318" s="8">
        <v>1</v>
      </c>
      <c r="S318" s="8">
        <v>1234</v>
      </c>
      <c r="T318" s="8" t="s">
        <v>120</v>
      </c>
      <c r="U318" s="8" t="s">
        <v>302</v>
      </c>
      <c r="V318" s="8" t="s">
        <v>302</v>
      </c>
      <c r="W318" s="3" t="s">
        <v>466</v>
      </c>
      <c r="X318" s="3" t="s">
        <v>466</v>
      </c>
      <c r="Y318" s="8"/>
      <c r="Z318" s="35" t="str">
        <f>VLOOKUP($L318,setting!$A$2:$M$93,12,0)</f>
        <v>118.97.237.244</v>
      </c>
      <c r="AA318" s="35">
        <f>VLOOKUP($L318,setting!$A$2:$M$93,13,0)</f>
        <v>8005</v>
      </c>
      <c r="AB318" s="8"/>
      <c r="AC318" s="6" t="s">
        <v>305</v>
      </c>
      <c r="AD318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('205EF77B0DC8','&lt;?xml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19" spans="1:30" ht="135" x14ac:dyDescent="0.25">
      <c r="A319" t="s">
        <v>774</v>
      </c>
      <c r="B319" s="8" t="str">
        <f t="shared" si="71"/>
        <v>16E</v>
      </c>
      <c r="C319" s="8" t="str">
        <f>VLOOKUP(B319,Cabang!A:B,2,0)</f>
        <v>Kediri</v>
      </c>
      <c r="D319" s="8" t="str">
        <f>VLOOKUP(B319,Cabang!A:C,3,0)</f>
        <v>TKTW4</v>
      </c>
      <c r="E319" t="s">
        <v>794</v>
      </c>
      <c r="F319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19" s="8"/>
      <c r="H319" s="3" t="str">
        <f t="shared" si="73"/>
        <v>205EF77B1032</v>
      </c>
      <c r="I319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19" s="8"/>
      <c r="K319" s="8" t="str">
        <f t="shared" si="75"/>
        <v>16EM100</v>
      </c>
      <c r="L319" s="8" t="str">
        <f t="shared" si="76"/>
        <v>16E</v>
      </c>
      <c r="M319" s="35" t="str">
        <f>VLOOKUP($L319,setting!$A$2:$M$93,3,0)</f>
        <v>192.168.0.240</v>
      </c>
      <c r="N319" s="35">
        <f>VLOOKUP($L319,setting!$A$2:$M$93,4,0)</f>
        <v>8005</v>
      </c>
      <c r="O319" s="35" t="str">
        <f>VLOOKUP($L319,setting!$A$2:$M$93,5,0)</f>
        <v>182.23.61.173</v>
      </c>
      <c r="P319" s="35">
        <f>VLOOKUP($L319,setting!$A$2:$M$93,6,0)</f>
        <v>8005</v>
      </c>
      <c r="Q319" s="8">
        <v>1</v>
      </c>
      <c r="R319" s="8">
        <v>1</v>
      </c>
      <c r="S319" s="8">
        <v>1234</v>
      </c>
      <c r="T319" s="8" t="s">
        <v>120</v>
      </c>
      <c r="U319" s="8" t="s">
        <v>302</v>
      </c>
      <c r="V319" s="8" t="s">
        <v>302</v>
      </c>
      <c r="W319" s="3" t="s">
        <v>466</v>
      </c>
      <c r="X319" s="3" t="s">
        <v>466</v>
      </c>
      <c r="Y319" s="8"/>
      <c r="Z319" s="35" t="str">
        <f>VLOOKUP($L319,setting!$A$2:$M$93,12,0)</f>
        <v>118.97.237.244</v>
      </c>
      <c r="AA319" s="35">
        <f>VLOOKUP($L319,setting!$A$2:$M$93,13,0)</f>
        <v>8005</v>
      </c>
      <c r="AB319" s="8"/>
      <c r="AC319" s="6" t="s">
        <v>305</v>
      </c>
      <c r="AD319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('205EF77B1032','&lt;?xml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20" spans="1:30" ht="135" x14ac:dyDescent="0.25">
      <c r="A320" t="s">
        <v>775</v>
      </c>
      <c r="B320" s="8" t="str">
        <f t="shared" si="71"/>
        <v>16E</v>
      </c>
      <c r="C320" s="8" t="str">
        <f>VLOOKUP(B320,Cabang!A:B,2,0)</f>
        <v>Kediri</v>
      </c>
      <c r="D320" s="8" t="str">
        <f>VLOOKUP(B320,Cabang!A:C,3,0)</f>
        <v>TKTW4</v>
      </c>
      <c r="E320" t="s">
        <v>795</v>
      </c>
      <c r="F320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20" s="8"/>
      <c r="H320" s="3" t="str">
        <f t="shared" si="73"/>
        <v>205EF77B153E</v>
      </c>
      <c r="I320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20" s="8"/>
      <c r="K320" s="8" t="str">
        <f t="shared" si="75"/>
        <v>16EM100</v>
      </c>
      <c r="L320" s="8" t="str">
        <f t="shared" si="76"/>
        <v>16E</v>
      </c>
      <c r="M320" s="35" t="str">
        <f>VLOOKUP($L320,setting!$A$2:$M$93,3,0)</f>
        <v>192.168.0.240</v>
      </c>
      <c r="N320" s="35">
        <f>VLOOKUP($L320,setting!$A$2:$M$93,4,0)</f>
        <v>8005</v>
      </c>
      <c r="O320" s="35" t="str">
        <f>VLOOKUP($L320,setting!$A$2:$M$93,5,0)</f>
        <v>182.23.61.173</v>
      </c>
      <c r="P320" s="35">
        <f>VLOOKUP($L320,setting!$A$2:$M$93,6,0)</f>
        <v>8005</v>
      </c>
      <c r="Q320" s="8">
        <v>1</v>
      </c>
      <c r="R320" s="8">
        <v>1</v>
      </c>
      <c r="S320" s="8">
        <v>1234</v>
      </c>
      <c r="T320" s="8" t="s">
        <v>120</v>
      </c>
      <c r="U320" s="8" t="s">
        <v>302</v>
      </c>
      <c r="V320" s="8" t="s">
        <v>302</v>
      </c>
      <c r="W320" s="3" t="s">
        <v>466</v>
      </c>
      <c r="X320" s="3" t="s">
        <v>466</v>
      </c>
      <c r="Y320" s="8"/>
      <c r="Z320" s="35" t="str">
        <f>VLOOKUP($L320,setting!$A$2:$M$93,12,0)</f>
        <v>118.97.237.244</v>
      </c>
      <c r="AA320" s="35">
        <f>VLOOKUP($L320,setting!$A$2:$M$93,13,0)</f>
        <v>8005</v>
      </c>
      <c r="AB320" s="8"/>
      <c r="AC320" s="6" t="s">
        <v>305</v>
      </c>
      <c r="AD320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('205EF77B153E','&lt;?xml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21" spans="1:30" ht="135" x14ac:dyDescent="0.25">
      <c r="A321" t="s">
        <v>776</v>
      </c>
      <c r="B321" s="8" t="str">
        <f t="shared" si="71"/>
        <v>16E</v>
      </c>
      <c r="C321" s="8" t="str">
        <f>VLOOKUP(B321,Cabang!A:B,2,0)</f>
        <v>Kediri</v>
      </c>
      <c r="D321" s="8" t="str">
        <f>VLOOKUP(B321,Cabang!A:C,3,0)</f>
        <v>TKTW4</v>
      </c>
      <c r="E321" t="s">
        <v>796</v>
      </c>
      <c r="F321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21" s="8"/>
      <c r="H321" s="3" t="str">
        <f t="shared" si="73"/>
        <v>205EF77B0F72</v>
      </c>
      <c r="I321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21" s="8"/>
      <c r="K321" s="8" t="str">
        <f t="shared" si="75"/>
        <v>16EM100</v>
      </c>
      <c r="L321" s="8" t="str">
        <f t="shared" si="76"/>
        <v>16E</v>
      </c>
      <c r="M321" s="35" t="str">
        <f>VLOOKUP($L321,setting!$A$2:$M$93,3,0)</f>
        <v>192.168.0.240</v>
      </c>
      <c r="N321" s="35">
        <f>VLOOKUP($L321,setting!$A$2:$M$93,4,0)</f>
        <v>8005</v>
      </c>
      <c r="O321" s="35" t="str">
        <f>VLOOKUP($L321,setting!$A$2:$M$93,5,0)</f>
        <v>182.23.61.173</v>
      </c>
      <c r="P321" s="35">
        <f>VLOOKUP($L321,setting!$A$2:$M$93,6,0)</f>
        <v>8005</v>
      </c>
      <c r="Q321" s="8">
        <v>1</v>
      </c>
      <c r="R321" s="8">
        <v>1</v>
      </c>
      <c r="S321" s="8">
        <v>1234</v>
      </c>
      <c r="T321" s="8" t="s">
        <v>120</v>
      </c>
      <c r="U321" s="8" t="s">
        <v>302</v>
      </c>
      <c r="V321" s="8" t="s">
        <v>302</v>
      </c>
      <c r="W321" s="3" t="s">
        <v>466</v>
      </c>
      <c r="X321" s="3" t="s">
        <v>466</v>
      </c>
      <c r="Y321" s="8"/>
      <c r="Z321" s="35" t="str">
        <f>VLOOKUP($L321,setting!$A$2:$M$93,12,0)</f>
        <v>118.97.237.244</v>
      </c>
      <c r="AA321" s="35">
        <f>VLOOKUP($L321,setting!$A$2:$M$93,13,0)</f>
        <v>8005</v>
      </c>
      <c r="AB321" s="8"/>
      <c r="AC321" s="6" t="s">
        <v>305</v>
      </c>
      <c r="AD321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('205EF77B0F72','&lt;?xml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22" spans="1:30" ht="135" x14ac:dyDescent="0.25">
      <c r="A322" t="s">
        <v>777</v>
      </c>
      <c r="B322" s="8" t="str">
        <f t="shared" si="71"/>
        <v>16E</v>
      </c>
      <c r="C322" s="8" t="str">
        <f>VLOOKUP(B322,Cabang!A:B,2,0)</f>
        <v>Kediri</v>
      </c>
      <c r="D322" s="8" t="str">
        <f>VLOOKUP(B322,Cabang!A:C,3,0)</f>
        <v>TKTW4</v>
      </c>
      <c r="E322" t="s">
        <v>797</v>
      </c>
      <c r="F322" s="6" t="str">
        <f t="shared" si="7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22" s="8"/>
      <c r="H322" s="3" t="str">
        <f t="shared" si="73"/>
        <v>205EF77B101A</v>
      </c>
      <c r="I322" s="8" t="str">
        <f t="shared" si="74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22" s="8"/>
      <c r="K322" s="8" t="str">
        <f t="shared" si="75"/>
        <v>16EM100</v>
      </c>
      <c r="L322" s="8" t="str">
        <f t="shared" si="76"/>
        <v>16E</v>
      </c>
      <c r="M322" s="35" t="str">
        <f>VLOOKUP($L322,setting!$A$2:$M$93,3,0)</f>
        <v>192.168.0.240</v>
      </c>
      <c r="N322" s="35">
        <f>VLOOKUP($L322,setting!$A$2:$M$93,4,0)</f>
        <v>8005</v>
      </c>
      <c r="O322" s="35" t="str">
        <f>VLOOKUP($L322,setting!$A$2:$M$93,5,0)</f>
        <v>182.23.61.173</v>
      </c>
      <c r="P322" s="35">
        <f>VLOOKUP($L322,setting!$A$2:$M$93,6,0)</f>
        <v>8005</v>
      </c>
      <c r="Q322" s="8">
        <v>1</v>
      </c>
      <c r="R322" s="8">
        <v>1</v>
      </c>
      <c r="S322" s="8">
        <v>1234</v>
      </c>
      <c r="T322" s="8" t="s">
        <v>120</v>
      </c>
      <c r="U322" s="8" t="s">
        <v>302</v>
      </c>
      <c r="V322" s="8" t="s">
        <v>302</v>
      </c>
      <c r="W322" s="3" t="s">
        <v>466</v>
      </c>
      <c r="X322" s="3" t="s">
        <v>466</v>
      </c>
      <c r="Y322" s="8"/>
      <c r="Z322" s="35" t="str">
        <f>VLOOKUP($L322,setting!$A$2:$M$93,12,0)</f>
        <v>118.97.237.244</v>
      </c>
      <c r="AA322" s="35">
        <f>VLOOKUP($L322,setting!$A$2:$M$93,13,0)</f>
        <v>8005</v>
      </c>
      <c r="AB322" s="8"/>
      <c r="AC322" s="6" t="s">
        <v>305</v>
      </c>
      <c r="AD322" s="6" t="str">
        <f t="shared" si="7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('205EF77B101A','&lt;?xml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23" spans="1:30" x14ac:dyDescent="0.25">
      <c r="L323"/>
    </row>
    <row r="324" spans="1:30" ht="135" x14ac:dyDescent="0.25">
      <c r="A324" s="13" t="s">
        <v>760</v>
      </c>
      <c r="B324" s="11" t="str">
        <f t="shared" ref="B324:B387" si="78">LEFT(A324,3)</f>
        <v>13I</v>
      </c>
      <c r="C324" s="11" t="str">
        <f>VLOOKUP(B324,Cabang!A:B,2,0)</f>
        <v>Bandung Timur</v>
      </c>
      <c r="D324" s="11" t="str">
        <f>VLOOKUP(B324,Cabang!A:C,3,0)</f>
        <v>TKTW2</v>
      </c>
      <c r="E324" s="12" t="s">
        <v>874</v>
      </c>
      <c r="F324" s="6" t="str">
        <f t="shared" ref="F324:F387" si="79">CONCATENATE("&lt;?xml version=""1.0"" encoding=""UTF-8""?&gt;&lt;userconfig&gt;&lt;username&gt;Office Mebel ",C324,"&lt;/username&gt;&lt;szId&gt;",K324,"&lt;/szId&gt;&lt;password&gt;1234&lt;/password&gt;&lt;szDepoId&gt;",L324,"&lt;/szDepoId&gt;&lt;szDepoName&gt;",C324,"&lt;/szDepoName&gt;&lt;database&gt;MobileSFA.db3&lt;/database&gt;&lt;szWifiIP&gt;",M324,"&lt;/szWifiIP&gt;&lt;szWifiPort&gt;",N324,"&lt;/szWifiPort&gt;&lt;szGPRSIP&gt;",O324,"&lt;/szGPRSIP&gt;&lt;szGPRSPort&gt;",P324,"&lt;/szGPRSPort&gt;  &lt;szBackUpIP&gt;",Z324,"&lt;/szBackUpIP&gt;&lt;szBackUpPort&gt;",AA324,"&lt;/szBackUpPort&gt;  &lt;szType&gt;TO&lt;/szType&gt;&lt;bWifi&gt;YES&lt;/bWifi&gt;&lt;bDalamKota&gt;YES&lt;/bDalamKota&gt;    &lt;/userconfig&gt;")</f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24" s="11"/>
      <c r="H324" s="3" t="str">
        <f t="shared" ref="H324:H387" si="80">E324</f>
        <v>205EF72D2412</v>
      </c>
      <c r="I324" s="11" t="str">
        <f t="shared" ref="I324:I387" si="81">F324</f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24" s="11"/>
      <c r="K324" s="11" t="str">
        <f t="shared" ref="K324:K387" si="82">CONCATENATE(B324,"M100")</f>
        <v>13IM100</v>
      </c>
      <c r="L324" s="11" t="str">
        <f t="shared" ref="L324:L387" si="83">B324</f>
        <v>13I</v>
      </c>
      <c r="M324" s="35" t="str">
        <f>VLOOKUP($L324,setting!$A$2:$M$93,3,0)</f>
        <v>192.168.0.240</v>
      </c>
      <c r="N324" s="35">
        <f>VLOOKUP($L324,setting!$A$2:$M$93,4,0)</f>
        <v>8003</v>
      </c>
      <c r="O324" s="35" t="str">
        <f>VLOOKUP($L324,setting!$A$2:$M$93,5,0)</f>
        <v>180.250.176.222</v>
      </c>
      <c r="P324" s="35">
        <f>VLOOKUP($L324,setting!$A$2:$M$93,6,0)</f>
        <v>8009</v>
      </c>
      <c r="Q324" s="11">
        <v>1</v>
      </c>
      <c r="R324" s="11">
        <v>1</v>
      </c>
      <c r="S324" s="11">
        <v>1234</v>
      </c>
      <c r="T324" s="11" t="s">
        <v>120</v>
      </c>
      <c r="U324" s="11" t="s">
        <v>302</v>
      </c>
      <c r="V324" s="11" t="s">
        <v>302</v>
      </c>
      <c r="W324" s="3" t="s">
        <v>466</v>
      </c>
      <c r="X324" s="3" t="s">
        <v>466</v>
      </c>
      <c r="Y324" s="11"/>
      <c r="Z324" s="35" t="str">
        <f>VLOOKUP($L324,setting!$A$2:$M$93,12,0)</f>
        <v>118.97.237.244</v>
      </c>
      <c r="AA324" s="35">
        <f>VLOOKUP($L324,setting!$A$2:$M$93,13,0)</f>
        <v>8009</v>
      </c>
      <c r="AB324" s="11"/>
      <c r="AC324" s="6" t="s">
        <v>305</v>
      </c>
      <c r="AD324" s="6" t="str">
        <f t="shared" ref="AD324:AD387" si="84">CONCATENATE(AC324,H324,"','",I324,"','",J324,"','",K324,"','",L324,"','",M324,"','",N324,"','",O324,"','",P324,"','",Q324,"','",R324,"','",S324,"','",T324,"','",U324,"','",V324,"','",W324,"','",X324,"','",Y324,"','",Z324,"','",AA324,"');")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('205EF72D2412','&lt;?xml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325" spans="1:30" ht="150" x14ac:dyDescent="0.25">
      <c r="A325" t="s">
        <v>799</v>
      </c>
      <c r="B325" s="11" t="str">
        <f t="shared" si="78"/>
        <v>11C</v>
      </c>
      <c r="C325" s="11" t="str">
        <f>VLOOKUP(B325,Cabang!A:B,2,0)</f>
        <v>Jakarta Selatan</v>
      </c>
      <c r="D325" s="11" t="str">
        <f>VLOOKUP(B325,Cabang!A:C,3,0)</f>
        <v>TKTW2</v>
      </c>
      <c r="E325" t="s">
        <v>875</v>
      </c>
      <c r="F325" s="6" t="str">
        <f t="shared" si="7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325" s="11"/>
      <c r="H325" s="3" t="str">
        <f t="shared" si="80"/>
        <v>C087EB5B8573</v>
      </c>
      <c r="I325" s="11" t="str">
        <f t="shared" si="8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325" s="11"/>
      <c r="K325" s="11" t="str">
        <f t="shared" si="82"/>
        <v>11CM100</v>
      </c>
      <c r="L325" s="11" t="str">
        <f t="shared" si="83"/>
        <v>11C</v>
      </c>
      <c r="M325" s="35" t="str">
        <f>VLOOKUP($L325,setting!$A$2:$M$93,3,0)</f>
        <v>192.168.0.152</v>
      </c>
      <c r="N325" s="35">
        <f>VLOOKUP($L325,setting!$A$2:$M$93,4,0)</f>
        <v>8002</v>
      </c>
      <c r="O325" s="35" t="str">
        <f>VLOOKUP($L325,setting!$A$2:$M$93,5,0)</f>
        <v>36.66.214.246</v>
      </c>
      <c r="P325" s="35">
        <f>VLOOKUP($L325,setting!$A$2:$M$93,6,0)</f>
        <v>8002</v>
      </c>
      <c r="Q325" s="11">
        <v>1</v>
      </c>
      <c r="R325" s="11">
        <v>1</v>
      </c>
      <c r="S325" s="11">
        <v>1234</v>
      </c>
      <c r="T325" s="11" t="s">
        <v>120</v>
      </c>
      <c r="U325" s="11" t="s">
        <v>302</v>
      </c>
      <c r="V325" s="11" t="s">
        <v>302</v>
      </c>
      <c r="W325" s="3" t="s">
        <v>466</v>
      </c>
      <c r="X325" s="3" t="s">
        <v>466</v>
      </c>
      <c r="Y325" s="11"/>
      <c r="Z325" s="35" t="str">
        <f>VLOOKUP($L325,setting!$A$2:$M$93,12,0)</f>
        <v>118.97.237.244</v>
      </c>
      <c r="AA325" s="35">
        <f>VLOOKUP($L325,setting!$A$2:$M$93,13,0)</f>
        <v>8002</v>
      </c>
      <c r="AB325" s="11"/>
      <c r="AC325" s="6" t="s">
        <v>305</v>
      </c>
      <c r="AD32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('C087EB5B8573','&lt;?xml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326" spans="1:30" ht="150" x14ac:dyDescent="0.25">
      <c r="A326" t="s">
        <v>800</v>
      </c>
      <c r="B326" s="11" t="str">
        <f t="shared" si="78"/>
        <v>11C</v>
      </c>
      <c r="C326" s="11" t="str">
        <f>VLOOKUP(B326,Cabang!A:B,2,0)</f>
        <v>Jakarta Selatan</v>
      </c>
      <c r="D326" s="11" t="str">
        <f>VLOOKUP(B326,Cabang!A:C,3,0)</f>
        <v>TKTW2</v>
      </c>
      <c r="E326" t="s">
        <v>876</v>
      </c>
      <c r="F326" s="6" t="str">
        <f t="shared" si="7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326" s="11"/>
      <c r="H326" s="3" t="str">
        <f t="shared" si="80"/>
        <v>C087EB610D6B</v>
      </c>
      <c r="I326" s="11" t="str">
        <f t="shared" si="8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326" s="11"/>
      <c r="K326" s="11" t="str">
        <f t="shared" si="82"/>
        <v>11CM100</v>
      </c>
      <c r="L326" s="11" t="str">
        <f t="shared" si="83"/>
        <v>11C</v>
      </c>
      <c r="M326" s="35" t="str">
        <f>VLOOKUP($L326,setting!$A$2:$M$93,3,0)</f>
        <v>192.168.0.152</v>
      </c>
      <c r="N326" s="35">
        <f>VLOOKUP($L326,setting!$A$2:$M$93,4,0)</f>
        <v>8002</v>
      </c>
      <c r="O326" s="35" t="str">
        <f>VLOOKUP($L326,setting!$A$2:$M$93,5,0)</f>
        <v>36.66.214.246</v>
      </c>
      <c r="P326" s="35">
        <f>VLOOKUP($L326,setting!$A$2:$M$93,6,0)</f>
        <v>8002</v>
      </c>
      <c r="Q326" s="11">
        <v>1</v>
      </c>
      <c r="R326" s="11">
        <v>1</v>
      </c>
      <c r="S326" s="11">
        <v>1234</v>
      </c>
      <c r="T326" s="11" t="s">
        <v>120</v>
      </c>
      <c r="U326" s="11" t="s">
        <v>302</v>
      </c>
      <c r="V326" s="11" t="s">
        <v>302</v>
      </c>
      <c r="W326" s="3" t="s">
        <v>466</v>
      </c>
      <c r="X326" s="3" t="s">
        <v>466</v>
      </c>
      <c r="Y326" s="11"/>
      <c r="Z326" s="35" t="str">
        <f>VLOOKUP($L326,setting!$A$2:$M$93,12,0)</f>
        <v>118.97.237.244</v>
      </c>
      <c r="AA326" s="35">
        <f>VLOOKUP($L326,setting!$A$2:$M$93,13,0)</f>
        <v>8002</v>
      </c>
      <c r="AB326" s="11"/>
      <c r="AC326" s="6" t="s">
        <v>305</v>
      </c>
      <c r="AD32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('C087EB610D6B','&lt;?xml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327" spans="1:30" ht="150" x14ac:dyDescent="0.25">
      <c r="A327" t="s">
        <v>801</v>
      </c>
      <c r="B327" s="11" t="str">
        <f t="shared" si="78"/>
        <v>11C</v>
      </c>
      <c r="C327" s="11" t="str">
        <f>VLOOKUP(B327,Cabang!A:B,2,0)</f>
        <v>Jakarta Selatan</v>
      </c>
      <c r="D327" s="11" t="str">
        <f>VLOOKUP(B327,Cabang!A:C,3,0)</f>
        <v>TKTW2</v>
      </c>
      <c r="E327" t="s">
        <v>877</v>
      </c>
      <c r="F327" s="6" t="str">
        <f t="shared" si="7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327" s="11"/>
      <c r="H327" s="3" t="str">
        <f t="shared" si="80"/>
        <v>C087EB610A61</v>
      </c>
      <c r="I327" s="11" t="str">
        <f t="shared" si="8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327" s="11"/>
      <c r="K327" s="11" t="str">
        <f t="shared" si="82"/>
        <v>11CM100</v>
      </c>
      <c r="L327" s="11" t="str">
        <f t="shared" si="83"/>
        <v>11C</v>
      </c>
      <c r="M327" s="35" t="str">
        <f>VLOOKUP($L327,setting!$A$2:$M$93,3,0)</f>
        <v>192.168.0.152</v>
      </c>
      <c r="N327" s="35">
        <f>VLOOKUP($L327,setting!$A$2:$M$93,4,0)</f>
        <v>8002</v>
      </c>
      <c r="O327" s="35" t="str">
        <f>VLOOKUP($L327,setting!$A$2:$M$93,5,0)</f>
        <v>36.66.214.246</v>
      </c>
      <c r="P327" s="35">
        <f>VLOOKUP($L327,setting!$A$2:$M$93,6,0)</f>
        <v>8002</v>
      </c>
      <c r="Q327" s="11">
        <v>1</v>
      </c>
      <c r="R327" s="11">
        <v>1</v>
      </c>
      <c r="S327" s="11">
        <v>1234</v>
      </c>
      <c r="T327" s="11" t="s">
        <v>120</v>
      </c>
      <c r="U327" s="11" t="s">
        <v>302</v>
      </c>
      <c r="V327" s="11" t="s">
        <v>302</v>
      </c>
      <c r="W327" s="3" t="s">
        <v>466</v>
      </c>
      <c r="X327" s="3" t="s">
        <v>466</v>
      </c>
      <c r="Y327" s="11"/>
      <c r="Z327" s="35" t="str">
        <f>VLOOKUP($L327,setting!$A$2:$M$93,12,0)</f>
        <v>118.97.237.244</v>
      </c>
      <c r="AA327" s="35">
        <f>VLOOKUP($L327,setting!$A$2:$M$93,13,0)</f>
        <v>8002</v>
      </c>
      <c r="AB327" s="11"/>
      <c r="AC327" s="6" t="s">
        <v>305</v>
      </c>
      <c r="AD32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('C087EB610A61','&lt;?xml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328" spans="1:30" ht="150" x14ac:dyDescent="0.25">
      <c r="A328" t="s">
        <v>802</v>
      </c>
      <c r="B328" s="11" t="str">
        <f t="shared" si="78"/>
        <v>11C</v>
      </c>
      <c r="C328" s="11" t="str">
        <f>VLOOKUP(B328,Cabang!A:B,2,0)</f>
        <v>Jakarta Selatan</v>
      </c>
      <c r="D328" s="11" t="str">
        <f>VLOOKUP(B328,Cabang!A:C,3,0)</f>
        <v>TKTW2</v>
      </c>
      <c r="E328" t="s">
        <v>878</v>
      </c>
      <c r="F328" s="6" t="str">
        <f t="shared" si="7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328" s="11"/>
      <c r="H328" s="3" t="str">
        <f t="shared" si="80"/>
        <v>C087EB610B3D</v>
      </c>
      <c r="I328" s="11" t="str">
        <f t="shared" si="8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328" s="11"/>
      <c r="K328" s="11" t="str">
        <f t="shared" si="82"/>
        <v>11CM100</v>
      </c>
      <c r="L328" s="11" t="str">
        <f t="shared" si="83"/>
        <v>11C</v>
      </c>
      <c r="M328" s="35" t="str">
        <f>VLOOKUP($L328,setting!$A$2:$M$93,3,0)</f>
        <v>192.168.0.152</v>
      </c>
      <c r="N328" s="35">
        <f>VLOOKUP($L328,setting!$A$2:$M$93,4,0)</f>
        <v>8002</v>
      </c>
      <c r="O328" s="35" t="str">
        <f>VLOOKUP($L328,setting!$A$2:$M$93,5,0)</f>
        <v>36.66.214.246</v>
      </c>
      <c r="P328" s="35">
        <f>VLOOKUP($L328,setting!$A$2:$M$93,6,0)</f>
        <v>8002</v>
      </c>
      <c r="Q328" s="11">
        <v>1</v>
      </c>
      <c r="R328" s="11">
        <v>1</v>
      </c>
      <c r="S328" s="11">
        <v>1234</v>
      </c>
      <c r="T328" s="11" t="s">
        <v>120</v>
      </c>
      <c r="U328" s="11" t="s">
        <v>302</v>
      </c>
      <c r="V328" s="11" t="s">
        <v>302</v>
      </c>
      <c r="W328" s="3" t="s">
        <v>466</v>
      </c>
      <c r="X328" s="3" t="s">
        <v>466</v>
      </c>
      <c r="Y328" s="11"/>
      <c r="Z328" s="35" t="str">
        <f>VLOOKUP($L328,setting!$A$2:$M$93,12,0)</f>
        <v>118.97.237.244</v>
      </c>
      <c r="AA328" s="35">
        <f>VLOOKUP($L328,setting!$A$2:$M$93,13,0)</f>
        <v>8002</v>
      </c>
      <c r="AB328" s="11"/>
      <c r="AC328" s="6" t="s">
        <v>305</v>
      </c>
      <c r="AD328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('C087EB610B3D','&lt;?xml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329" spans="1:30" ht="150" x14ac:dyDescent="0.25">
      <c r="A329" t="s">
        <v>803</v>
      </c>
      <c r="B329" s="11" t="str">
        <f t="shared" si="78"/>
        <v>11C</v>
      </c>
      <c r="C329" s="11" t="str">
        <f>VLOOKUP(B329,Cabang!A:B,2,0)</f>
        <v>Jakarta Selatan</v>
      </c>
      <c r="D329" s="11" t="str">
        <f>VLOOKUP(B329,Cabang!A:C,3,0)</f>
        <v>TKTW2</v>
      </c>
      <c r="E329" t="s">
        <v>879</v>
      </c>
      <c r="F329" s="6" t="str">
        <f t="shared" si="7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329" s="11"/>
      <c r="H329" s="3" t="str">
        <f t="shared" si="80"/>
        <v>C087EB610B3B</v>
      </c>
      <c r="I329" s="11" t="str">
        <f t="shared" si="8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329" s="11"/>
      <c r="K329" s="11" t="str">
        <f t="shared" si="82"/>
        <v>11CM100</v>
      </c>
      <c r="L329" s="11" t="str">
        <f t="shared" si="83"/>
        <v>11C</v>
      </c>
      <c r="M329" s="35" t="str">
        <f>VLOOKUP($L329,setting!$A$2:$M$93,3,0)</f>
        <v>192.168.0.152</v>
      </c>
      <c r="N329" s="35">
        <f>VLOOKUP($L329,setting!$A$2:$M$93,4,0)</f>
        <v>8002</v>
      </c>
      <c r="O329" s="35" t="str">
        <f>VLOOKUP($L329,setting!$A$2:$M$93,5,0)</f>
        <v>36.66.214.246</v>
      </c>
      <c r="P329" s="35">
        <f>VLOOKUP($L329,setting!$A$2:$M$93,6,0)</f>
        <v>8002</v>
      </c>
      <c r="Q329" s="11">
        <v>1</v>
      </c>
      <c r="R329" s="11">
        <v>1</v>
      </c>
      <c r="S329" s="11">
        <v>1234</v>
      </c>
      <c r="T329" s="11" t="s">
        <v>120</v>
      </c>
      <c r="U329" s="11" t="s">
        <v>302</v>
      </c>
      <c r="V329" s="11" t="s">
        <v>302</v>
      </c>
      <c r="W329" s="3" t="s">
        <v>466</v>
      </c>
      <c r="X329" s="3" t="s">
        <v>466</v>
      </c>
      <c r="Y329" s="11"/>
      <c r="Z329" s="35" t="str">
        <f>VLOOKUP($L329,setting!$A$2:$M$93,12,0)</f>
        <v>118.97.237.244</v>
      </c>
      <c r="AA329" s="35">
        <f>VLOOKUP($L329,setting!$A$2:$M$93,13,0)</f>
        <v>8002</v>
      </c>
      <c r="AB329" s="11"/>
      <c r="AC329" s="6" t="s">
        <v>305</v>
      </c>
      <c r="AD329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('C087EB610B3B','&lt;?xml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330" spans="1:30" ht="150" x14ac:dyDescent="0.25">
      <c r="A330" t="s">
        <v>804</v>
      </c>
      <c r="B330" s="11" t="str">
        <f t="shared" si="78"/>
        <v>11C</v>
      </c>
      <c r="C330" s="11" t="str">
        <f>VLOOKUP(B330,Cabang!A:B,2,0)</f>
        <v>Jakarta Selatan</v>
      </c>
      <c r="D330" s="11" t="str">
        <f>VLOOKUP(B330,Cabang!A:C,3,0)</f>
        <v>TKTW2</v>
      </c>
      <c r="E330" t="s">
        <v>880</v>
      </c>
      <c r="F330" s="6" t="str">
        <f t="shared" si="7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330" s="11"/>
      <c r="H330" s="3" t="str">
        <f t="shared" si="80"/>
        <v>C087EB5CB683</v>
      </c>
      <c r="I330" s="11" t="str">
        <f t="shared" si="8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330" s="11"/>
      <c r="K330" s="11" t="str">
        <f t="shared" si="82"/>
        <v>11CM100</v>
      </c>
      <c r="L330" s="11" t="str">
        <f t="shared" si="83"/>
        <v>11C</v>
      </c>
      <c r="M330" s="35" t="str">
        <f>VLOOKUP($L330,setting!$A$2:$M$93,3,0)</f>
        <v>192.168.0.152</v>
      </c>
      <c r="N330" s="35">
        <f>VLOOKUP($L330,setting!$A$2:$M$93,4,0)</f>
        <v>8002</v>
      </c>
      <c r="O330" s="35" t="str">
        <f>VLOOKUP($L330,setting!$A$2:$M$93,5,0)</f>
        <v>36.66.214.246</v>
      </c>
      <c r="P330" s="35">
        <f>VLOOKUP($L330,setting!$A$2:$M$93,6,0)</f>
        <v>8002</v>
      </c>
      <c r="Q330" s="11">
        <v>1</v>
      </c>
      <c r="R330" s="11">
        <v>1</v>
      </c>
      <c r="S330" s="11">
        <v>1234</v>
      </c>
      <c r="T330" s="11" t="s">
        <v>120</v>
      </c>
      <c r="U330" s="11" t="s">
        <v>302</v>
      </c>
      <c r="V330" s="11" t="s">
        <v>302</v>
      </c>
      <c r="W330" s="3" t="s">
        <v>466</v>
      </c>
      <c r="X330" s="3" t="s">
        <v>466</v>
      </c>
      <c r="Y330" s="11"/>
      <c r="Z330" s="35" t="str">
        <f>VLOOKUP($L330,setting!$A$2:$M$93,12,0)</f>
        <v>118.97.237.244</v>
      </c>
      <c r="AA330" s="35">
        <f>VLOOKUP($L330,setting!$A$2:$M$93,13,0)</f>
        <v>8002</v>
      </c>
      <c r="AB330" s="11"/>
      <c r="AC330" s="6" t="s">
        <v>305</v>
      </c>
      <c r="AD330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('C087EB5CB683','&lt;?xml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331" spans="1:30" ht="135" x14ac:dyDescent="0.25">
      <c r="A331" t="s">
        <v>805</v>
      </c>
      <c r="B331" s="11" t="str">
        <f t="shared" si="78"/>
        <v>13B</v>
      </c>
      <c r="C331" s="11" t="str">
        <f>VLOOKUP(B331,Cabang!A:B,2,0)</f>
        <v>Bogor</v>
      </c>
      <c r="D331" s="11" t="str">
        <f>VLOOKUP(B331,Cabang!A:C,3,0)</f>
        <v>TKTW2</v>
      </c>
      <c r="E331" t="s">
        <v>881</v>
      </c>
      <c r="F331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1" s="11"/>
      <c r="H331" s="3" t="str">
        <f t="shared" si="80"/>
        <v>C087EB5B8817</v>
      </c>
      <c r="I331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1" s="11"/>
      <c r="K331" s="11" t="str">
        <f t="shared" si="82"/>
        <v>13BM100</v>
      </c>
      <c r="L331" s="11" t="str">
        <f t="shared" si="83"/>
        <v>13B</v>
      </c>
      <c r="M331" s="35" t="str">
        <f>VLOOKUP($L331,setting!$A$2:$M$93,3,0)</f>
        <v>192.168.0.240</v>
      </c>
      <c r="N331" s="35">
        <f>VLOOKUP($L331,setting!$A$2:$M$93,4,0)</f>
        <v>8002</v>
      </c>
      <c r="O331" s="35" t="str">
        <f>VLOOKUP($L331,setting!$A$2:$M$93,5,0)</f>
        <v>36.66.214.246</v>
      </c>
      <c r="P331" s="35">
        <f>VLOOKUP($L331,setting!$A$2:$M$93,6,0)</f>
        <v>8009</v>
      </c>
      <c r="Q331" s="11">
        <v>1</v>
      </c>
      <c r="R331" s="11">
        <v>1</v>
      </c>
      <c r="S331" s="11">
        <v>1234</v>
      </c>
      <c r="T331" s="11" t="s">
        <v>120</v>
      </c>
      <c r="U331" s="11" t="s">
        <v>302</v>
      </c>
      <c r="V331" s="11" t="s">
        <v>302</v>
      </c>
      <c r="W331" s="3" t="s">
        <v>466</v>
      </c>
      <c r="X331" s="3" t="s">
        <v>466</v>
      </c>
      <c r="Y331" s="11"/>
      <c r="Z331" s="35" t="str">
        <f>VLOOKUP($L331,setting!$A$2:$M$93,12,0)</f>
        <v>118.97.237.244</v>
      </c>
      <c r="AA331" s="35">
        <f>VLOOKUP($L331,setting!$A$2:$M$93,13,0)</f>
        <v>8009</v>
      </c>
      <c r="AB331" s="11"/>
      <c r="AC331" s="6" t="s">
        <v>305</v>
      </c>
      <c r="AD331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('C087EB5B8817','&lt;?xml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2" spans="1:30" ht="135" x14ac:dyDescent="0.25">
      <c r="A332" t="s">
        <v>806</v>
      </c>
      <c r="B332" s="11" t="str">
        <f t="shared" si="78"/>
        <v>13B</v>
      </c>
      <c r="C332" s="11" t="str">
        <f>VLOOKUP(B332,Cabang!A:B,2,0)</f>
        <v>Bogor</v>
      </c>
      <c r="D332" s="11" t="str">
        <f>VLOOKUP(B332,Cabang!A:C,3,0)</f>
        <v>TKTW2</v>
      </c>
      <c r="E332" t="s">
        <v>882</v>
      </c>
      <c r="F332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2" s="11"/>
      <c r="H332" s="3" t="str">
        <f t="shared" si="80"/>
        <v>C087EB5B83E1</v>
      </c>
      <c r="I332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2" s="11"/>
      <c r="K332" s="11" t="str">
        <f t="shared" si="82"/>
        <v>13BM100</v>
      </c>
      <c r="L332" s="11" t="str">
        <f t="shared" si="83"/>
        <v>13B</v>
      </c>
      <c r="M332" s="35" t="str">
        <f>VLOOKUP($L332,setting!$A$2:$M$93,3,0)</f>
        <v>192.168.0.240</v>
      </c>
      <c r="N332" s="35">
        <f>VLOOKUP($L332,setting!$A$2:$M$93,4,0)</f>
        <v>8002</v>
      </c>
      <c r="O332" s="35" t="str">
        <f>VLOOKUP($L332,setting!$A$2:$M$93,5,0)</f>
        <v>36.66.214.246</v>
      </c>
      <c r="P332" s="35">
        <f>VLOOKUP($L332,setting!$A$2:$M$93,6,0)</f>
        <v>8009</v>
      </c>
      <c r="Q332" s="11">
        <v>1</v>
      </c>
      <c r="R332" s="11">
        <v>1</v>
      </c>
      <c r="S332" s="11">
        <v>1234</v>
      </c>
      <c r="T332" s="11" t="s">
        <v>120</v>
      </c>
      <c r="U332" s="11" t="s">
        <v>302</v>
      </c>
      <c r="V332" s="11" t="s">
        <v>302</v>
      </c>
      <c r="W332" s="3" t="s">
        <v>466</v>
      </c>
      <c r="X332" s="3" t="s">
        <v>466</v>
      </c>
      <c r="Y332" s="11"/>
      <c r="Z332" s="35" t="str">
        <f>VLOOKUP($L332,setting!$A$2:$M$93,12,0)</f>
        <v>118.97.237.244</v>
      </c>
      <c r="AA332" s="35">
        <f>VLOOKUP($L332,setting!$A$2:$M$93,13,0)</f>
        <v>8009</v>
      </c>
      <c r="AB332" s="11"/>
      <c r="AC332" s="6" t="s">
        <v>305</v>
      </c>
      <c r="AD332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('C087EB5B83E1','&lt;?xml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3" spans="1:30" ht="135" x14ac:dyDescent="0.25">
      <c r="A333" t="s">
        <v>807</v>
      </c>
      <c r="B333" s="11" t="str">
        <f t="shared" si="78"/>
        <v>13B</v>
      </c>
      <c r="C333" s="11" t="str">
        <f>VLOOKUP(B333,Cabang!A:B,2,0)</f>
        <v>Bogor</v>
      </c>
      <c r="D333" s="11" t="str">
        <f>VLOOKUP(B333,Cabang!A:C,3,0)</f>
        <v>TKTW2</v>
      </c>
      <c r="E333" t="s">
        <v>883</v>
      </c>
      <c r="F333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3" s="11"/>
      <c r="H333" s="3" t="str">
        <f t="shared" si="80"/>
        <v>C087EB5B8181</v>
      </c>
      <c r="I333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3" s="11"/>
      <c r="K333" s="11" t="str">
        <f t="shared" si="82"/>
        <v>13BM100</v>
      </c>
      <c r="L333" s="11" t="str">
        <f t="shared" si="83"/>
        <v>13B</v>
      </c>
      <c r="M333" s="35" t="str">
        <f>VLOOKUP($L333,setting!$A$2:$M$93,3,0)</f>
        <v>192.168.0.240</v>
      </c>
      <c r="N333" s="35">
        <f>VLOOKUP($L333,setting!$A$2:$M$93,4,0)</f>
        <v>8002</v>
      </c>
      <c r="O333" s="35" t="str">
        <f>VLOOKUP($L333,setting!$A$2:$M$93,5,0)</f>
        <v>36.66.214.246</v>
      </c>
      <c r="P333" s="35">
        <f>VLOOKUP($L333,setting!$A$2:$M$93,6,0)</f>
        <v>8009</v>
      </c>
      <c r="Q333" s="11">
        <v>1</v>
      </c>
      <c r="R333" s="11">
        <v>1</v>
      </c>
      <c r="S333" s="11">
        <v>1234</v>
      </c>
      <c r="T333" s="11" t="s">
        <v>120</v>
      </c>
      <c r="U333" s="11" t="s">
        <v>302</v>
      </c>
      <c r="V333" s="11" t="s">
        <v>302</v>
      </c>
      <c r="W333" s="3" t="s">
        <v>466</v>
      </c>
      <c r="X333" s="3" t="s">
        <v>466</v>
      </c>
      <c r="Y333" s="11"/>
      <c r="Z333" s="35" t="str">
        <f>VLOOKUP($L333,setting!$A$2:$M$93,12,0)</f>
        <v>118.97.237.244</v>
      </c>
      <c r="AA333" s="35">
        <f>VLOOKUP($L333,setting!$A$2:$M$93,13,0)</f>
        <v>8009</v>
      </c>
      <c r="AB333" s="11"/>
      <c r="AC333" s="6" t="s">
        <v>305</v>
      </c>
      <c r="AD333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('C087EB5B8181','&lt;?xml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4" spans="1:30" ht="135" x14ac:dyDescent="0.25">
      <c r="A334" t="s">
        <v>808</v>
      </c>
      <c r="B334" s="11" t="str">
        <f t="shared" si="78"/>
        <v>13B</v>
      </c>
      <c r="C334" s="11" t="str">
        <f>VLOOKUP(B334,Cabang!A:B,2,0)</f>
        <v>Bogor</v>
      </c>
      <c r="D334" s="11" t="str">
        <f>VLOOKUP(B334,Cabang!A:C,3,0)</f>
        <v>TKTW2</v>
      </c>
      <c r="E334" t="s">
        <v>884</v>
      </c>
      <c r="F334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4" s="11"/>
      <c r="H334" s="3" t="str">
        <f t="shared" si="80"/>
        <v>C087EB5A4985</v>
      </c>
      <c r="I334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4" s="11"/>
      <c r="K334" s="11" t="str">
        <f t="shared" si="82"/>
        <v>13BM100</v>
      </c>
      <c r="L334" s="11" t="str">
        <f t="shared" si="83"/>
        <v>13B</v>
      </c>
      <c r="M334" s="35" t="str">
        <f>VLOOKUP($L334,setting!$A$2:$M$93,3,0)</f>
        <v>192.168.0.240</v>
      </c>
      <c r="N334" s="35">
        <f>VLOOKUP($L334,setting!$A$2:$M$93,4,0)</f>
        <v>8002</v>
      </c>
      <c r="O334" s="35" t="str">
        <f>VLOOKUP($L334,setting!$A$2:$M$93,5,0)</f>
        <v>36.66.214.246</v>
      </c>
      <c r="P334" s="35">
        <f>VLOOKUP($L334,setting!$A$2:$M$93,6,0)</f>
        <v>8009</v>
      </c>
      <c r="Q334" s="11">
        <v>1</v>
      </c>
      <c r="R334" s="11">
        <v>1</v>
      </c>
      <c r="S334" s="11">
        <v>1234</v>
      </c>
      <c r="T334" s="11" t="s">
        <v>120</v>
      </c>
      <c r="U334" s="11" t="s">
        <v>302</v>
      </c>
      <c r="V334" s="11" t="s">
        <v>302</v>
      </c>
      <c r="W334" s="3" t="s">
        <v>466</v>
      </c>
      <c r="X334" s="3" t="s">
        <v>466</v>
      </c>
      <c r="Y334" s="11"/>
      <c r="Z334" s="35" t="str">
        <f>VLOOKUP($L334,setting!$A$2:$M$93,12,0)</f>
        <v>118.97.237.244</v>
      </c>
      <c r="AA334" s="35">
        <f>VLOOKUP($L334,setting!$A$2:$M$93,13,0)</f>
        <v>8009</v>
      </c>
      <c r="AB334" s="11"/>
      <c r="AC334" s="6" t="s">
        <v>305</v>
      </c>
      <c r="AD334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('C087EB5A4985','&lt;?xml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5" spans="1:30" ht="135" x14ac:dyDescent="0.25">
      <c r="A335" t="s">
        <v>809</v>
      </c>
      <c r="B335" s="11" t="str">
        <f t="shared" si="78"/>
        <v>13B</v>
      </c>
      <c r="C335" s="11" t="str">
        <f>VLOOKUP(B335,Cabang!A:B,2,0)</f>
        <v>Bogor</v>
      </c>
      <c r="D335" s="11" t="str">
        <f>VLOOKUP(B335,Cabang!A:C,3,0)</f>
        <v>TKTW2</v>
      </c>
      <c r="E335" t="s">
        <v>885</v>
      </c>
      <c r="F335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5" s="11"/>
      <c r="H335" s="3" t="str">
        <f t="shared" si="80"/>
        <v>C087EB5B874D</v>
      </c>
      <c r="I335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5" s="11"/>
      <c r="K335" s="11" t="str">
        <f t="shared" si="82"/>
        <v>13BM100</v>
      </c>
      <c r="L335" s="11" t="str">
        <f t="shared" si="83"/>
        <v>13B</v>
      </c>
      <c r="M335" s="35" t="str">
        <f>VLOOKUP($L335,setting!$A$2:$M$93,3,0)</f>
        <v>192.168.0.240</v>
      </c>
      <c r="N335" s="35">
        <f>VLOOKUP($L335,setting!$A$2:$M$93,4,0)</f>
        <v>8002</v>
      </c>
      <c r="O335" s="35" t="str">
        <f>VLOOKUP($L335,setting!$A$2:$M$93,5,0)</f>
        <v>36.66.214.246</v>
      </c>
      <c r="P335" s="35">
        <f>VLOOKUP($L335,setting!$A$2:$M$93,6,0)</f>
        <v>8009</v>
      </c>
      <c r="Q335" s="11">
        <v>1</v>
      </c>
      <c r="R335" s="11">
        <v>1</v>
      </c>
      <c r="S335" s="11">
        <v>1234</v>
      </c>
      <c r="T335" s="11" t="s">
        <v>120</v>
      </c>
      <c r="U335" s="11" t="s">
        <v>302</v>
      </c>
      <c r="V335" s="11" t="s">
        <v>302</v>
      </c>
      <c r="W335" s="3" t="s">
        <v>466</v>
      </c>
      <c r="X335" s="3" t="s">
        <v>466</v>
      </c>
      <c r="Y335" s="11"/>
      <c r="Z335" s="35" t="str">
        <f>VLOOKUP($L335,setting!$A$2:$M$93,12,0)</f>
        <v>118.97.237.244</v>
      </c>
      <c r="AA335" s="35">
        <f>VLOOKUP($L335,setting!$A$2:$M$93,13,0)</f>
        <v>8009</v>
      </c>
      <c r="AB335" s="11"/>
      <c r="AC335" s="6" t="s">
        <v>305</v>
      </c>
      <c r="AD33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('C087EB5B874D','&lt;?xml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6" spans="1:30" ht="135" x14ac:dyDescent="0.25">
      <c r="A336" t="s">
        <v>810</v>
      </c>
      <c r="B336" s="11" t="str">
        <f t="shared" si="78"/>
        <v>13B</v>
      </c>
      <c r="C336" s="11" t="str">
        <f>VLOOKUP(B336,Cabang!A:B,2,0)</f>
        <v>Bogor</v>
      </c>
      <c r="D336" s="11" t="str">
        <f>VLOOKUP(B336,Cabang!A:C,3,0)</f>
        <v>TKTW2</v>
      </c>
      <c r="E336" t="s">
        <v>886</v>
      </c>
      <c r="F336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6" s="11"/>
      <c r="H336" s="3" t="str">
        <f t="shared" si="80"/>
        <v>C087EB5B85C1</v>
      </c>
      <c r="I336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6" s="11"/>
      <c r="K336" s="11" t="str">
        <f t="shared" si="82"/>
        <v>13BM100</v>
      </c>
      <c r="L336" s="11" t="str">
        <f t="shared" si="83"/>
        <v>13B</v>
      </c>
      <c r="M336" s="35" t="str">
        <f>VLOOKUP($L336,setting!$A$2:$M$93,3,0)</f>
        <v>192.168.0.240</v>
      </c>
      <c r="N336" s="35">
        <f>VLOOKUP($L336,setting!$A$2:$M$93,4,0)</f>
        <v>8002</v>
      </c>
      <c r="O336" s="35" t="str">
        <f>VLOOKUP($L336,setting!$A$2:$M$93,5,0)</f>
        <v>36.66.214.246</v>
      </c>
      <c r="P336" s="35">
        <f>VLOOKUP($L336,setting!$A$2:$M$93,6,0)</f>
        <v>8009</v>
      </c>
      <c r="Q336" s="11">
        <v>1</v>
      </c>
      <c r="R336" s="11">
        <v>1</v>
      </c>
      <c r="S336" s="11">
        <v>1234</v>
      </c>
      <c r="T336" s="11" t="s">
        <v>120</v>
      </c>
      <c r="U336" s="11" t="s">
        <v>302</v>
      </c>
      <c r="V336" s="11" t="s">
        <v>302</v>
      </c>
      <c r="W336" s="3" t="s">
        <v>466</v>
      </c>
      <c r="X336" s="3" t="s">
        <v>466</v>
      </c>
      <c r="Y336" s="11"/>
      <c r="Z336" s="35" t="str">
        <f>VLOOKUP($L336,setting!$A$2:$M$93,12,0)</f>
        <v>118.97.237.244</v>
      </c>
      <c r="AA336" s="35">
        <f>VLOOKUP($L336,setting!$A$2:$M$93,13,0)</f>
        <v>8009</v>
      </c>
      <c r="AB336" s="11"/>
      <c r="AC336" s="6" t="s">
        <v>305</v>
      </c>
      <c r="AD33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('C087EB5B85C1','&lt;?xml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7" spans="1:30" ht="135" x14ac:dyDescent="0.25">
      <c r="A337" t="s">
        <v>811</v>
      </c>
      <c r="B337" s="11" t="str">
        <f t="shared" si="78"/>
        <v>13B</v>
      </c>
      <c r="C337" s="11" t="str">
        <f>VLOOKUP(B337,Cabang!A:B,2,0)</f>
        <v>Bogor</v>
      </c>
      <c r="D337" s="11" t="str">
        <f>VLOOKUP(B337,Cabang!A:C,3,0)</f>
        <v>TKTW2</v>
      </c>
      <c r="E337" t="s">
        <v>887</v>
      </c>
      <c r="F337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7" s="11"/>
      <c r="H337" s="3" t="str">
        <f t="shared" si="80"/>
        <v>C0873B5B8849</v>
      </c>
      <c r="I337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7" s="11"/>
      <c r="K337" s="11" t="str">
        <f t="shared" si="82"/>
        <v>13BM100</v>
      </c>
      <c r="L337" s="11" t="str">
        <f t="shared" si="83"/>
        <v>13B</v>
      </c>
      <c r="M337" s="35" t="str">
        <f>VLOOKUP($L337,setting!$A$2:$M$93,3,0)</f>
        <v>192.168.0.240</v>
      </c>
      <c r="N337" s="35">
        <f>VLOOKUP($L337,setting!$A$2:$M$93,4,0)</f>
        <v>8002</v>
      </c>
      <c r="O337" s="35" t="str">
        <f>VLOOKUP($L337,setting!$A$2:$M$93,5,0)</f>
        <v>36.66.214.246</v>
      </c>
      <c r="P337" s="35">
        <f>VLOOKUP($L337,setting!$A$2:$M$93,6,0)</f>
        <v>8009</v>
      </c>
      <c r="Q337" s="11">
        <v>1</v>
      </c>
      <c r="R337" s="11">
        <v>1</v>
      </c>
      <c r="S337" s="11">
        <v>1234</v>
      </c>
      <c r="T337" s="11" t="s">
        <v>120</v>
      </c>
      <c r="U337" s="11" t="s">
        <v>302</v>
      </c>
      <c r="V337" s="11" t="s">
        <v>302</v>
      </c>
      <c r="W337" s="3" t="s">
        <v>466</v>
      </c>
      <c r="X337" s="3" t="s">
        <v>466</v>
      </c>
      <c r="Y337" s="11"/>
      <c r="Z337" s="35" t="str">
        <f>VLOOKUP($L337,setting!$A$2:$M$93,12,0)</f>
        <v>118.97.237.244</v>
      </c>
      <c r="AA337" s="35">
        <f>VLOOKUP($L337,setting!$A$2:$M$93,13,0)</f>
        <v>8009</v>
      </c>
      <c r="AB337" s="11"/>
      <c r="AC337" s="6" t="s">
        <v>305</v>
      </c>
      <c r="AD33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('C0873B5B8849','&lt;?xml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8" spans="1:30" ht="135" x14ac:dyDescent="0.25">
      <c r="A338" t="s">
        <v>812</v>
      </c>
      <c r="B338" s="11" t="str">
        <f t="shared" si="78"/>
        <v>13B</v>
      </c>
      <c r="C338" s="11" t="str">
        <f>VLOOKUP(B338,Cabang!A:B,2,0)</f>
        <v>Bogor</v>
      </c>
      <c r="D338" s="11" t="str">
        <f>VLOOKUP(B338,Cabang!A:C,3,0)</f>
        <v>TKTW2</v>
      </c>
      <c r="E338" t="s">
        <v>888</v>
      </c>
      <c r="F338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8" s="11"/>
      <c r="H338" s="3" t="str">
        <f t="shared" si="80"/>
        <v>C081EB5B874B</v>
      </c>
      <c r="I338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8" s="11"/>
      <c r="K338" s="11" t="str">
        <f t="shared" si="82"/>
        <v>13BM100</v>
      </c>
      <c r="L338" s="11" t="str">
        <f t="shared" si="83"/>
        <v>13B</v>
      </c>
      <c r="M338" s="35" t="str">
        <f>VLOOKUP($L338,setting!$A$2:$M$93,3,0)</f>
        <v>192.168.0.240</v>
      </c>
      <c r="N338" s="35">
        <f>VLOOKUP($L338,setting!$A$2:$M$93,4,0)</f>
        <v>8002</v>
      </c>
      <c r="O338" s="35" t="str">
        <f>VLOOKUP($L338,setting!$A$2:$M$93,5,0)</f>
        <v>36.66.214.246</v>
      </c>
      <c r="P338" s="35">
        <f>VLOOKUP($L338,setting!$A$2:$M$93,6,0)</f>
        <v>8009</v>
      </c>
      <c r="Q338" s="11">
        <v>1</v>
      </c>
      <c r="R338" s="11">
        <v>1</v>
      </c>
      <c r="S338" s="11">
        <v>1234</v>
      </c>
      <c r="T338" s="11" t="s">
        <v>120</v>
      </c>
      <c r="U338" s="11" t="s">
        <v>302</v>
      </c>
      <c r="V338" s="11" t="s">
        <v>302</v>
      </c>
      <c r="W338" s="3" t="s">
        <v>466</v>
      </c>
      <c r="X338" s="3" t="s">
        <v>466</v>
      </c>
      <c r="Y338" s="11"/>
      <c r="Z338" s="35" t="str">
        <f>VLOOKUP($L338,setting!$A$2:$M$93,12,0)</f>
        <v>118.97.237.244</v>
      </c>
      <c r="AA338" s="35">
        <f>VLOOKUP($L338,setting!$A$2:$M$93,13,0)</f>
        <v>8009</v>
      </c>
      <c r="AB338" s="11"/>
      <c r="AC338" s="6" t="s">
        <v>305</v>
      </c>
      <c r="AD338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('C081EB5B874B','&lt;?xml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39" spans="1:30" ht="135" x14ac:dyDescent="0.25">
      <c r="A339" t="s">
        <v>813</v>
      </c>
      <c r="B339" s="11" t="str">
        <f t="shared" si="78"/>
        <v>13B</v>
      </c>
      <c r="C339" s="11" t="str">
        <f>VLOOKUP(B339,Cabang!A:B,2,0)</f>
        <v>Bogor</v>
      </c>
      <c r="D339" s="11" t="str">
        <f>VLOOKUP(B339,Cabang!A:C,3,0)</f>
        <v>TKTW2</v>
      </c>
      <c r="E339" t="s">
        <v>889</v>
      </c>
      <c r="F339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39" s="11"/>
      <c r="H339" s="3" t="str">
        <f t="shared" si="80"/>
        <v>C087EB5B8373</v>
      </c>
      <c r="I339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39" s="11"/>
      <c r="K339" s="11" t="str">
        <f t="shared" si="82"/>
        <v>13BM100</v>
      </c>
      <c r="L339" s="11" t="str">
        <f t="shared" si="83"/>
        <v>13B</v>
      </c>
      <c r="M339" s="35" t="str">
        <f>VLOOKUP($L339,setting!$A$2:$M$93,3,0)</f>
        <v>192.168.0.240</v>
      </c>
      <c r="N339" s="35">
        <f>VLOOKUP($L339,setting!$A$2:$M$93,4,0)</f>
        <v>8002</v>
      </c>
      <c r="O339" s="35" t="str">
        <f>VLOOKUP($L339,setting!$A$2:$M$93,5,0)</f>
        <v>36.66.214.246</v>
      </c>
      <c r="P339" s="35">
        <f>VLOOKUP($L339,setting!$A$2:$M$93,6,0)</f>
        <v>8009</v>
      </c>
      <c r="Q339" s="11">
        <v>1</v>
      </c>
      <c r="R339" s="11">
        <v>1</v>
      </c>
      <c r="S339" s="11">
        <v>1234</v>
      </c>
      <c r="T339" s="11" t="s">
        <v>120</v>
      </c>
      <c r="U339" s="11" t="s">
        <v>302</v>
      </c>
      <c r="V339" s="11" t="s">
        <v>302</v>
      </c>
      <c r="W339" s="3" t="s">
        <v>466</v>
      </c>
      <c r="X339" s="3" t="s">
        <v>466</v>
      </c>
      <c r="Y339" s="11"/>
      <c r="Z339" s="35" t="str">
        <f>VLOOKUP($L339,setting!$A$2:$M$93,12,0)</f>
        <v>118.97.237.244</v>
      </c>
      <c r="AA339" s="35">
        <f>VLOOKUP($L339,setting!$A$2:$M$93,13,0)</f>
        <v>8009</v>
      </c>
      <c r="AB339" s="11"/>
      <c r="AC339" s="6" t="s">
        <v>305</v>
      </c>
      <c r="AD339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('C087EB5B8373','&lt;?xml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0" spans="1:30" ht="135" x14ac:dyDescent="0.25">
      <c r="A340" t="s">
        <v>814</v>
      </c>
      <c r="B340" s="11" t="str">
        <f t="shared" si="78"/>
        <v>13B</v>
      </c>
      <c r="C340" s="11" t="str">
        <f>VLOOKUP(B340,Cabang!A:B,2,0)</f>
        <v>Bogor</v>
      </c>
      <c r="D340" s="11" t="str">
        <f>VLOOKUP(B340,Cabang!A:C,3,0)</f>
        <v>TKTW2</v>
      </c>
      <c r="E340" t="s">
        <v>890</v>
      </c>
      <c r="F340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0" s="11"/>
      <c r="H340" s="3" t="str">
        <f t="shared" si="80"/>
        <v>C087EB5B8355</v>
      </c>
      <c r="I340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0" s="11"/>
      <c r="K340" s="11" t="str">
        <f t="shared" si="82"/>
        <v>13BM100</v>
      </c>
      <c r="L340" s="11" t="str">
        <f t="shared" si="83"/>
        <v>13B</v>
      </c>
      <c r="M340" s="35" t="str">
        <f>VLOOKUP($L340,setting!$A$2:$M$93,3,0)</f>
        <v>192.168.0.240</v>
      </c>
      <c r="N340" s="35">
        <f>VLOOKUP($L340,setting!$A$2:$M$93,4,0)</f>
        <v>8002</v>
      </c>
      <c r="O340" s="35" t="str">
        <f>VLOOKUP($L340,setting!$A$2:$M$93,5,0)</f>
        <v>36.66.214.246</v>
      </c>
      <c r="P340" s="35">
        <f>VLOOKUP($L340,setting!$A$2:$M$93,6,0)</f>
        <v>8009</v>
      </c>
      <c r="Q340" s="11">
        <v>1</v>
      </c>
      <c r="R340" s="11">
        <v>1</v>
      </c>
      <c r="S340" s="11">
        <v>1234</v>
      </c>
      <c r="T340" s="11" t="s">
        <v>120</v>
      </c>
      <c r="U340" s="11" t="s">
        <v>302</v>
      </c>
      <c r="V340" s="11" t="s">
        <v>302</v>
      </c>
      <c r="W340" s="3" t="s">
        <v>466</v>
      </c>
      <c r="X340" s="3" t="s">
        <v>466</v>
      </c>
      <c r="Y340" s="11"/>
      <c r="Z340" s="35" t="str">
        <f>VLOOKUP($L340,setting!$A$2:$M$93,12,0)</f>
        <v>118.97.237.244</v>
      </c>
      <c r="AA340" s="35">
        <f>VLOOKUP($L340,setting!$A$2:$M$93,13,0)</f>
        <v>8009</v>
      </c>
      <c r="AB340" s="11"/>
      <c r="AC340" s="6" t="s">
        <v>305</v>
      </c>
      <c r="AD340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('C087EB5B8355','&lt;?xml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1" spans="1:30" ht="135" x14ac:dyDescent="0.25">
      <c r="A341" t="s">
        <v>815</v>
      </c>
      <c r="B341" s="11" t="str">
        <f t="shared" si="78"/>
        <v>13B</v>
      </c>
      <c r="C341" s="11" t="str">
        <f>VLOOKUP(B341,Cabang!A:B,2,0)</f>
        <v>Bogor</v>
      </c>
      <c r="D341" s="11" t="str">
        <f>VLOOKUP(B341,Cabang!A:C,3,0)</f>
        <v>TKTW2</v>
      </c>
      <c r="E341" t="s">
        <v>891</v>
      </c>
      <c r="F341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1" s="11"/>
      <c r="H341" s="3" t="str">
        <f t="shared" si="80"/>
        <v>C087EB5B870F</v>
      </c>
      <c r="I341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1" s="11"/>
      <c r="K341" s="11" t="str">
        <f t="shared" si="82"/>
        <v>13BM100</v>
      </c>
      <c r="L341" s="11" t="str">
        <f t="shared" si="83"/>
        <v>13B</v>
      </c>
      <c r="M341" s="35" t="str">
        <f>VLOOKUP($L341,setting!$A$2:$M$93,3,0)</f>
        <v>192.168.0.240</v>
      </c>
      <c r="N341" s="35">
        <f>VLOOKUP($L341,setting!$A$2:$M$93,4,0)</f>
        <v>8002</v>
      </c>
      <c r="O341" s="35" t="str">
        <f>VLOOKUP($L341,setting!$A$2:$M$93,5,0)</f>
        <v>36.66.214.246</v>
      </c>
      <c r="P341" s="35">
        <f>VLOOKUP($L341,setting!$A$2:$M$93,6,0)</f>
        <v>8009</v>
      </c>
      <c r="Q341" s="11">
        <v>1</v>
      </c>
      <c r="R341" s="11">
        <v>1</v>
      </c>
      <c r="S341" s="11">
        <v>1234</v>
      </c>
      <c r="T341" s="11" t="s">
        <v>120</v>
      </c>
      <c r="U341" s="11" t="s">
        <v>302</v>
      </c>
      <c r="V341" s="11" t="s">
        <v>302</v>
      </c>
      <c r="W341" s="3" t="s">
        <v>466</v>
      </c>
      <c r="X341" s="3" t="s">
        <v>466</v>
      </c>
      <c r="Y341" s="11"/>
      <c r="Z341" s="35" t="str">
        <f>VLOOKUP($L341,setting!$A$2:$M$93,12,0)</f>
        <v>118.97.237.244</v>
      </c>
      <c r="AA341" s="35">
        <f>VLOOKUP($L341,setting!$A$2:$M$93,13,0)</f>
        <v>8009</v>
      </c>
      <c r="AB341" s="11"/>
      <c r="AC341" s="6" t="s">
        <v>305</v>
      </c>
      <c r="AD341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('C087EB5B870F','&lt;?xml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2" spans="1:30" ht="135" x14ac:dyDescent="0.25">
      <c r="A342" t="s">
        <v>816</v>
      </c>
      <c r="B342" s="11" t="str">
        <f t="shared" si="78"/>
        <v>13B</v>
      </c>
      <c r="C342" s="11" t="str">
        <f>VLOOKUP(B342,Cabang!A:B,2,0)</f>
        <v>Bogor</v>
      </c>
      <c r="D342" s="11" t="str">
        <f>VLOOKUP(B342,Cabang!A:C,3,0)</f>
        <v>TKTW2</v>
      </c>
      <c r="E342" t="s">
        <v>892</v>
      </c>
      <c r="F342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2" s="11"/>
      <c r="H342" s="3" t="str">
        <f t="shared" si="80"/>
        <v>C087EB5B8823</v>
      </c>
      <c r="I342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2" s="11"/>
      <c r="K342" s="11" t="str">
        <f t="shared" si="82"/>
        <v>13BM100</v>
      </c>
      <c r="L342" s="11" t="str">
        <f t="shared" si="83"/>
        <v>13B</v>
      </c>
      <c r="M342" s="35" t="str">
        <f>VLOOKUP($L342,setting!$A$2:$M$93,3,0)</f>
        <v>192.168.0.240</v>
      </c>
      <c r="N342" s="35">
        <f>VLOOKUP($L342,setting!$A$2:$M$93,4,0)</f>
        <v>8002</v>
      </c>
      <c r="O342" s="35" t="str">
        <f>VLOOKUP($L342,setting!$A$2:$M$93,5,0)</f>
        <v>36.66.214.246</v>
      </c>
      <c r="P342" s="35">
        <f>VLOOKUP($L342,setting!$A$2:$M$93,6,0)</f>
        <v>8009</v>
      </c>
      <c r="Q342" s="11">
        <v>1</v>
      </c>
      <c r="R342" s="11">
        <v>1</v>
      </c>
      <c r="S342" s="11">
        <v>1234</v>
      </c>
      <c r="T342" s="11" t="s">
        <v>120</v>
      </c>
      <c r="U342" s="11" t="s">
        <v>302</v>
      </c>
      <c r="V342" s="11" t="s">
        <v>302</v>
      </c>
      <c r="W342" s="3" t="s">
        <v>466</v>
      </c>
      <c r="X342" s="3" t="s">
        <v>466</v>
      </c>
      <c r="Y342" s="11"/>
      <c r="Z342" s="35" t="str">
        <f>VLOOKUP($L342,setting!$A$2:$M$93,12,0)</f>
        <v>118.97.237.244</v>
      </c>
      <c r="AA342" s="35">
        <f>VLOOKUP($L342,setting!$A$2:$M$93,13,0)</f>
        <v>8009</v>
      </c>
      <c r="AB342" s="11"/>
      <c r="AC342" s="6" t="s">
        <v>305</v>
      </c>
      <c r="AD342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('C087EB5B8823','&lt;?xml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3" spans="1:30" ht="135" x14ac:dyDescent="0.25">
      <c r="A343" t="s">
        <v>817</v>
      </c>
      <c r="B343" s="11" t="str">
        <f t="shared" si="78"/>
        <v>13B</v>
      </c>
      <c r="C343" s="11" t="str">
        <f>VLOOKUP(B343,Cabang!A:B,2,0)</f>
        <v>Bogor</v>
      </c>
      <c r="D343" s="11" t="str">
        <f>VLOOKUP(B343,Cabang!A:C,3,0)</f>
        <v>TKTW2</v>
      </c>
      <c r="E343" t="s">
        <v>893</v>
      </c>
      <c r="F343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3" s="11"/>
      <c r="H343" s="3" t="str">
        <f t="shared" si="80"/>
        <v>C087EB5B882B</v>
      </c>
      <c r="I343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3" s="11"/>
      <c r="K343" s="11" t="str">
        <f t="shared" si="82"/>
        <v>13BM100</v>
      </c>
      <c r="L343" s="11" t="str">
        <f t="shared" si="83"/>
        <v>13B</v>
      </c>
      <c r="M343" s="35" t="str">
        <f>VLOOKUP($L343,setting!$A$2:$M$93,3,0)</f>
        <v>192.168.0.240</v>
      </c>
      <c r="N343" s="35">
        <f>VLOOKUP($L343,setting!$A$2:$M$93,4,0)</f>
        <v>8002</v>
      </c>
      <c r="O343" s="35" t="str">
        <f>VLOOKUP($L343,setting!$A$2:$M$93,5,0)</f>
        <v>36.66.214.246</v>
      </c>
      <c r="P343" s="35">
        <f>VLOOKUP($L343,setting!$A$2:$M$93,6,0)</f>
        <v>8009</v>
      </c>
      <c r="Q343" s="11">
        <v>1</v>
      </c>
      <c r="R343" s="11">
        <v>1</v>
      </c>
      <c r="S343" s="11">
        <v>1234</v>
      </c>
      <c r="T343" s="11" t="s">
        <v>120</v>
      </c>
      <c r="U343" s="11" t="s">
        <v>302</v>
      </c>
      <c r="V343" s="11" t="s">
        <v>302</v>
      </c>
      <c r="W343" s="3" t="s">
        <v>466</v>
      </c>
      <c r="X343" s="3" t="s">
        <v>466</v>
      </c>
      <c r="Y343" s="11"/>
      <c r="Z343" s="35" t="str">
        <f>VLOOKUP($L343,setting!$A$2:$M$93,12,0)</f>
        <v>118.97.237.244</v>
      </c>
      <c r="AA343" s="35">
        <f>VLOOKUP($L343,setting!$A$2:$M$93,13,0)</f>
        <v>8009</v>
      </c>
      <c r="AB343" s="11"/>
      <c r="AC343" s="6" t="s">
        <v>305</v>
      </c>
      <c r="AD343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('C087EB5B882B','&lt;?xml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4" spans="1:30" ht="135" x14ac:dyDescent="0.25">
      <c r="A344" t="s">
        <v>818</v>
      </c>
      <c r="B344" s="11" t="str">
        <f t="shared" si="78"/>
        <v>13B</v>
      </c>
      <c r="C344" s="11" t="str">
        <f>VLOOKUP(B344,Cabang!A:B,2,0)</f>
        <v>Bogor</v>
      </c>
      <c r="D344" s="11" t="str">
        <f>VLOOKUP(B344,Cabang!A:C,3,0)</f>
        <v>TKTW2</v>
      </c>
      <c r="E344" t="s">
        <v>894</v>
      </c>
      <c r="F344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4" s="11"/>
      <c r="H344" s="3" t="str">
        <f t="shared" si="80"/>
        <v>C087EB5B8819</v>
      </c>
      <c r="I344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4" s="11"/>
      <c r="K344" s="11" t="str">
        <f t="shared" si="82"/>
        <v>13BM100</v>
      </c>
      <c r="L344" s="11" t="str">
        <f t="shared" si="83"/>
        <v>13B</v>
      </c>
      <c r="M344" s="35" t="str">
        <f>VLOOKUP($L344,setting!$A$2:$M$93,3,0)</f>
        <v>192.168.0.240</v>
      </c>
      <c r="N344" s="35">
        <f>VLOOKUP($L344,setting!$A$2:$M$93,4,0)</f>
        <v>8002</v>
      </c>
      <c r="O344" s="35" t="str">
        <f>VLOOKUP($L344,setting!$A$2:$M$93,5,0)</f>
        <v>36.66.214.246</v>
      </c>
      <c r="P344" s="35">
        <f>VLOOKUP($L344,setting!$A$2:$M$93,6,0)</f>
        <v>8009</v>
      </c>
      <c r="Q344" s="11">
        <v>1</v>
      </c>
      <c r="R344" s="11">
        <v>1</v>
      </c>
      <c r="S344" s="11">
        <v>1234</v>
      </c>
      <c r="T344" s="11" t="s">
        <v>120</v>
      </c>
      <c r="U344" s="11" t="s">
        <v>302</v>
      </c>
      <c r="V344" s="11" t="s">
        <v>302</v>
      </c>
      <c r="W344" s="3" t="s">
        <v>466</v>
      </c>
      <c r="X344" s="3" t="s">
        <v>466</v>
      </c>
      <c r="Y344" s="11"/>
      <c r="Z344" s="35" t="str">
        <f>VLOOKUP($L344,setting!$A$2:$M$93,12,0)</f>
        <v>118.97.237.244</v>
      </c>
      <c r="AA344" s="35">
        <f>VLOOKUP($L344,setting!$A$2:$M$93,13,0)</f>
        <v>8009</v>
      </c>
      <c r="AB344" s="11"/>
      <c r="AC344" s="6" t="s">
        <v>305</v>
      </c>
      <c r="AD344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('C087EB5B8819','&lt;?xml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5" spans="1:30" ht="135" x14ac:dyDescent="0.25">
      <c r="A345" t="s">
        <v>819</v>
      </c>
      <c r="B345" s="11" t="str">
        <f t="shared" si="78"/>
        <v>13B</v>
      </c>
      <c r="C345" s="11" t="str">
        <f>VLOOKUP(B345,Cabang!A:B,2,0)</f>
        <v>Bogor</v>
      </c>
      <c r="D345" s="11" t="str">
        <f>VLOOKUP(B345,Cabang!A:C,3,0)</f>
        <v>TKTW2</v>
      </c>
      <c r="E345" t="s">
        <v>895</v>
      </c>
      <c r="F345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5" s="11"/>
      <c r="H345" s="3" t="str">
        <f t="shared" si="80"/>
        <v>C087EB5B8183</v>
      </c>
      <c r="I345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5" s="11"/>
      <c r="K345" s="11" t="str">
        <f t="shared" si="82"/>
        <v>13BM100</v>
      </c>
      <c r="L345" s="11" t="str">
        <f t="shared" si="83"/>
        <v>13B</v>
      </c>
      <c r="M345" s="35" t="str">
        <f>VLOOKUP($L345,setting!$A$2:$M$93,3,0)</f>
        <v>192.168.0.240</v>
      </c>
      <c r="N345" s="35">
        <f>VLOOKUP($L345,setting!$A$2:$M$93,4,0)</f>
        <v>8002</v>
      </c>
      <c r="O345" s="35" t="str">
        <f>VLOOKUP($L345,setting!$A$2:$M$93,5,0)</f>
        <v>36.66.214.246</v>
      </c>
      <c r="P345" s="35">
        <f>VLOOKUP($L345,setting!$A$2:$M$93,6,0)</f>
        <v>8009</v>
      </c>
      <c r="Q345" s="11">
        <v>1</v>
      </c>
      <c r="R345" s="11">
        <v>1</v>
      </c>
      <c r="S345" s="11">
        <v>1234</v>
      </c>
      <c r="T345" s="11" t="s">
        <v>120</v>
      </c>
      <c r="U345" s="11" t="s">
        <v>302</v>
      </c>
      <c r="V345" s="11" t="s">
        <v>302</v>
      </c>
      <c r="W345" s="3" t="s">
        <v>466</v>
      </c>
      <c r="X345" s="3" t="s">
        <v>466</v>
      </c>
      <c r="Y345" s="11"/>
      <c r="Z345" s="35" t="str">
        <f>VLOOKUP($L345,setting!$A$2:$M$93,12,0)</f>
        <v>118.97.237.244</v>
      </c>
      <c r="AA345" s="35">
        <f>VLOOKUP($L345,setting!$A$2:$M$93,13,0)</f>
        <v>8009</v>
      </c>
      <c r="AB345" s="11"/>
      <c r="AC345" s="6" t="s">
        <v>305</v>
      </c>
      <c r="AD34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('C087EB5B8183','&lt;?xml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6" spans="1:30" ht="135" x14ac:dyDescent="0.25">
      <c r="A346" t="s">
        <v>820</v>
      </c>
      <c r="B346" s="11" t="str">
        <f t="shared" si="78"/>
        <v>13B</v>
      </c>
      <c r="C346" s="11" t="str">
        <f>VLOOKUP(B346,Cabang!A:B,2,0)</f>
        <v>Bogor</v>
      </c>
      <c r="D346" s="11" t="str">
        <f>VLOOKUP(B346,Cabang!A:C,3,0)</f>
        <v>TKTW2</v>
      </c>
      <c r="E346" t="s">
        <v>896</v>
      </c>
      <c r="F346" s="6" t="str">
        <f t="shared" si="79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6" s="11"/>
      <c r="H346" s="3" t="str">
        <f t="shared" si="80"/>
        <v>C087EB5B8783</v>
      </c>
      <c r="I346" s="11" t="str">
        <f t="shared" si="81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6" s="11"/>
      <c r="K346" s="11" t="str">
        <f t="shared" si="82"/>
        <v>13BM100</v>
      </c>
      <c r="L346" s="11" t="str">
        <f t="shared" si="83"/>
        <v>13B</v>
      </c>
      <c r="M346" s="35" t="str">
        <f>VLOOKUP($L346,setting!$A$2:$M$93,3,0)</f>
        <v>192.168.0.240</v>
      </c>
      <c r="N346" s="35">
        <f>VLOOKUP($L346,setting!$A$2:$M$93,4,0)</f>
        <v>8002</v>
      </c>
      <c r="O346" s="35" t="str">
        <f>VLOOKUP($L346,setting!$A$2:$M$93,5,0)</f>
        <v>36.66.214.246</v>
      </c>
      <c r="P346" s="35">
        <f>VLOOKUP($L346,setting!$A$2:$M$93,6,0)</f>
        <v>8009</v>
      </c>
      <c r="Q346" s="11">
        <v>1</v>
      </c>
      <c r="R346" s="11">
        <v>1</v>
      </c>
      <c r="S346" s="11">
        <v>1234</v>
      </c>
      <c r="T346" s="11" t="s">
        <v>120</v>
      </c>
      <c r="U346" s="11" t="s">
        <v>302</v>
      </c>
      <c r="V346" s="11" t="s">
        <v>302</v>
      </c>
      <c r="W346" s="3" t="s">
        <v>466</v>
      </c>
      <c r="X346" s="3" t="s">
        <v>466</v>
      </c>
      <c r="Y346" s="11"/>
      <c r="Z346" s="35" t="str">
        <f>VLOOKUP($L346,setting!$A$2:$M$93,12,0)</f>
        <v>118.97.237.244</v>
      </c>
      <c r="AA346" s="35">
        <f>VLOOKUP($L346,setting!$A$2:$M$93,13,0)</f>
        <v>8009</v>
      </c>
      <c r="AB346" s="11"/>
      <c r="AC346" s="6" t="s">
        <v>305</v>
      </c>
      <c r="AD34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('C087EB5B8783','&lt;?xml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347" spans="1:30" ht="135" x14ac:dyDescent="0.25">
      <c r="A347" t="s">
        <v>821</v>
      </c>
      <c r="B347" s="11" t="str">
        <f t="shared" si="78"/>
        <v>14G</v>
      </c>
      <c r="C347" s="11" t="str">
        <f>VLOOKUP(B347,Cabang!A:B,2,0)</f>
        <v>Magelang</v>
      </c>
      <c r="D347" s="11" t="str">
        <f>VLOOKUP(B347,Cabang!A:C,3,0)</f>
        <v>TKTW3</v>
      </c>
      <c r="E347" t="s">
        <v>897</v>
      </c>
      <c r="F347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7" s="11"/>
      <c r="H347" s="3" t="str">
        <f t="shared" si="80"/>
        <v>C087EB5A4919</v>
      </c>
      <c r="I347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7" s="11"/>
      <c r="K347" s="11" t="str">
        <f t="shared" si="82"/>
        <v>14GM100</v>
      </c>
      <c r="L347" s="11" t="str">
        <f t="shared" si="83"/>
        <v>14G</v>
      </c>
      <c r="M347" s="35" t="str">
        <f>VLOOKUP($L347,setting!$A$2:$M$93,3,0)</f>
        <v>192.168.0.154</v>
      </c>
      <c r="N347" s="35">
        <f>VLOOKUP($L347,setting!$A$2:$M$93,4,0)</f>
        <v>8009</v>
      </c>
      <c r="O347" s="35" t="str">
        <f>VLOOKUP($L347,setting!$A$2:$M$93,5,0)</f>
        <v>182.23.61.172</v>
      </c>
      <c r="P347" s="35">
        <f>VLOOKUP($L347,setting!$A$2:$M$93,6,0)</f>
        <v>8009</v>
      </c>
      <c r="Q347" s="11">
        <v>1</v>
      </c>
      <c r="R347" s="11">
        <v>1</v>
      </c>
      <c r="S347" s="11">
        <v>1234</v>
      </c>
      <c r="T347" s="11" t="s">
        <v>120</v>
      </c>
      <c r="U347" s="11" t="s">
        <v>302</v>
      </c>
      <c r="V347" s="11" t="s">
        <v>302</v>
      </c>
      <c r="W347" s="3" t="s">
        <v>466</v>
      </c>
      <c r="X347" s="3" t="s">
        <v>466</v>
      </c>
      <c r="Y347" s="11"/>
      <c r="Z347" s="35" t="str">
        <f>VLOOKUP($L347,setting!$A$2:$M$93,12,0)</f>
        <v>118.97.237.244</v>
      </c>
      <c r="AA347" s="35">
        <f>VLOOKUP($L347,setting!$A$2:$M$93,13,0)</f>
        <v>8009</v>
      </c>
      <c r="AB347" s="11"/>
      <c r="AC347" s="6" t="s">
        <v>305</v>
      </c>
      <c r="AD34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('C087EB5A4919','&lt;?xml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48" spans="1:30" ht="135" x14ac:dyDescent="0.25">
      <c r="A348" t="s">
        <v>822</v>
      </c>
      <c r="B348" s="11" t="str">
        <f t="shared" si="78"/>
        <v>14G</v>
      </c>
      <c r="C348" s="11" t="str">
        <f>VLOOKUP(B348,Cabang!A:B,2,0)</f>
        <v>Magelang</v>
      </c>
      <c r="D348" s="11" t="str">
        <f>VLOOKUP(B348,Cabang!A:C,3,0)</f>
        <v>TKTW3</v>
      </c>
      <c r="E348" t="s">
        <v>898</v>
      </c>
      <c r="F348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8" s="11"/>
      <c r="H348" s="3" t="str">
        <f t="shared" si="80"/>
        <v>C087EB5A4955</v>
      </c>
      <c r="I348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8" s="11"/>
      <c r="K348" s="11" t="str">
        <f t="shared" si="82"/>
        <v>14GM100</v>
      </c>
      <c r="L348" s="11" t="str">
        <f t="shared" si="83"/>
        <v>14G</v>
      </c>
      <c r="M348" s="35" t="str">
        <f>VLOOKUP($L348,setting!$A$2:$M$93,3,0)</f>
        <v>192.168.0.154</v>
      </c>
      <c r="N348" s="35">
        <f>VLOOKUP($L348,setting!$A$2:$M$93,4,0)</f>
        <v>8009</v>
      </c>
      <c r="O348" s="35" t="str">
        <f>VLOOKUP($L348,setting!$A$2:$M$93,5,0)</f>
        <v>182.23.61.172</v>
      </c>
      <c r="P348" s="35">
        <f>VLOOKUP($L348,setting!$A$2:$M$93,6,0)</f>
        <v>8009</v>
      </c>
      <c r="Q348" s="11">
        <v>1</v>
      </c>
      <c r="R348" s="11">
        <v>1</v>
      </c>
      <c r="S348" s="11">
        <v>1234</v>
      </c>
      <c r="T348" s="11" t="s">
        <v>120</v>
      </c>
      <c r="U348" s="11" t="s">
        <v>302</v>
      </c>
      <c r="V348" s="11" t="s">
        <v>302</v>
      </c>
      <c r="W348" s="3" t="s">
        <v>466</v>
      </c>
      <c r="X348" s="3" t="s">
        <v>466</v>
      </c>
      <c r="Y348" s="11"/>
      <c r="Z348" s="35" t="str">
        <f>VLOOKUP($L348,setting!$A$2:$M$93,12,0)</f>
        <v>118.97.237.244</v>
      </c>
      <c r="AA348" s="35">
        <f>VLOOKUP($L348,setting!$A$2:$M$93,13,0)</f>
        <v>8009</v>
      </c>
      <c r="AB348" s="11"/>
      <c r="AC348" s="6" t="s">
        <v>305</v>
      </c>
      <c r="AD348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('C087EB5A4955','&lt;?xml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49" spans="1:30" ht="135" x14ac:dyDescent="0.25">
      <c r="A349" t="s">
        <v>823</v>
      </c>
      <c r="B349" s="11" t="str">
        <f t="shared" si="78"/>
        <v>14G</v>
      </c>
      <c r="C349" s="11" t="str">
        <f>VLOOKUP(B349,Cabang!A:B,2,0)</f>
        <v>Magelang</v>
      </c>
      <c r="D349" s="11" t="str">
        <f>VLOOKUP(B349,Cabang!A:C,3,0)</f>
        <v>TKTW3</v>
      </c>
      <c r="E349" t="s">
        <v>899</v>
      </c>
      <c r="F349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49" s="11"/>
      <c r="H349" s="3" t="str">
        <f t="shared" si="80"/>
        <v>C087EB5A4959</v>
      </c>
      <c r="I349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49" s="11"/>
      <c r="K349" s="11" t="str">
        <f t="shared" si="82"/>
        <v>14GM100</v>
      </c>
      <c r="L349" s="11" t="str">
        <f t="shared" si="83"/>
        <v>14G</v>
      </c>
      <c r="M349" s="35" t="str">
        <f>VLOOKUP($L349,setting!$A$2:$M$93,3,0)</f>
        <v>192.168.0.154</v>
      </c>
      <c r="N349" s="35">
        <f>VLOOKUP($L349,setting!$A$2:$M$93,4,0)</f>
        <v>8009</v>
      </c>
      <c r="O349" s="35" t="str">
        <f>VLOOKUP($L349,setting!$A$2:$M$93,5,0)</f>
        <v>182.23.61.172</v>
      </c>
      <c r="P349" s="35">
        <f>VLOOKUP($L349,setting!$A$2:$M$93,6,0)</f>
        <v>8009</v>
      </c>
      <c r="Q349" s="11">
        <v>1</v>
      </c>
      <c r="R349" s="11">
        <v>1</v>
      </c>
      <c r="S349" s="11">
        <v>1234</v>
      </c>
      <c r="T349" s="11" t="s">
        <v>120</v>
      </c>
      <c r="U349" s="11" t="s">
        <v>302</v>
      </c>
      <c r="V349" s="11" t="s">
        <v>302</v>
      </c>
      <c r="W349" s="3" t="s">
        <v>466</v>
      </c>
      <c r="X349" s="3" t="s">
        <v>466</v>
      </c>
      <c r="Y349" s="11"/>
      <c r="Z349" s="35" t="str">
        <f>VLOOKUP($L349,setting!$A$2:$M$93,12,0)</f>
        <v>118.97.237.244</v>
      </c>
      <c r="AA349" s="35">
        <f>VLOOKUP($L349,setting!$A$2:$M$93,13,0)</f>
        <v>8009</v>
      </c>
      <c r="AB349" s="11"/>
      <c r="AC349" s="6" t="s">
        <v>305</v>
      </c>
      <c r="AD349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('C087EB5A4959','&lt;?xml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50" spans="1:30" ht="135" x14ac:dyDescent="0.25">
      <c r="A350" t="s">
        <v>824</v>
      </c>
      <c r="B350" s="11" t="str">
        <f t="shared" si="78"/>
        <v>14G</v>
      </c>
      <c r="C350" s="11" t="str">
        <f>VLOOKUP(B350,Cabang!A:B,2,0)</f>
        <v>Magelang</v>
      </c>
      <c r="D350" s="11" t="str">
        <f>VLOOKUP(B350,Cabang!A:C,3,0)</f>
        <v>TKTW3</v>
      </c>
      <c r="E350" t="s">
        <v>900</v>
      </c>
      <c r="F350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0" s="11"/>
      <c r="H350" s="3" t="str">
        <f t="shared" si="80"/>
        <v>C087EB5A494B</v>
      </c>
      <c r="I350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0" s="11"/>
      <c r="K350" s="11" t="str">
        <f t="shared" si="82"/>
        <v>14GM100</v>
      </c>
      <c r="L350" s="11" t="str">
        <f t="shared" si="83"/>
        <v>14G</v>
      </c>
      <c r="M350" s="35" t="str">
        <f>VLOOKUP($L350,setting!$A$2:$M$93,3,0)</f>
        <v>192.168.0.154</v>
      </c>
      <c r="N350" s="35">
        <f>VLOOKUP($L350,setting!$A$2:$M$93,4,0)</f>
        <v>8009</v>
      </c>
      <c r="O350" s="35" t="str">
        <f>VLOOKUP($L350,setting!$A$2:$M$93,5,0)</f>
        <v>182.23.61.172</v>
      </c>
      <c r="P350" s="35">
        <f>VLOOKUP($L350,setting!$A$2:$M$93,6,0)</f>
        <v>8009</v>
      </c>
      <c r="Q350" s="11">
        <v>1</v>
      </c>
      <c r="R350" s="11">
        <v>1</v>
      </c>
      <c r="S350" s="11">
        <v>1234</v>
      </c>
      <c r="T350" s="11" t="s">
        <v>120</v>
      </c>
      <c r="U350" s="11" t="s">
        <v>302</v>
      </c>
      <c r="V350" s="11" t="s">
        <v>302</v>
      </c>
      <c r="W350" s="3" t="s">
        <v>466</v>
      </c>
      <c r="X350" s="3" t="s">
        <v>466</v>
      </c>
      <c r="Y350" s="11"/>
      <c r="Z350" s="35" t="str">
        <f>VLOOKUP($L350,setting!$A$2:$M$93,12,0)</f>
        <v>118.97.237.244</v>
      </c>
      <c r="AA350" s="35">
        <f>VLOOKUP($L350,setting!$A$2:$M$93,13,0)</f>
        <v>8009</v>
      </c>
      <c r="AB350" s="11"/>
      <c r="AC350" s="6" t="s">
        <v>305</v>
      </c>
      <c r="AD350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('C087EB5A494B','&lt;?xml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51" spans="1:30" ht="135" x14ac:dyDescent="0.25">
      <c r="A351" t="s">
        <v>825</v>
      </c>
      <c r="B351" s="11" t="str">
        <f t="shared" si="78"/>
        <v>14G</v>
      </c>
      <c r="C351" s="11" t="str">
        <f>VLOOKUP(B351,Cabang!A:B,2,0)</f>
        <v>Magelang</v>
      </c>
      <c r="D351" s="11" t="str">
        <f>VLOOKUP(B351,Cabang!A:C,3,0)</f>
        <v>TKTW3</v>
      </c>
      <c r="E351" t="s">
        <v>901</v>
      </c>
      <c r="F351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1" s="11"/>
      <c r="H351" s="3" t="str">
        <f t="shared" si="80"/>
        <v>C087EB5A4957</v>
      </c>
      <c r="I351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1" s="11"/>
      <c r="K351" s="11" t="str">
        <f t="shared" si="82"/>
        <v>14GM100</v>
      </c>
      <c r="L351" s="11" t="str">
        <f t="shared" si="83"/>
        <v>14G</v>
      </c>
      <c r="M351" s="35" t="str">
        <f>VLOOKUP($L351,setting!$A$2:$M$93,3,0)</f>
        <v>192.168.0.154</v>
      </c>
      <c r="N351" s="35">
        <f>VLOOKUP($L351,setting!$A$2:$M$93,4,0)</f>
        <v>8009</v>
      </c>
      <c r="O351" s="35" t="str">
        <f>VLOOKUP($L351,setting!$A$2:$M$93,5,0)</f>
        <v>182.23.61.172</v>
      </c>
      <c r="P351" s="35">
        <f>VLOOKUP($L351,setting!$A$2:$M$93,6,0)</f>
        <v>8009</v>
      </c>
      <c r="Q351" s="11">
        <v>1</v>
      </c>
      <c r="R351" s="11">
        <v>1</v>
      </c>
      <c r="S351" s="11">
        <v>1234</v>
      </c>
      <c r="T351" s="11" t="s">
        <v>120</v>
      </c>
      <c r="U351" s="11" t="s">
        <v>302</v>
      </c>
      <c r="V351" s="11" t="s">
        <v>302</v>
      </c>
      <c r="W351" s="3" t="s">
        <v>466</v>
      </c>
      <c r="X351" s="3" t="s">
        <v>466</v>
      </c>
      <c r="Y351" s="11"/>
      <c r="Z351" s="35" t="str">
        <f>VLOOKUP($L351,setting!$A$2:$M$93,12,0)</f>
        <v>118.97.237.244</v>
      </c>
      <c r="AA351" s="35">
        <f>VLOOKUP($L351,setting!$A$2:$M$93,13,0)</f>
        <v>8009</v>
      </c>
      <c r="AB351" s="11"/>
      <c r="AC351" s="6" t="s">
        <v>305</v>
      </c>
      <c r="AD351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('C087EB5A4957','&lt;?xml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52" spans="1:30" ht="135" x14ac:dyDescent="0.25">
      <c r="A352" t="s">
        <v>826</v>
      </c>
      <c r="B352" s="11" t="str">
        <f t="shared" si="78"/>
        <v>14G</v>
      </c>
      <c r="C352" s="11" t="str">
        <f>VLOOKUP(B352,Cabang!A:B,2,0)</f>
        <v>Magelang</v>
      </c>
      <c r="D352" s="11" t="str">
        <f>VLOOKUP(B352,Cabang!A:C,3,0)</f>
        <v>TKTW3</v>
      </c>
      <c r="E352" t="s">
        <v>902</v>
      </c>
      <c r="F352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2" s="11"/>
      <c r="H352" s="3" t="str">
        <f t="shared" si="80"/>
        <v>C087EB5B8791</v>
      </c>
      <c r="I352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2" s="11"/>
      <c r="K352" s="11" t="str">
        <f t="shared" si="82"/>
        <v>14GM100</v>
      </c>
      <c r="L352" s="11" t="str">
        <f t="shared" si="83"/>
        <v>14G</v>
      </c>
      <c r="M352" s="35" t="str">
        <f>VLOOKUP($L352,setting!$A$2:$M$93,3,0)</f>
        <v>192.168.0.154</v>
      </c>
      <c r="N352" s="35">
        <f>VLOOKUP($L352,setting!$A$2:$M$93,4,0)</f>
        <v>8009</v>
      </c>
      <c r="O352" s="35" t="str">
        <f>VLOOKUP($L352,setting!$A$2:$M$93,5,0)</f>
        <v>182.23.61.172</v>
      </c>
      <c r="P352" s="35">
        <f>VLOOKUP($L352,setting!$A$2:$M$93,6,0)</f>
        <v>8009</v>
      </c>
      <c r="Q352" s="11">
        <v>1</v>
      </c>
      <c r="R352" s="11">
        <v>1</v>
      </c>
      <c r="S352" s="11">
        <v>1234</v>
      </c>
      <c r="T352" s="11" t="s">
        <v>120</v>
      </c>
      <c r="U352" s="11" t="s">
        <v>302</v>
      </c>
      <c r="V352" s="11" t="s">
        <v>302</v>
      </c>
      <c r="W352" s="3" t="s">
        <v>466</v>
      </c>
      <c r="X352" s="3" t="s">
        <v>466</v>
      </c>
      <c r="Y352" s="11"/>
      <c r="Z352" s="35" t="str">
        <f>VLOOKUP($L352,setting!$A$2:$M$93,12,0)</f>
        <v>118.97.237.244</v>
      </c>
      <c r="AA352" s="35">
        <f>VLOOKUP($L352,setting!$A$2:$M$93,13,0)</f>
        <v>8009</v>
      </c>
      <c r="AB352" s="11"/>
      <c r="AC352" s="6" t="s">
        <v>305</v>
      </c>
      <c r="AD352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('C087EB5B8791','&lt;?xml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53" spans="1:30" ht="135" x14ac:dyDescent="0.25">
      <c r="A353" t="s">
        <v>827</v>
      </c>
      <c r="B353" s="11" t="str">
        <f t="shared" si="78"/>
        <v>14G</v>
      </c>
      <c r="C353" s="11" t="str">
        <f>VLOOKUP(B353,Cabang!A:B,2,0)</f>
        <v>Magelang</v>
      </c>
      <c r="D353" s="11" t="str">
        <f>VLOOKUP(B353,Cabang!A:C,3,0)</f>
        <v>TKTW3</v>
      </c>
      <c r="E353" t="s">
        <v>903</v>
      </c>
      <c r="F353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3" s="11"/>
      <c r="H353" s="3" t="str">
        <f t="shared" si="80"/>
        <v>C087EB5B854D</v>
      </c>
      <c r="I353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3" s="11"/>
      <c r="K353" s="11" t="str">
        <f t="shared" si="82"/>
        <v>14GM100</v>
      </c>
      <c r="L353" s="11" t="str">
        <f t="shared" si="83"/>
        <v>14G</v>
      </c>
      <c r="M353" s="35" t="str">
        <f>VLOOKUP($L353,setting!$A$2:$M$93,3,0)</f>
        <v>192.168.0.154</v>
      </c>
      <c r="N353" s="35">
        <f>VLOOKUP($L353,setting!$A$2:$M$93,4,0)</f>
        <v>8009</v>
      </c>
      <c r="O353" s="35" t="str">
        <f>VLOOKUP($L353,setting!$A$2:$M$93,5,0)</f>
        <v>182.23.61.172</v>
      </c>
      <c r="P353" s="35">
        <f>VLOOKUP($L353,setting!$A$2:$M$93,6,0)</f>
        <v>8009</v>
      </c>
      <c r="Q353" s="11">
        <v>1</v>
      </c>
      <c r="R353" s="11">
        <v>1</v>
      </c>
      <c r="S353" s="11">
        <v>1234</v>
      </c>
      <c r="T353" s="11" t="s">
        <v>120</v>
      </c>
      <c r="U353" s="11" t="s">
        <v>302</v>
      </c>
      <c r="V353" s="11" t="s">
        <v>302</v>
      </c>
      <c r="W353" s="3" t="s">
        <v>466</v>
      </c>
      <c r="X353" s="3" t="s">
        <v>466</v>
      </c>
      <c r="Y353" s="11"/>
      <c r="Z353" s="35" t="str">
        <f>VLOOKUP($L353,setting!$A$2:$M$93,12,0)</f>
        <v>118.97.237.244</v>
      </c>
      <c r="AA353" s="35">
        <f>VLOOKUP($L353,setting!$A$2:$M$93,13,0)</f>
        <v>8009</v>
      </c>
      <c r="AB353" s="11"/>
      <c r="AC353" s="6" t="s">
        <v>305</v>
      </c>
      <c r="AD353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('C087EB5B854D','&lt;?xml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54" spans="1:30" ht="135" x14ac:dyDescent="0.25">
      <c r="A354" t="s">
        <v>828</v>
      </c>
      <c r="B354" s="11" t="str">
        <f t="shared" si="78"/>
        <v>14G</v>
      </c>
      <c r="C354" s="11" t="str">
        <f>VLOOKUP(B354,Cabang!A:B,2,0)</f>
        <v>Magelang</v>
      </c>
      <c r="D354" s="11" t="str">
        <f>VLOOKUP(B354,Cabang!A:C,3,0)</f>
        <v>TKTW3</v>
      </c>
      <c r="E354" t="s">
        <v>904</v>
      </c>
      <c r="F354" s="6" t="str">
        <f t="shared" si="79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4" s="11"/>
      <c r="H354" s="3" t="str">
        <f t="shared" si="80"/>
        <v>C087EB5A494F</v>
      </c>
      <c r="I354" s="11" t="str">
        <f t="shared" si="81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4" s="11"/>
      <c r="K354" s="11" t="str">
        <f t="shared" si="82"/>
        <v>14GM100</v>
      </c>
      <c r="L354" s="11" t="str">
        <f t="shared" si="83"/>
        <v>14G</v>
      </c>
      <c r="M354" s="35" t="str">
        <f>VLOOKUP($L354,setting!$A$2:$M$93,3,0)</f>
        <v>192.168.0.154</v>
      </c>
      <c r="N354" s="35">
        <f>VLOOKUP($L354,setting!$A$2:$M$93,4,0)</f>
        <v>8009</v>
      </c>
      <c r="O354" s="35" t="str">
        <f>VLOOKUP($L354,setting!$A$2:$M$93,5,0)</f>
        <v>182.23.61.172</v>
      </c>
      <c r="P354" s="35">
        <f>VLOOKUP($L354,setting!$A$2:$M$93,6,0)</f>
        <v>8009</v>
      </c>
      <c r="Q354" s="11">
        <v>1</v>
      </c>
      <c r="R354" s="11">
        <v>1</v>
      </c>
      <c r="S354" s="11">
        <v>1234</v>
      </c>
      <c r="T354" s="11" t="s">
        <v>120</v>
      </c>
      <c r="U354" s="11" t="s">
        <v>302</v>
      </c>
      <c r="V354" s="11" t="s">
        <v>302</v>
      </c>
      <c r="W354" s="3" t="s">
        <v>466</v>
      </c>
      <c r="X354" s="3" t="s">
        <v>466</v>
      </c>
      <c r="Y354" s="11"/>
      <c r="Z354" s="35" t="str">
        <f>VLOOKUP($L354,setting!$A$2:$M$93,12,0)</f>
        <v>118.97.237.244</v>
      </c>
      <c r="AA354" s="35">
        <f>VLOOKUP($L354,setting!$A$2:$M$93,13,0)</f>
        <v>8009</v>
      </c>
      <c r="AB354" s="11"/>
      <c r="AC354" s="6" t="s">
        <v>305</v>
      </c>
      <c r="AD354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('C087EB5A494F','&lt;?xml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355" spans="1:30" ht="135" x14ac:dyDescent="0.25">
      <c r="A355" t="s">
        <v>829</v>
      </c>
      <c r="B355" s="11" t="str">
        <f t="shared" si="78"/>
        <v>14H</v>
      </c>
      <c r="C355" s="11" t="str">
        <f>VLOOKUP(B355,Cabang!A:B,2,0)</f>
        <v>Kudus</v>
      </c>
      <c r="D355" s="11" t="str">
        <f>VLOOKUP(B355,Cabang!A:C,3,0)</f>
        <v>TKTW3</v>
      </c>
      <c r="E355" t="s">
        <v>905</v>
      </c>
      <c r="F355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5" s="11"/>
      <c r="H355" s="3" t="str">
        <f t="shared" si="80"/>
        <v>C087EB5A492B</v>
      </c>
      <c r="I355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5" s="11"/>
      <c r="K355" s="11" t="str">
        <f t="shared" si="82"/>
        <v>14HM100</v>
      </c>
      <c r="L355" s="11" t="str">
        <f t="shared" si="83"/>
        <v>14H</v>
      </c>
      <c r="M355" s="35" t="str">
        <f>VLOOKUP($L355,setting!$A$2:$M$93,3,0)</f>
        <v>192.168.0.240</v>
      </c>
      <c r="N355" s="35">
        <f>VLOOKUP($L355,setting!$A$2:$M$93,4,0)</f>
        <v>8004</v>
      </c>
      <c r="O355" s="35" t="str">
        <f>VLOOKUP($L355,setting!$A$2:$M$93,5,0)</f>
        <v>182.23.61.172</v>
      </c>
      <c r="P355" s="35">
        <f>VLOOKUP($L355,setting!$A$2:$M$93,6,0)</f>
        <v>8009</v>
      </c>
      <c r="Q355" s="11">
        <v>1</v>
      </c>
      <c r="R355" s="11">
        <v>1</v>
      </c>
      <c r="S355" s="11">
        <v>1234</v>
      </c>
      <c r="T355" s="11" t="s">
        <v>120</v>
      </c>
      <c r="U355" s="11" t="s">
        <v>302</v>
      </c>
      <c r="V355" s="11" t="s">
        <v>302</v>
      </c>
      <c r="W355" s="3" t="s">
        <v>466</v>
      </c>
      <c r="X355" s="3" t="s">
        <v>466</v>
      </c>
      <c r="Y355" s="11"/>
      <c r="Z355" s="35" t="str">
        <f>VLOOKUP($L355,setting!$A$2:$M$93,12,0)</f>
        <v>118.97.237.244</v>
      </c>
      <c r="AA355" s="35">
        <f>VLOOKUP($L355,setting!$A$2:$M$93,13,0)</f>
        <v>8009</v>
      </c>
      <c r="AB355" s="11"/>
      <c r="AC355" s="6" t="s">
        <v>305</v>
      </c>
      <c r="AD35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('C087EB5A492B','&lt;?xml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56" spans="1:30" ht="135" x14ac:dyDescent="0.25">
      <c r="A356" t="s">
        <v>830</v>
      </c>
      <c r="B356" s="11" t="str">
        <f t="shared" si="78"/>
        <v>14H</v>
      </c>
      <c r="C356" s="11" t="str">
        <f>VLOOKUP(B356,Cabang!A:B,2,0)</f>
        <v>Kudus</v>
      </c>
      <c r="D356" s="11" t="str">
        <f>VLOOKUP(B356,Cabang!A:C,3,0)</f>
        <v>TKTW3</v>
      </c>
      <c r="E356" t="s">
        <v>906</v>
      </c>
      <c r="F356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6" s="11"/>
      <c r="H356" s="3" t="str">
        <f t="shared" si="80"/>
        <v>C087EB5A494D</v>
      </c>
      <c r="I356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6" s="11"/>
      <c r="K356" s="11" t="str">
        <f t="shared" si="82"/>
        <v>14HM100</v>
      </c>
      <c r="L356" s="11" t="str">
        <f t="shared" si="83"/>
        <v>14H</v>
      </c>
      <c r="M356" s="35" t="str">
        <f>VLOOKUP($L356,setting!$A$2:$M$93,3,0)</f>
        <v>192.168.0.240</v>
      </c>
      <c r="N356" s="35">
        <f>VLOOKUP($L356,setting!$A$2:$M$93,4,0)</f>
        <v>8004</v>
      </c>
      <c r="O356" s="35" t="str">
        <f>VLOOKUP($L356,setting!$A$2:$M$93,5,0)</f>
        <v>182.23.61.172</v>
      </c>
      <c r="P356" s="35">
        <f>VLOOKUP($L356,setting!$A$2:$M$93,6,0)</f>
        <v>8009</v>
      </c>
      <c r="Q356" s="11">
        <v>1</v>
      </c>
      <c r="R356" s="11">
        <v>1</v>
      </c>
      <c r="S356" s="11">
        <v>1234</v>
      </c>
      <c r="T356" s="11" t="s">
        <v>120</v>
      </c>
      <c r="U356" s="11" t="s">
        <v>302</v>
      </c>
      <c r="V356" s="11" t="s">
        <v>302</v>
      </c>
      <c r="W356" s="3" t="s">
        <v>466</v>
      </c>
      <c r="X356" s="3" t="s">
        <v>466</v>
      </c>
      <c r="Y356" s="11"/>
      <c r="Z356" s="35" t="str">
        <f>VLOOKUP($L356,setting!$A$2:$M$93,12,0)</f>
        <v>118.97.237.244</v>
      </c>
      <c r="AA356" s="35">
        <f>VLOOKUP($L356,setting!$A$2:$M$93,13,0)</f>
        <v>8009</v>
      </c>
      <c r="AB356" s="11"/>
      <c r="AC356" s="6" t="s">
        <v>305</v>
      </c>
      <c r="AD35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('C087EB5A494D','&lt;?xml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57" spans="1:30" ht="135" x14ac:dyDescent="0.25">
      <c r="A357" t="s">
        <v>831</v>
      </c>
      <c r="B357" s="11" t="str">
        <f t="shared" si="78"/>
        <v>14H</v>
      </c>
      <c r="C357" s="11" t="str">
        <f>VLOOKUP(B357,Cabang!A:B,2,0)</f>
        <v>Kudus</v>
      </c>
      <c r="D357" s="11" t="str">
        <f>VLOOKUP(B357,Cabang!A:C,3,0)</f>
        <v>TKTW3</v>
      </c>
      <c r="E357" t="s">
        <v>907</v>
      </c>
      <c r="F357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7" s="11"/>
      <c r="H357" s="3" t="str">
        <f t="shared" si="80"/>
        <v>C087EB5A4BA3</v>
      </c>
      <c r="I357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7" s="11"/>
      <c r="K357" s="11" t="str">
        <f t="shared" si="82"/>
        <v>14HM100</v>
      </c>
      <c r="L357" s="11" t="str">
        <f t="shared" si="83"/>
        <v>14H</v>
      </c>
      <c r="M357" s="35" t="str">
        <f>VLOOKUP($L357,setting!$A$2:$M$93,3,0)</f>
        <v>192.168.0.240</v>
      </c>
      <c r="N357" s="35">
        <f>VLOOKUP($L357,setting!$A$2:$M$93,4,0)</f>
        <v>8004</v>
      </c>
      <c r="O357" s="35" t="str">
        <f>VLOOKUP($L357,setting!$A$2:$M$93,5,0)</f>
        <v>182.23.61.172</v>
      </c>
      <c r="P357" s="35">
        <f>VLOOKUP($L357,setting!$A$2:$M$93,6,0)</f>
        <v>8009</v>
      </c>
      <c r="Q357" s="11">
        <v>1</v>
      </c>
      <c r="R357" s="11">
        <v>1</v>
      </c>
      <c r="S357" s="11">
        <v>1234</v>
      </c>
      <c r="T357" s="11" t="s">
        <v>120</v>
      </c>
      <c r="U357" s="11" t="s">
        <v>302</v>
      </c>
      <c r="V357" s="11" t="s">
        <v>302</v>
      </c>
      <c r="W357" s="3" t="s">
        <v>466</v>
      </c>
      <c r="X357" s="3" t="s">
        <v>466</v>
      </c>
      <c r="Y357" s="11"/>
      <c r="Z357" s="35" t="str">
        <f>VLOOKUP($L357,setting!$A$2:$M$93,12,0)</f>
        <v>118.97.237.244</v>
      </c>
      <c r="AA357" s="35">
        <f>VLOOKUP($L357,setting!$A$2:$M$93,13,0)</f>
        <v>8009</v>
      </c>
      <c r="AB357" s="11"/>
      <c r="AC357" s="6" t="s">
        <v>305</v>
      </c>
      <c r="AD35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('C087EB5A4BA3','&lt;?xml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58" spans="1:30" ht="135" x14ac:dyDescent="0.25">
      <c r="A358" t="s">
        <v>832</v>
      </c>
      <c r="B358" s="11" t="str">
        <f t="shared" si="78"/>
        <v>14H</v>
      </c>
      <c r="C358" s="11" t="str">
        <f>VLOOKUP(B358,Cabang!A:B,2,0)</f>
        <v>Kudus</v>
      </c>
      <c r="D358" s="11" t="str">
        <f>VLOOKUP(B358,Cabang!A:C,3,0)</f>
        <v>TKTW3</v>
      </c>
      <c r="E358" t="s">
        <v>908</v>
      </c>
      <c r="F358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8" s="11"/>
      <c r="H358" s="3" t="str">
        <f t="shared" si="80"/>
        <v>C087EB5B887D</v>
      </c>
      <c r="I358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8" s="11"/>
      <c r="K358" s="11" t="str">
        <f t="shared" si="82"/>
        <v>14HM100</v>
      </c>
      <c r="L358" s="11" t="str">
        <f t="shared" si="83"/>
        <v>14H</v>
      </c>
      <c r="M358" s="35" t="str">
        <f>VLOOKUP($L358,setting!$A$2:$M$93,3,0)</f>
        <v>192.168.0.240</v>
      </c>
      <c r="N358" s="35">
        <f>VLOOKUP($L358,setting!$A$2:$M$93,4,0)</f>
        <v>8004</v>
      </c>
      <c r="O358" s="35" t="str">
        <f>VLOOKUP($L358,setting!$A$2:$M$93,5,0)</f>
        <v>182.23.61.172</v>
      </c>
      <c r="P358" s="35">
        <f>VLOOKUP($L358,setting!$A$2:$M$93,6,0)</f>
        <v>8009</v>
      </c>
      <c r="Q358" s="11">
        <v>1</v>
      </c>
      <c r="R358" s="11">
        <v>1</v>
      </c>
      <c r="S358" s="11">
        <v>1234</v>
      </c>
      <c r="T358" s="11" t="s">
        <v>120</v>
      </c>
      <c r="U358" s="11" t="s">
        <v>302</v>
      </c>
      <c r="V358" s="11" t="s">
        <v>302</v>
      </c>
      <c r="W358" s="3" t="s">
        <v>466</v>
      </c>
      <c r="X358" s="3" t="s">
        <v>466</v>
      </c>
      <c r="Y358" s="11"/>
      <c r="Z358" s="35" t="str">
        <f>VLOOKUP($L358,setting!$A$2:$M$93,12,0)</f>
        <v>118.97.237.244</v>
      </c>
      <c r="AA358" s="35">
        <f>VLOOKUP($L358,setting!$A$2:$M$93,13,0)</f>
        <v>8009</v>
      </c>
      <c r="AB358" s="11"/>
      <c r="AC358" s="6" t="s">
        <v>305</v>
      </c>
      <c r="AD358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('C087EB5B887D','&lt;?xml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59" spans="1:30" ht="135" x14ac:dyDescent="0.25">
      <c r="A359" t="s">
        <v>833</v>
      </c>
      <c r="B359" s="11" t="str">
        <f t="shared" si="78"/>
        <v>14H</v>
      </c>
      <c r="C359" s="11" t="str">
        <f>VLOOKUP(B359,Cabang!A:B,2,0)</f>
        <v>Kudus</v>
      </c>
      <c r="D359" s="11" t="str">
        <f>VLOOKUP(B359,Cabang!A:C,3,0)</f>
        <v>TKTW3</v>
      </c>
      <c r="E359" t="s">
        <v>909</v>
      </c>
      <c r="F359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59" s="11"/>
      <c r="H359" s="3" t="str">
        <f t="shared" si="80"/>
        <v>C087EB5B86EF</v>
      </c>
      <c r="I359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59" s="11"/>
      <c r="K359" s="11" t="str">
        <f t="shared" si="82"/>
        <v>14HM100</v>
      </c>
      <c r="L359" s="11" t="str">
        <f t="shared" si="83"/>
        <v>14H</v>
      </c>
      <c r="M359" s="35" t="str">
        <f>VLOOKUP($L359,setting!$A$2:$M$93,3,0)</f>
        <v>192.168.0.240</v>
      </c>
      <c r="N359" s="35">
        <f>VLOOKUP($L359,setting!$A$2:$M$93,4,0)</f>
        <v>8004</v>
      </c>
      <c r="O359" s="35" t="str">
        <f>VLOOKUP($L359,setting!$A$2:$M$93,5,0)</f>
        <v>182.23.61.172</v>
      </c>
      <c r="P359" s="35">
        <f>VLOOKUP($L359,setting!$A$2:$M$93,6,0)</f>
        <v>8009</v>
      </c>
      <c r="Q359" s="11">
        <v>1</v>
      </c>
      <c r="R359" s="11">
        <v>1</v>
      </c>
      <c r="S359" s="11">
        <v>1234</v>
      </c>
      <c r="T359" s="11" t="s">
        <v>120</v>
      </c>
      <c r="U359" s="11" t="s">
        <v>302</v>
      </c>
      <c r="V359" s="11" t="s">
        <v>302</v>
      </c>
      <c r="W359" s="3" t="s">
        <v>466</v>
      </c>
      <c r="X359" s="3" t="s">
        <v>466</v>
      </c>
      <c r="Y359" s="11"/>
      <c r="Z359" s="35" t="str">
        <f>VLOOKUP($L359,setting!$A$2:$M$93,12,0)</f>
        <v>118.97.237.244</v>
      </c>
      <c r="AA359" s="35">
        <f>VLOOKUP($L359,setting!$A$2:$M$93,13,0)</f>
        <v>8009</v>
      </c>
      <c r="AB359" s="11"/>
      <c r="AC359" s="6" t="s">
        <v>305</v>
      </c>
      <c r="AD359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('C087EB5B86EF','&lt;?xml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60" spans="1:30" ht="135" x14ac:dyDescent="0.25">
      <c r="A360" t="s">
        <v>834</v>
      </c>
      <c r="B360" s="11" t="str">
        <f t="shared" si="78"/>
        <v>14H</v>
      </c>
      <c r="C360" s="11" t="str">
        <f>VLOOKUP(B360,Cabang!A:B,2,0)</f>
        <v>Kudus</v>
      </c>
      <c r="D360" s="11" t="str">
        <f>VLOOKUP(B360,Cabang!A:C,3,0)</f>
        <v>TKTW3</v>
      </c>
      <c r="E360" t="s">
        <v>910</v>
      </c>
      <c r="F360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0" s="11"/>
      <c r="H360" s="3" t="str">
        <f t="shared" si="80"/>
        <v>C087EB5A4951</v>
      </c>
      <c r="I360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0" s="11"/>
      <c r="K360" s="11" t="str">
        <f t="shared" si="82"/>
        <v>14HM100</v>
      </c>
      <c r="L360" s="11" t="str">
        <f t="shared" si="83"/>
        <v>14H</v>
      </c>
      <c r="M360" s="35" t="str">
        <f>VLOOKUP($L360,setting!$A$2:$M$93,3,0)</f>
        <v>192.168.0.240</v>
      </c>
      <c r="N360" s="35">
        <f>VLOOKUP($L360,setting!$A$2:$M$93,4,0)</f>
        <v>8004</v>
      </c>
      <c r="O360" s="35" t="str">
        <f>VLOOKUP($L360,setting!$A$2:$M$93,5,0)</f>
        <v>182.23.61.172</v>
      </c>
      <c r="P360" s="35">
        <f>VLOOKUP($L360,setting!$A$2:$M$93,6,0)</f>
        <v>8009</v>
      </c>
      <c r="Q360" s="11">
        <v>1</v>
      </c>
      <c r="R360" s="11">
        <v>1</v>
      </c>
      <c r="S360" s="11">
        <v>1234</v>
      </c>
      <c r="T360" s="11" t="s">
        <v>120</v>
      </c>
      <c r="U360" s="11" t="s">
        <v>302</v>
      </c>
      <c r="V360" s="11" t="s">
        <v>302</v>
      </c>
      <c r="W360" s="3" t="s">
        <v>466</v>
      </c>
      <c r="X360" s="3" t="s">
        <v>466</v>
      </c>
      <c r="Y360" s="11"/>
      <c r="Z360" s="35" t="str">
        <f>VLOOKUP($L360,setting!$A$2:$M$93,12,0)</f>
        <v>118.97.237.244</v>
      </c>
      <c r="AA360" s="35">
        <f>VLOOKUP($L360,setting!$A$2:$M$93,13,0)</f>
        <v>8009</v>
      </c>
      <c r="AB360" s="11"/>
      <c r="AC360" s="6" t="s">
        <v>305</v>
      </c>
      <c r="AD360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('C087EB5A4951','&lt;?xml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61" spans="1:30" ht="135" x14ac:dyDescent="0.25">
      <c r="A361" t="s">
        <v>835</v>
      </c>
      <c r="B361" s="11" t="str">
        <f t="shared" si="78"/>
        <v>14H</v>
      </c>
      <c r="C361" s="11" t="str">
        <f>VLOOKUP(B361,Cabang!A:B,2,0)</f>
        <v>Kudus</v>
      </c>
      <c r="D361" s="11" t="str">
        <f>VLOOKUP(B361,Cabang!A:C,3,0)</f>
        <v>TKTW3</v>
      </c>
      <c r="E361" t="s">
        <v>911</v>
      </c>
      <c r="F361" s="6" t="str">
        <f t="shared" si="79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1" s="11"/>
      <c r="H361" s="3" t="str">
        <f t="shared" si="80"/>
        <v>C087EB5B85F3</v>
      </c>
      <c r="I361" s="11" t="str">
        <f t="shared" si="81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1" s="11"/>
      <c r="K361" s="11" t="str">
        <f t="shared" si="82"/>
        <v>14HM100</v>
      </c>
      <c r="L361" s="11" t="str">
        <f t="shared" si="83"/>
        <v>14H</v>
      </c>
      <c r="M361" s="35" t="str">
        <f>VLOOKUP($L361,setting!$A$2:$M$93,3,0)</f>
        <v>192.168.0.240</v>
      </c>
      <c r="N361" s="35">
        <f>VLOOKUP($L361,setting!$A$2:$M$93,4,0)</f>
        <v>8004</v>
      </c>
      <c r="O361" s="35" t="str">
        <f>VLOOKUP($L361,setting!$A$2:$M$93,5,0)</f>
        <v>182.23.61.172</v>
      </c>
      <c r="P361" s="35">
        <f>VLOOKUP($L361,setting!$A$2:$M$93,6,0)</f>
        <v>8009</v>
      </c>
      <c r="Q361" s="11">
        <v>1</v>
      </c>
      <c r="R361" s="11">
        <v>1</v>
      </c>
      <c r="S361" s="11">
        <v>1234</v>
      </c>
      <c r="T361" s="11" t="s">
        <v>120</v>
      </c>
      <c r="U361" s="11" t="s">
        <v>302</v>
      </c>
      <c r="V361" s="11" t="s">
        <v>302</v>
      </c>
      <c r="W361" s="3" t="s">
        <v>466</v>
      </c>
      <c r="X361" s="3" t="s">
        <v>466</v>
      </c>
      <c r="Y361" s="11"/>
      <c r="Z361" s="35" t="str">
        <f>VLOOKUP($L361,setting!$A$2:$M$93,12,0)</f>
        <v>118.97.237.244</v>
      </c>
      <c r="AA361" s="35">
        <f>VLOOKUP($L361,setting!$A$2:$M$93,13,0)</f>
        <v>8009</v>
      </c>
      <c r="AB361" s="11"/>
      <c r="AC361" s="6" t="s">
        <v>305</v>
      </c>
      <c r="AD361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('C087EB5B85F3','&lt;?xml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362" spans="1:30" ht="135" x14ac:dyDescent="0.25">
      <c r="A362" t="s">
        <v>836</v>
      </c>
      <c r="B362" s="11" t="str">
        <f t="shared" si="78"/>
        <v>14J</v>
      </c>
      <c r="C362" s="11" t="str">
        <f>VLOOKUP(B362,Cabang!A:B,2,0)</f>
        <v>Sukoharjo</v>
      </c>
      <c r="D362" s="11" t="str">
        <f>VLOOKUP(B362,Cabang!A:C,3,0)</f>
        <v>TKTW3</v>
      </c>
      <c r="E362" t="s">
        <v>912</v>
      </c>
      <c r="F362" s="6" t="str">
        <f t="shared" si="79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2" s="11"/>
      <c r="H362" s="3" t="str">
        <f t="shared" si="80"/>
        <v>C087EB5B86C3</v>
      </c>
      <c r="I362" s="11" t="str">
        <f t="shared" si="81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2" s="11"/>
      <c r="K362" s="11" t="str">
        <f t="shared" si="82"/>
        <v>14JM100</v>
      </c>
      <c r="L362" s="11" t="str">
        <f t="shared" si="83"/>
        <v>14J</v>
      </c>
      <c r="M362" s="35" t="str">
        <f>VLOOKUP($L362,setting!$A$2:$M$93,3,0)</f>
        <v>192.168.0.154</v>
      </c>
      <c r="N362" s="35">
        <f>VLOOKUP($L362,setting!$A$2:$M$93,4,0)</f>
        <v>8009</v>
      </c>
      <c r="O362" s="35" t="str">
        <f>VLOOKUP($L362,setting!$A$2:$M$93,5,0)</f>
        <v>182.23.61.172</v>
      </c>
      <c r="P362" s="35">
        <f>VLOOKUP($L362,setting!$A$2:$M$93,6,0)</f>
        <v>8009</v>
      </c>
      <c r="Q362" s="11">
        <v>1</v>
      </c>
      <c r="R362" s="11">
        <v>1</v>
      </c>
      <c r="S362" s="11">
        <v>1234</v>
      </c>
      <c r="T362" s="11" t="s">
        <v>120</v>
      </c>
      <c r="U362" s="11" t="s">
        <v>302</v>
      </c>
      <c r="V362" s="11" t="s">
        <v>302</v>
      </c>
      <c r="W362" s="3" t="s">
        <v>466</v>
      </c>
      <c r="X362" s="3" t="s">
        <v>466</v>
      </c>
      <c r="Y362" s="11"/>
      <c r="Z362" s="35" t="str">
        <f>VLOOKUP($L362,setting!$A$2:$M$93,12,0)</f>
        <v>118.97.237.244</v>
      </c>
      <c r="AA362" s="35">
        <f>VLOOKUP($L362,setting!$A$2:$M$93,13,0)</f>
        <v>8009</v>
      </c>
      <c r="AB362" s="11"/>
      <c r="AC362" s="6" t="s">
        <v>305</v>
      </c>
      <c r="AD362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('C087EB5B86C3','&lt;?xml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&lt;/userconfig&gt;','','14JM100','14J','192.168.0.154','8009','182.23.61.172','8009','1','1','1234','TO','INJECT','INJECT','2017-12-22 08:15:30','2017-12-22 08:15:30','','118.97.237.244','8009');</v>
      </c>
    </row>
    <row r="363" spans="1:30" ht="135" x14ac:dyDescent="0.25">
      <c r="A363" t="s">
        <v>837</v>
      </c>
      <c r="B363" s="11" t="str">
        <f t="shared" si="78"/>
        <v>14J</v>
      </c>
      <c r="C363" s="11" t="str">
        <f>VLOOKUP(B363,Cabang!A:B,2,0)</f>
        <v>Sukoharjo</v>
      </c>
      <c r="D363" s="11" t="str">
        <f>VLOOKUP(B363,Cabang!A:C,3,0)</f>
        <v>TKTW3</v>
      </c>
      <c r="E363" t="s">
        <v>913</v>
      </c>
      <c r="F363" s="6" t="str">
        <f t="shared" si="79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3" s="11"/>
      <c r="H363" s="3" t="str">
        <f t="shared" si="80"/>
        <v>C087EB5A49F9</v>
      </c>
      <c r="I363" s="11" t="str">
        <f t="shared" si="81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3" s="11"/>
      <c r="K363" s="11" t="str">
        <f t="shared" si="82"/>
        <v>14JM100</v>
      </c>
      <c r="L363" s="11" t="str">
        <f t="shared" si="83"/>
        <v>14J</v>
      </c>
      <c r="M363" s="35" t="str">
        <f>VLOOKUP($L363,setting!$A$2:$M$93,3,0)</f>
        <v>192.168.0.154</v>
      </c>
      <c r="N363" s="35">
        <f>VLOOKUP($L363,setting!$A$2:$M$93,4,0)</f>
        <v>8009</v>
      </c>
      <c r="O363" s="35" t="str">
        <f>VLOOKUP($L363,setting!$A$2:$M$93,5,0)</f>
        <v>182.23.61.172</v>
      </c>
      <c r="P363" s="35">
        <f>VLOOKUP($L363,setting!$A$2:$M$93,6,0)</f>
        <v>8009</v>
      </c>
      <c r="Q363" s="11">
        <v>1</v>
      </c>
      <c r="R363" s="11">
        <v>1</v>
      </c>
      <c r="S363" s="11">
        <v>1234</v>
      </c>
      <c r="T363" s="11" t="s">
        <v>120</v>
      </c>
      <c r="U363" s="11" t="s">
        <v>302</v>
      </c>
      <c r="V363" s="11" t="s">
        <v>302</v>
      </c>
      <c r="W363" s="3" t="s">
        <v>466</v>
      </c>
      <c r="X363" s="3" t="s">
        <v>466</v>
      </c>
      <c r="Y363" s="11"/>
      <c r="Z363" s="35" t="str">
        <f>VLOOKUP($L363,setting!$A$2:$M$93,12,0)</f>
        <v>118.97.237.244</v>
      </c>
      <c r="AA363" s="35">
        <f>VLOOKUP($L363,setting!$A$2:$M$93,13,0)</f>
        <v>8009</v>
      </c>
      <c r="AB363" s="11"/>
      <c r="AC363" s="6" t="s">
        <v>305</v>
      </c>
      <c r="AD363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('C087EB5A49F9','&lt;?xml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&lt;/userconfig&gt;','','14JM100','14J','192.168.0.154','8009','182.23.61.172','8009','1','1','1234','TO','INJECT','INJECT','2017-12-22 08:15:30','2017-12-22 08:15:30','','118.97.237.244','8009');</v>
      </c>
    </row>
    <row r="364" spans="1:30" ht="135" x14ac:dyDescent="0.25">
      <c r="A364" t="s">
        <v>838</v>
      </c>
      <c r="B364" s="11" t="str">
        <f t="shared" si="78"/>
        <v>14J</v>
      </c>
      <c r="C364" s="11" t="str">
        <f>VLOOKUP(B364,Cabang!A:B,2,0)</f>
        <v>Sukoharjo</v>
      </c>
      <c r="D364" s="11" t="str">
        <f>VLOOKUP(B364,Cabang!A:C,3,0)</f>
        <v>TKTW3</v>
      </c>
      <c r="E364" t="s">
        <v>914</v>
      </c>
      <c r="F364" s="6" t="str">
        <f t="shared" si="79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4" s="11"/>
      <c r="H364" s="3" t="str">
        <f t="shared" si="80"/>
        <v>C087EB5B8871</v>
      </c>
      <c r="I364" s="11" t="str">
        <f t="shared" si="81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4" s="11"/>
      <c r="K364" s="11" t="str">
        <f t="shared" si="82"/>
        <v>14JM100</v>
      </c>
      <c r="L364" s="11" t="str">
        <f t="shared" si="83"/>
        <v>14J</v>
      </c>
      <c r="M364" s="35" t="str">
        <f>VLOOKUP($L364,setting!$A$2:$M$93,3,0)</f>
        <v>192.168.0.154</v>
      </c>
      <c r="N364" s="35">
        <f>VLOOKUP($L364,setting!$A$2:$M$93,4,0)</f>
        <v>8009</v>
      </c>
      <c r="O364" s="35" t="str">
        <f>VLOOKUP($L364,setting!$A$2:$M$93,5,0)</f>
        <v>182.23.61.172</v>
      </c>
      <c r="P364" s="35">
        <f>VLOOKUP($L364,setting!$A$2:$M$93,6,0)</f>
        <v>8009</v>
      </c>
      <c r="Q364" s="11">
        <v>1</v>
      </c>
      <c r="R364" s="11">
        <v>1</v>
      </c>
      <c r="S364" s="11">
        <v>1234</v>
      </c>
      <c r="T364" s="11" t="s">
        <v>120</v>
      </c>
      <c r="U364" s="11" t="s">
        <v>302</v>
      </c>
      <c r="V364" s="11" t="s">
        <v>302</v>
      </c>
      <c r="W364" s="3" t="s">
        <v>466</v>
      </c>
      <c r="X364" s="3" t="s">
        <v>466</v>
      </c>
      <c r="Y364" s="11"/>
      <c r="Z364" s="35" t="str">
        <f>VLOOKUP($L364,setting!$A$2:$M$93,12,0)</f>
        <v>118.97.237.244</v>
      </c>
      <c r="AA364" s="35">
        <f>VLOOKUP($L364,setting!$A$2:$M$93,13,0)</f>
        <v>8009</v>
      </c>
      <c r="AB364" s="11"/>
      <c r="AC364" s="6" t="s">
        <v>305</v>
      </c>
      <c r="AD364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('C087EB5B8871','&lt;?xml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&lt;/userconfig&gt;','','14JM100','14J','192.168.0.154','8009','182.23.61.172','8009','1','1','1234','TO','INJECT','INJECT','2017-12-22 08:15:30','2017-12-22 08:15:30','','118.97.237.244','8009');</v>
      </c>
    </row>
    <row r="365" spans="1:30" ht="135" x14ac:dyDescent="0.25">
      <c r="A365" t="s">
        <v>839</v>
      </c>
      <c r="B365" s="11" t="str">
        <f t="shared" si="78"/>
        <v>14J</v>
      </c>
      <c r="C365" s="11" t="str">
        <f>VLOOKUP(B365,Cabang!A:B,2,0)</f>
        <v>Sukoharjo</v>
      </c>
      <c r="D365" s="11" t="str">
        <f>VLOOKUP(B365,Cabang!A:C,3,0)</f>
        <v>TKTW3</v>
      </c>
      <c r="E365" t="s">
        <v>915</v>
      </c>
      <c r="F365" s="6" t="str">
        <f t="shared" si="79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5" s="11"/>
      <c r="H365" s="3" t="str">
        <f t="shared" si="80"/>
        <v>C087EB5A49E9</v>
      </c>
      <c r="I365" s="11" t="str">
        <f t="shared" si="81"/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5" s="11"/>
      <c r="K365" s="11" t="str">
        <f t="shared" si="82"/>
        <v>14JM100</v>
      </c>
      <c r="L365" s="11" t="str">
        <f t="shared" si="83"/>
        <v>14J</v>
      </c>
      <c r="M365" s="35" t="str">
        <f>VLOOKUP($L365,setting!$A$2:$M$93,3,0)</f>
        <v>192.168.0.154</v>
      </c>
      <c r="N365" s="35">
        <f>VLOOKUP($L365,setting!$A$2:$M$93,4,0)</f>
        <v>8009</v>
      </c>
      <c r="O365" s="35" t="str">
        <f>VLOOKUP($L365,setting!$A$2:$M$93,5,0)</f>
        <v>182.23.61.172</v>
      </c>
      <c r="P365" s="35">
        <f>VLOOKUP($L365,setting!$A$2:$M$93,6,0)</f>
        <v>8009</v>
      </c>
      <c r="Q365" s="11">
        <v>1</v>
      </c>
      <c r="R365" s="11">
        <v>1</v>
      </c>
      <c r="S365" s="11">
        <v>1234</v>
      </c>
      <c r="T365" s="11" t="s">
        <v>120</v>
      </c>
      <c r="U365" s="11" t="s">
        <v>302</v>
      </c>
      <c r="V365" s="11" t="s">
        <v>302</v>
      </c>
      <c r="W365" s="3" t="s">
        <v>466</v>
      </c>
      <c r="X365" s="3" t="s">
        <v>466</v>
      </c>
      <c r="Y365" s="11"/>
      <c r="Z365" s="35" t="str">
        <f>VLOOKUP($L365,setting!$A$2:$M$93,12,0)</f>
        <v>118.97.237.244</v>
      </c>
      <c r="AA365" s="35">
        <f>VLOOKUP($L365,setting!$A$2:$M$93,13,0)</f>
        <v>8009</v>
      </c>
      <c r="AB365" s="11"/>
      <c r="AC365" s="6" t="s">
        <v>305</v>
      </c>
      <c r="AD36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('C087EB5A49E9','&lt;?xml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&lt;/userconfig&gt;','','14JM100','14J','192.168.0.154','8009','182.23.61.172','8009','1','1','1234','TO','INJECT','INJECT','2017-12-22 08:15:30','2017-12-22 08:15:30','','118.97.237.244','8009');</v>
      </c>
    </row>
    <row r="366" spans="1:30" ht="135" x14ac:dyDescent="0.25">
      <c r="A366" s="10" t="s">
        <v>777</v>
      </c>
      <c r="B366" s="11" t="str">
        <f t="shared" si="78"/>
        <v>16E</v>
      </c>
      <c r="C366" s="11" t="str">
        <f>VLOOKUP(B366,Cabang!A:B,2,0)</f>
        <v>Kediri</v>
      </c>
      <c r="D366" s="11" t="str">
        <f>VLOOKUP(B366,Cabang!A:C,3,0)</f>
        <v>TKTW4</v>
      </c>
      <c r="E366" t="s">
        <v>916</v>
      </c>
      <c r="F366" s="6" t="str">
        <f t="shared" si="79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66" s="11"/>
      <c r="H366" s="3" t="str">
        <f t="shared" si="80"/>
        <v>C087EB5A49FB</v>
      </c>
      <c r="I366" s="11" t="str">
        <f t="shared" si="81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66" s="11"/>
      <c r="K366" s="11" t="str">
        <f t="shared" si="82"/>
        <v>16EM100</v>
      </c>
      <c r="L366" s="11" t="str">
        <f t="shared" si="83"/>
        <v>16E</v>
      </c>
      <c r="M366" s="35" t="str">
        <f>VLOOKUP($L366,setting!$A$2:$M$93,3,0)</f>
        <v>192.168.0.240</v>
      </c>
      <c r="N366" s="35">
        <f>VLOOKUP($L366,setting!$A$2:$M$93,4,0)</f>
        <v>8005</v>
      </c>
      <c r="O366" s="35" t="str">
        <f>VLOOKUP($L366,setting!$A$2:$M$93,5,0)</f>
        <v>182.23.61.173</v>
      </c>
      <c r="P366" s="35">
        <f>VLOOKUP($L366,setting!$A$2:$M$93,6,0)</f>
        <v>8005</v>
      </c>
      <c r="Q366" s="11">
        <v>1</v>
      </c>
      <c r="R366" s="11">
        <v>1</v>
      </c>
      <c r="S366" s="11">
        <v>1234</v>
      </c>
      <c r="T366" s="11" t="s">
        <v>120</v>
      </c>
      <c r="U366" s="11" t="s">
        <v>302</v>
      </c>
      <c r="V366" s="11" t="s">
        <v>302</v>
      </c>
      <c r="W366" s="3" t="s">
        <v>466</v>
      </c>
      <c r="X366" s="3" t="s">
        <v>466</v>
      </c>
      <c r="Y366" s="11"/>
      <c r="Z366" s="35" t="str">
        <f>VLOOKUP($L366,setting!$A$2:$M$93,12,0)</f>
        <v>118.97.237.244</v>
      </c>
      <c r="AA366" s="35">
        <f>VLOOKUP($L366,setting!$A$2:$M$93,13,0)</f>
        <v>8005</v>
      </c>
      <c r="AB366" s="11"/>
      <c r="AC366" s="6" t="s">
        <v>305</v>
      </c>
      <c r="AD36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('C087EB5A49FB','&lt;?xml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67" spans="1:30" ht="135" x14ac:dyDescent="0.25">
      <c r="A367" s="10" t="s">
        <v>873</v>
      </c>
      <c r="B367" s="11" t="str">
        <f t="shared" si="78"/>
        <v>16E</v>
      </c>
      <c r="C367" s="11" t="str">
        <f>VLOOKUP(B367,Cabang!A:B,2,0)</f>
        <v>Kediri</v>
      </c>
      <c r="D367" s="11" t="str">
        <f>VLOOKUP(B367,Cabang!A:C,3,0)</f>
        <v>TKTW4</v>
      </c>
      <c r="E367" t="s">
        <v>917</v>
      </c>
      <c r="F367" s="6" t="str">
        <f t="shared" si="79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367" s="11"/>
      <c r="H367" s="3" t="str">
        <f t="shared" si="80"/>
        <v>C087EB5A4A4B</v>
      </c>
      <c r="I367" s="11" t="str">
        <f t="shared" si="81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367" s="11"/>
      <c r="K367" s="11" t="str">
        <f t="shared" si="82"/>
        <v>16EM100</v>
      </c>
      <c r="L367" s="11" t="str">
        <f t="shared" si="83"/>
        <v>16E</v>
      </c>
      <c r="M367" s="35" t="str">
        <f>VLOOKUP($L367,setting!$A$2:$M$93,3,0)</f>
        <v>192.168.0.240</v>
      </c>
      <c r="N367" s="35">
        <f>VLOOKUP($L367,setting!$A$2:$M$93,4,0)</f>
        <v>8005</v>
      </c>
      <c r="O367" s="35" t="str">
        <f>VLOOKUP($L367,setting!$A$2:$M$93,5,0)</f>
        <v>182.23.61.173</v>
      </c>
      <c r="P367" s="35">
        <f>VLOOKUP($L367,setting!$A$2:$M$93,6,0)</f>
        <v>8005</v>
      </c>
      <c r="Q367" s="11">
        <v>1</v>
      </c>
      <c r="R367" s="11">
        <v>1</v>
      </c>
      <c r="S367" s="11">
        <v>1234</v>
      </c>
      <c r="T367" s="11" t="s">
        <v>120</v>
      </c>
      <c r="U367" s="11" t="s">
        <v>302</v>
      </c>
      <c r="V367" s="11" t="s">
        <v>302</v>
      </c>
      <c r="W367" s="3" t="s">
        <v>466</v>
      </c>
      <c r="X367" s="3" t="s">
        <v>466</v>
      </c>
      <c r="Y367" s="11"/>
      <c r="Z367" s="35" t="str">
        <f>VLOOKUP($L367,setting!$A$2:$M$93,12,0)</f>
        <v>118.97.237.244</v>
      </c>
      <c r="AA367" s="35">
        <f>VLOOKUP($L367,setting!$A$2:$M$93,13,0)</f>
        <v>8005</v>
      </c>
      <c r="AB367" s="11"/>
      <c r="AC367" s="6" t="s">
        <v>305</v>
      </c>
      <c r="AD36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('C087EB5A4A4B','&lt;?xml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368" spans="1:30" ht="135" x14ac:dyDescent="0.25">
      <c r="A368" t="s">
        <v>840</v>
      </c>
      <c r="B368" s="11" t="str">
        <f t="shared" si="78"/>
        <v>16I</v>
      </c>
      <c r="C368" s="11" t="str">
        <f>VLOOKUP(B368,Cabang!A:B,2,0)</f>
        <v>Banyuwangi</v>
      </c>
      <c r="D368" s="11" t="str">
        <f>VLOOKUP(B368,Cabang!A:C,3,0)</f>
        <v>TKTW4</v>
      </c>
      <c r="E368" t="s">
        <v>918</v>
      </c>
      <c r="F368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8" s="11"/>
      <c r="H368" s="3" t="str">
        <f t="shared" si="80"/>
        <v>C087EB5B8577</v>
      </c>
      <c r="I368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8" s="11"/>
      <c r="K368" s="11" t="str">
        <f t="shared" si="82"/>
        <v>16IM100</v>
      </c>
      <c r="L368" s="11" t="str">
        <f t="shared" si="83"/>
        <v>16I</v>
      </c>
      <c r="M368" s="35" t="str">
        <f>VLOOKUP($L368,setting!$A$2:$M$93,3,0)</f>
        <v>192.168.0.155</v>
      </c>
      <c r="N368" s="35">
        <f>VLOOKUP($L368,setting!$A$2:$M$93,4,0)</f>
        <v>8009</v>
      </c>
      <c r="O368" s="35" t="str">
        <f>VLOOKUP($L368,setting!$A$2:$M$93,5,0)</f>
        <v>182.23.61.173</v>
      </c>
      <c r="P368" s="35">
        <f>VLOOKUP($L368,setting!$A$2:$M$93,6,0)</f>
        <v>8009</v>
      </c>
      <c r="Q368" s="11">
        <v>1</v>
      </c>
      <c r="R368" s="11">
        <v>1</v>
      </c>
      <c r="S368" s="11">
        <v>1234</v>
      </c>
      <c r="T368" s="11" t="s">
        <v>120</v>
      </c>
      <c r="U368" s="11" t="s">
        <v>302</v>
      </c>
      <c r="V368" s="11" t="s">
        <v>302</v>
      </c>
      <c r="W368" s="3" t="s">
        <v>466</v>
      </c>
      <c r="X368" s="3" t="s">
        <v>466</v>
      </c>
      <c r="Y368" s="11"/>
      <c r="Z368" s="35" t="str">
        <f>VLOOKUP($L368,setting!$A$2:$M$93,12,0)</f>
        <v>118.97.237.244</v>
      </c>
      <c r="AA368" s="35">
        <f>VLOOKUP($L368,setting!$A$2:$M$93,13,0)</f>
        <v>8009</v>
      </c>
      <c r="AB368" s="11"/>
      <c r="AC368" s="6" t="s">
        <v>305</v>
      </c>
      <c r="AD368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('C087EB5B8577','&lt;?xml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69" spans="1:30" ht="135" x14ac:dyDescent="0.25">
      <c r="A369" t="s">
        <v>841</v>
      </c>
      <c r="B369" s="11" t="str">
        <f t="shared" si="78"/>
        <v>16I</v>
      </c>
      <c r="C369" s="11" t="str">
        <f>VLOOKUP(B369,Cabang!A:B,2,0)</f>
        <v>Banyuwangi</v>
      </c>
      <c r="D369" s="11" t="str">
        <f>VLOOKUP(B369,Cabang!A:C,3,0)</f>
        <v>TKTW4</v>
      </c>
      <c r="E369" t="s">
        <v>919</v>
      </c>
      <c r="F369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69" s="11"/>
      <c r="H369" s="3" t="str">
        <f t="shared" si="80"/>
        <v>C087EB5A49EF</v>
      </c>
      <c r="I369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69" s="11"/>
      <c r="K369" s="11" t="str">
        <f t="shared" si="82"/>
        <v>16IM100</v>
      </c>
      <c r="L369" s="11" t="str">
        <f t="shared" si="83"/>
        <v>16I</v>
      </c>
      <c r="M369" s="35" t="str">
        <f>VLOOKUP($L369,setting!$A$2:$M$93,3,0)</f>
        <v>192.168.0.155</v>
      </c>
      <c r="N369" s="35">
        <f>VLOOKUP($L369,setting!$A$2:$M$93,4,0)</f>
        <v>8009</v>
      </c>
      <c r="O369" s="35" t="str">
        <f>VLOOKUP($L369,setting!$A$2:$M$93,5,0)</f>
        <v>182.23.61.173</v>
      </c>
      <c r="P369" s="35">
        <f>VLOOKUP($L369,setting!$A$2:$M$93,6,0)</f>
        <v>8009</v>
      </c>
      <c r="Q369" s="11">
        <v>1</v>
      </c>
      <c r="R369" s="11">
        <v>1</v>
      </c>
      <c r="S369" s="11">
        <v>1234</v>
      </c>
      <c r="T369" s="11" t="s">
        <v>120</v>
      </c>
      <c r="U369" s="11" t="s">
        <v>302</v>
      </c>
      <c r="V369" s="11" t="s">
        <v>302</v>
      </c>
      <c r="W369" s="3" t="s">
        <v>466</v>
      </c>
      <c r="X369" s="3" t="s">
        <v>466</v>
      </c>
      <c r="Y369" s="11"/>
      <c r="Z369" s="35" t="str">
        <f>VLOOKUP($L369,setting!$A$2:$M$93,12,0)</f>
        <v>118.97.237.244</v>
      </c>
      <c r="AA369" s="35">
        <f>VLOOKUP($L369,setting!$A$2:$M$93,13,0)</f>
        <v>8009</v>
      </c>
      <c r="AB369" s="11"/>
      <c r="AC369" s="6" t="s">
        <v>305</v>
      </c>
      <c r="AD369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('C087EB5A49EF','&lt;?xml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0" spans="1:30" ht="135" x14ac:dyDescent="0.25">
      <c r="A370" t="s">
        <v>842</v>
      </c>
      <c r="B370" s="11" t="str">
        <f t="shared" si="78"/>
        <v>16I</v>
      </c>
      <c r="C370" s="11" t="str">
        <f>VLOOKUP(B370,Cabang!A:B,2,0)</f>
        <v>Banyuwangi</v>
      </c>
      <c r="D370" s="11" t="str">
        <f>VLOOKUP(B370,Cabang!A:C,3,0)</f>
        <v>TKTW4</v>
      </c>
      <c r="E370" t="s">
        <v>920</v>
      </c>
      <c r="F370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0" s="11"/>
      <c r="H370" s="3" t="str">
        <f t="shared" si="80"/>
        <v>C087EB610CDD</v>
      </c>
      <c r="I370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0" s="11"/>
      <c r="K370" s="11" t="str">
        <f t="shared" si="82"/>
        <v>16IM100</v>
      </c>
      <c r="L370" s="11" t="str">
        <f t="shared" si="83"/>
        <v>16I</v>
      </c>
      <c r="M370" s="35" t="str">
        <f>VLOOKUP($L370,setting!$A$2:$M$93,3,0)</f>
        <v>192.168.0.155</v>
      </c>
      <c r="N370" s="35">
        <f>VLOOKUP($L370,setting!$A$2:$M$93,4,0)</f>
        <v>8009</v>
      </c>
      <c r="O370" s="35" t="str">
        <f>VLOOKUP($L370,setting!$A$2:$M$93,5,0)</f>
        <v>182.23.61.173</v>
      </c>
      <c r="P370" s="35">
        <f>VLOOKUP($L370,setting!$A$2:$M$93,6,0)</f>
        <v>8009</v>
      </c>
      <c r="Q370" s="11">
        <v>1</v>
      </c>
      <c r="R370" s="11">
        <v>1</v>
      </c>
      <c r="S370" s="11">
        <v>1234</v>
      </c>
      <c r="T370" s="11" t="s">
        <v>120</v>
      </c>
      <c r="U370" s="11" t="s">
        <v>302</v>
      </c>
      <c r="V370" s="11" t="s">
        <v>302</v>
      </c>
      <c r="W370" s="3" t="s">
        <v>466</v>
      </c>
      <c r="X370" s="3" t="s">
        <v>466</v>
      </c>
      <c r="Y370" s="11"/>
      <c r="Z370" s="35" t="str">
        <f>VLOOKUP($L370,setting!$A$2:$M$93,12,0)</f>
        <v>118.97.237.244</v>
      </c>
      <c r="AA370" s="35">
        <f>VLOOKUP($L370,setting!$A$2:$M$93,13,0)</f>
        <v>8009</v>
      </c>
      <c r="AB370" s="11"/>
      <c r="AC370" s="6" t="s">
        <v>305</v>
      </c>
      <c r="AD370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('C087EB610CDD','&lt;?xml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1" spans="1:30" ht="135" x14ac:dyDescent="0.25">
      <c r="A371" t="s">
        <v>843</v>
      </c>
      <c r="B371" s="11" t="str">
        <f t="shared" si="78"/>
        <v>16I</v>
      </c>
      <c r="C371" s="11" t="str">
        <f>VLOOKUP(B371,Cabang!A:B,2,0)</f>
        <v>Banyuwangi</v>
      </c>
      <c r="D371" s="11" t="str">
        <f>VLOOKUP(B371,Cabang!A:C,3,0)</f>
        <v>TKTW4</v>
      </c>
      <c r="E371" t="s">
        <v>921</v>
      </c>
      <c r="F371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1" s="11"/>
      <c r="H371" s="3" t="str">
        <f t="shared" si="80"/>
        <v>C087EB610CAD</v>
      </c>
      <c r="I371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1" s="11"/>
      <c r="K371" s="11" t="str">
        <f t="shared" si="82"/>
        <v>16IM100</v>
      </c>
      <c r="L371" s="11" t="str">
        <f t="shared" si="83"/>
        <v>16I</v>
      </c>
      <c r="M371" s="35" t="str">
        <f>VLOOKUP($L371,setting!$A$2:$M$93,3,0)</f>
        <v>192.168.0.155</v>
      </c>
      <c r="N371" s="35">
        <f>VLOOKUP($L371,setting!$A$2:$M$93,4,0)</f>
        <v>8009</v>
      </c>
      <c r="O371" s="35" t="str">
        <f>VLOOKUP($L371,setting!$A$2:$M$93,5,0)</f>
        <v>182.23.61.173</v>
      </c>
      <c r="P371" s="35">
        <f>VLOOKUP($L371,setting!$A$2:$M$93,6,0)</f>
        <v>8009</v>
      </c>
      <c r="Q371" s="11">
        <v>1</v>
      </c>
      <c r="R371" s="11">
        <v>1</v>
      </c>
      <c r="S371" s="11">
        <v>1234</v>
      </c>
      <c r="T371" s="11" t="s">
        <v>120</v>
      </c>
      <c r="U371" s="11" t="s">
        <v>302</v>
      </c>
      <c r="V371" s="11" t="s">
        <v>302</v>
      </c>
      <c r="W371" s="3" t="s">
        <v>466</v>
      </c>
      <c r="X371" s="3" t="s">
        <v>466</v>
      </c>
      <c r="Y371" s="11"/>
      <c r="Z371" s="35" t="str">
        <f>VLOOKUP($L371,setting!$A$2:$M$93,12,0)</f>
        <v>118.97.237.244</v>
      </c>
      <c r="AA371" s="35">
        <f>VLOOKUP($L371,setting!$A$2:$M$93,13,0)</f>
        <v>8009</v>
      </c>
      <c r="AB371" s="11"/>
      <c r="AC371" s="6" t="s">
        <v>305</v>
      </c>
      <c r="AD371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('C087EB610CAD','&lt;?xml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2" spans="1:30" ht="135" x14ac:dyDescent="0.25">
      <c r="A372" t="s">
        <v>844</v>
      </c>
      <c r="B372" s="11" t="str">
        <f t="shared" si="78"/>
        <v>16I</v>
      </c>
      <c r="C372" s="11" t="str">
        <f>VLOOKUP(B372,Cabang!A:B,2,0)</f>
        <v>Banyuwangi</v>
      </c>
      <c r="D372" s="11" t="str">
        <f>VLOOKUP(B372,Cabang!A:C,3,0)</f>
        <v>TKTW4</v>
      </c>
      <c r="E372" t="s">
        <v>922</v>
      </c>
      <c r="F372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2" s="11"/>
      <c r="H372" s="3" t="str">
        <f t="shared" si="80"/>
        <v>C087EB610AC5</v>
      </c>
      <c r="I372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2" s="11"/>
      <c r="K372" s="11" t="str">
        <f t="shared" si="82"/>
        <v>16IM100</v>
      </c>
      <c r="L372" s="11" t="str">
        <f t="shared" si="83"/>
        <v>16I</v>
      </c>
      <c r="M372" s="35" t="str">
        <f>VLOOKUP($L372,setting!$A$2:$M$93,3,0)</f>
        <v>192.168.0.155</v>
      </c>
      <c r="N372" s="35">
        <f>VLOOKUP($L372,setting!$A$2:$M$93,4,0)</f>
        <v>8009</v>
      </c>
      <c r="O372" s="35" t="str">
        <f>VLOOKUP($L372,setting!$A$2:$M$93,5,0)</f>
        <v>182.23.61.173</v>
      </c>
      <c r="P372" s="35">
        <f>VLOOKUP($L372,setting!$A$2:$M$93,6,0)</f>
        <v>8009</v>
      </c>
      <c r="Q372" s="11">
        <v>1</v>
      </c>
      <c r="R372" s="11">
        <v>1</v>
      </c>
      <c r="S372" s="11">
        <v>1234</v>
      </c>
      <c r="T372" s="11" t="s">
        <v>120</v>
      </c>
      <c r="U372" s="11" t="s">
        <v>302</v>
      </c>
      <c r="V372" s="11" t="s">
        <v>302</v>
      </c>
      <c r="W372" s="3" t="s">
        <v>466</v>
      </c>
      <c r="X372" s="3" t="s">
        <v>466</v>
      </c>
      <c r="Y372" s="11"/>
      <c r="Z372" s="35" t="str">
        <f>VLOOKUP($L372,setting!$A$2:$M$93,12,0)</f>
        <v>118.97.237.244</v>
      </c>
      <c r="AA372" s="35">
        <f>VLOOKUP($L372,setting!$A$2:$M$93,13,0)</f>
        <v>8009</v>
      </c>
      <c r="AB372" s="11"/>
      <c r="AC372" s="6" t="s">
        <v>305</v>
      </c>
      <c r="AD372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('C087EB610AC5','&lt;?xml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3" spans="1:30" ht="135" x14ac:dyDescent="0.25">
      <c r="A373" t="s">
        <v>845</v>
      </c>
      <c r="B373" s="11" t="str">
        <f t="shared" si="78"/>
        <v>16I</v>
      </c>
      <c r="C373" s="11" t="str">
        <f>VLOOKUP(B373,Cabang!A:B,2,0)</f>
        <v>Banyuwangi</v>
      </c>
      <c r="D373" s="11" t="str">
        <f>VLOOKUP(B373,Cabang!A:C,3,0)</f>
        <v>TKTW4</v>
      </c>
      <c r="E373" t="s">
        <v>923</v>
      </c>
      <c r="F373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3" s="11"/>
      <c r="H373" s="3" t="str">
        <f t="shared" si="80"/>
        <v>C087EB6109A3</v>
      </c>
      <c r="I373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3" s="11"/>
      <c r="K373" s="11" t="str">
        <f t="shared" si="82"/>
        <v>16IM100</v>
      </c>
      <c r="L373" s="11" t="str">
        <f t="shared" si="83"/>
        <v>16I</v>
      </c>
      <c r="M373" s="35" t="str">
        <f>VLOOKUP($L373,setting!$A$2:$M$93,3,0)</f>
        <v>192.168.0.155</v>
      </c>
      <c r="N373" s="35">
        <f>VLOOKUP($L373,setting!$A$2:$M$93,4,0)</f>
        <v>8009</v>
      </c>
      <c r="O373" s="35" t="str">
        <f>VLOOKUP($L373,setting!$A$2:$M$93,5,0)</f>
        <v>182.23.61.173</v>
      </c>
      <c r="P373" s="35">
        <f>VLOOKUP($L373,setting!$A$2:$M$93,6,0)</f>
        <v>8009</v>
      </c>
      <c r="Q373" s="11">
        <v>1</v>
      </c>
      <c r="R373" s="11">
        <v>1</v>
      </c>
      <c r="S373" s="11">
        <v>1234</v>
      </c>
      <c r="T373" s="11" t="s">
        <v>120</v>
      </c>
      <c r="U373" s="11" t="s">
        <v>302</v>
      </c>
      <c r="V373" s="11" t="s">
        <v>302</v>
      </c>
      <c r="W373" s="3" t="s">
        <v>466</v>
      </c>
      <c r="X373" s="3" t="s">
        <v>466</v>
      </c>
      <c r="Y373" s="11"/>
      <c r="Z373" s="35" t="str">
        <f>VLOOKUP($L373,setting!$A$2:$M$93,12,0)</f>
        <v>118.97.237.244</v>
      </c>
      <c r="AA373" s="35">
        <f>VLOOKUP($L373,setting!$A$2:$M$93,13,0)</f>
        <v>8009</v>
      </c>
      <c r="AB373" s="11"/>
      <c r="AC373" s="6" t="s">
        <v>305</v>
      </c>
      <c r="AD373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('C087EB6109A3','&lt;?xml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4" spans="1:30" ht="135" x14ac:dyDescent="0.25">
      <c r="A374" t="s">
        <v>846</v>
      </c>
      <c r="B374" s="11" t="str">
        <f t="shared" si="78"/>
        <v>16I</v>
      </c>
      <c r="C374" s="11" t="str">
        <f>VLOOKUP(B374,Cabang!A:B,2,0)</f>
        <v>Banyuwangi</v>
      </c>
      <c r="D374" s="11" t="str">
        <f>VLOOKUP(B374,Cabang!A:C,3,0)</f>
        <v>TKTW4</v>
      </c>
      <c r="E374" t="s">
        <v>924</v>
      </c>
      <c r="F374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4" s="11"/>
      <c r="H374" s="3" t="str">
        <f t="shared" si="80"/>
        <v>C087EB68D913</v>
      </c>
      <c r="I374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4" s="11"/>
      <c r="K374" s="11" t="str">
        <f t="shared" si="82"/>
        <v>16IM100</v>
      </c>
      <c r="L374" s="11" t="str">
        <f t="shared" si="83"/>
        <v>16I</v>
      </c>
      <c r="M374" s="35" t="str">
        <f>VLOOKUP($L374,setting!$A$2:$M$93,3,0)</f>
        <v>192.168.0.155</v>
      </c>
      <c r="N374" s="35">
        <f>VLOOKUP($L374,setting!$A$2:$M$93,4,0)</f>
        <v>8009</v>
      </c>
      <c r="O374" s="35" t="str">
        <f>VLOOKUP($L374,setting!$A$2:$M$93,5,0)</f>
        <v>182.23.61.173</v>
      </c>
      <c r="P374" s="35">
        <f>VLOOKUP($L374,setting!$A$2:$M$93,6,0)</f>
        <v>8009</v>
      </c>
      <c r="Q374" s="11">
        <v>1</v>
      </c>
      <c r="R374" s="11">
        <v>1</v>
      </c>
      <c r="S374" s="11">
        <v>1234</v>
      </c>
      <c r="T374" s="11" t="s">
        <v>120</v>
      </c>
      <c r="U374" s="11" t="s">
        <v>302</v>
      </c>
      <c r="V374" s="11" t="s">
        <v>302</v>
      </c>
      <c r="W374" s="3" t="s">
        <v>466</v>
      </c>
      <c r="X374" s="3" t="s">
        <v>466</v>
      </c>
      <c r="Y374" s="11"/>
      <c r="Z374" s="35" t="str">
        <f>VLOOKUP($L374,setting!$A$2:$M$93,12,0)</f>
        <v>118.97.237.244</v>
      </c>
      <c r="AA374" s="35">
        <f>VLOOKUP($L374,setting!$A$2:$M$93,13,0)</f>
        <v>8009</v>
      </c>
      <c r="AB374" s="11"/>
      <c r="AC374" s="6" t="s">
        <v>305</v>
      </c>
      <c r="AD374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('C087EB68D913','&lt;?xml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5" spans="1:30" ht="135" x14ac:dyDescent="0.25">
      <c r="A375" t="s">
        <v>847</v>
      </c>
      <c r="B375" s="11" t="str">
        <f t="shared" si="78"/>
        <v>16I</v>
      </c>
      <c r="C375" s="11" t="str">
        <f>VLOOKUP(B375,Cabang!A:B,2,0)</f>
        <v>Banyuwangi</v>
      </c>
      <c r="D375" s="11" t="str">
        <f>VLOOKUP(B375,Cabang!A:C,3,0)</f>
        <v>TKTW4</v>
      </c>
      <c r="E375" t="s">
        <v>925</v>
      </c>
      <c r="F375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5" s="11"/>
      <c r="H375" s="3" t="str">
        <f t="shared" si="80"/>
        <v>C087EB68D6C3</v>
      </c>
      <c r="I375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5" s="11"/>
      <c r="K375" s="11" t="str">
        <f t="shared" si="82"/>
        <v>16IM100</v>
      </c>
      <c r="L375" s="11" t="str">
        <f t="shared" si="83"/>
        <v>16I</v>
      </c>
      <c r="M375" s="35" t="str">
        <f>VLOOKUP($L375,setting!$A$2:$M$93,3,0)</f>
        <v>192.168.0.155</v>
      </c>
      <c r="N375" s="35">
        <f>VLOOKUP($L375,setting!$A$2:$M$93,4,0)</f>
        <v>8009</v>
      </c>
      <c r="O375" s="35" t="str">
        <f>VLOOKUP($L375,setting!$A$2:$M$93,5,0)</f>
        <v>182.23.61.173</v>
      </c>
      <c r="P375" s="35">
        <f>VLOOKUP($L375,setting!$A$2:$M$93,6,0)</f>
        <v>8009</v>
      </c>
      <c r="Q375" s="11">
        <v>1</v>
      </c>
      <c r="R375" s="11">
        <v>1</v>
      </c>
      <c r="S375" s="11">
        <v>1234</v>
      </c>
      <c r="T375" s="11" t="s">
        <v>120</v>
      </c>
      <c r="U375" s="11" t="s">
        <v>302</v>
      </c>
      <c r="V375" s="11" t="s">
        <v>302</v>
      </c>
      <c r="W375" s="3" t="s">
        <v>466</v>
      </c>
      <c r="X375" s="3" t="s">
        <v>466</v>
      </c>
      <c r="Y375" s="11"/>
      <c r="Z375" s="35" t="str">
        <f>VLOOKUP($L375,setting!$A$2:$M$93,12,0)</f>
        <v>118.97.237.244</v>
      </c>
      <c r="AA375" s="35">
        <f>VLOOKUP($L375,setting!$A$2:$M$93,13,0)</f>
        <v>8009</v>
      </c>
      <c r="AB375" s="11"/>
      <c r="AC375" s="6" t="s">
        <v>305</v>
      </c>
      <c r="AD37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('C087EB68D6C3','&lt;?xml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6" spans="1:30" ht="135" x14ac:dyDescent="0.25">
      <c r="A376" t="s">
        <v>848</v>
      </c>
      <c r="B376" s="11" t="str">
        <f t="shared" si="78"/>
        <v>16I</v>
      </c>
      <c r="C376" s="11" t="str">
        <f>VLOOKUP(B376,Cabang!A:B,2,0)</f>
        <v>Banyuwangi</v>
      </c>
      <c r="D376" s="11" t="str">
        <f>VLOOKUP(B376,Cabang!A:C,3,0)</f>
        <v>TKTW4</v>
      </c>
      <c r="E376" t="s">
        <v>926</v>
      </c>
      <c r="F376" s="6" t="str">
        <f t="shared" si="79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76" s="11"/>
      <c r="H376" s="3" t="str">
        <f t="shared" si="80"/>
        <v>C087EB5A49D9</v>
      </c>
      <c r="I376" s="11" t="str">
        <f t="shared" si="81"/>
        <v>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76" s="11"/>
      <c r="K376" s="11" t="str">
        <f t="shared" si="82"/>
        <v>16IM100</v>
      </c>
      <c r="L376" s="11" t="str">
        <f t="shared" si="83"/>
        <v>16I</v>
      </c>
      <c r="M376" s="35" t="str">
        <f>VLOOKUP($L376,setting!$A$2:$M$93,3,0)</f>
        <v>192.168.0.155</v>
      </c>
      <c r="N376" s="35">
        <f>VLOOKUP($L376,setting!$A$2:$M$93,4,0)</f>
        <v>8009</v>
      </c>
      <c r="O376" s="35" t="str">
        <f>VLOOKUP($L376,setting!$A$2:$M$93,5,0)</f>
        <v>182.23.61.173</v>
      </c>
      <c r="P376" s="35">
        <f>VLOOKUP($L376,setting!$A$2:$M$93,6,0)</f>
        <v>8009</v>
      </c>
      <c r="Q376" s="11">
        <v>1</v>
      </c>
      <c r="R376" s="11">
        <v>1</v>
      </c>
      <c r="S376" s="11">
        <v>1234</v>
      </c>
      <c r="T376" s="11" t="s">
        <v>120</v>
      </c>
      <c r="U376" s="11" t="s">
        <v>302</v>
      </c>
      <c r="V376" s="11" t="s">
        <v>302</v>
      </c>
      <c r="W376" s="3" t="s">
        <v>466</v>
      </c>
      <c r="X376" s="3" t="s">
        <v>466</v>
      </c>
      <c r="Y376" s="11"/>
      <c r="Z376" s="35" t="str">
        <f>VLOOKUP($L376,setting!$A$2:$M$93,12,0)</f>
        <v>118.97.237.244</v>
      </c>
      <c r="AA376" s="35">
        <f>VLOOKUP($L376,setting!$A$2:$M$93,13,0)</f>
        <v>8009</v>
      </c>
      <c r="AB376" s="11"/>
      <c r="AC376" s="6" t="s">
        <v>305</v>
      </c>
      <c r="AD37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('C087EB5A49D9','&lt;?xml version="1.0" encoding="UTF-8"?&gt;&lt;userconfig&gt;&lt;username&gt;Office Mebel Banyuwangi&lt;/username&gt;&lt;szId&gt;16IM100&lt;/szId&gt;&lt;password&gt;1234&lt;/password&gt;&lt;szDepoId&gt;16I&lt;/szDepoId&gt;&lt;szDepoName&gt;Banyuwangi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&lt;/userconfig&gt;','','16IM100','16I','192.168.0.155','8009','182.23.61.173','8009','1','1','1234','TO','INJECT','INJECT','2017-12-22 08:15:30','2017-12-22 08:15:30','','118.97.237.244','8009');</v>
      </c>
    </row>
    <row r="377" spans="1:30" ht="135" x14ac:dyDescent="0.25">
      <c r="A377" t="s">
        <v>849</v>
      </c>
      <c r="B377" s="11" t="str">
        <f t="shared" si="78"/>
        <v>14C</v>
      </c>
      <c r="C377" s="11" t="str">
        <f>VLOOKUP(B377,Cabang!A:B,2,0)</f>
        <v>Pekalongan</v>
      </c>
      <c r="D377" s="11" t="str">
        <f>VLOOKUP(B377,Cabang!A:C,3,0)</f>
        <v>TKTW3</v>
      </c>
      <c r="E377" t="s">
        <v>927</v>
      </c>
      <c r="F377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77" s="11"/>
      <c r="H377" s="3" t="str">
        <f t="shared" si="80"/>
        <v>C087EB5B8747</v>
      </c>
      <c r="I377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77" s="11"/>
      <c r="K377" s="11" t="str">
        <f t="shared" si="82"/>
        <v>14CM100</v>
      </c>
      <c r="L377" s="11" t="str">
        <f t="shared" si="83"/>
        <v>14C</v>
      </c>
      <c r="M377" s="35" t="str">
        <f>VLOOKUP($L377,setting!$A$2:$M$93,3,0)</f>
        <v>192.168.0.240</v>
      </c>
      <c r="N377" s="35">
        <f>VLOOKUP($L377,setting!$A$2:$M$93,4,0)</f>
        <v>8004</v>
      </c>
      <c r="O377" s="35" t="str">
        <f>VLOOKUP($L377,setting!$A$2:$M$93,5,0)</f>
        <v>182.23.61.172</v>
      </c>
      <c r="P377" s="35">
        <f>VLOOKUP($L377,setting!$A$2:$M$93,6,0)</f>
        <v>8004</v>
      </c>
      <c r="Q377" s="11">
        <v>1</v>
      </c>
      <c r="R377" s="11">
        <v>1</v>
      </c>
      <c r="S377" s="11">
        <v>1234</v>
      </c>
      <c r="T377" s="11" t="s">
        <v>120</v>
      </c>
      <c r="U377" s="11" t="s">
        <v>302</v>
      </c>
      <c r="V377" s="11" t="s">
        <v>302</v>
      </c>
      <c r="W377" s="3" t="s">
        <v>466</v>
      </c>
      <c r="X377" s="3" t="s">
        <v>466</v>
      </c>
      <c r="Y377" s="11"/>
      <c r="Z377" s="35" t="str">
        <f>VLOOKUP($L377,setting!$A$2:$M$93,12,0)</f>
        <v>118.97.237.244</v>
      </c>
      <c r="AA377" s="35">
        <f>VLOOKUP($L377,setting!$A$2:$M$93,13,0)</f>
        <v>8004</v>
      </c>
      <c r="AB377" s="11"/>
      <c r="AC377" s="6" t="s">
        <v>305</v>
      </c>
      <c r="AD37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('C087EB5B8747','&lt;?xml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78" spans="1:30" ht="135" x14ac:dyDescent="0.25">
      <c r="A378" t="s">
        <v>850</v>
      </c>
      <c r="B378" s="11" t="str">
        <f t="shared" si="78"/>
        <v>14C</v>
      </c>
      <c r="C378" s="11" t="str">
        <f>VLOOKUP(B378,Cabang!A:B,2,0)</f>
        <v>Pekalongan</v>
      </c>
      <c r="D378" s="11" t="str">
        <f>VLOOKUP(B378,Cabang!A:C,3,0)</f>
        <v>TKTW3</v>
      </c>
      <c r="E378" t="s">
        <v>928</v>
      </c>
      <c r="F378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78" s="11"/>
      <c r="H378" s="3" t="str">
        <f t="shared" si="80"/>
        <v>C087EB5A4A4D</v>
      </c>
      <c r="I378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78" s="11"/>
      <c r="K378" s="11" t="str">
        <f t="shared" si="82"/>
        <v>14CM100</v>
      </c>
      <c r="L378" s="11" t="str">
        <f t="shared" si="83"/>
        <v>14C</v>
      </c>
      <c r="M378" s="35" t="str">
        <f>VLOOKUP($L378,setting!$A$2:$M$93,3,0)</f>
        <v>192.168.0.240</v>
      </c>
      <c r="N378" s="35">
        <f>VLOOKUP($L378,setting!$A$2:$M$93,4,0)</f>
        <v>8004</v>
      </c>
      <c r="O378" s="35" t="str">
        <f>VLOOKUP($L378,setting!$A$2:$M$93,5,0)</f>
        <v>182.23.61.172</v>
      </c>
      <c r="P378" s="35">
        <f>VLOOKUP($L378,setting!$A$2:$M$93,6,0)</f>
        <v>8004</v>
      </c>
      <c r="Q378" s="11">
        <v>1</v>
      </c>
      <c r="R378" s="11">
        <v>1</v>
      </c>
      <c r="S378" s="11">
        <v>1234</v>
      </c>
      <c r="T378" s="11" t="s">
        <v>120</v>
      </c>
      <c r="U378" s="11" t="s">
        <v>302</v>
      </c>
      <c r="V378" s="11" t="s">
        <v>302</v>
      </c>
      <c r="W378" s="3" t="s">
        <v>466</v>
      </c>
      <c r="X378" s="3" t="s">
        <v>466</v>
      </c>
      <c r="Y378" s="11"/>
      <c r="Z378" s="35" t="str">
        <f>VLOOKUP($L378,setting!$A$2:$M$93,12,0)</f>
        <v>118.97.237.244</v>
      </c>
      <c r="AA378" s="35">
        <f>VLOOKUP($L378,setting!$A$2:$M$93,13,0)</f>
        <v>8004</v>
      </c>
      <c r="AB378" s="11"/>
      <c r="AC378" s="6" t="s">
        <v>305</v>
      </c>
      <c r="AD378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('C087EB5A4A4D','&lt;?xml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79" spans="1:30" ht="135" x14ac:dyDescent="0.25">
      <c r="A379" t="s">
        <v>851</v>
      </c>
      <c r="B379" s="11" t="str">
        <f t="shared" si="78"/>
        <v>14C</v>
      </c>
      <c r="C379" s="11" t="str">
        <f>VLOOKUP(B379,Cabang!A:B,2,0)</f>
        <v>Pekalongan</v>
      </c>
      <c r="D379" s="11" t="str">
        <f>VLOOKUP(B379,Cabang!A:C,3,0)</f>
        <v>TKTW3</v>
      </c>
      <c r="E379" t="s">
        <v>929</v>
      </c>
      <c r="F379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79" s="11"/>
      <c r="H379" s="3" t="str">
        <f t="shared" si="80"/>
        <v>C087EB5B8743</v>
      </c>
      <c r="I379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79" s="11"/>
      <c r="K379" s="11" t="str">
        <f t="shared" si="82"/>
        <v>14CM100</v>
      </c>
      <c r="L379" s="11" t="str">
        <f t="shared" si="83"/>
        <v>14C</v>
      </c>
      <c r="M379" s="35" t="str">
        <f>VLOOKUP($L379,setting!$A$2:$M$93,3,0)</f>
        <v>192.168.0.240</v>
      </c>
      <c r="N379" s="35">
        <f>VLOOKUP($L379,setting!$A$2:$M$93,4,0)</f>
        <v>8004</v>
      </c>
      <c r="O379" s="35" t="str">
        <f>VLOOKUP($L379,setting!$A$2:$M$93,5,0)</f>
        <v>182.23.61.172</v>
      </c>
      <c r="P379" s="35">
        <f>VLOOKUP($L379,setting!$A$2:$M$93,6,0)</f>
        <v>8004</v>
      </c>
      <c r="Q379" s="11">
        <v>1</v>
      </c>
      <c r="R379" s="11">
        <v>1</v>
      </c>
      <c r="S379" s="11">
        <v>1234</v>
      </c>
      <c r="T379" s="11" t="s">
        <v>120</v>
      </c>
      <c r="U379" s="11" t="s">
        <v>302</v>
      </c>
      <c r="V379" s="11" t="s">
        <v>302</v>
      </c>
      <c r="W379" s="3" t="s">
        <v>466</v>
      </c>
      <c r="X379" s="3" t="s">
        <v>466</v>
      </c>
      <c r="Y379" s="11"/>
      <c r="Z379" s="35" t="str">
        <f>VLOOKUP($L379,setting!$A$2:$M$93,12,0)</f>
        <v>118.97.237.244</v>
      </c>
      <c r="AA379" s="35">
        <f>VLOOKUP($L379,setting!$A$2:$M$93,13,0)</f>
        <v>8004</v>
      </c>
      <c r="AB379" s="11"/>
      <c r="AC379" s="6" t="s">
        <v>305</v>
      </c>
      <c r="AD379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('C087EB5B8743','&lt;?xml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0" spans="1:30" ht="135" x14ac:dyDescent="0.25">
      <c r="A380" t="s">
        <v>852</v>
      </c>
      <c r="B380" s="11" t="str">
        <f t="shared" si="78"/>
        <v>14C</v>
      </c>
      <c r="C380" s="11" t="str">
        <f>VLOOKUP(B380,Cabang!A:B,2,0)</f>
        <v>Pekalongan</v>
      </c>
      <c r="D380" s="11" t="str">
        <f>VLOOKUP(B380,Cabang!A:C,3,0)</f>
        <v>TKTW3</v>
      </c>
      <c r="E380" t="s">
        <v>930</v>
      </c>
      <c r="F380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80" s="11"/>
      <c r="H380" s="3" t="str">
        <f t="shared" si="80"/>
        <v>C087EB5B8723</v>
      </c>
      <c r="I380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80" s="11"/>
      <c r="K380" s="11" t="str">
        <f t="shared" si="82"/>
        <v>14CM100</v>
      </c>
      <c r="L380" s="11" t="str">
        <f t="shared" si="83"/>
        <v>14C</v>
      </c>
      <c r="M380" s="35" t="str">
        <f>VLOOKUP($L380,setting!$A$2:$M$93,3,0)</f>
        <v>192.168.0.240</v>
      </c>
      <c r="N380" s="35">
        <f>VLOOKUP($L380,setting!$A$2:$M$93,4,0)</f>
        <v>8004</v>
      </c>
      <c r="O380" s="35" t="str">
        <f>VLOOKUP($L380,setting!$A$2:$M$93,5,0)</f>
        <v>182.23.61.172</v>
      </c>
      <c r="P380" s="35">
        <f>VLOOKUP($L380,setting!$A$2:$M$93,6,0)</f>
        <v>8004</v>
      </c>
      <c r="Q380" s="11">
        <v>1</v>
      </c>
      <c r="R380" s="11">
        <v>1</v>
      </c>
      <c r="S380" s="11">
        <v>1234</v>
      </c>
      <c r="T380" s="11" t="s">
        <v>120</v>
      </c>
      <c r="U380" s="11" t="s">
        <v>302</v>
      </c>
      <c r="V380" s="11" t="s">
        <v>302</v>
      </c>
      <c r="W380" s="3" t="s">
        <v>466</v>
      </c>
      <c r="X380" s="3" t="s">
        <v>466</v>
      </c>
      <c r="Y380" s="11"/>
      <c r="Z380" s="35" t="str">
        <f>VLOOKUP($L380,setting!$A$2:$M$93,12,0)</f>
        <v>118.97.237.244</v>
      </c>
      <c r="AA380" s="35">
        <f>VLOOKUP($L380,setting!$A$2:$M$93,13,0)</f>
        <v>8004</v>
      </c>
      <c r="AB380" s="11"/>
      <c r="AC380" s="6" t="s">
        <v>305</v>
      </c>
      <c r="AD380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('C087EB5B8723','&lt;?xml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1" spans="1:30" ht="135" x14ac:dyDescent="0.25">
      <c r="A381" t="s">
        <v>853</v>
      </c>
      <c r="B381" s="11" t="str">
        <f t="shared" si="78"/>
        <v>14C</v>
      </c>
      <c r="C381" s="11" t="str">
        <f>VLOOKUP(B381,Cabang!A:B,2,0)</f>
        <v>Pekalongan</v>
      </c>
      <c r="D381" s="11" t="str">
        <f>VLOOKUP(B381,Cabang!A:C,3,0)</f>
        <v>TKTW3</v>
      </c>
      <c r="E381" t="s">
        <v>931</v>
      </c>
      <c r="F381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81" s="11"/>
      <c r="H381" s="3" t="str">
        <f t="shared" si="80"/>
        <v>C087EB5B8557</v>
      </c>
      <c r="I381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81" s="11"/>
      <c r="K381" s="11" t="str">
        <f t="shared" si="82"/>
        <v>14CM100</v>
      </c>
      <c r="L381" s="11" t="str">
        <f t="shared" si="83"/>
        <v>14C</v>
      </c>
      <c r="M381" s="35" t="str">
        <f>VLOOKUP($L381,setting!$A$2:$M$93,3,0)</f>
        <v>192.168.0.240</v>
      </c>
      <c r="N381" s="35">
        <f>VLOOKUP($L381,setting!$A$2:$M$93,4,0)</f>
        <v>8004</v>
      </c>
      <c r="O381" s="35" t="str">
        <f>VLOOKUP($L381,setting!$A$2:$M$93,5,0)</f>
        <v>182.23.61.172</v>
      </c>
      <c r="P381" s="35">
        <f>VLOOKUP($L381,setting!$A$2:$M$93,6,0)</f>
        <v>8004</v>
      </c>
      <c r="Q381" s="11">
        <v>1</v>
      </c>
      <c r="R381" s="11">
        <v>1</v>
      </c>
      <c r="S381" s="11">
        <v>1234</v>
      </c>
      <c r="T381" s="11" t="s">
        <v>120</v>
      </c>
      <c r="U381" s="11" t="s">
        <v>302</v>
      </c>
      <c r="V381" s="11" t="s">
        <v>302</v>
      </c>
      <c r="W381" s="3" t="s">
        <v>466</v>
      </c>
      <c r="X381" s="3" t="s">
        <v>466</v>
      </c>
      <c r="Y381" s="11"/>
      <c r="Z381" s="35" t="str">
        <f>VLOOKUP($L381,setting!$A$2:$M$93,12,0)</f>
        <v>118.97.237.244</v>
      </c>
      <c r="AA381" s="35">
        <f>VLOOKUP($L381,setting!$A$2:$M$93,13,0)</f>
        <v>8004</v>
      </c>
      <c r="AB381" s="11"/>
      <c r="AC381" s="6" t="s">
        <v>305</v>
      </c>
      <c r="AD381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('C087EB5B8557','&lt;?xml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2" spans="1:30" ht="135" x14ac:dyDescent="0.25">
      <c r="A382" t="s">
        <v>854</v>
      </c>
      <c r="B382" s="11" t="str">
        <f t="shared" si="78"/>
        <v>14C</v>
      </c>
      <c r="C382" s="11" t="str">
        <f>VLOOKUP(B382,Cabang!A:B,2,0)</f>
        <v>Pekalongan</v>
      </c>
      <c r="D382" s="11" t="str">
        <f>VLOOKUP(B382,Cabang!A:C,3,0)</f>
        <v>TKTW3</v>
      </c>
      <c r="E382" t="s">
        <v>932</v>
      </c>
      <c r="F382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82" s="11"/>
      <c r="H382" s="3" t="str">
        <f t="shared" si="80"/>
        <v>C087EB5A49F5</v>
      </c>
      <c r="I382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82" s="11"/>
      <c r="K382" s="11" t="str">
        <f t="shared" si="82"/>
        <v>14CM100</v>
      </c>
      <c r="L382" s="11" t="str">
        <f t="shared" si="83"/>
        <v>14C</v>
      </c>
      <c r="M382" s="35" t="str">
        <f>VLOOKUP($L382,setting!$A$2:$M$93,3,0)</f>
        <v>192.168.0.240</v>
      </c>
      <c r="N382" s="35">
        <f>VLOOKUP($L382,setting!$A$2:$M$93,4,0)</f>
        <v>8004</v>
      </c>
      <c r="O382" s="35" t="str">
        <f>VLOOKUP($L382,setting!$A$2:$M$93,5,0)</f>
        <v>182.23.61.172</v>
      </c>
      <c r="P382" s="35">
        <f>VLOOKUP($L382,setting!$A$2:$M$93,6,0)</f>
        <v>8004</v>
      </c>
      <c r="Q382" s="11">
        <v>1</v>
      </c>
      <c r="R382" s="11">
        <v>1</v>
      </c>
      <c r="S382" s="11">
        <v>1234</v>
      </c>
      <c r="T382" s="11" t="s">
        <v>120</v>
      </c>
      <c r="U382" s="11" t="s">
        <v>302</v>
      </c>
      <c r="V382" s="11" t="s">
        <v>302</v>
      </c>
      <c r="W382" s="3" t="s">
        <v>466</v>
      </c>
      <c r="X382" s="3" t="s">
        <v>466</v>
      </c>
      <c r="Y382" s="11"/>
      <c r="Z382" s="35" t="str">
        <f>VLOOKUP($L382,setting!$A$2:$M$93,12,0)</f>
        <v>118.97.237.244</v>
      </c>
      <c r="AA382" s="35">
        <f>VLOOKUP($L382,setting!$A$2:$M$93,13,0)</f>
        <v>8004</v>
      </c>
      <c r="AB382" s="11"/>
      <c r="AC382" s="6" t="s">
        <v>305</v>
      </c>
      <c r="AD382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('C087EB5A49F5','&lt;?xml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3" spans="1:30" ht="135" x14ac:dyDescent="0.25">
      <c r="A383" t="s">
        <v>855</v>
      </c>
      <c r="B383" s="11" t="str">
        <f t="shared" si="78"/>
        <v>14C</v>
      </c>
      <c r="C383" s="11" t="str">
        <f>VLOOKUP(B383,Cabang!A:B,2,0)</f>
        <v>Pekalongan</v>
      </c>
      <c r="D383" s="11" t="str">
        <f>VLOOKUP(B383,Cabang!A:C,3,0)</f>
        <v>TKTW3</v>
      </c>
      <c r="E383" t="s">
        <v>933</v>
      </c>
      <c r="F383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83" s="11"/>
      <c r="H383" s="3" t="str">
        <f t="shared" si="80"/>
        <v>C087EB6A186B</v>
      </c>
      <c r="I383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83" s="11"/>
      <c r="K383" s="11" t="str">
        <f t="shared" si="82"/>
        <v>14CM100</v>
      </c>
      <c r="L383" s="11" t="str">
        <f t="shared" si="83"/>
        <v>14C</v>
      </c>
      <c r="M383" s="35" t="str">
        <f>VLOOKUP($L383,setting!$A$2:$M$93,3,0)</f>
        <v>192.168.0.240</v>
      </c>
      <c r="N383" s="35">
        <f>VLOOKUP($L383,setting!$A$2:$M$93,4,0)</f>
        <v>8004</v>
      </c>
      <c r="O383" s="35" t="str">
        <f>VLOOKUP($L383,setting!$A$2:$M$93,5,0)</f>
        <v>182.23.61.172</v>
      </c>
      <c r="P383" s="35">
        <f>VLOOKUP($L383,setting!$A$2:$M$93,6,0)</f>
        <v>8004</v>
      </c>
      <c r="Q383" s="11">
        <v>1</v>
      </c>
      <c r="R383" s="11">
        <v>1</v>
      </c>
      <c r="S383" s="11">
        <v>1234</v>
      </c>
      <c r="T383" s="11" t="s">
        <v>120</v>
      </c>
      <c r="U383" s="11" t="s">
        <v>302</v>
      </c>
      <c r="V383" s="11" t="s">
        <v>302</v>
      </c>
      <c r="W383" s="3" t="s">
        <v>466</v>
      </c>
      <c r="X383" s="3" t="s">
        <v>466</v>
      </c>
      <c r="Y383" s="11"/>
      <c r="Z383" s="35" t="str">
        <f>VLOOKUP($L383,setting!$A$2:$M$93,12,0)</f>
        <v>118.97.237.244</v>
      </c>
      <c r="AA383" s="35">
        <f>VLOOKUP($L383,setting!$A$2:$M$93,13,0)</f>
        <v>8004</v>
      </c>
      <c r="AB383" s="11"/>
      <c r="AC383" s="6" t="s">
        <v>305</v>
      </c>
      <c r="AD383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('C087EB6A186B','&lt;?xml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4" spans="1:30" ht="135" x14ac:dyDescent="0.25">
      <c r="A384" t="s">
        <v>856</v>
      </c>
      <c r="B384" s="11" t="str">
        <f t="shared" si="78"/>
        <v>14C</v>
      </c>
      <c r="C384" s="11" t="str">
        <f>VLOOKUP(B384,Cabang!A:B,2,0)</f>
        <v>Pekalongan</v>
      </c>
      <c r="D384" s="11" t="str">
        <f>VLOOKUP(B384,Cabang!A:C,3,0)</f>
        <v>TKTW3</v>
      </c>
      <c r="E384" t="s">
        <v>934</v>
      </c>
      <c r="F384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84" s="11"/>
      <c r="H384" s="3" t="str">
        <f t="shared" si="80"/>
        <v>C087EB5A4A51</v>
      </c>
      <c r="I384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84" s="11"/>
      <c r="K384" s="11" t="str">
        <f t="shared" si="82"/>
        <v>14CM100</v>
      </c>
      <c r="L384" s="11" t="str">
        <f t="shared" si="83"/>
        <v>14C</v>
      </c>
      <c r="M384" s="35" t="str">
        <f>VLOOKUP($L384,setting!$A$2:$M$93,3,0)</f>
        <v>192.168.0.240</v>
      </c>
      <c r="N384" s="35">
        <f>VLOOKUP($L384,setting!$A$2:$M$93,4,0)</f>
        <v>8004</v>
      </c>
      <c r="O384" s="35" t="str">
        <f>VLOOKUP($L384,setting!$A$2:$M$93,5,0)</f>
        <v>182.23.61.172</v>
      </c>
      <c r="P384" s="35">
        <f>VLOOKUP($L384,setting!$A$2:$M$93,6,0)</f>
        <v>8004</v>
      </c>
      <c r="Q384" s="11">
        <v>1</v>
      </c>
      <c r="R384" s="11">
        <v>1</v>
      </c>
      <c r="S384" s="11">
        <v>1234</v>
      </c>
      <c r="T384" s="11" t="s">
        <v>120</v>
      </c>
      <c r="U384" s="11" t="s">
        <v>302</v>
      </c>
      <c r="V384" s="11" t="s">
        <v>302</v>
      </c>
      <c r="W384" s="3" t="s">
        <v>466</v>
      </c>
      <c r="X384" s="3" t="s">
        <v>466</v>
      </c>
      <c r="Y384" s="11"/>
      <c r="Z384" s="35" t="str">
        <f>VLOOKUP($L384,setting!$A$2:$M$93,12,0)</f>
        <v>118.97.237.244</v>
      </c>
      <c r="AA384" s="35">
        <f>VLOOKUP($L384,setting!$A$2:$M$93,13,0)</f>
        <v>8004</v>
      </c>
      <c r="AB384" s="11"/>
      <c r="AC384" s="6" t="s">
        <v>305</v>
      </c>
      <c r="AD384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('C087EB5A4A51','&lt;?xml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5" spans="1:30" ht="135" x14ac:dyDescent="0.25">
      <c r="A385" t="s">
        <v>857</v>
      </c>
      <c r="B385" s="11" t="str">
        <f t="shared" si="78"/>
        <v>14C</v>
      </c>
      <c r="C385" s="11" t="str">
        <f>VLOOKUP(B385,Cabang!A:B,2,0)</f>
        <v>Pekalongan</v>
      </c>
      <c r="D385" s="11" t="str">
        <f>VLOOKUP(B385,Cabang!A:C,3,0)</f>
        <v>TKTW3</v>
      </c>
      <c r="E385" t="s">
        <v>935</v>
      </c>
      <c r="F385" s="6" t="str">
        <f t="shared" si="79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385" s="11"/>
      <c r="H385" s="3" t="str">
        <f t="shared" si="80"/>
        <v>C087EB5B854B</v>
      </c>
      <c r="I385" s="11" t="str">
        <f t="shared" si="81"/>
        <v>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385" s="11"/>
      <c r="K385" s="11" t="str">
        <f t="shared" si="82"/>
        <v>14CM100</v>
      </c>
      <c r="L385" s="11" t="str">
        <f t="shared" si="83"/>
        <v>14C</v>
      </c>
      <c r="M385" s="35" t="str">
        <f>VLOOKUP($L385,setting!$A$2:$M$93,3,0)</f>
        <v>192.168.0.240</v>
      </c>
      <c r="N385" s="35">
        <f>VLOOKUP($L385,setting!$A$2:$M$93,4,0)</f>
        <v>8004</v>
      </c>
      <c r="O385" s="35" t="str">
        <f>VLOOKUP($L385,setting!$A$2:$M$93,5,0)</f>
        <v>182.23.61.172</v>
      </c>
      <c r="P385" s="35">
        <f>VLOOKUP($L385,setting!$A$2:$M$93,6,0)</f>
        <v>8004</v>
      </c>
      <c r="Q385" s="11">
        <v>1</v>
      </c>
      <c r="R385" s="11">
        <v>1</v>
      </c>
      <c r="S385" s="11">
        <v>1234</v>
      </c>
      <c r="T385" s="11" t="s">
        <v>120</v>
      </c>
      <c r="U385" s="11" t="s">
        <v>302</v>
      </c>
      <c r="V385" s="11" t="s">
        <v>302</v>
      </c>
      <c r="W385" s="3" t="s">
        <v>466</v>
      </c>
      <c r="X385" s="3" t="s">
        <v>466</v>
      </c>
      <c r="Y385" s="11"/>
      <c r="Z385" s="35" t="str">
        <f>VLOOKUP($L385,setting!$A$2:$M$93,12,0)</f>
        <v>118.97.237.244</v>
      </c>
      <c r="AA385" s="35">
        <f>VLOOKUP($L385,setting!$A$2:$M$93,13,0)</f>
        <v>8004</v>
      </c>
      <c r="AB385" s="11"/>
      <c r="AC385" s="6" t="s">
        <v>305</v>
      </c>
      <c r="AD385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('C087EB5B854B','&lt;?xml version="1.0" encoding="UTF-8"?&gt;&lt;userconfig&gt;&lt;username&gt;Office Mebel Pekalongan&lt;/username&gt;&lt;szId&gt;14CM100&lt;/szId&gt;&lt;password&gt;1234&lt;/password&gt;&lt;szDepoId&gt;14C&lt;/szDepoId&gt;&lt;szDepoName&gt;Pekalongan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&lt;/userconfig&gt;','','14CM100','14C','192.168.0.240','8004','182.23.61.172','8004','1','1','1234','TO','INJECT','INJECT','2017-12-22 08:15:30','2017-12-22 08:15:30','','118.97.237.244','8004');</v>
      </c>
    </row>
    <row r="386" spans="1:30" ht="135" x14ac:dyDescent="0.25">
      <c r="A386" t="s">
        <v>858</v>
      </c>
      <c r="B386" s="11" t="str">
        <f t="shared" si="78"/>
        <v>16J</v>
      </c>
      <c r="C386" s="11" t="str">
        <f>VLOOKUP(B386,Cabang!A:B,2,0)</f>
        <v>Madura</v>
      </c>
      <c r="D386" s="11" t="str">
        <f>VLOOKUP(B386,Cabang!A:C,3,0)</f>
        <v>TKTW4</v>
      </c>
      <c r="E386" t="s">
        <v>936</v>
      </c>
      <c r="F386" s="6" t="str">
        <f t="shared" si="79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86" s="11"/>
      <c r="H386" s="3" t="str">
        <f t="shared" si="80"/>
        <v>205EF7D8399A</v>
      </c>
      <c r="I386" s="11" t="str">
        <f t="shared" si="81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86" s="11"/>
      <c r="K386" s="11" t="str">
        <f t="shared" si="82"/>
        <v>16JM100</v>
      </c>
      <c r="L386" s="11" t="str">
        <f t="shared" si="83"/>
        <v>16J</v>
      </c>
      <c r="M386" s="35" t="str">
        <f>VLOOKUP($L386,setting!$A$2:$M$93,3,0)</f>
        <v>192.168.0.240</v>
      </c>
      <c r="N386" s="35">
        <f>VLOOKUP($L386,setting!$A$2:$M$93,4,0)</f>
        <v>8005</v>
      </c>
      <c r="O386" s="35" t="str">
        <f>VLOOKUP($L386,setting!$A$2:$M$93,5,0)</f>
        <v>182.23.61.173</v>
      </c>
      <c r="P386" s="35">
        <f>VLOOKUP($L386,setting!$A$2:$M$93,6,0)</f>
        <v>8009</v>
      </c>
      <c r="Q386" s="11">
        <v>1</v>
      </c>
      <c r="R386" s="11">
        <v>1</v>
      </c>
      <c r="S386" s="11">
        <v>1234</v>
      </c>
      <c r="T386" s="11" t="s">
        <v>120</v>
      </c>
      <c r="U386" s="11" t="s">
        <v>302</v>
      </c>
      <c r="V386" s="11" t="s">
        <v>302</v>
      </c>
      <c r="W386" s="3" t="s">
        <v>466</v>
      </c>
      <c r="X386" s="3" t="s">
        <v>466</v>
      </c>
      <c r="Y386" s="11"/>
      <c r="Z386" s="35" t="str">
        <f>VLOOKUP($L386,setting!$A$2:$M$93,12,0)</f>
        <v>118.97.237.244</v>
      </c>
      <c r="AA386" s="35">
        <f>VLOOKUP($L386,setting!$A$2:$M$93,13,0)</f>
        <v>8009</v>
      </c>
      <c r="AB386" s="11"/>
      <c r="AC386" s="6" t="s">
        <v>305</v>
      </c>
      <c r="AD386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('205EF7D8399A','&lt;?xml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87" spans="1:30" ht="135" x14ac:dyDescent="0.25">
      <c r="A387" t="s">
        <v>859</v>
      </c>
      <c r="B387" s="11" t="str">
        <f t="shared" si="78"/>
        <v>16J</v>
      </c>
      <c r="C387" s="11" t="str">
        <f>VLOOKUP(B387,Cabang!A:B,2,0)</f>
        <v>Madura</v>
      </c>
      <c r="D387" s="11" t="str">
        <f>VLOOKUP(B387,Cabang!A:C,3,0)</f>
        <v>TKTW4</v>
      </c>
      <c r="E387" t="s">
        <v>937</v>
      </c>
      <c r="F387" s="6" t="str">
        <f t="shared" si="79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87" s="11"/>
      <c r="H387" s="3" t="str">
        <f t="shared" si="80"/>
        <v>C087EB610A89</v>
      </c>
      <c r="I387" s="11" t="str">
        <f t="shared" si="81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87" s="11"/>
      <c r="K387" s="11" t="str">
        <f t="shared" si="82"/>
        <v>16JM100</v>
      </c>
      <c r="L387" s="11" t="str">
        <f t="shared" si="83"/>
        <v>16J</v>
      </c>
      <c r="M387" s="35" t="str">
        <f>VLOOKUP($L387,setting!$A$2:$M$93,3,0)</f>
        <v>192.168.0.240</v>
      </c>
      <c r="N387" s="35">
        <f>VLOOKUP($L387,setting!$A$2:$M$93,4,0)</f>
        <v>8005</v>
      </c>
      <c r="O387" s="35" t="str">
        <f>VLOOKUP($L387,setting!$A$2:$M$93,5,0)</f>
        <v>182.23.61.173</v>
      </c>
      <c r="P387" s="35">
        <f>VLOOKUP($L387,setting!$A$2:$M$93,6,0)</f>
        <v>8009</v>
      </c>
      <c r="Q387" s="11">
        <v>1</v>
      </c>
      <c r="R387" s="11">
        <v>1</v>
      </c>
      <c r="S387" s="11">
        <v>1234</v>
      </c>
      <c r="T387" s="11" t="s">
        <v>120</v>
      </c>
      <c r="U387" s="11" t="s">
        <v>302</v>
      </c>
      <c r="V387" s="11" t="s">
        <v>302</v>
      </c>
      <c r="W387" s="3" t="s">
        <v>466</v>
      </c>
      <c r="X387" s="3" t="s">
        <v>466</v>
      </c>
      <c r="Y387" s="11"/>
      <c r="Z387" s="35" t="str">
        <f>VLOOKUP($L387,setting!$A$2:$M$93,12,0)</f>
        <v>118.97.237.244</v>
      </c>
      <c r="AA387" s="35">
        <f>VLOOKUP($L387,setting!$A$2:$M$93,13,0)</f>
        <v>8009</v>
      </c>
      <c r="AB387" s="11"/>
      <c r="AC387" s="6" t="s">
        <v>305</v>
      </c>
      <c r="AD387" s="6" t="str">
        <f t="shared" si="8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('C087EB610A89','&lt;?xml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88" spans="1:30" ht="135" x14ac:dyDescent="0.25">
      <c r="A388" t="s">
        <v>860</v>
      </c>
      <c r="B388" s="11" t="str">
        <f t="shared" ref="B388:B400" si="85">LEFT(A388,3)</f>
        <v>16J</v>
      </c>
      <c r="C388" s="11" t="str">
        <f>VLOOKUP(B388,Cabang!A:B,2,0)</f>
        <v>Madura</v>
      </c>
      <c r="D388" s="11" t="str">
        <f>VLOOKUP(B388,Cabang!A:C,3,0)</f>
        <v>TKTW4</v>
      </c>
      <c r="E388" t="s">
        <v>938</v>
      </c>
      <c r="F388" s="6" t="str">
        <f t="shared" ref="F388:F400" si="86">CONCATENATE("&lt;?xml version=""1.0"" encoding=""UTF-8""?&gt;&lt;userconfig&gt;&lt;username&gt;Office Mebel ",C388,"&lt;/username&gt;&lt;szId&gt;",K388,"&lt;/szId&gt;&lt;password&gt;1234&lt;/password&gt;&lt;szDepoId&gt;",L388,"&lt;/szDepoId&gt;&lt;szDepoName&gt;",C388,"&lt;/szDepoName&gt;&lt;database&gt;MobileSFA.db3&lt;/database&gt;&lt;szWifiIP&gt;",M388,"&lt;/szWifiIP&gt;&lt;szWifiPort&gt;",N388,"&lt;/szWifiPort&gt;&lt;szGPRSIP&gt;",O388,"&lt;/szGPRSIP&gt;&lt;szGPRSPort&gt;",P388,"&lt;/szGPRSPort&gt;  &lt;szBackUpIP&gt;",Z388,"&lt;/szBackUpIP&gt;&lt;szBackUpPort&gt;",AA388,"&lt;/szBackUpPort&gt;  &lt;szType&gt;TO&lt;/szType&gt;&lt;bWifi&gt;YES&lt;/bWifi&gt;&lt;bDalamKota&gt;YES&lt;/bDalamKota&gt;    &lt;/userconfig&gt;")</f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88" s="11"/>
      <c r="H388" s="3" t="str">
        <f t="shared" ref="H388:H400" si="87">E388</f>
        <v>C087EB610CE1</v>
      </c>
      <c r="I388" s="11" t="str">
        <f t="shared" ref="I388:I400" si="88">F388</f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88" s="11"/>
      <c r="K388" s="11" t="str">
        <f t="shared" ref="K388:K400" si="89">CONCATENATE(B388,"M100")</f>
        <v>16JM100</v>
      </c>
      <c r="L388" s="11" t="str">
        <f t="shared" ref="L388:L400" si="90">B388</f>
        <v>16J</v>
      </c>
      <c r="M388" s="35" t="str">
        <f>VLOOKUP($L388,setting!$A$2:$M$93,3,0)</f>
        <v>192.168.0.240</v>
      </c>
      <c r="N388" s="35">
        <f>VLOOKUP($L388,setting!$A$2:$M$93,4,0)</f>
        <v>8005</v>
      </c>
      <c r="O388" s="35" t="str">
        <f>VLOOKUP($L388,setting!$A$2:$M$93,5,0)</f>
        <v>182.23.61.173</v>
      </c>
      <c r="P388" s="35">
        <f>VLOOKUP($L388,setting!$A$2:$M$93,6,0)</f>
        <v>8009</v>
      </c>
      <c r="Q388" s="11">
        <v>1</v>
      </c>
      <c r="R388" s="11">
        <v>1</v>
      </c>
      <c r="S388" s="11">
        <v>1234</v>
      </c>
      <c r="T388" s="11" t="s">
        <v>120</v>
      </c>
      <c r="U388" s="11" t="s">
        <v>302</v>
      </c>
      <c r="V388" s="11" t="s">
        <v>302</v>
      </c>
      <c r="W388" s="3" t="s">
        <v>466</v>
      </c>
      <c r="X388" s="3" t="s">
        <v>466</v>
      </c>
      <c r="Y388" s="11"/>
      <c r="Z388" s="35" t="str">
        <f>VLOOKUP($L388,setting!$A$2:$M$93,12,0)</f>
        <v>118.97.237.244</v>
      </c>
      <c r="AA388" s="35">
        <f>VLOOKUP($L388,setting!$A$2:$M$93,13,0)</f>
        <v>8009</v>
      </c>
      <c r="AB388" s="11"/>
      <c r="AC388" s="6" t="s">
        <v>305</v>
      </c>
      <c r="AD388" s="6" t="str">
        <f t="shared" ref="AD388:AD400" si="91">CONCATENATE(AC388,H388,"','",I388,"','",J388,"','",K388,"','",L388,"','",M388,"','",N388,"','",O388,"','",P388,"','",Q388,"','",R388,"','",S388,"','",T388,"','",U388,"','",V388,"','",W388,"','",X388,"','",Y388,"','",Z388,"','",AA388,"');")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('C087EB610CE1','&lt;?xml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89" spans="1:30" ht="135" x14ac:dyDescent="0.25">
      <c r="A389" t="s">
        <v>861</v>
      </c>
      <c r="B389" s="11" t="str">
        <f t="shared" si="85"/>
        <v>16J</v>
      </c>
      <c r="C389" s="11" t="str">
        <f>VLOOKUP(B389,Cabang!A:B,2,0)</f>
        <v>Madura</v>
      </c>
      <c r="D389" s="11" t="str">
        <f>VLOOKUP(B389,Cabang!A:C,3,0)</f>
        <v>TKTW4</v>
      </c>
      <c r="E389" t="s">
        <v>939</v>
      </c>
      <c r="F389" s="6" t="str">
        <f t="shared" si="86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89" s="11"/>
      <c r="H389" s="3" t="str">
        <f t="shared" si="87"/>
        <v>C087EB5A4ABD</v>
      </c>
      <c r="I389" s="11" t="str">
        <f t="shared" si="88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89" s="11"/>
      <c r="K389" s="11" t="str">
        <f t="shared" si="89"/>
        <v>16JM100</v>
      </c>
      <c r="L389" s="11" t="str">
        <f t="shared" si="90"/>
        <v>16J</v>
      </c>
      <c r="M389" s="35" t="str">
        <f>VLOOKUP($L389,setting!$A$2:$M$93,3,0)</f>
        <v>192.168.0.240</v>
      </c>
      <c r="N389" s="35">
        <f>VLOOKUP($L389,setting!$A$2:$M$93,4,0)</f>
        <v>8005</v>
      </c>
      <c r="O389" s="35" t="str">
        <f>VLOOKUP($L389,setting!$A$2:$M$93,5,0)</f>
        <v>182.23.61.173</v>
      </c>
      <c r="P389" s="35">
        <f>VLOOKUP($L389,setting!$A$2:$M$93,6,0)</f>
        <v>8009</v>
      </c>
      <c r="Q389" s="11">
        <v>1</v>
      </c>
      <c r="R389" s="11">
        <v>1</v>
      </c>
      <c r="S389" s="11">
        <v>1234</v>
      </c>
      <c r="T389" s="11" t="s">
        <v>120</v>
      </c>
      <c r="U389" s="11" t="s">
        <v>302</v>
      </c>
      <c r="V389" s="11" t="s">
        <v>302</v>
      </c>
      <c r="W389" s="3" t="s">
        <v>466</v>
      </c>
      <c r="X389" s="3" t="s">
        <v>466</v>
      </c>
      <c r="Y389" s="11"/>
      <c r="Z389" s="35" t="str">
        <f>VLOOKUP($L389,setting!$A$2:$M$93,12,0)</f>
        <v>118.97.237.244</v>
      </c>
      <c r="AA389" s="35">
        <f>VLOOKUP($L389,setting!$A$2:$M$93,13,0)</f>
        <v>8009</v>
      </c>
      <c r="AB389" s="11"/>
      <c r="AC389" s="6" t="s">
        <v>305</v>
      </c>
      <c r="AD389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('C087EB5A4ABD','&lt;?xml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90" spans="1:30" ht="135" x14ac:dyDescent="0.25">
      <c r="A390" t="s">
        <v>862</v>
      </c>
      <c r="B390" s="11" t="str">
        <f t="shared" si="85"/>
        <v>16J</v>
      </c>
      <c r="C390" s="11" t="str">
        <f>VLOOKUP(B390,Cabang!A:B,2,0)</f>
        <v>Madura</v>
      </c>
      <c r="D390" s="11" t="str">
        <f>VLOOKUP(B390,Cabang!A:C,3,0)</f>
        <v>TKTW4</v>
      </c>
      <c r="E390" t="s">
        <v>940</v>
      </c>
      <c r="F390" s="6" t="str">
        <f t="shared" si="86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90" s="11"/>
      <c r="H390" s="3" t="str">
        <f t="shared" si="87"/>
        <v>C087EB5A4AB9</v>
      </c>
      <c r="I390" s="11" t="str">
        <f t="shared" si="88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90" s="11"/>
      <c r="K390" s="11" t="str">
        <f t="shared" si="89"/>
        <v>16JM100</v>
      </c>
      <c r="L390" s="11" t="str">
        <f t="shared" si="90"/>
        <v>16J</v>
      </c>
      <c r="M390" s="35" t="str">
        <f>VLOOKUP($L390,setting!$A$2:$M$93,3,0)</f>
        <v>192.168.0.240</v>
      </c>
      <c r="N390" s="35">
        <f>VLOOKUP($L390,setting!$A$2:$M$93,4,0)</f>
        <v>8005</v>
      </c>
      <c r="O390" s="35" t="str">
        <f>VLOOKUP($L390,setting!$A$2:$M$93,5,0)</f>
        <v>182.23.61.173</v>
      </c>
      <c r="P390" s="35">
        <f>VLOOKUP($L390,setting!$A$2:$M$93,6,0)</f>
        <v>8009</v>
      </c>
      <c r="Q390" s="11">
        <v>1</v>
      </c>
      <c r="R390" s="11">
        <v>1</v>
      </c>
      <c r="S390" s="11">
        <v>1234</v>
      </c>
      <c r="T390" s="11" t="s">
        <v>120</v>
      </c>
      <c r="U390" s="11" t="s">
        <v>302</v>
      </c>
      <c r="V390" s="11" t="s">
        <v>302</v>
      </c>
      <c r="W390" s="3" t="s">
        <v>466</v>
      </c>
      <c r="X390" s="3" t="s">
        <v>466</v>
      </c>
      <c r="Y390" s="11"/>
      <c r="Z390" s="35" t="str">
        <f>VLOOKUP($L390,setting!$A$2:$M$93,12,0)</f>
        <v>118.97.237.244</v>
      </c>
      <c r="AA390" s="35">
        <f>VLOOKUP($L390,setting!$A$2:$M$93,13,0)</f>
        <v>8009</v>
      </c>
      <c r="AB390" s="11"/>
      <c r="AC390" s="6" t="s">
        <v>305</v>
      </c>
      <c r="AD390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('C087EB5A4AB9','&lt;?xml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91" spans="1:30" ht="135" x14ac:dyDescent="0.25">
      <c r="A391" t="s">
        <v>863</v>
      </c>
      <c r="B391" s="11" t="str">
        <f t="shared" si="85"/>
        <v>16J</v>
      </c>
      <c r="C391" s="11" t="str">
        <f>VLOOKUP(B391,Cabang!A:B,2,0)</f>
        <v>Madura</v>
      </c>
      <c r="D391" s="11" t="str">
        <f>VLOOKUP(B391,Cabang!A:C,3,0)</f>
        <v>TKTW4</v>
      </c>
      <c r="E391" t="s">
        <v>941</v>
      </c>
      <c r="F391" s="6" t="str">
        <f t="shared" si="86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91" s="11"/>
      <c r="H391" s="3" t="str">
        <f t="shared" si="87"/>
        <v>C087EB610C43</v>
      </c>
      <c r="I391" s="11" t="str">
        <f t="shared" si="88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91" s="11"/>
      <c r="K391" s="11" t="str">
        <f t="shared" si="89"/>
        <v>16JM100</v>
      </c>
      <c r="L391" s="11" t="str">
        <f t="shared" si="90"/>
        <v>16J</v>
      </c>
      <c r="M391" s="35" t="str">
        <f>VLOOKUP($L391,setting!$A$2:$M$93,3,0)</f>
        <v>192.168.0.240</v>
      </c>
      <c r="N391" s="35">
        <f>VLOOKUP($L391,setting!$A$2:$M$93,4,0)</f>
        <v>8005</v>
      </c>
      <c r="O391" s="35" t="str">
        <f>VLOOKUP($L391,setting!$A$2:$M$93,5,0)</f>
        <v>182.23.61.173</v>
      </c>
      <c r="P391" s="35">
        <f>VLOOKUP($L391,setting!$A$2:$M$93,6,0)</f>
        <v>8009</v>
      </c>
      <c r="Q391" s="11">
        <v>1</v>
      </c>
      <c r="R391" s="11">
        <v>1</v>
      </c>
      <c r="S391" s="11">
        <v>1234</v>
      </c>
      <c r="T391" s="11" t="s">
        <v>120</v>
      </c>
      <c r="U391" s="11" t="s">
        <v>302</v>
      </c>
      <c r="V391" s="11" t="s">
        <v>302</v>
      </c>
      <c r="W391" s="3" t="s">
        <v>466</v>
      </c>
      <c r="X391" s="3" t="s">
        <v>466</v>
      </c>
      <c r="Y391" s="11"/>
      <c r="Z391" s="35" t="str">
        <f>VLOOKUP($L391,setting!$A$2:$M$93,12,0)</f>
        <v>118.97.237.244</v>
      </c>
      <c r="AA391" s="35">
        <f>VLOOKUP($L391,setting!$A$2:$M$93,13,0)</f>
        <v>8009</v>
      </c>
      <c r="AB391" s="11"/>
      <c r="AC391" s="6" t="s">
        <v>305</v>
      </c>
      <c r="AD391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('C087EB610C43','&lt;?xml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92" spans="1:30" ht="135" x14ac:dyDescent="0.25">
      <c r="A392" t="s">
        <v>864</v>
      </c>
      <c r="B392" s="11" t="str">
        <f t="shared" si="85"/>
        <v>16J</v>
      </c>
      <c r="C392" s="11" t="str">
        <f>VLOOKUP(B392,Cabang!A:B,2,0)</f>
        <v>Madura</v>
      </c>
      <c r="D392" s="11" t="str">
        <f>VLOOKUP(B392,Cabang!A:C,3,0)</f>
        <v>TKTW4</v>
      </c>
      <c r="E392" t="s">
        <v>942</v>
      </c>
      <c r="F392" s="6" t="str">
        <f t="shared" si="86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392" s="11"/>
      <c r="H392" s="3" t="str">
        <f t="shared" si="87"/>
        <v>C087EB610D37</v>
      </c>
      <c r="I392" s="11" t="str">
        <f t="shared" si="88"/>
        <v>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392" s="11"/>
      <c r="K392" s="11" t="str">
        <f t="shared" si="89"/>
        <v>16JM100</v>
      </c>
      <c r="L392" s="11" t="str">
        <f t="shared" si="90"/>
        <v>16J</v>
      </c>
      <c r="M392" s="35" t="str">
        <f>VLOOKUP($L392,setting!$A$2:$M$93,3,0)</f>
        <v>192.168.0.240</v>
      </c>
      <c r="N392" s="35">
        <f>VLOOKUP($L392,setting!$A$2:$M$93,4,0)</f>
        <v>8005</v>
      </c>
      <c r="O392" s="35" t="str">
        <f>VLOOKUP($L392,setting!$A$2:$M$93,5,0)</f>
        <v>182.23.61.173</v>
      </c>
      <c r="P392" s="35">
        <f>VLOOKUP($L392,setting!$A$2:$M$93,6,0)</f>
        <v>8009</v>
      </c>
      <c r="Q392" s="11">
        <v>1</v>
      </c>
      <c r="R392" s="11">
        <v>1</v>
      </c>
      <c r="S392" s="11">
        <v>1234</v>
      </c>
      <c r="T392" s="11" t="s">
        <v>120</v>
      </c>
      <c r="U392" s="11" t="s">
        <v>302</v>
      </c>
      <c r="V392" s="11" t="s">
        <v>302</v>
      </c>
      <c r="W392" s="3" t="s">
        <v>466</v>
      </c>
      <c r="X392" s="3" t="s">
        <v>466</v>
      </c>
      <c r="Y392" s="11"/>
      <c r="Z392" s="35" t="str">
        <f>VLOOKUP($L392,setting!$A$2:$M$93,12,0)</f>
        <v>118.97.237.244</v>
      </c>
      <c r="AA392" s="35">
        <f>VLOOKUP($L392,setting!$A$2:$M$93,13,0)</f>
        <v>8009</v>
      </c>
      <c r="AB392" s="11"/>
      <c r="AC392" s="6" t="s">
        <v>305</v>
      </c>
      <c r="AD392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('C087EB610D37','&lt;?xml version="1.0" encoding="UTF-8"?&gt;&lt;userconfig&gt;&lt;username&gt;Office Mebel Madura&lt;/username&gt;&lt;szId&gt;16JM100&lt;/szId&gt;&lt;password&gt;1234&lt;/password&gt;&lt;szDepoId&gt;16J&lt;/szDepoId&gt;&lt;szDepoName&gt;Madura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&lt;/userconfig&gt;','','16JM100','16J','192.168.0.240','8005','182.23.61.173','8009','1','1','1234','TO','INJECT','INJECT','2017-12-22 08:15:30','2017-12-22 08:15:30','','118.97.237.244','8009');</v>
      </c>
    </row>
    <row r="393" spans="1:30" ht="135" x14ac:dyDescent="0.25">
      <c r="A393" t="s">
        <v>865</v>
      </c>
      <c r="B393" s="11" t="str">
        <f t="shared" si="85"/>
        <v>27A</v>
      </c>
      <c r="C393" s="11" t="str">
        <f>VLOOKUP(B393,Cabang!A:B,2,0)</f>
        <v>Makassar</v>
      </c>
      <c r="D393" s="11" t="str">
        <f>VLOOKUP(B393,Cabang!A:C,3,0)</f>
        <v>TKTW5</v>
      </c>
      <c r="E393" t="s">
        <v>943</v>
      </c>
      <c r="F393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3" s="11"/>
      <c r="H393" s="3" t="str">
        <f t="shared" si="87"/>
        <v>C087EB5A4B81</v>
      </c>
      <c r="I393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3" s="11"/>
      <c r="K393" s="11" t="str">
        <f t="shared" si="89"/>
        <v>27AM100</v>
      </c>
      <c r="L393" s="11" t="str">
        <f t="shared" si="90"/>
        <v>27A</v>
      </c>
      <c r="M393" s="35" t="str">
        <f>VLOOKUP($L393,setting!$A$2:$M$93,3,0)</f>
        <v>192.168.0.240</v>
      </c>
      <c r="N393" s="35">
        <f>VLOOKUP($L393,setting!$A$2:$M$93,4,0)</f>
        <v>8006</v>
      </c>
      <c r="O393" s="35" t="str">
        <f>VLOOKUP($L393,setting!$A$2:$M$93,5,0)</f>
        <v>180.250.176.221</v>
      </c>
      <c r="P393" s="35">
        <f>VLOOKUP($L393,setting!$A$2:$M$93,6,0)</f>
        <v>8006</v>
      </c>
      <c r="Q393" s="11">
        <v>1</v>
      </c>
      <c r="R393" s="11">
        <v>1</v>
      </c>
      <c r="S393" s="11">
        <v>1234</v>
      </c>
      <c r="T393" s="11" t="s">
        <v>120</v>
      </c>
      <c r="U393" s="11" t="s">
        <v>302</v>
      </c>
      <c r="V393" s="11" t="s">
        <v>302</v>
      </c>
      <c r="W393" s="3" t="s">
        <v>466</v>
      </c>
      <c r="X393" s="3" t="s">
        <v>466</v>
      </c>
      <c r="Y393" s="11"/>
      <c r="Z393" s="35" t="str">
        <f>VLOOKUP($L393,setting!$A$2:$M$93,12,0)</f>
        <v>118.97.237.244</v>
      </c>
      <c r="AA393" s="35">
        <f>VLOOKUP($L393,setting!$A$2:$M$93,13,0)</f>
        <v>8006</v>
      </c>
      <c r="AB393" s="11"/>
      <c r="AC393" s="6" t="s">
        <v>305</v>
      </c>
      <c r="AD393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('C087EB5A4B81','&lt;?xml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394" spans="1:30" ht="135" x14ac:dyDescent="0.25">
      <c r="A394" t="s">
        <v>866</v>
      </c>
      <c r="B394" s="11" t="str">
        <f t="shared" si="85"/>
        <v>27A</v>
      </c>
      <c r="C394" s="11" t="str">
        <f>VLOOKUP(B394,Cabang!A:B,2,0)</f>
        <v>Makassar</v>
      </c>
      <c r="D394" s="11" t="str">
        <f>VLOOKUP(B394,Cabang!A:C,3,0)</f>
        <v>TKTW5</v>
      </c>
      <c r="E394" t="s">
        <v>944</v>
      </c>
      <c r="F394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4" s="11"/>
      <c r="H394" s="3" t="str">
        <f t="shared" si="87"/>
        <v>C087EB6A184B</v>
      </c>
      <c r="I394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4" s="11"/>
      <c r="K394" s="11" t="str">
        <f t="shared" si="89"/>
        <v>27AM100</v>
      </c>
      <c r="L394" s="11" t="str">
        <f t="shared" si="90"/>
        <v>27A</v>
      </c>
      <c r="M394" s="35" t="str">
        <f>VLOOKUP($L394,setting!$A$2:$M$93,3,0)</f>
        <v>192.168.0.240</v>
      </c>
      <c r="N394" s="35">
        <f>VLOOKUP($L394,setting!$A$2:$M$93,4,0)</f>
        <v>8006</v>
      </c>
      <c r="O394" s="35" t="str">
        <f>VLOOKUP($L394,setting!$A$2:$M$93,5,0)</f>
        <v>180.250.176.221</v>
      </c>
      <c r="P394" s="35">
        <f>VLOOKUP($L394,setting!$A$2:$M$93,6,0)</f>
        <v>8006</v>
      </c>
      <c r="Q394" s="11">
        <v>1</v>
      </c>
      <c r="R394" s="11">
        <v>1</v>
      </c>
      <c r="S394" s="11">
        <v>1234</v>
      </c>
      <c r="T394" s="11" t="s">
        <v>120</v>
      </c>
      <c r="U394" s="11" t="s">
        <v>302</v>
      </c>
      <c r="V394" s="11" t="s">
        <v>302</v>
      </c>
      <c r="W394" s="3" t="s">
        <v>466</v>
      </c>
      <c r="X394" s="3" t="s">
        <v>466</v>
      </c>
      <c r="Y394" s="11"/>
      <c r="Z394" s="35" t="str">
        <f>VLOOKUP($L394,setting!$A$2:$M$93,12,0)</f>
        <v>118.97.237.244</v>
      </c>
      <c r="AA394" s="35">
        <f>VLOOKUP($L394,setting!$A$2:$M$93,13,0)</f>
        <v>8006</v>
      </c>
      <c r="AB394" s="11"/>
      <c r="AC394" s="6" t="s">
        <v>305</v>
      </c>
      <c r="AD394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('C087EB6A184B','&lt;?xml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395" spans="1:30" ht="135" x14ac:dyDescent="0.25">
      <c r="A395" t="s">
        <v>867</v>
      </c>
      <c r="B395" s="11" t="str">
        <f t="shared" si="85"/>
        <v>27A</v>
      </c>
      <c r="C395" s="11" t="str">
        <f>VLOOKUP(B395,Cabang!A:B,2,0)</f>
        <v>Makassar</v>
      </c>
      <c r="D395" s="11" t="str">
        <f>VLOOKUP(B395,Cabang!A:C,3,0)</f>
        <v>TKTW5</v>
      </c>
      <c r="E395" t="s">
        <v>945</v>
      </c>
      <c r="F395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5" s="11"/>
      <c r="H395" s="3" t="str">
        <f t="shared" si="87"/>
        <v>C087EB5B8709</v>
      </c>
      <c r="I395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5" s="11"/>
      <c r="K395" s="11" t="str">
        <f t="shared" si="89"/>
        <v>27AM100</v>
      </c>
      <c r="L395" s="11" t="str">
        <f t="shared" si="90"/>
        <v>27A</v>
      </c>
      <c r="M395" s="35" t="str">
        <f>VLOOKUP($L395,setting!$A$2:$M$93,3,0)</f>
        <v>192.168.0.240</v>
      </c>
      <c r="N395" s="35">
        <f>VLOOKUP($L395,setting!$A$2:$M$93,4,0)</f>
        <v>8006</v>
      </c>
      <c r="O395" s="35" t="str">
        <f>VLOOKUP($L395,setting!$A$2:$M$93,5,0)</f>
        <v>180.250.176.221</v>
      </c>
      <c r="P395" s="35">
        <f>VLOOKUP($L395,setting!$A$2:$M$93,6,0)</f>
        <v>8006</v>
      </c>
      <c r="Q395" s="11">
        <v>1</v>
      </c>
      <c r="R395" s="11">
        <v>1</v>
      </c>
      <c r="S395" s="11">
        <v>1234</v>
      </c>
      <c r="T395" s="11" t="s">
        <v>120</v>
      </c>
      <c r="U395" s="11" t="s">
        <v>302</v>
      </c>
      <c r="V395" s="11" t="s">
        <v>302</v>
      </c>
      <c r="W395" s="3" t="s">
        <v>466</v>
      </c>
      <c r="X395" s="3" t="s">
        <v>466</v>
      </c>
      <c r="Y395" s="11"/>
      <c r="Z395" s="35" t="str">
        <f>VLOOKUP($L395,setting!$A$2:$M$93,12,0)</f>
        <v>118.97.237.244</v>
      </c>
      <c r="AA395" s="35">
        <f>VLOOKUP($L395,setting!$A$2:$M$93,13,0)</f>
        <v>8006</v>
      </c>
      <c r="AB395" s="11"/>
      <c r="AC395" s="6" t="s">
        <v>305</v>
      </c>
      <c r="AD395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('C087EB5B8709','&lt;?xml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396" spans="1:30" ht="135" x14ac:dyDescent="0.25">
      <c r="A396" t="s">
        <v>868</v>
      </c>
      <c r="B396" s="11" t="str">
        <f t="shared" si="85"/>
        <v>27A</v>
      </c>
      <c r="C396" s="11" t="str">
        <f>VLOOKUP(B396,Cabang!A:B,2,0)</f>
        <v>Makassar</v>
      </c>
      <c r="D396" s="11" t="str">
        <f>VLOOKUP(B396,Cabang!A:C,3,0)</f>
        <v>TKTW5</v>
      </c>
      <c r="E396" t="s">
        <v>946</v>
      </c>
      <c r="F396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6" s="11"/>
      <c r="H396" s="3" t="str">
        <f t="shared" si="87"/>
        <v>C087EB5A4B85</v>
      </c>
      <c r="I396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6" s="11"/>
      <c r="K396" s="11" t="str">
        <f t="shared" si="89"/>
        <v>27AM100</v>
      </c>
      <c r="L396" s="11" t="str">
        <f t="shared" si="90"/>
        <v>27A</v>
      </c>
      <c r="M396" s="35" t="str">
        <f>VLOOKUP($L396,setting!$A$2:$M$93,3,0)</f>
        <v>192.168.0.240</v>
      </c>
      <c r="N396" s="35">
        <f>VLOOKUP($L396,setting!$A$2:$M$93,4,0)</f>
        <v>8006</v>
      </c>
      <c r="O396" s="35" t="str">
        <f>VLOOKUP($L396,setting!$A$2:$M$93,5,0)</f>
        <v>180.250.176.221</v>
      </c>
      <c r="P396" s="35">
        <f>VLOOKUP($L396,setting!$A$2:$M$93,6,0)</f>
        <v>8006</v>
      </c>
      <c r="Q396" s="11">
        <v>1</v>
      </c>
      <c r="R396" s="11">
        <v>1</v>
      </c>
      <c r="S396" s="11">
        <v>1234</v>
      </c>
      <c r="T396" s="11" t="s">
        <v>120</v>
      </c>
      <c r="U396" s="11" t="s">
        <v>302</v>
      </c>
      <c r="V396" s="11" t="s">
        <v>302</v>
      </c>
      <c r="W396" s="3" t="s">
        <v>466</v>
      </c>
      <c r="X396" s="3" t="s">
        <v>466</v>
      </c>
      <c r="Y396" s="11"/>
      <c r="Z396" s="35" t="str">
        <f>VLOOKUP($L396,setting!$A$2:$M$93,12,0)</f>
        <v>118.97.237.244</v>
      </c>
      <c r="AA396" s="35">
        <f>VLOOKUP($L396,setting!$A$2:$M$93,13,0)</f>
        <v>8006</v>
      </c>
      <c r="AB396" s="11"/>
      <c r="AC396" s="6" t="s">
        <v>305</v>
      </c>
      <c r="AD396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('C087EB5A4B85','&lt;?xml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397" spans="1:30" ht="135" x14ac:dyDescent="0.25">
      <c r="A397" t="s">
        <v>869</v>
      </c>
      <c r="B397" s="11" t="str">
        <f t="shared" si="85"/>
        <v>27A</v>
      </c>
      <c r="C397" s="11" t="str">
        <f>VLOOKUP(B397,Cabang!A:B,2,0)</f>
        <v>Makassar</v>
      </c>
      <c r="D397" s="11" t="str">
        <f>VLOOKUP(B397,Cabang!A:C,3,0)</f>
        <v>TKTW5</v>
      </c>
      <c r="E397" t="s">
        <v>947</v>
      </c>
      <c r="F397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7" s="11"/>
      <c r="H397" s="3" t="str">
        <f t="shared" si="87"/>
        <v>C087EB5A4A09</v>
      </c>
      <c r="I397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7" s="11"/>
      <c r="K397" s="11" t="str">
        <f t="shared" si="89"/>
        <v>27AM100</v>
      </c>
      <c r="L397" s="11" t="str">
        <f t="shared" si="90"/>
        <v>27A</v>
      </c>
      <c r="M397" s="35" t="str">
        <f>VLOOKUP($L397,setting!$A$2:$M$93,3,0)</f>
        <v>192.168.0.240</v>
      </c>
      <c r="N397" s="35">
        <f>VLOOKUP($L397,setting!$A$2:$M$93,4,0)</f>
        <v>8006</v>
      </c>
      <c r="O397" s="35" t="str">
        <f>VLOOKUP($L397,setting!$A$2:$M$93,5,0)</f>
        <v>180.250.176.221</v>
      </c>
      <c r="P397" s="35">
        <f>VLOOKUP($L397,setting!$A$2:$M$93,6,0)</f>
        <v>8006</v>
      </c>
      <c r="Q397" s="11">
        <v>1</v>
      </c>
      <c r="R397" s="11">
        <v>1</v>
      </c>
      <c r="S397" s="11">
        <v>1234</v>
      </c>
      <c r="T397" s="11" t="s">
        <v>120</v>
      </c>
      <c r="U397" s="11" t="s">
        <v>302</v>
      </c>
      <c r="V397" s="11" t="s">
        <v>302</v>
      </c>
      <c r="W397" s="3" t="s">
        <v>466</v>
      </c>
      <c r="X397" s="3" t="s">
        <v>466</v>
      </c>
      <c r="Y397" s="11"/>
      <c r="Z397" s="35" t="str">
        <f>VLOOKUP($L397,setting!$A$2:$M$93,12,0)</f>
        <v>118.97.237.244</v>
      </c>
      <c r="AA397" s="35">
        <f>VLOOKUP($L397,setting!$A$2:$M$93,13,0)</f>
        <v>8006</v>
      </c>
      <c r="AB397" s="11"/>
      <c r="AC397" s="6" t="s">
        <v>305</v>
      </c>
      <c r="AD397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('C087EB5A4A09','&lt;?xml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398" spans="1:30" ht="135" x14ac:dyDescent="0.25">
      <c r="A398" t="s">
        <v>870</v>
      </c>
      <c r="B398" s="11" t="str">
        <f t="shared" si="85"/>
        <v>27A</v>
      </c>
      <c r="C398" s="11" t="str">
        <f>VLOOKUP(B398,Cabang!A:B,2,0)</f>
        <v>Makassar</v>
      </c>
      <c r="D398" s="11" t="str">
        <f>VLOOKUP(B398,Cabang!A:C,3,0)</f>
        <v>TKTW5</v>
      </c>
      <c r="E398" t="s">
        <v>948</v>
      </c>
      <c r="F398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8" s="11"/>
      <c r="H398" s="3" t="str">
        <f t="shared" si="87"/>
        <v>C087EB5A4AA3</v>
      </c>
      <c r="I398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8" s="11"/>
      <c r="K398" s="11" t="str">
        <f t="shared" si="89"/>
        <v>27AM100</v>
      </c>
      <c r="L398" s="11" t="str">
        <f t="shared" si="90"/>
        <v>27A</v>
      </c>
      <c r="M398" s="35" t="str">
        <f>VLOOKUP($L398,setting!$A$2:$M$93,3,0)</f>
        <v>192.168.0.240</v>
      </c>
      <c r="N398" s="35">
        <f>VLOOKUP($L398,setting!$A$2:$M$93,4,0)</f>
        <v>8006</v>
      </c>
      <c r="O398" s="35" t="str">
        <f>VLOOKUP($L398,setting!$A$2:$M$93,5,0)</f>
        <v>180.250.176.221</v>
      </c>
      <c r="P398" s="35">
        <f>VLOOKUP($L398,setting!$A$2:$M$93,6,0)</f>
        <v>8006</v>
      </c>
      <c r="Q398" s="11">
        <v>1</v>
      </c>
      <c r="R398" s="11">
        <v>1</v>
      </c>
      <c r="S398" s="11">
        <v>1234</v>
      </c>
      <c r="T398" s="11" t="s">
        <v>120</v>
      </c>
      <c r="U398" s="11" t="s">
        <v>302</v>
      </c>
      <c r="V398" s="11" t="s">
        <v>302</v>
      </c>
      <c r="W398" s="3" t="s">
        <v>466</v>
      </c>
      <c r="X398" s="3" t="s">
        <v>466</v>
      </c>
      <c r="Y398" s="11"/>
      <c r="Z398" s="35" t="str">
        <f>VLOOKUP($L398,setting!$A$2:$M$93,12,0)</f>
        <v>118.97.237.244</v>
      </c>
      <c r="AA398" s="35">
        <f>VLOOKUP($L398,setting!$A$2:$M$93,13,0)</f>
        <v>8006</v>
      </c>
      <c r="AB398" s="11"/>
      <c r="AC398" s="6" t="s">
        <v>305</v>
      </c>
      <c r="AD398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('C087EB5A4AA3','&lt;?xml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399" spans="1:30" ht="135" x14ac:dyDescent="0.25">
      <c r="A399" t="s">
        <v>871</v>
      </c>
      <c r="B399" s="11" t="str">
        <f t="shared" si="85"/>
        <v>27A</v>
      </c>
      <c r="C399" s="11" t="str">
        <f>VLOOKUP(B399,Cabang!A:B,2,0)</f>
        <v>Makassar</v>
      </c>
      <c r="D399" s="11" t="str">
        <f>VLOOKUP(B399,Cabang!A:C,3,0)</f>
        <v>TKTW5</v>
      </c>
      <c r="E399" t="s">
        <v>949</v>
      </c>
      <c r="F399" s="6" t="str">
        <f t="shared" si="86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399" s="11"/>
      <c r="H399" s="3" t="str">
        <f t="shared" si="87"/>
        <v>C087EB5A4AAB</v>
      </c>
      <c r="I399" s="11" t="str">
        <f t="shared" si="88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399" s="11"/>
      <c r="K399" s="11" t="str">
        <f t="shared" si="89"/>
        <v>27AM100</v>
      </c>
      <c r="L399" s="11" t="str">
        <f t="shared" si="90"/>
        <v>27A</v>
      </c>
      <c r="M399" s="35" t="str">
        <f>VLOOKUP($L399,setting!$A$2:$M$93,3,0)</f>
        <v>192.168.0.240</v>
      </c>
      <c r="N399" s="35">
        <f>VLOOKUP($L399,setting!$A$2:$M$93,4,0)</f>
        <v>8006</v>
      </c>
      <c r="O399" s="35" t="str">
        <f>VLOOKUP($L399,setting!$A$2:$M$93,5,0)</f>
        <v>180.250.176.221</v>
      </c>
      <c r="P399" s="35">
        <f>VLOOKUP($L399,setting!$A$2:$M$93,6,0)</f>
        <v>8006</v>
      </c>
      <c r="Q399" s="11">
        <v>1</v>
      </c>
      <c r="R399" s="11">
        <v>1</v>
      </c>
      <c r="S399" s="11">
        <v>1234</v>
      </c>
      <c r="T399" s="11" t="s">
        <v>120</v>
      </c>
      <c r="U399" s="11" t="s">
        <v>302</v>
      </c>
      <c r="V399" s="11" t="s">
        <v>302</v>
      </c>
      <c r="W399" s="3" t="s">
        <v>466</v>
      </c>
      <c r="X399" s="3" t="s">
        <v>466</v>
      </c>
      <c r="Y399" s="11"/>
      <c r="Z399" s="35" t="str">
        <f>VLOOKUP($L399,setting!$A$2:$M$93,12,0)</f>
        <v>118.97.237.244</v>
      </c>
      <c r="AA399" s="35">
        <f>VLOOKUP($L399,setting!$A$2:$M$93,13,0)</f>
        <v>8006</v>
      </c>
      <c r="AB399" s="11"/>
      <c r="AC399" s="6" t="s">
        <v>305</v>
      </c>
      <c r="AD399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('C087EB5A4AAB','&lt;?xml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&lt;/userconfig&gt;','','27AM100','27A','192.168.0.240','8006','180.250.176.221','8006','1','1','1234','TO','INJECT','INJECT','2017-12-22 08:15:30','2017-12-22 08:15:30','','118.97.237.244','8006');</v>
      </c>
    </row>
    <row r="400" spans="1:30" ht="135" x14ac:dyDescent="0.25">
      <c r="A400" t="s">
        <v>872</v>
      </c>
      <c r="B400" s="11" t="str">
        <f t="shared" si="85"/>
        <v>29A</v>
      </c>
      <c r="C400" s="11" t="str">
        <f>VLOOKUP(B400,Cabang!A:B,2,0)</f>
        <v>Kendari</v>
      </c>
      <c r="D400" s="11" t="str">
        <f>VLOOKUP(B400,Cabang!A:C,3,0)</f>
        <v>TKTW5</v>
      </c>
      <c r="E400" t="s">
        <v>950</v>
      </c>
      <c r="F400" s="6" t="str">
        <f t="shared" si="86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00" s="11"/>
      <c r="H400" s="3" t="str">
        <f t="shared" si="87"/>
        <v>C087EB610BED</v>
      </c>
      <c r="I400" s="11" t="str">
        <f t="shared" si="88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00" s="11"/>
      <c r="K400" s="11" t="str">
        <f t="shared" si="89"/>
        <v>29AM100</v>
      </c>
      <c r="L400" s="11" t="str">
        <f t="shared" si="90"/>
        <v>29A</v>
      </c>
      <c r="M400" s="35" t="str">
        <f>VLOOKUP($L400,setting!$A$2:$M$93,3,0)</f>
        <v>192.168.0.240</v>
      </c>
      <c r="N400" s="35">
        <f>VLOOKUP($L400,setting!$A$2:$M$93,4,0)</f>
        <v>8006</v>
      </c>
      <c r="O400" s="35" t="str">
        <f>VLOOKUP($L400,setting!$A$2:$M$93,5,0)</f>
        <v>180.250.176.221</v>
      </c>
      <c r="P400" s="35">
        <f>VLOOKUP($L400,setting!$A$2:$M$93,6,0)</f>
        <v>8009</v>
      </c>
      <c r="Q400" s="11">
        <v>1</v>
      </c>
      <c r="R400" s="11">
        <v>1</v>
      </c>
      <c r="S400" s="11">
        <v>1234</v>
      </c>
      <c r="T400" s="11" t="s">
        <v>120</v>
      </c>
      <c r="U400" s="11" t="s">
        <v>302</v>
      </c>
      <c r="V400" s="11" t="s">
        <v>302</v>
      </c>
      <c r="W400" s="3" t="s">
        <v>466</v>
      </c>
      <c r="X400" s="3" t="s">
        <v>466</v>
      </c>
      <c r="Y400" s="11"/>
      <c r="Z400" s="35" t="str">
        <f>VLOOKUP($L400,setting!$A$2:$M$93,12,0)</f>
        <v>118.97.237.244</v>
      </c>
      <c r="AA400" s="35">
        <f>VLOOKUP($L400,setting!$A$2:$M$93,13,0)</f>
        <v>8009</v>
      </c>
      <c r="AB400" s="11"/>
      <c r="AC400" s="6" t="s">
        <v>305</v>
      </c>
      <c r="AD400" s="6" t="str">
        <f t="shared" si="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('C087EB610BED','&lt;?xml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401" spans="1:30" x14ac:dyDescent="0.25">
      <c r="L401"/>
    </row>
    <row r="402" spans="1:30" ht="135" x14ac:dyDescent="0.25">
      <c r="A402" t="s">
        <v>811</v>
      </c>
      <c r="B402" s="11" t="str">
        <f t="shared" ref="B402:B403" si="92">LEFT(A402,3)</f>
        <v>13B</v>
      </c>
      <c r="C402" s="11" t="str">
        <f>VLOOKUP(B402,Cabang!A:B,2,0)</f>
        <v>Bogor</v>
      </c>
      <c r="D402" s="11" t="str">
        <f>VLOOKUP(B402,Cabang!A:C,3,0)</f>
        <v>TKTW2</v>
      </c>
      <c r="E402" t="s">
        <v>951</v>
      </c>
      <c r="F402" s="6" t="str">
        <f t="shared" ref="F402:F403" si="93">CONCATENATE("&lt;?xml version=""1.0"" encoding=""UTF-8""?&gt;&lt;userconfig&gt;&lt;username&gt;Office Mebel ",C402,"&lt;/username&gt;&lt;szId&gt;",K402,"&lt;/szId&gt;&lt;password&gt;1234&lt;/password&gt;&lt;szDepoId&gt;",L402,"&lt;/szDepoId&gt;&lt;szDepoName&gt;",C402,"&lt;/szDepoName&gt;&lt;database&gt;MobileSFA.db3&lt;/database&gt;&lt;szWifiIP&gt;",M402,"&lt;/szWifiIP&gt;&lt;szWifiPort&gt;",N402,"&lt;/szWifiPort&gt;&lt;szGPRSIP&gt;",O402,"&lt;/szGPRSIP&gt;&lt;szGPRSPort&gt;",P402,"&lt;/szGPRSPort&gt;  &lt;szBackUpIP&gt;",Z402,"&lt;/szBackUpIP&gt;&lt;szBackUpPort&gt;",AA402,"&lt;/szBackUpPort&gt;  &lt;szType&gt;TO&lt;/szType&gt;&lt;bWifi&gt;YES&lt;/bWifi&gt;&lt;bDalamKota&gt;YES&lt;/bDalamKota&gt;    &lt;/userconfig&gt;")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02" s="11"/>
      <c r="H402" s="3" t="str">
        <f t="shared" ref="H402:H403" si="94">E402</f>
        <v>C0:87:EB:5B:88:49</v>
      </c>
      <c r="I402" s="11" t="str">
        <f t="shared" ref="I402:I403" si="95">F402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02" s="11"/>
      <c r="K402" s="11" t="str">
        <f t="shared" ref="K402:K403" si="96">CONCATENATE(B402,"M100")</f>
        <v>13BM100</v>
      </c>
      <c r="L402" s="11" t="str">
        <f t="shared" ref="L402:L403" si="97">B402</f>
        <v>13B</v>
      </c>
      <c r="M402" s="35" t="str">
        <f>VLOOKUP($L402,setting!$A$2:$M$93,3,0)</f>
        <v>192.168.0.240</v>
      </c>
      <c r="N402" s="35">
        <f>VLOOKUP($L402,setting!$A$2:$M$93,4,0)</f>
        <v>8002</v>
      </c>
      <c r="O402" s="35" t="str">
        <f>VLOOKUP($L402,setting!$A$2:$M$93,5,0)</f>
        <v>36.66.214.246</v>
      </c>
      <c r="P402" s="35">
        <f>VLOOKUP($L402,setting!$A$2:$M$93,6,0)</f>
        <v>8009</v>
      </c>
      <c r="Q402" s="11">
        <v>1</v>
      </c>
      <c r="R402" s="11">
        <v>1</v>
      </c>
      <c r="S402" s="11">
        <v>1234</v>
      </c>
      <c r="T402" s="11" t="s">
        <v>120</v>
      </c>
      <c r="U402" s="11" t="s">
        <v>302</v>
      </c>
      <c r="V402" s="11" t="s">
        <v>302</v>
      </c>
      <c r="W402" s="3" t="s">
        <v>466</v>
      </c>
      <c r="X402" s="3" t="s">
        <v>466</v>
      </c>
      <c r="Y402" s="11"/>
      <c r="Z402" s="35" t="str">
        <f>VLOOKUP($L402,setting!$A$2:$M$93,12,0)</f>
        <v>118.97.237.244</v>
      </c>
      <c r="AA402" s="35">
        <f>VLOOKUP($L402,setting!$A$2:$M$93,13,0)</f>
        <v>8009</v>
      </c>
      <c r="AB402" s="11"/>
      <c r="AC402" s="6" t="s">
        <v>305</v>
      </c>
      <c r="AD402" s="6" t="str">
        <f t="shared" ref="AD402:AD403" si="98">CONCATENATE(AC402,H402,"','",I402,"','",J402,"','",K402,"','",L402,"','",M402,"','",N402,"','",O402,"','",P402,"','",Q402,"','",R402,"','",S402,"','",T402,"','",U402,"','",V402,"','",W402,"','",X402,"','",Y402,"','",Z402,"','",AA402,"');")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('C0:87:EB:5B:88:49','&lt;?xml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403" spans="1:30" ht="135" x14ac:dyDescent="0.25">
      <c r="A403" t="s">
        <v>812</v>
      </c>
      <c r="B403" s="11" t="str">
        <f t="shared" si="92"/>
        <v>13B</v>
      </c>
      <c r="C403" s="11" t="str">
        <f>VLOOKUP(B403,Cabang!A:B,2,0)</f>
        <v>Bogor</v>
      </c>
      <c r="D403" s="11" t="str">
        <f>VLOOKUP(B403,Cabang!A:C,3,0)</f>
        <v>TKTW2</v>
      </c>
      <c r="E403" t="s">
        <v>952</v>
      </c>
      <c r="F403" s="6" t="str">
        <f t="shared" si="93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03" s="11"/>
      <c r="H403" s="3" t="str">
        <f t="shared" si="94"/>
        <v>C0:87:EB:5B:87:4B</v>
      </c>
      <c r="I403" s="11" t="str">
        <f t="shared" si="95"/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03" s="11"/>
      <c r="K403" s="11" t="str">
        <f t="shared" si="96"/>
        <v>13BM100</v>
      </c>
      <c r="L403" s="11" t="str">
        <f t="shared" si="97"/>
        <v>13B</v>
      </c>
      <c r="M403" s="35" t="str">
        <f>VLOOKUP($L403,setting!$A$2:$M$93,3,0)</f>
        <v>192.168.0.240</v>
      </c>
      <c r="N403" s="35">
        <f>VLOOKUP($L403,setting!$A$2:$M$93,4,0)</f>
        <v>8002</v>
      </c>
      <c r="O403" s="35" t="str">
        <f>VLOOKUP($L403,setting!$A$2:$M$93,5,0)</f>
        <v>36.66.214.246</v>
      </c>
      <c r="P403" s="35">
        <f>VLOOKUP($L403,setting!$A$2:$M$93,6,0)</f>
        <v>8009</v>
      </c>
      <c r="Q403" s="11">
        <v>1</v>
      </c>
      <c r="R403" s="11">
        <v>1</v>
      </c>
      <c r="S403" s="11">
        <v>1234</v>
      </c>
      <c r="T403" s="11" t="s">
        <v>120</v>
      </c>
      <c r="U403" s="11" t="s">
        <v>302</v>
      </c>
      <c r="V403" s="11" t="s">
        <v>302</v>
      </c>
      <c r="W403" s="3" t="s">
        <v>466</v>
      </c>
      <c r="X403" s="3" t="s">
        <v>466</v>
      </c>
      <c r="Y403" s="11"/>
      <c r="Z403" s="35" t="str">
        <f>VLOOKUP($L403,setting!$A$2:$M$93,12,0)</f>
        <v>118.97.237.244</v>
      </c>
      <c r="AA403" s="35">
        <f>VLOOKUP($L403,setting!$A$2:$M$93,13,0)</f>
        <v>8009</v>
      </c>
      <c r="AB403" s="11"/>
      <c r="AC403" s="6" t="s">
        <v>305</v>
      </c>
      <c r="AD403" s="6" t="str">
        <f t="shared" si="9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('C0:87:EB:5B:87:4B','&lt;?xml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404" spans="1:30" x14ac:dyDescent="0.25">
      <c r="L404"/>
    </row>
    <row r="405" spans="1:30" ht="135" x14ac:dyDescent="0.25">
      <c r="A405" t="s">
        <v>953</v>
      </c>
      <c r="B405" s="11" t="str">
        <f t="shared" ref="B405:B437" si="99">LEFT(A405,3)</f>
        <v>14F</v>
      </c>
      <c r="C405" s="11" t="str">
        <f>VLOOKUP(B405,Cabang!A:B,2,0)</f>
        <v>Semarang</v>
      </c>
      <c r="D405" s="11" t="str">
        <f>VLOOKUP(B405,Cabang!A:C,3,0)</f>
        <v>TKTW3</v>
      </c>
      <c r="E405" t="s">
        <v>986</v>
      </c>
      <c r="F405" s="6" t="str">
        <f t="shared" ref="F405:F437" si="100">CONCATENATE("&lt;?xml version=""1.0"" encoding=""UTF-8""?&gt;&lt;userconfig&gt;&lt;username&gt;Office Mebel ",C405,"&lt;/username&gt;&lt;szId&gt;",K405,"&lt;/szId&gt;&lt;password&gt;1234&lt;/password&gt;&lt;szDepoId&gt;",L405,"&lt;/szDepoId&gt;&lt;szDepoName&gt;",C405,"&lt;/szDepoName&gt;&lt;database&gt;MobileSFA.db3&lt;/database&gt;&lt;szWifiIP&gt;",M405,"&lt;/szWifiIP&gt;&lt;szWifiPort&gt;",N405,"&lt;/szWifiPort&gt;&lt;szGPRSIP&gt;",O405,"&lt;/szGPRSIP&gt;&lt;szGPRSPort&gt;",P405,"&lt;/szGPRSPort&gt;  &lt;szBackUpIP&gt;",Z405,"&lt;/szBackUpIP&gt;&lt;szBackUpPort&gt;",AA405,"&lt;/szBackUpPort&gt;  &lt;szType&gt;TO&lt;/szType&gt;&lt;bWifi&gt;YES&lt;/bWifi&gt;&lt;bDalamKota&gt;YES&lt;/bDalamKota&gt;    &lt;/userconfig&gt;")</f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05" s="11"/>
      <c r="H405" s="3" t="str">
        <f t="shared" ref="H405:H437" si="101">E405</f>
        <v>C087EB5B85CF</v>
      </c>
      <c r="I405" s="11" t="str">
        <f t="shared" ref="I405:I437" si="102">F405</f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05" s="11"/>
      <c r="K405" s="11" t="str">
        <f t="shared" ref="K405:K437" si="103">CONCATENATE(B405,"M100")</f>
        <v>14FM100</v>
      </c>
      <c r="L405" s="11" t="str">
        <f t="shared" ref="L405:L437" si="104">B405</f>
        <v>14F</v>
      </c>
      <c r="M405" s="35" t="str">
        <f>VLOOKUP($L405,setting!$A$2:$M$93,3,0)</f>
        <v>192.168.0.240</v>
      </c>
      <c r="N405" s="35">
        <f>VLOOKUP($L405,setting!$A$2:$M$93,4,0)</f>
        <v>8004</v>
      </c>
      <c r="O405" s="35" t="str">
        <f>VLOOKUP($L405,setting!$A$2:$M$93,5,0)</f>
        <v>182.23.61.172</v>
      </c>
      <c r="P405" s="35">
        <f>VLOOKUP($L405,setting!$A$2:$M$93,6,0)</f>
        <v>8004</v>
      </c>
      <c r="Q405" s="11">
        <v>1</v>
      </c>
      <c r="R405" s="11">
        <v>1</v>
      </c>
      <c r="S405" s="11">
        <v>1234</v>
      </c>
      <c r="T405" s="11" t="s">
        <v>120</v>
      </c>
      <c r="U405" s="11" t="s">
        <v>302</v>
      </c>
      <c r="V405" s="11" t="s">
        <v>302</v>
      </c>
      <c r="W405" s="3" t="s">
        <v>466</v>
      </c>
      <c r="X405" s="3" t="s">
        <v>466</v>
      </c>
      <c r="Y405" s="11"/>
      <c r="Z405" s="35" t="str">
        <f>VLOOKUP($L405,setting!$A$2:$M$93,12,0)</f>
        <v>118.97.237.244</v>
      </c>
      <c r="AA405" s="35">
        <f>VLOOKUP($L405,setting!$A$2:$M$93,13,0)</f>
        <v>8004</v>
      </c>
      <c r="AB405" s="11"/>
      <c r="AC405" s="6" t="s">
        <v>305</v>
      </c>
      <c r="AD405" s="6" t="str">
        <f t="shared" ref="AD405:AD437" si="105">CONCATENATE(AC405,H405,"','",I405,"','",J405,"','",K405,"','",L405,"','",M405,"','",N405,"','",O405,"','",P405,"','",Q405,"','",R405,"','",S405,"','",T405,"','",U405,"','",V405,"','",W405,"','",X405,"','",Y405,"','",Z405,"','",AA405,"');")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('C087EB5B85CF','&lt;?xml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06" spans="1:30" ht="135" x14ac:dyDescent="0.25">
      <c r="A406" t="s">
        <v>954</v>
      </c>
      <c r="B406" s="11" t="str">
        <f t="shared" si="99"/>
        <v>14F</v>
      </c>
      <c r="C406" s="11" t="str">
        <f>VLOOKUP(B406,Cabang!A:B,2,0)</f>
        <v>Semarang</v>
      </c>
      <c r="D406" s="11" t="str">
        <f>VLOOKUP(B406,Cabang!A:C,3,0)</f>
        <v>TKTW3</v>
      </c>
      <c r="E406" t="s">
        <v>987</v>
      </c>
      <c r="F406" s="6" t="str">
        <f t="shared" si="100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06" s="11"/>
      <c r="H406" s="3" t="str">
        <f t="shared" si="101"/>
        <v>C087EB5B85AF</v>
      </c>
      <c r="I406" s="11" t="str">
        <f t="shared" si="102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06" s="11"/>
      <c r="K406" s="11" t="str">
        <f t="shared" si="103"/>
        <v>14FM100</v>
      </c>
      <c r="L406" s="11" t="str">
        <f t="shared" si="104"/>
        <v>14F</v>
      </c>
      <c r="M406" s="35" t="str">
        <f>VLOOKUP($L406,setting!$A$2:$M$93,3,0)</f>
        <v>192.168.0.240</v>
      </c>
      <c r="N406" s="35">
        <f>VLOOKUP($L406,setting!$A$2:$M$93,4,0)</f>
        <v>8004</v>
      </c>
      <c r="O406" s="35" t="str">
        <f>VLOOKUP($L406,setting!$A$2:$M$93,5,0)</f>
        <v>182.23.61.172</v>
      </c>
      <c r="P406" s="35">
        <f>VLOOKUP($L406,setting!$A$2:$M$93,6,0)</f>
        <v>8004</v>
      </c>
      <c r="Q406" s="11">
        <v>1</v>
      </c>
      <c r="R406" s="11">
        <v>1</v>
      </c>
      <c r="S406" s="11">
        <v>1234</v>
      </c>
      <c r="T406" s="11" t="s">
        <v>120</v>
      </c>
      <c r="U406" s="11" t="s">
        <v>302</v>
      </c>
      <c r="V406" s="11" t="s">
        <v>302</v>
      </c>
      <c r="W406" s="3" t="s">
        <v>466</v>
      </c>
      <c r="X406" s="3" t="s">
        <v>466</v>
      </c>
      <c r="Y406" s="11"/>
      <c r="Z406" s="35" t="str">
        <f>VLOOKUP($L406,setting!$A$2:$M$93,12,0)</f>
        <v>118.97.237.244</v>
      </c>
      <c r="AA406" s="35">
        <f>VLOOKUP($L406,setting!$A$2:$M$93,13,0)</f>
        <v>8004</v>
      </c>
      <c r="AB406" s="11"/>
      <c r="AC406" s="6" t="s">
        <v>305</v>
      </c>
      <c r="AD406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('C087EB5B85AF','&lt;?xml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07" spans="1:30" ht="135" x14ac:dyDescent="0.25">
      <c r="A407" t="s">
        <v>955</v>
      </c>
      <c r="B407" s="11" t="str">
        <f t="shared" si="99"/>
        <v>14F</v>
      </c>
      <c r="C407" s="11" t="str">
        <f>VLOOKUP(B407,Cabang!A:B,2,0)</f>
        <v>Semarang</v>
      </c>
      <c r="D407" s="11" t="str">
        <f>VLOOKUP(B407,Cabang!A:C,3,0)</f>
        <v>TKTW3</v>
      </c>
      <c r="E407" t="s">
        <v>988</v>
      </c>
      <c r="F407" s="6" t="str">
        <f t="shared" si="100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07" s="11"/>
      <c r="H407" s="3" t="str">
        <f t="shared" si="101"/>
        <v>C087EB5A4AB7</v>
      </c>
      <c r="I407" s="11" t="str">
        <f t="shared" si="102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07" s="11"/>
      <c r="K407" s="11" t="str">
        <f t="shared" si="103"/>
        <v>14FM100</v>
      </c>
      <c r="L407" s="11" t="str">
        <f t="shared" si="104"/>
        <v>14F</v>
      </c>
      <c r="M407" s="35" t="str">
        <f>VLOOKUP($L407,setting!$A$2:$M$93,3,0)</f>
        <v>192.168.0.240</v>
      </c>
      <c r="N407" s="35">
        <f>VLOOKUP($L407,setting!$A$2:$M$93,4,0)</f>
        <v>8004</v>
      </c>
      <c r="O407" s="35" t="str">
        <f>VLOOKUP($L407,setting!$A$2:$M$93,5,0)</f>
        <v>182.23.61.172</v>
      </c>
      <c r="P407" s="35">
        <f>VLOOKUP($L407,setting!$A$2:$M$93,6,0)</f>
        <v>8004</v>
      </c>
      <c r="Q407" s="11">
        <v>1</v>
      </c>
      <c r="R407" s="11">
        <v>1</v>
      </c>
      <c r="S407" s="11">
        <v>1234</v>
      </c>
      <c r="T407" s="11" t="s">
        <v>120</v>
      </c>
      <c r="U407" s="11" t="s">
        <v>302</v>
      </c>
      <c r="V407" s="11" t="s">
        <v>302</v>
      </c>
      <c r="W407" s="3" t="s">
        <v>466</v>
      </c>
      <c r="X407" s="3" t="s">
        <v>466</v>
      </c>
      <c r="Y407" s="11"/>
      <c r="Z407" s="35" t="str">
        <f>VLOOKUP($L407,setting!$A$2:$M$93,12,0)</f>
        <v>118.97.237.244</v>
      </c>
      <c r="AA407" s="35">
        <f>VLOOKUP($L407,setting!$A$2:$M$93,13,0)</f>
        <v>8004</v>
      </c>
      <c r="AB407" s="11"/>
      <c r="AC407" s="6" t="s">
        <v>305</v>
      </c>
      <c r="AD407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('C087EB5A4AB7','&lt;?xml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08" spans="1:30" ht="135" x14ac:dyDescent="0.25">
      <c r="A408" t="s">
        <v>956</v>
      </c>
      <c r="B408" s="11" t="str">
        <f t="shared" si="99"/>
        <v>14F</v>
      </c>
      <c r="C408" s="11" t="str">
        <f>VLOOKUP(B408,Cabang!A:B,2,0)</f>
        <v>Semarang</v>
      </c>
      <c r="D408" s="11" t="str">
        <f>VLOOKUP(B408,Cabang!A:C,3,0)</f>
        <v>TKTW3</v>
      </c>
      <c r="E408" t="s">
        <v>989</v>
      </c>
      <c r="F408" s="6" t="str">
        <f t="shared" si="100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08" s="11"/>
      <c r="H408" s="3" t="str">
        <f t="shared" si="101"/>
        <v>C087EB5A4AA9</v>
      </c>
      <c r="I408" s="11" t="str">
        <f t="shared" si="102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08" s="11"/>
      <c r="K408" s="11" t="str">
        <f t="shared" si="103"/>
        <v>14FM100</v>
      </c>
      <c r="L408" s="11" t="str">
        <f t="shared" si="104"/>
        <v>14F</v>
      </c>
      <c r="M408" s="35" t="str">
        <f>VLOOKUP($L408,setting!$A$2:$M$93,3,0)</f>
        <v>192.168.0.240</v>
      </c>
      <c r="N408" s="35">
        <f>VLOOKUP($L408,setting!$A$2:$M$93,4,0)</f>
        <v>8004</v>
      </c>
      <c r="O408" s="35" t="str">
        <f>VLOOKUP($L408,setting!$A$2:$M$93,5,0)</f>
        <v>182.23.61.172</v>
      </c>
      <c r="P408" s="35">
        <f>VLOOKUP($L408,setting!$A$2:$M$93,6,0)</f>
        <v>8004</v>
      </c>
      <c r="Q408" s="11">
        <v>1</v>
      </c>
      <c r="R408" s="11">
        <v>1</v>
      </c>
      <c r="S408" s="11">
        <v>1234</v>
      </c>
      <c r="T408" s="11" t="s">
        <v>120</v>
      </c>
      <c r="U408" s="11" t="s">
        <v>302</v>
      </c>
      <c r="V408" s="11" t="s">
        <v>302</v>
      </c>
      <c r="W408" s="3" t="s">
        <v>466</v>
      </c>
      <c r="X408" s="3" t="s">
        <v>466</v>
      </c>
      <c r="Y408" s="11"/>
      <c r="Z408" s="35" t="str">
        <f>VLOOKUP($L408,setting!$A$2:$M$93,12,0)</f>
        <v>118.97.237.244</v>
      </c>
      <c r="AA408" s="35">
        <f>VLOOKUP($L408,setting!$A$2:$M$93,13,0)</f>
        <v>8004</v>
      </c>
      <c r="AB408" s="11"/>
      <c r="AC408" s="6" t="s">
        <v>305</v>
      </c>
      <c r="AD408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('C087EB5A4AA9','&lt;?xml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09" spans="1:30" ht="135" x14ac:dyDescent="0.25">
      <c r="A409" t="s">
        <v>957</v>
      </c>
      <c r="B409" s="11" t="str">
        <f t="shared" si="99"/>
        <v>14F</v>
      </c>
      <c r="C409" s="11" t="str">
        <f>VLOOKUP(B409,Cabang!A:B,2,0)</f>
        <v>Semarang</v>
      </c>
      <c r="D409" s="11" t="str">
        <f>VLOOKUP(B409,Cabang!A:C,3,0)</f>
        <v>TKTW3</v>
      </c>
      <c r="E409" t="s">
        <v>990</v>
      </c>
      <c r="F409" s="6" t="str">
        <f t="shared" si="100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09" s="11"/>
      <c r="H409" s="3" t="str">
        <f t="shared" si="101"/>
        <v>C087EB5A4AAF</v>
      </c>
      <c r="I409" s="11" t="str">
        <f t="shared" si="102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09" s="11"/>
      <c r="K409" s="11" t="str">
        <f t="shared" si="103"/>
        <v>14FM100</v>
      </c>
      <c r="L409" s="11" t="str">
        <f t="shared" si="104"/>
        <v>14F</v>
      </c>
      <c r="M409" s="35" t="str">
        <f>VLOOKUP($L409,setting!$A$2:$M$93,3,0)</f>
        <v>192.168.0.240</v>
      </c>
      <c r="N409" s="35">
        <f>VLOOKUP($L409,setting!$A$2:$M$93,4,0)</f>
        <v>8004</v>
      </c>
      <c r="O409" s="35" t="str">
        <f>VLOOKUP($L409,setting!$A$2:$M$93,5,0)</f>
        <v>182.23.61.172</v>
      </c>
      <c r="P409" s="35">
        <f>VLOOKUP($L409,setting!$A$2:$M$93,6,0)</f>
        <v>8004</v>
      </c>
      <c r="Q409" s="11">
        <v>1</v>
      </c>
      <c r="R409" s="11">
        <v>1</v>
      </c>
      <c r="S409" s="11">
        <v>1234</v>
      </c>
      <c r="T409" s="11" t="s">
        <v>120</v>
      </c>
      <c r="U409" s="11" t="s">
        <v>302</v>
      </c>
      <c r="V409" s="11" t="s">
        <v>302</v>
      </c>
      <c r="W409" s="3" t="s">
        <v>466</v>
      </c>
      <c r="X409" s="3" t="s">
        <v>466</v>
      </c>
      <c r="Y409" s="11"/>
      <c r="Z409" s="35" t="str">
        <f>VLOOKUP($L409,setting!$A$2:$M$93,12,0)</f>
        <v>118.97.237.244</v>
      </c>
      <c r="AA409" s="35">
        <f>VLOOKUP($L409,setting!$A$2:$M$93,13,0)</f>
        <v>8004</v>
      </c>
      <c r="AB409" s="11"/>
      <c r="AC409" s="6" t="s">
        <v>305</v>
      </c>
      <c r="AD409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('C087EB5A4AAF','&lt;?xml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10" spans="1:30" ht="135" x14ac:dyDescent="0.25">
      <c r="A410" t="s">
        <v>958</v>
      </c>
      <c r="B410" s="11" t="str">
        <f t="shared" si="99"/>
        <v>14F</v>
      </c>
      <c r="C410" s="11" t="str">
        <f>VLOOKUP(B410,Cabang!A:B,2,0)</f>
        <v>Semarang</v>
      </c>
      <c r="D410" s="11" t="str">
        <f>VLOOKUP(B410,Cabang!A:C,3,0)</f>
        <v>TKTW3</v>
      </c>
      <c r="E410" t="s">
        <v>991</v>
      </c>
      <c r="F410" s="6" t="str">
        <f t="shared" si="100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10" s="11"/>
      <c r="H410" s="3" t="str">
        <f t="shared" si="101"/>
        <v>C087EB610C6B</v>
      </c>
      <c r="I410" s="11" t="str">
        <f t="shared" si="102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10" s="11"/>
      <c r="K410" s="11" t="str">
        <f t="shared" si="103"/>
        <v>14FM100</v>
      </c>
      <c r="L410" s="11" t="str">
        <f t="shared" si="104"/>
        <v>14F</v>
      </c>
      <c r="M410" s="35" t="str">
        <f>VLOOKUP($L410,setting!$A$2:$M$93,3,0)</f>
        <v>192.168.0.240</v>
      </c>
      <c r="N410" s="35">
        <f>VLOOKUP($L410,setting!$A$2:$M$93,4,0)</f>
        <v>8004</v>
      </c>
      <c r="O410" s="35" t="str">
        <f>VLOOKUP($L410,setting!$A$2:$M$93,5,0)</f>
        <v>182.23.61.172</v>
      </c>
      <c r="P410" s="35">
        <f>VLOOKUP($L410,setting!$A$2:$M$93,6,0)</f>
        <v>8004</v>
      </c>
      <c r="Q410" s="11">
        <v>1</v>
      </c>
      <c r="R410" s="11">
        <v>1</v>
      </c>
      <c r="S410" s="11">
        <v>1234</v>
      </c>
      <c r="T410" s="11" t="s">
        <v>120</v>
      </c>
      <c r="U410" s="11" t="s">
        <v>302</v>
      </c>
      <c r="V410" s="11" t="s">
        <v>302</v>
      </c>
      <c r="W410" s="3" t="s">
        <v>466</v>
      </c>
      <c r="X410" s="3" t="s">
        <v>466</v>
      </c>
      <c r="Y410" s="11"/>
      <c r="Z410" s="35" t="str">
        <f>VLOOKUP($L410,setting!$A$2:$M$93,12,0)</f>
        <v>118.97.237.244</v>
      </c>
      <c r="AA410" s="35">
        <f>VLOOKUP($L410,setting!$A$2:$M$93,13,0)</f>
        <v>8004</v>
      </c>
      <c r="AB410" s="11"/>
      <c r="AC410" s="6" t="s">
        <v>305</v>
      </c>
      <c r="AD410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('C087EB610C6B','&lt;?xml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11" spans="1:30" ht="135" x14ac:dyDescent="0.25">
      <c r="A411" t="s">
        <v>959</v>
      </c>
      <c r="B411" s="11" t="str">
        <f t="shared" si="99"/>
        <v>14F</v>
      </c>
      <c r="C411" s="11" t="str">
        <f>VLOOKUP(B411,Cabang!A:B,2,0)</f>
        <v>Semarang</v>
      </c>
      <c r="D411" s="11" t="str">
        <f>VLOOKUP(B411,Cabang!A:C,3,0)</f>
        <v>TKTW3</v>
      </c>
      <c r="E411" t="s">
        <v>992</v>
      </c>
      <c r="F411" s="6" t="str">
        <f t="shared" si="100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11" s="11"/>
      <c r="H411" s="3" t="str">
        <f t="shared" si="101"/>
        <v>C087EB5A4AB1</v>
      </c>
      <c r="I411" s="11" t="str">
        <f t="shared" si="102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11" s="11"/>
      <c r="K411" s="11" t="str">
        <f t="shared" si="103"/>
        <v>14FM100</v>
      </c>
      <c r="L411" s="11" t="str">
        <f t="shared" si="104"/>
        <v>14F</v>
      </c>
      <c r="M411" s="35" t="str">
        <f>VLOOKUP($L411,setting!$A$2:$M$93,3,0)</f>
        <v>192.168.0.240</v>
      </c>
      <c r="N411" s="35">
        <f>VLOOKUP($L411,setting!$A$2:$M$93,4,0)</f>
        <v>8004</v>
      </c>
      <c r="O411" s="35" t="str">
        <f>VLOOKUP($L411,setting!$A$2:$M$93,5,0)</f>
        <v>182.23.61.172</v>
      </c>
      <c r="P411" s="35">
        <f>VLOOKUP($L411,setting!$A$2:$M$93,6,0)</f>
        <v>8004</v>
      </c>
      <c r="Q411" s="11">
        <v>1</v>
      </c>
      <c r="R411" s="11">
        <v>1</v>
      </c>
      <c r="S411" s="11">
        <v>1234</v>
      </c>
      <c r="T411" s="11" t="s">
        <v>120</v>
      </c>
      <c r="U411" s="11" t="s">
        <v>302</v>
      </c>
      <c r="V411" s="11" t="s">
        <v>302</v>
      </c>
      <c r="W411" s="3" t="s">
        <v>466</v>
      </c>
      <c r="X411" s="3" t="s">
        <v>466</v>
      </c>
      <c r="Y411" s="11"/>
      <c r="Z411" s="35" t="str">
        <f>VLOOKUP($L411,setting!$A$2:$M$93,12,0)</f>
        <v>118.97.237.244</v>
      </c>
      <c r="AA411" s="35">
        <f>VLOOKUP($L411,setting!$A$2:$M$93,13,0)</f>
        <v>8004</v>
      </c>
      <c r="AB411" s="11"/>
      <c r="AC411" s="6" t="s">
        <v>305</v>
      </c>
      <c r="AD411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('C087EB5A4AB1','&lt;?xml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12" spans="1:30" ht="135" x14ac:dyDescent="0.25">
      <c r="A412" t="s">
        <v>960</v>
      </c>
      <c r="B412" s="11" t="str">
        <f t="shared" si="99"/>
        <v>15A</v>
      </c>
      <c r="C412" s="11" t="str">
        <f>VLOOKUP(B412,Cabang!A:B,2,0)</f>
        <v>Yogyakarta Barat</v>
      </c>
      <c r="D412" s="11" t="str">
        <f>VLOOKUP(B412,Cabang!A:C,3,0)</f>
        <v>TKTW3</v>
      </c>
      <c r="E412" t="s">
        <v>993</v>
      </c>
      <c r="F412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2" s="11"/>
      <c r="H412" s="3" t="str">
        <f t="shared" si="101"/>
        <v>C087EB6A1861</v>
      </c>
      <c r="I412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2" s="11"/>
      <c r="K412" s="11" t="str">
        <f t="shared" si="103"/>
        <v>15AM100</v>
      </c>
      <c r="L412" s="11" t="str">
        <f t="shared" si="104"/>
        <v>15A</v>
      </c>
      <c r="M412" s="35" t="str">
        <f>VLOOKUP($L412,setting!$A$2:$M$93,3,0)</f>
        <v>192.168.0.154</v>
      </c>
      <c r="N412" s="35">
        <f>VLOOKUP($L412,setting!$A$2:$M$93,4,0)</f>
        <v>8009</v>
      </c>
      <c r="O412" s="35" t="str">
        <f>VLOOKUP($L412,setting!$A$2:$M$93,5,0)</f>
        <v>182.23.61.172</v>
      </c>
      <c r="P412" s="35">
        <f>VLOOKUP($L412,setting!$A$2:$M$93,6,0)</f>
        <v>8009</v>
      </c>
      <c r="Q412" s="11">
        <v>1</v>
      </c>
      <c r="R412" s="11">
        <v>1</v>
      </c>
      <c r="S412" s="11">
        <v>1234</v>
      </c>
      <c r="T412" s="11" t="s">
        <v>120</v>
      </c>
      <c r="U412" s="11" t="s">
        <v>302</v>
      </c>
      <c r="V412" s="11" t="s">
        <v>302</v>
      </c>
      <c r="W412" s="3" t="s">
        <v>466</v>
      </c>
      <c r="X412" s="3" t="s">
        <v>466</v>
      </c>
      <c r="Y412" s="11"/>
      <c r="Z412" s="35" t="str">
        <f>VLOOKUP($L412,setting!$A$2:$M$93,12,0)</f>
        <v>118.97.237.244</v>
      </c>
      <c r="AA412" s="35">
        <f>VLOOKUP($L412,setting!$A$2:$M$93,13,0)</f>
        <v>8009</v>
      </c>
      <c r="AB412" s="11"/>
      <c r="AC412" s="6" t="s">
        <v>305</v>
      </c>
      <c r="AD412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('C087EB6A1861','&lt;?xml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3" spans="1:30" ht="135" x14ac:dyDescent="0.25">
      <c r="A413" t="s">
        <v>961</v>
      </c>
      <c r="B413" s="11" t="str">
        <f t="shared" si="99"/>
        <v>15A</v>
      </c>
      <c r="C413" s="11" t="str">
        <f>VLOOKUP(B413,Cabang!A:B,2,0)</f>
        <v>Yogyakarta Barat</v>
      </c>
      <c r="D413" s="11" t="str">
        <f>VLOOKUP(B413,Cabang!A:C,3,0)</f>
        <v>TKTW3</v>
      </c>
      <c r="E413" t="s">
        <v>994</v>
      </c>
      <c r="F413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3" s="11"/>
      <c r="H413" s="3" t="str">
        <f t="shared" si="101"/>
        <v>C087EB68D8FD</v>
      </c>
      <c r="I413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3" s="11"/>
      <c r="K413" s="11" t="str">
        <f t="shared" si="103"/>
        <v>15AM100</v>
      </c>
      <c r="L413" s="11" t="str">
        <f t="shared" si="104"/>
        <v>15A</v>
      </c>
      <c r="M413" s="35" t="str">
        <f>VLOOKUP($L413,setting!$A$2:$M$93,3,0)</f>
        <v>192.168.0.154</v>
      </c>
      <c r="N413" s="35">
        <f>VLOOKUP($L413,setting!$A$2:$M$93,4,0)</f>
        <v>8009</v>
      </c>
      <c r="O413" s="35" t="str">
        <f>VLOOKUP($L413,setting!$A$2:$M$93,5,0)</f>
        <v>182.23.61.172</v>
      </c>
      <c r="P413" s="35">
        <f>VLOOKUP($L413,setting!$A$2:$M$93,6,0)</f>
        <v>8009</v>
      </c>
      <c r="Q413" s="11">
        <v>1</v>
      </c>
      <c r="R413" s="11">
        <v>1</v>
      </c>
      <c r="S413" s="11">
        <v>1234</v>
      </c>
      <c r="T413" s="11" t="s">
        <v>120</v>
      </c>
      <c r="U413" s="11" t="s">
        <v>302</v>
      </c>
      <c r="V413" s="11" t="s">
        <v>302</v>
      </c>
      <c r="W413" s="3" t="s">
        <v>466</v>
      </c>
      <c r="X413" s="3" t="s">
        <v>466</v>
      </c>
      <c r="Y413" s="11"/>
      <c r="Z413" s="35" t="str">
        <f>VLOOKUP($L413,setting!$A$2:$M$93,12,0)</f>
        <v>118.97.237.244</v>
      </c>
      <c r="AA413" s="35">
        <f>VLOOKUP($L413,setting!$A$2:$M$93,13,0)</f>
        <v>8009</v>
      </c>
      <c r="AB413" s="11"/>
      <c r="AC413" s="6" t="s">
        <v>305</v>
      </c>
      <c r="AD413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('C087EB68D8FD','&lt;?xml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4" spans="1:30" ht="135" x14ac:dyDescent="0.25">
      <c r="A414" t="s">
        <v>962</v>
      </c>
      <c r="B414" s="11" t="str">
        <f t="shared" si="99"/>
        <v>15A</v>
      </c>
      <c r="C414" s="11" t="str">
        <f>VLOOKUP(B414,Cabang!A:B,2,0)</f>
        <v>Yogyakarta Barat</v>
      </c>
      <c r="D414" s="11" t="str">
        <f>VLOOKUP(B414,Cabang!A:C,3,0)</f>
        <v>TKTW3</v>
      </c>
      <c r="E414" t="s">
        <v>995</v>
      </c>
      <c r="F414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4" s="11"/>
      <c r="H414" s="3" t="str">
        <f t="shared" si="101"/>
        <v>C087EB68D909</v>
      </c>
      <c r="I414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4" s="11"/>
      <c r="K414" s="11" t="str">
        <f t="shared" si="103"/>
        <v>15AM100</v>
      </c>
      <c r="L414" s="11" t="str">
        <f t="shared" si="104"/>
        <v>15A</v>
      </c>
      <c r="M414" s="35" t="str">
        <f>VLOOKUP($L414,setting!$A$2:$M$93,3,0)</f>
        <v>192.168.0.154</v>
      </c>
      <c r="N414" s="35">
        <f>VLOOKUP($L414,setting!$A$2:$M$93,4,0)</f>
        <v>8009</v>
      </c>
      <c r="O414" s="35" t="str">
        <f>VLOOKUP($L414,setting!$A$2:$M$93,5,0)</f>
        <v>182.23.61.172</v>
      </c>
      <c r="P414" s="35">
        <f>VLOOKUP($L414,setting!$A$2:$M$93,6,0)</f>
        <v>8009</v>
      </c>
      <c r="Q414" s="11">
        <v>1</v>
      </c>
      <c r="R414" s="11">
        <v>1</v>
      </c>
      <c r="S414" s="11">
        <v>1234</v>
      </c>
      <c r="T414" s="11" t="s">
        <v>120</v>
      </c>
      <c r="U414" s="11" t="s">
        <v>302</v>
      </c>
      <c r="V414" s="11" t="s">
        <v>302</v>
      </c>
      <c r="W414" s="3" t="s">
        <v>466</v>
      </c>
      <c r="X414" s="3" t="s">
        <v>466</v>
      </c>
      <c r="Y414" s="11"/>
      <c r="Z414" s="35" t="str">
        <f>VLOOKUP($L414,setting!$A$2:$M$93,12,0)</f>
        <v>118.97.237.244</v>
      </c>
      <c r="AA414" s="35">
        <f>VLOOKUP($L414,setting!$A$2:$M$93,13,0)</f>
        <v>8009</v>
      </c>
      <c r="AB414" s="11"/>
      <c r="AC414" s="6" t="s">
        <v>305</v>
      </c>
      <c r="AD414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('C087EB68D909','&lt;?xml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5" spans="1:30" ht="135" x14ac:dyDescent="0.25">
      <c r="A415" t="s">
        <v>963</v>
      </c>
      <c r="B415" s="11" t="str">
        <f t="shared" si="99"/>
        <v>15A</v>
      </c>
      <c r="C415" s="11" t="str">
        <f>VLOOKUP(B415,Cabang!A:B,2,0)</f>
        <v>Yogyakarta Barat</v>
      </c>
      <c r="D415" s="11" t="str">
        <f>VLOOKUP(B415,Cabang!A:C,3,0)</f>
        <v>TKTW3</v>
      </c>
      <c r="E415" t="s">
        <v>996</v>
      </c>
      <c r="F415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5" s="11"/>
      <c r="H415" s="3" t="str">
        <f t="shared" si="101"/>
        <v>C087EB6A1A4F</v>
      </c>
      <c r="I415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5" s="11"/>
      <c r="K415" s="11" t="str">
        <f t="shared" si="103"/>
        <v>15AM100</v>
      </c>
      <c r="L415" s="11" t="str">
        <f t="shared" si="104"/>
        <v>15A</v>
      </c>
      <c r="M415" s="35" t="str">
        <f>VLOOKUP($L415,setting!$A$2:$M$93,3,0)</f>
        <v>192.168.0.154</v>
      </c>
      <c r="N415" s="35">
        <f>VLOOKUP($L415,setting!$A$2:$M$93,4,0)</f>
        <v>8009</v>
      </c>
      <c r="O415" s="35" t="str">
        <f>VLOOKUP($L415,setting!$A$2:$M$93,5,0)</f>
        <v>182.23.61.172</v>
      </c>
      <c r="P415" s="35">
        <f>VLOOKUP($L415,setting!$A$2:$M$93,6,0)</f>
        <v>8009</v>
      </c>
      <c r="Q415" s="11">
        <v>1</v>
      </c>
      <c r="R415" s="11">
        <v>1</v>
      </c>
      <c r="S415" s="11">
        <v>1234</v>
      </c>
      <c r="T415" s="11" t="s">
        <v>120</v>
      </c>
      <c r="U415" s="11" t="s">
        <v>302</v>
      </c>
      <c r="V415" s="11" t="s">
        <v>302</v>
      </c>
      <c r="W415" s="3" t="s">
        <v>466</v>
      </c>
      <c r="X415" s="3" t="s">
        <v>466</v>
      </c>
      <c r="Y415" s="11"/>
      <c r="Z415" s="35" t="str">
        <f>VLOOKUP($L415,setting!$A$2:$M$93,12,0)</f>
        <v>118.97.237.244</v>
      </c>
      <c r="AA415" s="35">
        <f>VLOOKUP($L415,setting!$A$2:$M$93,13,0)</f>
        <v>8009</v>
      </c>
      <c r="AB415" s="11"/>
      <c r="AC415" s="6" t="s">
        <v>305</v>
      </c>
      <c r="AD415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('C087EB6A1A4F','&lt;?xml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6" spans="1:30" ht="135" x14ac:dyDescent="0.25">
      <c r="A416" t="s">
        <v>964</v>
      </c>
      <c r="B416" s="11" t="str">
        <f t="shared" si="99"/>
        <v>15A</v>
      </c>
      <c r="C416" s="11" t="str">
        <f>VLOOKUP(B416,Cabang!A:B,2,0)</f>
        <v>Yogyakarta Barat</v>
      </c>
      <c r="D416" s="11" t="str">
        <f>VLOOKUP(B416,Cabang!A:C,3,0)</f>
        <v>TKTW3</v>
      </c>
      <c r="E416" t="s">
        <v>997</v>
      </c>
      <c r="F416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6" s="11"/>
      <c r="H416" s="3" t="str">
        <f t="shared" si="101"/>
        <v>C087EB68D905</v>
      </c>
      <c r="I416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6" s="11"/>
      <c r="K416" s="11" t="str">
        <f t="shared" si="103"/>
        <v>15AM100</v>
      </c>
      <c r="L416" s="11" t="str">
        <f t="shared" si="104"/>
        <v>15A</v>
      </c>
      <c r="M416" s="35" t="str">
        <f>VLOOKUP($L416,setting!$A$2:$M$93,3,0)</f>
        <v>192.168.0.154</v>
      </c>
      <c r="N416" s="35">
        <f>VLOOKUP($L416,setting!$A$2:$M$93,4,0)</f>
        <v>8009</v>
      </c>
      <c r="O416" s="35" t="str">
        <f>VLOOKUP($L416,setting!$A$2:$M$93,5,0)</f>
        <v>182.23.61.172</v>
      </c>
      <c r="P416" s="35">
        <f>VLOOKUP($L416,setting!$A$2:$M$93,6,0)</f>
        <v>8009</v>
      </c>
      <c r="Q416" s="11">
        <v>1</v>
      </c>
      <c r="R416" s="11">
        <v>1</v>
      </c>
      <c r="S416" s="11">
        <v>1234</v>
      </c>
      <c r="T416" s="11" t="s">
        <v>120</v>
      </c>
      <c r="U416" s="11" t="s">
        <v>302</v>
      </c>
      <c r="V416" s="11" t="s">
        <v>302</v>
      </c>
      <c r="W416" s="3" t="s">
        <v>466</v>
      </c>
      <c r="X416" s="3" t="s">
        <v>466</v>
      </c>
      <c r="Y416" s="11"/>
      <c r="Z416" s="35" t="str">
        <f>VLOOKUP($L416,setting!$A$2:$M$93,12,0)</f>
        <v>118.97.237.244</v>
      </c>
      <c r="AA416" s="35">
        <f>VLOOKUP($L416,setting!$A$2:$M$93,13,0)</f>
        <v>8009</v>
      </c>
      <c r="AB416" s="11"/>
      <c r="AC416" s="6" t="s">
        <v>305</v>
      </c>
      <c r="AD416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('C087EB68D905','&lt;?xml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7" spans="1:30" ht="135" x14ac:dyDescent="0.25">
      <c r="A417" t="s">
        <v>965</v>
      </c>
      <c r="B417" s="11" t="str">
        <f t="shared" si="99"/>
        <v>15A</v>
      </c>
      <c r="C417" s="11" t="str">
        <f>VLOOKUP(B417,Cabang!A:B,2,0)</f>
        <v>Yogyakarta Barat</v>
      </c>
      <c r="D417" s="11" t="str">
        <f>VLOOKUP(B417,Cabang!A:C,3,0)</f>
        <v>TKTW3</v>
      </c>
      <c r="E417" t="s">
        <v>998</v>
      </c>
      <c r="F417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7" s="11"/>
      <c r="H417" s="3" t="str">
        <f t="shared" si="101"/>
        <v>C087EB6A1A65</v>
      </c>
      <c r="I417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7" s="11"/>
      <c r="K417" s="11" t="str">
        <f t="shared" si="103"/>
        <v>15AM100</v>
      </c>
      <c r="L417" s="11" t="str">
        <f t="shared" si="104"/>
        <v>15A</v>
      </c>
      <c r="M417" s="35" t="str">
        <f>VLOOKUP($L417,setting!$A$2:$M$93,3,0)</f>
        <v>192.168.0.154</v>
      </c>
      <c r="N417" s="35">
        <f>VLOOKUP($L417,setting!$A$2:$M$93,4,0)</f>
        <v>8009</v>
      </c>
      <c r="O417" s="35" t="str">
        <f>VLOOKUP($L417,setting!$A$2:$M$93,5,0)</f>
        <v>182.23.61.172</v>
      </c>
      <c r="P417" s="35">
        <f>VLOOKUP($L417,setting!$A$2:$M$93,6,0)</f>
        <v>8009</v>
      </c>
      <c r="Q417" s="11">
        <v>1</v>
      </c>
      <c r="R417" s="11">
        <v>1</v>
      </c>
      <c r="S417" s="11">
        <v>1234</v>
      </c>
      <c r="T417" s="11" t="s">
        <v>120</v>
      </c>
      <c r="U417" s="11" t="s">
        <v>302</v>
      </c>
      <c r="V417" s="11" t="s">
        <v>302</v>
      </c>
      <c r="W417" s="3" t="s">
        <v>466</v>
      </c>
      <c r="X417" s="3" t="s">
        <v>466</v>
      </c>
      <c r="Y417" s="11"/>
      <c r="Z417" s="35" t="str">
        <f>VLOOKUP($L417,setting!$A$2:$M$93,12,0)</f>
        <v>118.97.237.244</v>
      </c>
      <c r="AA417" s="35">
        <f>VLOOKUP($L417,setting!$A$2:$M$93,13,0)</f>
        <v>8009</v>
      </c>
      <c r="AB417" s="11"/>
      <c r="AC417" s="6" t="s">
        <v>305</v>
      </c>
      <c r="AD417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('C087EB6A1A65','&lt;?xml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8" spans="1:30" ht="135" x14ac:dyDescent="0.25">
      <c r="A418" t="s">
        <v>966</v>
      </c>
      <c r="B418" s="11" t="str">
        <f t="shared" si="99"/>
        <v>15A</v>
      </c>
      <c r="C418" s="11" t="str">
        <f>VLOOKUP(B418,Cabang!A:B,2,0)</f>
        <v>Yogyakarta Barat</v>
      </c>
      <c r="D418" s="11" t="str">
        <f>VLOOKUP(B418,Cabang!A:C,3,0)</f>
        <v>TKTW3</v>
      </c>
      <c r="E418" t="s">
        <v>999</v>
      </c>
      <c r="F418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8" s="11"/>
      <c r="H418" s="3" t="str">
        <f t="shared" si="101"/>
        <v>C087EB5A49ED</v>
      </c>
      <c r="I418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8" s="11"/>
      <c r="K418" s="11" t="str">
        <f t="shared" si="103"/>
        <v>15AM100</v>
      </c>
      <c r="L418" s="11" t="str">
        <f t="shared" si="104"/>
        <v>15A</v>
      </c>
      <c r="M418" s="35" t="str">
        <f>VLOOKUP($L418,setting!$A$2:$M$93,3,0)</f>
        <v>192.168.0.154</v>
      </c>
      <c r="N418" s="35">
        <f>VLOOKUP($L418,setting!$A$2:$M$93,4,0)</f>
        <v>8009</v>
      </c>
      <c r="O418" s="35" t="str">
        <f>VLOOKUP($L418,setting!$A$2:$M$93,5,0)</f>
        <v>182.23.61.172</v>
      </c>
      <c r="P418" s="35">
        <f>VLOOKUP($L418,setting!$A$2:$M$93,6,0)</f>
        <v>8009</v>
      </c>
      <c r="Q418" s="11">
        <v>1</v>
      </c>
      <c r="R418" s="11">
        <v>1</v>
      </c>
      <c r="S418" s="11">
        <v>1234</v>
      </c>
      <c r="T418" s="11" t="s">
        <v>120</v>
      </c>
      <c r="U418" s="11" t="s">
        <v>302</v>
      </c>
      <c r="V418" s="11" t="s">
        <v>302</v>
      </c>
      <c r="W418" s="3" t="s">
        <v>466</v>
      </c>
      <c r="X418" s="3" t="s">
        <v>466</v>
      </c>
      <c r="Y418" s="11"/>
      <c r="Z418" s="35" t="str">
        <f>VLOOKUP($L418,setting!$A$2:$M$93,12,0)</f>
        <v>118.97.237.244</v>
      </c>
      <c r="AA418" s="35">
        <f>VLOOKUP($L418,setting!$A$2:$M$93,13,0)</f>
        <v>8009</v>
      </c>
      <c r="AB418" s="11"/>
      <c r="AC418" s="6" t="s">
        <v>305</v>
      </c>
      <c r="AD418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('C087EB5A49ED','&lt;?xml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19" spans="1:30" ht="135" x14ac:dyDescent="0.25">
      <c r="A419" t="s">
        <v>967</v>
      </c>
      <c r="B419" s="11" t="str">
        <f t="shared" si="99"/>
        <v>15A</v>
      </c>
      <c r="C419" s="11" t="str">
        <f>VLOOKUP(B419,Cabang!A:B,2,0)</f>
        <v>Yogyakarta Barat</v>
      </c>
      <c r="D419" s="11" t="str">
        <f>VLOOKUP(B419,Cabang!A:C,3,0)</f>
        <v>TKTW3</v>
      </c>
      <c r="E419" t="s">
        <v>1000</v>
      </c>
      <c r="F419" s="6" t="str">
        <f t="shared" si="100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19" s="11"/>
      <c r="H419" s="3" t="str">
        <f t="shared" si="101"/>
        <v>C087EB68D907</v>
      </c>
      <c r="I419" s="11" t="str">
        <f t="shared" si="102"/>
        <v>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19" s="11"/>
      <c r="K419" s="11" t="str">
        <f t="shared" si="103"/>
        <v>15AM100</v>
      </c>
      <c r="L419" s="11" t="str">
        <f t="shared" si="104"/>
        <v>15A</v>
      </c>
      <c r="M419" s="35" t="str">
        <f>VLOOKUP($L419,setting!$A$2:$M$93,3,0)</f>
        <v>192.168.0.154</v>
      </c>
      <c r="N419" s="35">
        <f>VLOOKUP($L419,setting!$A$2:$M$93,4,0)</f>
        <v>8009</v>
      </c>
      <c r="O419" s="35" t="str">
        <f>VLOOKUP($L419,setting!$A$2:$M$93,5,0)</f>
        <v>182.23.61.172</v>
      </c>
      <c r="P419" s="35">
        <f>VLOOKUP($L419,setting!$A$2:$M$93,6,0)</f>
        <v>8009</v>
      </c>
      <c r="Q419" s="11">
        <v>1</v>
      </c>
      <c r="R419" s="11">
        <v>1</v>
      </c>
      <c r="S419" s="11">
        <v>1234</v>
      </c>
      <c r="T419" s="11" t="s">
        <v>120</v>
      </c>
      <c r="U419" s="11" t="s">
        <v>302</v>
      </c>
      <c r="V419" s="11" t="s">
        <v>302</v>
      </c>
      <c r="W419" s="3" t="s">
        <v>466</v>
      </c>
      <c r="X419" s="3" t="s">
        <v>466</v>
      </c>
      <c r="Y419" s="11"/>
      <c r="Z419" s="35" t="str">
        <f>VLOOKUP($L419,setting!$A$2:$M$93,12,0)</f>
        <v>118.97.237.244</v>
      </c>
      <c r="AA419" s="35">
        <f>VLOOKUP($L419,setting!$A$2:$M$93,13,0)</f>
        <v>8009</v>
      </c>
      <c r="AB419" s="11"/>
      <c r="AC419" s="6" t="s">
        <v>305</v>
      </c>
      <c r="AD419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('C087EB68D907','&lt;?xml version="1.0" encoding="UTF-8"?&gt;&lt;userconfig&gt;&lt;username&gt;Office Mebel Yogyakarta Barat&lt;/username&gt;&lt;szId&gt;15AM100&lt;/szId&gt;&lt;password&gt;1234&lt;/password&gt;&lt;szDepoId&gt;15A&lt;/szDepoId&gt;&lt;szDepoName&gt;Yogyakarta Barat&lt;/szDepoName&gt;&lt;database&gt;MobileSFA.db3&lt;/database&gt;&lt;szWifiIP&gt;192.168.0.154&lt;/szWifiIP&gt;&lt;szWifiPort&gt;8009&lt;/szWifiPort&gt;&lt;szGPRSIP&gt;182.23.61.172&lt;/szGPRSIP&gt;&lt;szGPRSPort&gt;8009&lt;/szGPRSPort&gt;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&lt;/userconfig&gt;','','15AM100','15A','192.168.0.154','8009','182.23.61.172','8009','1','1','1234','TO','INJECT','INJECT','2017-12-22 08:15:30','2017-12-22 08:15:30','','118.97.237.244','8009');</v>
      </c>
    </row>
    <row r="420" spans="1:30" ht="135" x14ac:dyDescent="0.25">
      <c r="A420" t="s">
        <v>968</v>
      </c>
      <c r="B420" s="11" t="str">
        <f t="shared" si="99"/>
        <v>16B</v>
      </c>
      <c r="C420" s="11" t="str">
        <f>VLOOKUP(B420,Cabang!A:B,2,0)</f>
        <v>Madiun</v>
      </c>
      <c r="D420" s="11" t="str">
        <f>VLOOKUP(B420,Cabang!A:C,3,0)</f>
        <v>TKTW4</v>
      </c>
      <c r="E420" t="s">
        <v>1001</v>
      </c>
      <c r="F420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0" s="11"/>
      <c r="H420" s="3" t="str">
        <f t="shared" si="101"/>
        <v>C087EB68D921</v>
      </c>
      <c r="I420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0" s="11"/>
      <c r="K420" s="11" t="str">
        <f t="shared" si="103"/>
        <v>16BM100</v>
      </c>
      <c r="L420" s="11" t="str">
        <f t="shared" si="104"/>
        <v>16B</v>
      </c>
      <c r="M420" s="35" t="str">
        <f>VLOOKUP($L420,setting!$A$2:$M$93,3,0)</f>
        <v>192.168.0.240</v>
      </c>
      <c r="N420" s="35">
        <f>VLOOKUP($L420,setting!$A$2:$M$93,4,0)</f>
        <v>8005</v>
      </c>
      <c r="O420" s="35" t="str">
        <f>VLOOKUP($L420,setting!$A$2:$M$93,5,0)</f>
        <v>182.23.61.173</v>
      </c>
      <c r="P420" s="35">
        <f>VLOOKUP($L420,setting!$A$2:$M$93,6,0)</f>
        <v>8005</v>
      </c>
      <c r="Q420" s="11">
        <v>1</v>
      </c>
      <c r="R420" s="11">
        <v>1</v>
      </c>
      <c r="S420" s="11">
        <v>1234</v>
      </c>
      <c r="T420" s="11" t="s">
        <v>120</v>
      </c>
      <c r="U420" s="11" t="s">
        <v>302</v>
      </c>
      <c r="V420" s="11" t="s">
        <v>302</v>
      </c>
      <c r="W420" s="3" t="s">
        <v>466</v>
      </c>
      <c r="X420" s="3" t="s">
        <v>466</v>
      </c>
      <c r="Y420" s="11"/>
      <c r="Z420" s="35" t="str">
        <f>VLOOKUP($L420,setting!$A$2:$M$93,12,0)</f>
        <v>118.97.237.244</v>
      </c>
      <c r="AA420" s="35">
        <f>VLOOKUP($L420,setting!$A$2:$M$93,13,0)</f>
        <v>8005</v>
      </c>
      <c r="AB420" s="11"/>
      <c r="AC420" s="6" t="s">
        <v>305</v>
      </c>
      <c r="AD420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('C087EB68D921','&lt;?xml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1" spans="1:30" ht="135" x14ac:dyDescent="0.25">
      <c r="A421" t="s">
        <v>969</v>
      </c>
      <c r="B421" s="11" t="str">
        <f t="shared" si="99"/>
        <v>16B</v>
      </c>
      <c r="C421" s="11" t="str">
        <f>VLOOKUP(B421,Cabang!A:B,2,0)</f>
        <v>Madiun</v>
      </c>
      <c r="D421" s="11" t="str">
        <f>VLOOKUP(B421,Cabang!A:C,3,0)</f>
        <v>TKTW4</v>
      </c>
      <c r="E421" t="s">
        <v>1002</v>
      </c>
      <c r="F421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1" s="11"/>
      <c r="H421" s="3" t="str">
        <f t="shared" si="101"/>
        <v>C087EB6109F9</v>
      </c>
      <c r="I421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1" s="11"/>
      <c r="K421" s="11" t="str">
        <f t="shared" si="103"/>
        <v>16BM100</v>
      </c>
      <c r="L421" s="11" t="str">
        <f t="shared" si="104"/>
        <v>16B</v>
      </c>
      <c r="M421" s="35" t="str">
        <f>VLOOKUP($L421,setting!$A$2:$M$93,3,0)</f>
        <v>192.168.0.240</v>
      </c>
      <c r="N421" s="35">
        <f>VLOOKUP($L421,setting!$A$2:$M$93,4,0)</f>
        <v>8005</v>
      </c>
      <c r="O421" s="35" t="str">
        <f>VLOOKUP($L421,setting!$A$2:$M$93,5,0)</f>
        <v>182.23.61.173</v>
      </c>
      <c r="P421" s="35">
        <f>VLOOKUP($L421,setting!$A$2:$M$93,6,0)</f>
        <v>8005</v>
      </c>
      <c r="Q421" s="11">
        <v>1</v>
      </c>
      <c r="R421" s="11">
        <v>1</v>
      </c>
      <c r="S421" s="11">
        <v>1234</v>
      </c>
      <c r="T421" s="11" t="s">
        <v>120</v>
      </c>
      <c r="U421" s="11" t="s">
        <v>302</v>
      </c>
      <c r="V421" s="11" t="s">
        <v>302</v>
      </c>
      <c r="W421" s="3" t="s">
        <v>466</v>
      </c>
      <c r="X421" s="3" t="s">
        <v>466</v>
      </c>
      <c r="Y421" s="11"/>
      <c r="Z421" s="35" t="str">
        <f>VLOOKUP($L421,setting!$A$2:$M$93,12,0)</f>
        <v>118.97.237.244</v>
      </c>
      <c r="AA421" s="35">
        <f>VLOOKUP($L421,setting!$A$2:$M$93,13,0)</f>
        <v>8005</v>
      </c>
      <c r="AB421" s="11"/>
      <c r="AC421" s="6" t="s">
        <v>305</v>
      </c>
      <c r="AD421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('C087EB6109F9','&lt;?xml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2" spans="1:30" ht="135" x14ac:dyDescent="0.25">
      <c r="A422" t="s">
        <v>970</v>
      </c>
      <c r="B422" s="11" t="str">
        <f t="shared" si="99"/>
        <v>16B</v>
      </c>
      <c r="C422" s="11" t="str">
        <f>VLOOKUP(B422,Cabang!A:B,2,0)</f>
        <v>Madiun</v>
      </c>
      <c r="D422" s="11" t="str">
        <f>VLOOKUP(B422,Cabang!A:C,3,0)</f>
        <v>TKTW4</v>
      </c>
      <c r="E422" t="s">
        <v>1003</v>
      </c>
      <c r="F422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2" s="11"/>
      <c r="H422" s="3" t="str">
        <f t="shared" si="101"/>
        <v>C087EB5A49F7</v>
      </c>
      <c r="I422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2" s="11"/>
      <c r="K422" s="11" t="str">
        <f t="shared" si="103"/>
        <v>16BM100</v>
      </c>
      <c r="L422" s="11" t="str">
        <f t="shared" si="104"/>
        <v>16B</v>
      </c>
      <c r="M422" s="35" t="str">
        <f>VLOOKUP($L422,setting!$A$2:$M$93,3,0)</f>
        <v>192.168.0.240</v>
      </c>
      <c r="N422" s="35">
        <f>VLOOKUP($L422,setting!$A$2:$M$93,4,0)</f>
        <v>8005</v>
      </c>
      <c r="O422" s="35" t="str">
        <f>VLOOKUP($L422,setting!$A$2:$M$93,5,0)</f>
        <v>182.23.61.173</v>
      </c>
      <c r="P422" s="35">
        <f>VLOOKUP($L422,setting!$A$2:$M$93,6,0)</f>
        <v>8005</v>
      </c>
      <c r="Q422" s="11">
        <v>1</v>
      </c>
      <c r="R422" s="11">
        <v>1</v>
      </c>
      <c r="S422" s="11">
        <v>1234</v>
      </c>
      <c r="T422" s="11" t="s">
        <v>120</v>
      </c>
      <c r="U422" s="11" t="s">
        <v>302</v>
      </c>
      <c r="V422" s="11" t="s">
        <v>302</v>
      </c>
      <c r="W422" s="3" t="s">
        <v>466</v>
      </c>
      <c r="X422" s="3" t="s">
        <v>466</v>
      </c>
      <c r="Y422" s="11"/>
      <c r="Z422" s="35" t="str">
        <f>VLOOKUP($L422,setting!$A$2:$M$93,12,0)</f>
        <v>118.97.237.244</v>
      </c>
      <c r="AA422" s="35">
        <f>VLOOKUP($L422,setting!$A$2:$M$93,13,0)</f>
        <v>8005</v>
      </c>
      <c r="AB422" s="11"/>
      <c r="AC422" s="6" t="s">
        <v>305</v>
      </c>
      <c r="AD422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('C087EB5A49F7','&lt;?xml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3" spans="1:30" ht="135" x14ac:dyDescent="0.25">
      <c r="A423" t="s">
        <v>971</v>
      </c>
      <c r="B423" s="11" t="str">
        <f t="shared" si="99"/>
        <v>16B</v>
      </c>
      <c r="C423" s="11" t="str">
        <f>VLOOKUP(B423,Cabang!A:B,2,0)</f>
        <v>Madiun</v>
      </c>
      <c r="D423" s="11" t="str">
        <f>VLOOKUP(B423,Cabang!A:C,3,0)</f>
        <v>TKTW4</v>
      </c>
      <c r="E423" t="s">
        <v>1004</v>
      </c>
      <c r="F423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3" s="11"/>
      <c r="H423" s="3" t="str">
        <f t="shared" si="101"/>
        <v>C087EB5A48ED</v>
      </c>
      <c r="I423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3" s="11"/>
      <c r="K423" s="11" t="str">
        <f t="shared" si="103"/>
        <v>16BM100</v>
      </c>
      <c r="L423" s="11" t="str">
        <f t="shared" si="104"/>
        <v>16B</v>
      </c>
      <c r="M423" s="35" t="str">
        <f>VLOOKUP($L423,setting!$A$2:$M$93,3,0)</f>
        <v>192.168.0.240</v>
      </c>
      <c r="N423" s="35">
        <f>VLOOKUP($L423,setting!$A$2:$M$93,4,0)</f>
        <v>8005</v>
      </c>
      <c r="O423" s="35" t="str">
        <f>VLOOKUP($L423,setting!$A$2:$M$93,5,0)</f>
        <v>182.23.61.173</v>
      </c>
      <c r="P423" s="35">
        <f>VLOOKUP($L423,setting!$A$2:$M$93,6,0)</f>
        <v>8005</v>
      </c>
      <c r="Q423" s="11">
        <v>1</v>
      </c>
      <c r="R423" s="11">
        <v>1</v>
      </c>
      <c r="S423" s="11">
        <v>1234</v>
      </c>
      <c r="T423" s="11" t="s">
        <v>120</v>
      </c>
      <c r="U423" s="11" t="s">
        <v>302</v>
      </c>
      <c r="V423" s="11" t="s">
        <v>302</v>
      </c>
      <c r="W423" s="3" t="s">
        <v>466</v>
      </c>
      <c r="X423" s="3" t="s">
        <v>466</v>
      </c>
      <c r="Y423" s="11"/>
      <c r="Z423" s="35" t="str">
        <f>VLOOKUP($L423,setting!$A$2:$M$93,12,0)</f>
        <v>118.97.237.244</v>
      </c>
      <c r="AA423" s="35">
        <f>VLOOKUP($L423,setting!$A$2:$M$93,13,0)</f>
        <v>8005</v>
      </c>
      <c r="AB423" s="11"/>
      <c r="AC423" s="6" t="s">
        <v>305</v>
      </c>
      <c r="AD423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('C087EB5A48ED','&lt;?xml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4" spans="1:30" ht="135" x14ac:dyDescent="0.25">
      <c r="A424" t="s">
        <v>972</v>
      </c>
      <c r="B424" s="11" t="str">
        <f t="shared" si="99"/>
        <v>16B</v>
      </c>
      <c r="C424" s="11" t="str">
        <f>VLOOKUP(B424,Cabang!A:B,2,0)</f>
        <v>Madiun</v>
      </c>
      <c r="D424" s="11" t="str">
        <f>VLOOKUP(B424,Cabang!A:C,3,0)</f>
        <v>TKTW4</v>
      </c>
      <c r="E424" t="s">
        <v>1005</v>
      </c>
      <c r="F424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4" s="11"/>
      <c r="H424" s="3" t="str">
        <f t="shared" si="101"/>
        <v>C087EB5B816F</v>
      </c>
      <c r="I424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4" s="11"/>
      <c r="K424" s="11" t="str">
        <f t="shared" si="103"/>
        <v>16BM100</v>
      </c>
      <c r="L424" s="11" t="str">
        <f t="shared" si="104"/>
        <v>16B</v>
      </c>
      <c r="M424" s="35" t="str">
        <f>VLOOKUP($L424,setting!$A$2:$M$93,3,0)</f>
        <v>192.168.0.240</v>
      </c>
      <c r="N424" s="35">
        <f>VLOOKUP($L424,setting!$A$2:$M$93,4,0)</f>
        <v>8005</v>
      </c>
      <c r="O424" s="35" t="str">
        <f>VLOOKUP($L424,setting!$A$2:$M$93,5,0)</f>
        <v>182.23.61.173</v>
      </c>
      <c r="P424" s="35">
        <f>VLOOKUP($L424,setting!$A$2:$M$93,6,0)</f>
        <v>8005</v>
      </c>
      <c r="Q424" s="11">
        <v>1</v>
      </c>
      <c r="R424" s="11">
        <v>1</v>
      </c>
      <c r="S424" s="11">
        <v>1234</v>
      </c>
      <c r="T424" s="11" t="s">
        <v>120</v>
      </c>
      <c r="U424" s="11" t="s">
        <v>302</v>
      </c>
      <c r="V424" s="11" t="s">
        <v>302</v>
      </c>
      <c r="W424" s="3" t="s">
        <v>466</v>
      </c>
      <c r="X424" s="3" t="s">
        <v>466</v>
      </c>
      <c r="Y424" s="11"/>
      <c r="Z424" s="35" t="str">
        <f>VLOOKUP($L424,setting!$A$2:$M$93,12,0)</f>
        <v>118.97.237.244</v>
      </c>
      <c r="AA424" s="35">
        <f>VLOOKUP($L424,setting!$A$2:$M$93,13,0)</f>
        <v>8005</v>
      </c>
      <c r="AB424" s="11"/>
      <c r="AC424" s="6" t="s">
        <v>305</v>
      </c>
      <c r="AD424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('C087EB5B816F','&lt;?xml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5" spans="1:30" ht="135" x14ac:dyDescent="0.25">
      <c r="A425" t="s">
        <v>973</v>
      </c>
      <c r="B425" s="11" t="str">
        <f t="shared" si="99"/>
        <v>16B</v>
      </c>
      <c r="C425" s="11" t="str">
        <f>VLOOKUP(B425,Cabang!A:B,2,0)</f>
        <v>Madiun</v>
      </c>
      <c r="D425" s="11" t="str">
        <f>VLOOKUP(B425,Cabang!A:C,3,0)</f>
        <v>TKTW4</v>
      </c>
      <c r="E425" t="s">
        <v>1006</v>
      </c>
      <c r="F425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5" s="11"/>
      <c r="H425" s="3" t="str">
        <f t="shared" si="101"/>
        <v>C087EB5B8879</v>
      </c>
      <c r="I425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5" s="11"/>
      <c r="K425" s="11" t="str">
        <f t="shared" si="103"/>
        <v>16BM100</v>
      </c>
      <c r="L425" s="11" t="str">
        <f t="shared" si="104"/>
        <v>16B</v>
      </c>
      <c r="M425" s="35" t="str">
        <f>VLOOKUP($L425,setting!$A$2:$M$93,3,0)</f>
        <v>192.168.0.240</v>
      </c>
      <c r="N425" s="35">
        <f>VLOOKUP($L425,setting!$A$2:$M$93,4,0)</f>
        <v>8005</v>
      </c>
      <c r="O425" s="35" t="str">
        <f>VLOOKUP($L425,setting!$A$2:$M$93,5,0)</f>
        <v>182.23.61.173</v>
      </c>
      <c r="P425" s="35">
        <f>VLOOKUP($L425,setting!$A$2:$M$93,6,0)</f>
        <v>8005</v>
      </c>
      <c r="Q425" s="11">
        <v>1</v>
      </c>
      <c r="R425" s="11">
        <v>1</v>
      </c>
      <c r="S425" s="11">
        <v>1234</v>
      </c>
      <c r="T425" s="11" t="s">
        <v>120</v>
      </c>
      <c r="U425" s="11" t="s">
        <v>302</v>
      </c>
      <c r="V425" s="11" t="s">
        <v>302</v>
      </c>
      <c r="W425" s="3" t="s">
        <v>466</v>
      </c>
      <c r="X425" s="3" t="s">
        <v>466</v>
      </c>
      <c r="Y425" s="11"/>
      <c r="Z425" s="35" t="str">
        <f>VLOOKUP($L425,setting!$A$2:$M$93,12,0)</f>
        <v>118.97.237.244</v>
      </c>
      <c r="AA425" s="35">
        <f>VLOOKUP($L425,setting!$A$2:$M$93,13,0)</f>
        <v>8005</v>
      </c>
      <c r="AB425" s="11"/>
      <c r="AC425" s="6" t="s">
        <v>305</v>
      </c>
      <c r="AD425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('C087EB5B8879','&lt;?xml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6" spans="1:30" ht="135" x14ac:dyDescent="0.25">
      <c r="A426" t="s">
        <v>974</v>
      </c>
      <c r="B426" s="11" t="str">
        <f t="shared" si="99"/>
        <v>16B</v>
      </c>
      <c r="C426" s="11" t="str">
        <f>VLOOKUP(B426,Cabang!A:B,2,0)</f>
        <v>Madiun</v>
      </c>
      <c r="D426" s="11" t="str">
        <f>VLOOKUP(B426,Cabang!A:C,3,0)</f>
        <v>TKTW4</v>
      </c>
      <c r="E426" t="s">
        <v>1007</v>
      </c>
      <c r="F426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6" s="11"/>
      <c r="H426" s="3" t="str">
        <f t="shared" si="101"/>
        <v>C087EB68D871</v>
      </c>
      <c r="I426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6" s="11"/>
      <c r="K426" s="11" t="str">
        <f t="shared" si="103"/>
        <v>16BM100</v>
      </c>
      <c r="L426" s="11" t="str">
        <f t="shared" si="104"/>
        <v>16B</v>
      </c>
      <c r="M426" s="35" t="str">
        <f>VLOOKUP($L426,setting!$A$2:$M$93,3,0)</f>
        <v>192.168.0.240</v>
      </c>
      <c r="N426" s="35">
        <f>VLOOKUP($L426,setting!$A$2:$M$93,4,0)</f>
        <v>8005</v>
      </c>
      <c r="O426" s="35" t="str">
        <f>VLOOKUP($L426,setting!$A$2:$M$93,5,0)</f>
        <v>182.23.61.173</v>
      </c>
      <c r="P426" s="35">
        <f>VLOOKUP($L426,setting!$A$2:$M$93,6,0)</f>
        <v>8005</v>
      </c>
      <c r="Q426" s="11">
        <v>1</v>
      </c>
      <c r="R426" s="11">
        <v>1</v>
      </c>
      <c r="S426" s="11">
        <v>1234</v>
      </c>
      <c r="T426" s="11" t="s">
        <v>120</v>
      </c>
      <c r="U426" s="11" t="s">
        <v>302</v>
      </c>
      <c r="V426" s="11" t="s">
        <v>302</v>
      </c>
      <c r="W426" s="3" t="s">
        <v>466</v>
      </c>
      <c r="X426" s="3" t="s">
        <v>466</v>
      </c>
      <c r="Y426" s="11"/>
      <c r="Z426" s="35" t="str">
        <f>VLOOKUP($L426,setting!$A$2:$M$93,12,0)</f>
        <v>118.97.237.244</v>
      </c>
      <c r="AA426" s="35">
        <f>VLOOKUP($L426,setting!$A$2:$M$93,13,0)</f>
        <v>8005</v>
      </c>
      <c r="AB426" s="11"/>
      <c r="AC426" s="6" t="s">
        <v>305</v>
      </c>
      <c r="AD426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('C087EB68D871','&lt;?xml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7" spans="1:30" ht="135" x14ac:dyDescent="0.25">
      <c r="A427" t="s">
        <v>975</v>
      </c>
      <c r="B427" s="11" t="str">
        <f t="shared" si="99"/>
        <v>16B</v>
      </c>
      <c r="C427" s="11" t="str">
        <f>VLOOKUP(B427,Cabang!A:B,2,0)</f>
        <v>Madiun</v>
      </c>
      <c r="D427" s="11" t="str">
        <f>VLOOKUP(B427,Cabang!A:C,3,0)</f>
        <v>TKTW4</v>
      </c>
      <c r="E427" t="s">
        <v>1008</v>
      </c>
      <c r="F427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7" s="11"/>
      <c r="H427" s="3" t="str">
        <f t="shared" si="101"/>
        <v>C087EB6A18E7</v>
      </c>
      <c r="I427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7" s="11"/>
      <c r="K427" s="11" t="str">
        <f t="shared" si="103"/>
        <v>16BM100</v>
      </c>
      <c r="L427" s="11" t="str">
        <f t="shared" si="104"/>
        <v>16B</v>
      </c>
      <c r="M427" s="35" t="str">
        <f>VLOOKUP($L427,setting!$A$2:$M$93,3,0)</f>
        <v>192.168.0.240</v>
      </c>
      <c r="N427" s="35">
        <f>VLOOKUP($L427,setting!$A$2:$M$93,4,0)</f>
        <v>8005</v>
      </c>
      <c r="O427" s="35" t="str">
        <f>VLOOKUP($L427,setting!$A$2:$M$93,5,0)</f>
        <v>182.23.61.173</v>
      </c>
      <c r="P427" s="35">
        <f>VLOOKUP($L427,setting!$A$2:$M$93,6,0)</f>
        <v>8005</v>
      </c>
      <c r="Q427" s="11">
        <v>1</v>
      </c>
      <c r="R427" s="11">
        <v>1</v>
      </c>
      <c r="S427" s="11">
        <v>1234</v>
      </c>
      <c r="T427" s="11" t="s">
        <v>120</v>
      </c>
      <c r="U427" s="11" t="s">
        <v>302</v>
      </c>
      <c r="V427" s="11" t="s">
        <v>302</v>
      </c>
      <c r="W427" s="3" t="s">
        <v>466</v>
      </c>
      <c r="X427" s="3" t="s">
        <v>466</v>
      </c>
      <c r="Y427" s="11"/>
      <c r="Z427" s="35" t="str">
        <f>VLOOKUP($L427,setting!$A$2:$M$93,12,0)</f>
        <v>118.97.237.244</v>
      </c>
      <c r="AA427" s="35">
        <f>VLOOKUP($L427,setting!$A$2:$M$93,13,0)</f>
        <v>8005</v>
      </c>
      <c r="AB427" s="11"/>
      <c r="AC427" s="6" t="s">
        <v>305</v>
      </c>
      <c r="AD427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('C087EB6A18E7','&lt;?xml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8" spans="1:30" ht="135" x14ac:dyDescent="0.25">
      <c r="A428" t="s">
        <v>976</v>
      </c>
      <c r="B428" s="11" t="str">
        <f t="shared" si="99"/>
        <v>16B</v>
      </c>
      <c r="C428" s="11" t="str">
        <f>VLOOKUP(B428,Cabang!A:B,2,0)</f>
        <v>Madiun</v>
      </c>
      <c r="D428" s="11" t="str">
        <f>VLOOKUP(B428,Cabang!A:C,3,0)</f>
        <v>TKTW4</v>
      </c>
      <c r="E428" t="s">
        <v>1009</v>
      </c>
      <c r="F428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8" s="11"/>
      <c r="H428" s="3" t="str">
        <f t="shared" si="101"/>
        <v>C087EB68D917</v>
      </c>
      <c r="I428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8" s="11"/>
      <c r="K428" s="11" t="str">
        <f t="shared" si="103"/>
        <v>16BM100</v>
      </c>
      <c r="L428" s="11" t="str">
        <f t="shared" si="104"/>
        <v>16B</v>
      </c>
      <c r="M428" s="35" t="str">
        <f>VLOOKUP($L428,setting!$A$2:$M$93,3,0)</f>
        <v>192.168.0.240</v>
      </c>
      <c r="N428" s="35">
        <f>VLOOKUP($L428,setting!$A$2:$M$93,4,0)</f>
        <v>8005</v>
      </c>
      <c r="O428" s="35" t="str">
        <f>VLOOKUP($L428,setting!$A$2:$M$93,5,0)</f>
        <v>182.23.61.173</v>
      </c>
      <c r="P428" s="35">
        <f>VLOOKUP($L428,setting!$A$2:$M$93,6,0)</f>
        <v>8005</v>
      </c>
      <c r="Q428" s="11">
        <v>1</v>
      </c>
      <c r="R428" s="11">
        <v>1</v>
      </c>
      <c r="S428" s="11">
        <v>1234</v>
      </c>
      <c r="T428" s="11" t="s">
        <v>120</v>
      </c>
      <c r="U428" s="11" t="s">
        <v>302</v>
      </c>
      <c r="V428" s="11" t="s">
        <v>302</v>
      </c>
      <c r="W428" s="3" t="s">
        <v>466</v>
      </c>
      <c r="X428" s="3" t="s">
        <v>466</v>
      </c>
      <c r="Y428" s="11"/>
      <c r="Z428" s="35" t="str">
        <f>VLOOKUP($L428,setting!$A$2:$M$93,12,0)</f>
        <v>118.97.237.244</v>
      </c>
      <c r="AA428" s="35">
        <f>VLOOKUP($L428,setting!$A$2:$M$93,13,0)</f>
        <v>8005</v>
      </c>
      <c r="AB428" s="11"/>
      <c r="AC428" s="6" t="s">
        <v>305</v>
      </c>
      <c r="AD428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('C087EB68D917','&lt;?xml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29" spans="1:30" ht="135" x14ac:dyDescent="0.25">
      <c r="A429" t="s">
        <v>977</v>
      </c>
      <c r="B429" s="11" t="str">
        <f t="shared" si="99"/>
        <v>16B</v>
      </c>
      <c r="C429" s="11" t="str">
        <f>VLOOKUP(B429,Cabang!A:B,2,0)</f>
        <v>Madiun</v>
      </c>
      <c r="D429" s="11" t="str">
        <f>VLOOKUP(B429,Cabang!A:C,3,0)</f>
        <v>TKTW4</v>
      </c>
      <c r="E429" t="s">
        <v>1010</v>
      </c>
      <c r="F429" s="6" t="str">
        <f t="shared" si="10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29" s="11"/>
      <c r="H429" s="3" t="str">
        <f t="shared" si="101"/>
        <v>C087EB5A48F5</v>
      </c>
      <c r="I429" s="11" t="str">
        <f t="shared" si="102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29" s="11"/>
      <c r="K429" s="11" t="str">
        <f t="shared" si="103"/>
        <v>16BM100</v>
      </c>
      <c r="L429" s="11" t="str">
        <f t="shared" si="104"/>
        <v>16B</v>
      </c>
      <c r="M429" s="35" t="str">
        <f>VLOOKUP($L429,setting!$A$2:$M$93,3,0)</f>
        <v>192.168.0.240</v>
      </c>
      <c r="N429" s="35">
        <f>VLOOKUP($L429,setting!$A$2:$M$93,4,0)</f>
        <v>8005</v>
      </c>
      <c r="O429" s="35" t="str">
        <f>VLOOKUP($L429,setting!$A$2:$M$93,5,0)</f>
        <v>182.23.61.173</v>
      </c>
      <c r="P429" s="35">
        <f>VLOOKUP($L429,setting!$A$2:$M$93,6,0)</f>
        <v>8005</v>
      </c>
      <c r="Q429" s="11">
        <v>1</v>
      </c>
      <c r="R429" s="11">
        <v>1</v>
      </c>
      <c r="S429" s="11">
        <v>1234</v>
      </c>
      <c r="T429" s="11" t="s">
        <v>120</v>
      </c>
      <c r="U429" s="11" t="s">
        <v>302</v>
      </c>
      <c r="V429" s="11" t="s">
        <v>302</v>
      </c>
      <c r="W429" s="3" t="s">
        <v>466</v>
      </c>
      <c r="X429" s="3" t="s">
        <v>466</v>
      </c>
      <c r="Y429" s="11"/>
      <c r="Z429" s="35" t="str">
        <f>VLOOKUP($L429,setting!$A$2:$M$93,12,0)</f>
        <v>118.97.237.244</v>
      </c>
      <c r="AA429" s="35">
        <f>VLOOKUP($L429,setting!$A$2:$M$93,13,0)</f>
        <v>8005</v>
      </c>
      <c r="AB429" s="11"/>
      <c r="AC429" s="6" t="s">
        <v>305</v>
      </c>
      <c r="AD429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('C087EB5A48F5','&lt;?xml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430" spans="1:30" ht="135" x14ac:dyDescent="0.25">
      <c r="A430" t="s">
        <v>978</v>
      </c>
      <c r="B430" s="11" t="str">
        <f t="shared" si="99"/>
        <v>16D</v>
      </c>
      <c r="C430" s="11" t="str">
        <f>VLOOKUP(B430,Cabang!A:B,2,0)</f>
        <v>Sidoarjo</v>
      </c>
      <c r="D430" s="11" t="str">
        <f>VLOOKUP(B430,Cabang!A:C,3,0)</f>
        <v>TKTW4</v>
      </c>
      <c r="E430" t="s">
        <v>1011</v>
      </c>
      <c r="F430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0" s="11"/>
      <c r="H430" s="3" t="str">
        <f t="shared" si="101"/>
        <v>C087EB5B85BD</v>
      </c>
      <c r="I430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0" s="11"/>
      <c r="K430" s="11" t="str">
        <f t="shared" si="103"/>
        <v>16DM100</v>
      </c>
      <c r="L430" s="11" t="str">
        <f t="shared" si="104"/>
        <v>16D</v>
      </c>
      <c r="M430" s="35" t="str">
        <f>VLOOKUP($L430,setting!$A$2:$M$93,3,0)</f>
        <v>192.168.0.240</v>
      </c>
      <c r="N430" s="35">
        <f>VLOOKUP($L430,setting!$A$2:$M$93,4,0)</f>
        <v>8005</v>
      </c>
      <c r="O430" s="35" t="str">
        <f>VLOOKUP($L430,setting!$A$2:$M$93,5,0)</f>
        <v>182.23.61.173</v>
      </c>
      <c r="P430" s="35">
        <f>VLOOKUP($L430,setting!$A$2:$M$93,6,0)</f>
        <v>8005</v>
      </c>
      <c r="Q430" s="11">
        <v>1</v>
      </c>
      <c r="R430" s="11">
        <v>1</v>
      </c>
      <c r="S430" s="11">
        <v>1234</v>
      </c>
      <c r="T430" s="11" t="s">
        <v>120</v>
      </c>
      <c r="U430" s="11" t="s">
        <v>302</v>
      </c>
      <c r="V430" s="11" t="s">
        <v>302</v>
      </c>
      <c r="W430" s="3" t="s">
        <v>466</v>
      </c>
      <c r="X430" s="3" t="s">
        <v>466</v>
      </c>
      <c r="Y430" s="11"/>
      <c r="Z430" s="35" t="str">
        <f>VLOOKUP($L430,setting!$A$2:$M$93,12,0)</f>
        <v>118.97.237.244</v>
      </c>
      <c r="AA430" s="35">
        <f>VLOOKUP($L430,setting!$A$2:$M$93,13,0)</f>
        <v>8005</v>
      </c>
      <c r="AB430" s="11"/>
      <c r="AC430" s="6" t="s">
        <v>305</v>
      </c>
      <c r="AD430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('C087EB5B85BD','&lt;?xml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1" spans="1:30" ht="135" x14ac:dyDescent="0.25">
      <c r="A431" t="s">
        <v>979</v>
      </c>
      <c r="B431" s="11" t="str">
        <f t="shared" si="99"/>
        <v>16D</v>
      </c>
      <c r="C431" s="11" t="str">
        <f>VLOOKUP(B431,Cabang!A:B,2,0)</f>
        <v>Sidoarjo</v>
      </c>
      <c r="D431" s="11" t="str">
        <f>VLOOKUP(B431,Cabang!A:C,3,0)</f>
        <v>TKTW4</v>
      </c>
      <c r="E431" t="s">
        <v>1012</v>
      </c>
      <c r="F431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1" s="11"/>
      <c r="H431" s="3" t="str">
        <f t="shared" si="101"/>
        <v>C087EB5B8851</v>
      </c>
      <c r="I431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1" s="11"/>
      <c r="K431" s="11" t="str">
        <f t="shared" si="103"/>
        <v>16DM100</v>
      </c>
      <c r="L431" s="11" t="str">
        <f t="shared" si="104"/>
        <v>16D</v>
      </c>
      <c r="M431" s="35" t="str">
        <f>VLOOKUP($L431,setting!$A$2:$M$93,3,0)</f>
        <v>192.168.0.240</v>
      </c>
      <c r="N431" s="35">
        <f>VLOOKUP($L431,setting!$A$2:$M$93,4,0)</f>
        <v>8005</v>
      </c>
      <c r="O431" s="35" t="str">
        <f>VLOOKUP($L431,setting!$A$2:$M$93,5,0)</f>
        <v>182.23.61.173</v>
      </c>
      <c r="P431" s="35">
        <f>VLOOKUP($L431,setting!$A$2:$M$93,6,0)</f>
        <v>8005</v>
      </c>
      <c r="Q431" s="11">
        <v>1</v>
      </c>
      <c r="R431" s="11">
        <v>1</v>
      </c>
      <c r="S431" s="11">
        <v>1234</v>
      </c>
      <c r="T431" s="11" t="s">
        <v>120</v>
      </c>
      <c r="U431" s="11" t="s">
        <v>302</v>
      </c>
      <c r="V431" s="11" t="s">
        <v>302</v>
      </c>
      <c r="W431" s="3" t="s">
        <v>466</v>
      </c>
      <c r="X431" s="3" t="s">
        <v>466</v>
      </c>
      <c r="Y431" s="11"/>
      <c r="Z431" s="35" t="str">
        <f>VLOOKUP($L431,setting!$A$2:$M$93,12,0)</f>
        <v>118.97.237.244</v>
      </c>
      <c r="AA431" s="35">
        <f>VLOOKUP($L431,setting!$A$2:$M$93,13,0)</f>
        <v>8005</v>
      </c>
      <c r="AB431" s="11"/>
      <c r="AC431" s="6" t="s">
        <v>305</v>
      </c>
      <c r="AD431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('C087EB5B8851','&lt;?xml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2" spans="1:30" ht="135" x14ac:dyDescent="0.25">
      <c r="A432" t="s">
        <v>980</v>
      </c>
      <c r="B432" s="11" t="str">
        <f t="shared" si="99"/>
        <v>16D</v>
      </c>
      <c r="C432" s="11" t="str">
        <f>VLOOKUP(B432,Cabang!A:B,2,0)</f>
        <v>Sidoarjo</v>
      </c>
      <c r="D432" s="11" t="str">
        <f>VLOOKUP(B432,Cabang!A:C,3,0)</f>
        <v>TKTW4</v>
      </c>
      <c r="E432" t="s">
        <v>1013</v>
      </c>
      <c r="F432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2" s="11"/>
      <c r="H432" s="3" t="str">
        <f t="shared" si="101"/>
        <v>C087EB68DD63</v>
      </c>
      <c r="I432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2" s="11"/>
      <c r="K432" s="11" t="str">
        <f t="shared" si="103"/>
        <v>16DM100</v>
      </c>
      <c r="L432" s="11" t="str">
        <f t="shared" si="104"/>
        <v>16D</v>
      </c>
      <c r="M432" s="35" t="str">
        <f>VLOOKUP($L432,setting!$A$2:$M$93,3,0)</f>
        <v>192.168.0.240</v>
      </c>
      <c r="N432" s="35">
        <f>VLOOKUP($L432,setting!$A$2:$M$93,4,0)</f>
        <v>8005</v>
      </c>
      <c r="O432" s="35" t="str">
        <f>VLOOKUP($L432,setting!$A$2:$M$93,5,0)</f>
        <v>182.23.61.173</v>
      </c>
      <c r="P432" s="35">
        <f>VLOOKUP($L432,setting!$A$2:$M$93,6,0)</f>
        <v>8005</v>
      </c>
      <c r="Q432" s="11">
        <v>1</v>
      </c>
      <c r="R432" s="11">
        <v>1</v>
      </c>
      <c r="S432" s="11">
        <v>1234</v>
      </c>
      <c r="T432" s="11" t="s">
        <v>120</v>
      </c>
      <c r="U432" s="11" t="s">
        <v>302</v>
      </c>
      <c r="V432" s="11" t="s">
        <v>302</v>
      </c>
      <c r="W432" s="3" t="s">
        <v>466</v>
      </c>
      <c r="X432" s="3" t="s">
        <v>466</v>
      </c>
      <c r="Y432" s="11"/>
      <c r="Z432" s="35" t="str">
        <f>VLOOKUP($L432,setting!$A$2:$M$93,12,0)</f>
        <v>118.97.237.244</v>
      </c>
      <c r="AA432" s="35">
        <f>VLOOKUP($L432,setting!$A$2:$M$93,13,0)</f>
        <v>8005</v>
      </c>
      <c r="AB432" s="11"/>
      <c r="AC432" s="6" t="s">
        <v>305</v>
      </c>
      <c r="AD432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('C087EB68DD63','&lt;?xml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3" spans="1:30" ht="135" x14ac:dyDescent="0.25">
      <c r="A433" t="s">
        <v>981</v>
      </c>
      <c r="B433" s="11" t="str">
        <f t="shared" si="99"/>
        <v>16D</v>
      </c>
      <c r="C433" s="11" t="str">
        <f>VLOOKUP(B433,Cabang!A:B,2,0)</f>
        <v>Sidoarjo</v>
      </c>
      <c r="D433" s="11" t="str">
        <f>VLOOKUP(B433,Cabang!A:C,3,0)</f>
        <v>TKTW4</v>
      </c>
      <c r="E433" t="s">
        <v>1014</v>
      </c>
      <c r="F433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3" s="11"/>
      <c r="H433" s="3" t="str">
        <f t="shared" si="101"/>
        <v>C087EB68D88F</v>
      </c>
      <c r="I433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3" s="11"/>
      <c r="K433" s="11" t="str">
        <f t="shared" si="103"/>
        <v>16DM100</v>
      </c>
      <c r="L433" s="11" t="str">
        <f t="shared" si="104"/>
        <v>16D</v>
      </c>
      <c r="M433" s="35" t="str">
        <f>VLOOKUP($L433,setting!$A$2:$M$93,3,0)</f>
        <v>192.168.0.240</v>
      </c>
      <c r="N433" s="35">
        <f>VLOOKUP($L433,setting!$A$2:$M$93,4,0)</f>
        <v>8005</v>
      </c>
      <c r="O433" s="35" t="str">
        <f>VLOOKUP($L433,setting!$A$2:$M$93,5,0)</f>
        <v>182.23.61.173</v>
      </c>
      <c r="P433" s="35">
        <f>VLOOKUP($L433,setting!$A$2:$M$93,6,0)</f>
        <v>8005</v>
      </c>
      <c r="Q433" s="11">
        <v>1</v>
      </c>
      <c r="R433" s="11">
        <v>1</v>
      </c>
      <c r="S433" s="11">
        <v>1234</v>
      </c>
      <c r="T433" s="11" t="s">
        <v>120</v>
      </c>
      <c r="U433" s="11" t="s">
        <v>302</v>
      </c>
      <c r="V433" s="11" t="s">
        <v>302</v>
      </c>
      <c r="W433" s="3" t="s">
        <v>466</v>
      </c>
      <c r="X433" s="3" t="s">
        <v>466</v>
      </c>
      <c r="Y433" s="11"/>
      <c r="Z433" s="35" t="str">
        <f>VLOOKUP($L433,setting!$A$2:$M$93,12,0)</f>
        <v>118.97.237.244</v>
      </c>
      <c r="AA433" s="35">
        <f>VLOOKUP($L433,setting!$A$2:$M$93,13,0)</f>
        <v>8005</v>
      </c>
      <c r="AB433" s="11"/>
      <c r="AC433" s="6" t="s">
        <v>305</v>
      </c>
      <c r="AD433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('C087EB68D88F','&lt;?xml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4" spans="1:30" ht="135" x14ac:dyDescent="0.25">
      <c r="A434" t="s">
        <v>982</v>
      </c>
      <c r="B434" s="11" t="str">
        <f t="shared" si="99"/>
        <v>16D</v>
      </c>
      <c r="C434" s="11" t="str">
        <f>VLOOKUP(B434,Cabang!A:B,2,0)</f>
        <v>Sidoarjo</v>
      </c>
      <c r="D434" s="11" t="str">
        <f>VLOOKUP(B434,Cabang!A:C,3,0)</f>
        <v>TKTW4</v>
      </c>
      <c r="E434" t="s">
        <v>1015</v>
      </c>
      <c r="F434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4" s="11"/>
      <c r="H434" s="3" t="str">
        <f t="shared" si="101"/>
        <v>C087EB68DD8B</v>
      </c>
      <c r="I434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4" s="11"/>
      <c r="K434" s="11" t="str">
        <f t="shared" si="103"/>
        <v>16DM100</v>
      </c>
      <c r="L434" s="11" t="str">
        <f t="shared" si="104"/>
        <v>16D</v>
      </c>
      <c r="M434" s="35" t="str">
        <f>VLOOKUP($L434,setting!$A$2:$M$93,3,0)</f>
        <v>192.168.0.240</v>
      </c>
      <c r="N434" s="35">
        <f>VLOOKUP($L434,setting!$A$2:$M$93,4,0)</f>
        <v>8005</v>
      </c>
      <c r="O434" s="35" t="str">
        <f>VLOOKUP($L434,setting!$A$2:$M$93,5,0)</f>
        <v>182.23.61.173</v>
      </c>
      <c r="P434" s="35">
        <f>VLOOKUP($L434,setting!$A$2:$M$93,6,0)</f>
        <v>8005</v>
      </c>
      <c r="Q434" s="11">
        <v>1</v>
      </c>
      <c r="R434" s="11">
        <v>1</v>
      </c>
      <c r="S434" s="11">
        <v>1234</v>
      </c>
      <c r="T434" s="11" t="s">
        <v>120</v>
      </c>
      <c r="U434" s="11" t="s">
        <v>302</v>
      </c>
      <c r="V434" s="11" t="s">
        <v>302</v>
      </c>
      <c r="W434" s="3" t="s">
        <v>466</v>
      </c>
      <c r="X434" s="3" t="s">
        <v>466</v>
      </c>
      <c r="Y434" s="11"/>
      <c r="Z434" s="35" t="str">
        <f>VLOOKUP($L434,setting!$A$2:$M$93,12,0)</f>
        <v>118.97.237.244</v>
      </c>
      <c r="AA434" s="35">
        <f>VLOOKUP($L434,setting!$A$2:$M$93,13,0)</f>
        <v>8005</v>
      </c>
      <c r="AB434" s="11"/>
      <c r="AC434" s="6" t="s">
        <v>305</v>
      </c>
      <c r="AD434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('C087EB68DD8B','&lt;?xml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5" spans="1:30" ht="135" x14ac:dyDescent="0.25">
      <c r="A435" t="s">
        <v>983</v>
      </c>
      <c r="B435" s="11" t="str">
        <f t="shared" si="99"/>
        <v>16D</v>
      </c>
      <c r="C435" s="11" t="str">
        <f>VLOOKUP(B435,Cabang!A:B,2,0)</f>
        <v>Sidoarjo</v>
      </c>
      <c r="D435" s="11" t="str">
        <f>VLOOKUP(B435,Cabang!A:C,3,0)</f>
        <v>TKTW4</v>
      </c>
      <c r="E435" t="s">
        <v>1016</v>
      </c>
      <c r="F435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5" s="11"/>
      <c r="H435" s="3" t="str">
        <f t="shared" si="101"/>
        <v>C087EB68D893</v>
      </c>
      <c r="I435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5" s="11"/>
      <c r="K435" s="11" t="str">
        <f t="shared" si="103"/>
        <v>16DM100</v>
      </c>
      <c r="L435" s="11" t="str">
        <f t="shared" si="104"/>
        <v>16D</v>
      </c>
      <c r="M435" s="35" t="str">
        <f>VLOOKUP($L435,setting!$A$2:$M$93,3,0)</f>
        <v>192.168.0.240</v>
      </c>
      <c r="N435" s="35">
        <f>VLOOKUP($L435,setting!$A$2:$M$93,4,0)</f>
        <v>8005</v>
      </c>
      <c r="O435" s="35" t="str">
        <f>VLOOKUP($L435,setting!$A$2:$M$93,5,0)</f>
        <v>182.23.61.173</v>
      </c>
      <c r="P435" s="35">
        <f>VLOOKUP($L435,setting!$A$2:$M$93,6,0)</f>
        <v>8005</v>
      </c>
      <c r="Q435" s="11">
        <v>1</v>
      </c>
      <c r="R435" s="11">
        <v>1</v>
      </c>
      <c r="S435" s="11">
        <v>1234</v>
      </c>
      <c r="T435" s="11" t="s">
        <v>120</v>
      </c>
      <c r="U435" s="11" t="s">
        <v>302</v>
      </c>
      <c r="V435" s="11" t="s">
        <v>302</v>
      </c>
      <c r="W435" s="3" t="s">
        <v>466</v>
      </c>
      <c r="X435" s="3" t="s">
        <v>466</v>
      </c>
      <c r="Y435" s="11"/>
      <c r="Z435" s="35" t="str">
        <f>VLOOKUP($L435,setting!$A$2:$M$93,12,0)</f>
        <v>118.97.237.244</v>
      </c>
      <c r="AA435" s="35">
        <f>VLOOKUP($L435,setting!$A$2:$M$93,13,0)</f>
        <v>8005</v>
      </c>
      <c r="AB435" s="11"/>
      <c r="AC435" s="6" t="s">
        <v>305</v>
      </c>
      <c r="AD435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('C087EB68D893','&lt;?xml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6" spans="1:30" ht="135" x14ac:dyDescent="0.25">
      <c r="A436" t="s">
        <v>984</v>
      </c>
      <c r="B436" s="11" t="str">
        <f t="shared" si="99"/>
        <v>16D</v>
      </c>
      <c r="C436" s="11" t="str">
        <f>VLOOKUP(B436,Cabang!A:B,2,0)</f>
        <v>Sidoarjo</v>
      </c>
      <c r="D436" s="11" t="str">
        <f>VLOOKUP(B436,Cabang!A:C,3,0)</f>
        <v>TKTW4</v>
      </c>
      <c r="E436" t="s">
        <v>1017</v>
      </c>
      <c r="F436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6" s="11"/>
      <c r="H436" s="3" t="str">
        <f t="shared" si="101"/>
        <v>C087EB6A1BDF</v>
      </c>
      <c r="I436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6" s="11"/>
      <c r="K436" s="11" t="str">
        <f t="shared" si="103"/>
        <v>16DM100</v>
      </c>
      <c r="L436" s="11" t="str">
        <f t="shared" si="104"/>
        <v>16D</v>
      </c>
      <c r="M436" s="35" t="str">
        <f>VLOOKUP($L436,setting!$A$2:$M$93,3,0)</f>
        <v>192.168.0.240</v>
      </c>
      <c r="N436" s="35">
        <f>VLOOKUP($L436,setting!$A$2:$M$93,4,0)</f>
        <v>8005</v>
      </c>
      <c r="O436" s="35" t="str">
        <f>VLOOKUP($L436,setting!$A$2:$M$93,5,0)</f>
        <v>182.23.61.173</v>
      </c>
      <c r="P436" s="35">
        <f>VLOOKUP($L436,setting!$A$2:$M$93,6,0)</f>
        <v>8005</v>
      </c>
      <c r="Q436" s="11">
        <v>1</v>
      </c>
      <c r="R436" s="11">
        <v>1</v>
      </c>
      <c r="S436" s="11">
        <v>1234</v>
      </c>
      <c r="T436" s="11" t="s">
        <v>120</v>
      </c>
      <c r="U436" s="11" t="s">
        <v>302</v>
      </c>
      <c r="V436" s="11" t="s">
        <v>302</v>
      </c>
      <c r="W436" s="3" t="s">
        <v>466</v>
      </c>
      <c r="X436" s="3" t="s">
        <v>466</v>
      </c>
      <c r="Y436" s="11"/>
      <c r="Z436" s="35" t="str">
        <f>VLOOKUP($L436,setting!$A$2:$M$93,12,0)</f>
        <v>118.97.237.244</v>
      </c>
      <c r="AA436" s="35">
        <f>VLOOKUP($L436,setting!$A$2:$M$93,13,0)</f>
        <v>8005</v>
      </c>
      <c r="AB436" s="11"/>
      <c r="AC436" s="6" t="s">
        <v>305</v>
      </c>
      <c r="AD436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('C087EB6A1BDF','&lt;?xml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7" spans="1:30" ht="135" x14ac:dyDescent="0.25">
      <c r="A437" t="s">
        <v>985</v>
      </c>
      <c r="B437" s="11" t="str">
        <f t="shared" si="99"/>
        <v>16D</v>
      </c>
      <c r="C437" s="11" t="str">
        <f>VLOOKUP(B437,Cabang!A:B,2,0)</f>
        <v>Sidoarjo</v>
      </c>
      <c r="D437" s="11" t="str">
        <f>VLOOKUP(B437,Cabang!A:C,3,0)</f>
        <v>TKTW4</v>
      </c>
      <c r="E437" t="s">
        <v>1018</v>
      </c>
      <c r="F437" s="6" t="str">
        <f t="shared" si="10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37" s="11"/>
      <c r="H437" s="3" t="str">
        <f t="shared" si="101"/>
        <v>C087EB68D877</v>
      </c>
      <c r="I437" s="11" t="str">
        <f t="shared" si="102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37" s="11"/>
      <c r="K437" s="11" t="str">
        <f t="shared" si="103"/>
        <v>16DM100</v>
      </c>
      <c r="L437" s="11" t="str">
        <f t="shared" si="104"/>
        <v>16D</v>
      </c>
      <c r="M437" s="35" t="str">
        <f>VLOOKUP($L437,setting!$A$2:$M$93,3,0)</f>
        <v>192.168.0.240</v>
      </c>
      <c r="N437" s="35">
        <f>VLOOKUP($L437,setting!$A$2:$M$93,4,0)</f>
        <v>8005</v>
      </c>
      <c r="O437" s="35" t="str">
        <f>VLOOKUP($L437,setting!$A$2:$M$93,5,0)</f>
        <v>182.23.61.173</v>
      </c>
      <c r="P437" s="35">
        <f>VLOOKUP($L437,setting!$A$2:$M$93,6,0)</f>
        <v>8005</v>
      </c>
      <c r="Q437" s="11">
        <v>1</v>
      </c>
      <c r="R437" s="11">
        <v>1</v>
      </c>
      <c r="S437" s="11">
        <v>1234</v>
      </c>
      <c r="T437" s="11" t="s">
        <v>120</v>
      </c>
      <c r="U437" s="11" t="s">
        <v>302</v>
      </c>
      <c r="V437" s="11" t="s">
        <v>302</v>
      </c>
      <c r="W437" s="3" t="s">
        <v>466</v>
      </c>
      <c r="X437" s="3" t="s">
        <v>466</v>
      </c>
      <c r="Y437" s="11"/>
      <c r="Z437" s="35" t="str">
        <f>VLOOKUP($L437,setting!$A$2:$M$93,12,0)</f>
        <v>118.97.237.244</v>
      </c>
      <c r="AA437" s="35">
        <f>VLOOKUP($L437,setting!$A$2:$M$93,13,0)</f>
        <v>8005</v>
      </c>
      <c r="AB437" s="11"/>
      <c r="AC437" s="6" t="s">
        <v>305</v>
      </c>
      <c r="AD437" s="6" t="str">
        <f t="shared" si="1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('C087EB68D877','&lt;?xml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438" spans="1:30" x14ac:dyDescent="0.25">
      <c r="L438"/>
    </row>
    <row r="439" spans="1:30" ht="135" x14ac:dyDescent="0.25">
      <c r="A439" t="s">
        <v>1019</v>
      </c>
      <c r="B439" s="14" t="str">
        <f t="shared" ref="B439:B462" si="106">LEFT(A439,3)</f>
        <v>02A</v>
      </c>
      <c r="C439" s="14" t="str">
        <f>VLOOKUP(B439,Cabang!A:B,2,0)</f>
        <v>Medan</v>
      </c>
      <c r="D439" s="14" t="str">
        <f>VLOOKUP(B439,Cabang!A:C,3,0)</f>
        <v>TKTW1</v>
      </c>
      <c r="E439" t="s">
        <v>1043</v>
      </c>
      <c r="F439" s="6" t="str">
        <f t="shared" ref="F439:F462" si="107">CONCATENATE("&lt;?xml version=""1.0"" encoding=""UTF-8""?&gt;&lt;userconfig&gt;&lt;username&gt;Office Mebel ",C439,"&lt;/username&gt;&lt;szId&gt;",K439,"&lt;/szId&gt;&lt;password&gt;1234&lt;/password&gt;&lt;szDepoId&gt;",L439,"&lt;/szDepoId&gt;&lt;szDepoName&gt;",C439,"&lt;/szDepoName&gt;&lt;database&gt;MobileSFA.db3&lt;/database&gt;&lt;szWifiIP&gt;",M439,"&lt;/szWifiIP&gt;&lt;szWifiPort&gt;",N439,"&lt;/szWifiPort&gt;&lt;szGPRSIP&gt;",O439,"&lt;/szGPRSIP&gt;&lt;szGPRSPort&gt;",P439,"&lt;/szGPRSPort&gt;  &lt;szBackUpIP&gt;",Z439,"&lt;/szBackUpIP&gt;&lt;szBackUpPort&gt;",AA439,"&lt;/szBackUpPort&gt;  &lt;szType&gt;TO&lt;/szType&gt;&lt;bWifi&gt;YES&lt;/bWifi&gt;&lt;bDalamKota&gt;YES&lt;/bDalamKota&gt;    &lt;/userconfig&gt;")</f>
        <v>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39" s="14"/>
      <c r="H439" s="3" t="str">
        <f t="shared" ref="H439:H462" si="108">E439</f>
        <v>C087EB5A4803</v>
      </c>
      <c r="I439" s="14" t="str">
        <f t="shared" ref="I439:I462" si="109">F439</f>
        <v>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39" s="14"/>
      <c r="K439" s="14" t="str">
        <f t="shared" ref="K439:K462" si="110">CONCATENATE(B439,"M100")</f>
        <v>02AM100</v>
      </c>
      <c r="L439" s="14" t="str">
        <f t="shared" ref="L439:L462" si="111">B439</f>
        <v>02A</v>
      </c>
      <c r="M439" s="35" t="str">
        <f>VLOOKUP($L439,setting!$A$2:$M$93,3,0)</f>
        <v>192.168.0.151</v>
      </c>
      <c r="N439" s="35">
        <f>VLOOKUP($L439,setting!$A$2:$M$93,4,0)</f>
        <v>8001</v>
      </c>
      <c r="O439" s="35" t="str">
        <f>VLOOKUP($L439,setting!$A$2:$M$93,5,0)</f>
        <v>180.250.176.220</v>
      </c>
      <c r="P439" s="35">
        <f>VLOOKUP($L439,setting!$A$2:$M$93,6,0)</f>
        <v>8001</v>
      </c>
      <c r="Q439" s="14">
        <v>1</v>
      </c>
      <c r="R439" s="14">
        <v>1</v>
      </c>
      <c r="S439" s="14">
        <v>1234</v>
      </c>
      <c r="T439" s="14" t="s">
        <v>120</v>
      </c>
      <c r="U439" s="14" t="s">
        <v>302</v>
      </c>
      <c r="V439" s="14" t="s">
        <v>302</v>
      </c>
      <c r="W439" s="3" t="s">
        <v>466</v>
      </c>
      <c r="X439" s="3" t="s">
        <v>466</v>
      </c>
      <c r="Y439" s="14"/>
      <c r="Z439" s="35" t="str">
        <f>VLOOKUP($L439,setting!$A$2:$M$93,12,0)</f>
        <v>118.97.237.244</v>
      </c>
      <c r="AA439" s="35">
        <f>VLOOKUP($L439,setting!$A$2:$M$93,13,0)</f>
        <v>8001</v>
      </c>
      <c r="AB439" s="14"/>
      <c r="AC439" s="6" t="s">
        <v>305</v>
      </c>
      <c r="AD439" s="6" t="str">
        <f t="shared" ref="AD439:AD462" si="112">CONCATENATE(AC439,H439,"','",I439,"','",J439,"','",K439,"','",L439,"','",M439,"','",N439,"','",O439,"','",P439,"','",Q439,"','",R439,"','",S439,"','",T439,"','",U439,"','",V439,"','",W439,"','",X439,"','",Y439,"','",Z439,"','",AA439,"');")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('C087EB5A4803','&lt;?xml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&lt;/userconfig&gt;','','02AM100','02A','192.168.0.151','8001','180.250.176.220','8001','1','1','1234','TO','INJECT','INJECT','2017-12-22 08:15:30','2017-12-22 08:15:30','','118.97.237.244','8001');</v>
      </c>
    </row>
    <row r="440" spans="1:30" ht="135" x14ac:dyDescent="0.25">
      <c r="A440" t="s">
        <v>1020</v>
      </c>
      <c r="B440" s="14" t="str">
        <f t="shared" si="106"/>
        <v>02A</v>
      </c>
      <c r="C440" s="14" t="str">
        <f>VLOOKUP(B440,Cabang!A:B,2,0)</f>
        <v>Medan</v>
      </c>
      <c r="D440" s="14" t="str">
        <f>VLOOKUP(B440,Cabang!A:C,3,0)</f>
        <v>TKTW1</v>
      </c>
      <c r="E440" t="s">
        <v>1044</v>
      </c>
      <c r="F440" s="6" t="str">
        <f t="shared" si="107"/>
        <v>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40" s="14"/>
      <c r="H440" s="3" t="str">
        <f t="shared" si="108"/>
        <v>C087EB5A4815</v>
      </c>
      <c r="I440" s="14" t="str">
        <f t="shared" si="109"/>
        <v>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40" s="14"/>
      <c r="K440" s="14" t="str">
        <f t="shared" si="110"/>
        <v>02AM100</v>
      </c>
      <c r="L440" s="14" t="str">
        <f t="shared" si="111"/>
        <v>02A</v>
      </c>
      <c r="M440" s="35" t="str">
        <f>VLOOKUP($L440,setting!$A$2:$M$93,3,0)</f>
        <v>192.168.0.151</v>
      </c>
      <c r="N440" s="35">
        <f>VLOOKUP($L440,setting!$A$2:$M$93,4,0)</f>
        <v>8001</v>
      </c>
      <c r="O440" s="35" t="str">
        <f>VLOOKUP($L440,setting!$A$2:$M$93,5,0)</f>
        <v>180.250.176.220</v>
      </c>
      <c r="P440" s="35">
        <f>VLOOKUP($L440,setting!$A$2:$M$93,6,0)</f>
        <v>8001</v>
      </c>
      <c r="Q440" s="14">
        <v>1</v>
      </c>
      <c r="R440" s="14">
        <v>1</v>
      </c>
      <c r="S440" s="14">
        <v>1234</v>
      </c>
      <c r="T440" s="14" t="s">
        <v>120</v>
      </c>
      <c r="U440" s="14" t="s">
        <v>302</v>
      </c>
      <c r="V440" s="14" t="s">
        <v>302</v>
      </c>
      <c r="W440" s="3" t="s">
        <v>466</v>
      </c>
      <c r="X440" s="3" t="s">
        <v>466</v>
      </c>
      <c r="Y440" s="14"/>
      <c r="Z440" s="35" t="str">
        <f>VLOOKUP($L440,setting!$A$2:$M$93,12,0)</f>
        <v>118.97.237.244</v>
      </c>
      <c r="AA440" s="35">
        <f>VLOOKUP($L440,setting!$A$2:$M$93,13,0)</f>
        <v>8001</v>
      </c>
      <c r="AB440" s="14"/>
      <c r="AC440" s="6" t="s">
        <v>305</v>
      </c>
      <c r="AD440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('C087EB5A4815','&lt;?xml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&lt;/userconfig&gt;','','02AM100','02A','192.168.0.151','8001','180.250.176.220','8001','1','1','1234','TO','INJECT','INJECT','2017-12-22 08:15:30','2017-12-22 08:15:30','','118.97.237.244','8001');</v>
      </c>
    </row>
    <row r="441" spans="1:30" ht="135" x14ac:dyDescent="0.25">
      <c r="A441" t="s">
        <v>1021</v>
      </c>
      <c r="B441" s="14" t="str">
        <f t="shared" si="106"/>
        <v>02A</v>
      </c>
      <c r="C441" s="14" t="str">
        <f>VLOOKUP(B441,Cabang!A:B,2,0)</f>
        <v>Medan</v>
      </c>
      <c r="D441" s="14" t="str">
        <f>VLOOKUP(B441,Cabang!A:C,3,0)</f>
        <v>TKTW1</v>
      </c>
      <c r="E441" t="s">
        <v>1045</v>
      </c>
      <c r="F441" s="6" t="str">
        <f t="shared" si="107"/>
        <v>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41" s="14"/>
      <c r="H441" s="3" t="str">
        <f t="shared" si="108"/>
        <v>C087EB5A47FF</v>
      </c>
      <c r="I441" s="14" t="str">
        <f t="shared" si="109"/>
        <v>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41" s="14"/>
      <c r="K441" s="14" t="str">
        <f t="shared" si="110"/>
        <v>02AM100</v>
      </c>
      <c r="L441" s="14" t="str">
        <f t="shared" si="111"/>
        <v>02A</v>
      </c>
      <c r="M441" s="35" t="str">
        <f>VLOOKUP($L441,setting!$A$2:$M$93,3,0)</f>
        <v>192.168.0.151</v>
      </c>
      <c r="N441" s="35">
        <f>VLOOKUP($L441,setting!$A$2:$M$93,4,0)</f>
        <v>8001</v>
      </c>
      <c r="O441" s="35" t="str">
        <f>VLOOKUP($L441,setting!$A$2:$M$93,5,0)</f>
        <v>180.250.176.220</v>
      </c>
      <c r="P441" s="35">
        <f>VLOOKUP($L441,setting!$A$2:$M$93,6,0)</f>
        <v>8001</v>
      </c>
      <c r="Q441" s="14">
        <v>1</v>
      </c>
      <c r="R441" s="14">
        <v>1</v>
      </c>
      <c r="S441" s="14">
        <v>1234</v>
      </c>
      <c r="T441" s="14" t="s">
        <v>120</v>
      </c>
      <c r="U441" s="14" t="s">
        <v>302</v>
      </c>
      <c r="V441" s="14" t="s">
        <v>302</v>
      </c>
      <c r="W441" s="3" t="s">
        <v>466</v>
      </c>
      <c r="X441" s="3" t="s">
        <v>466</v>
      </c>
      <c r="Y441" s="14"/>
      <c r="Z441" s="35" t="str">
        <f>VLOOKUP($L441,setting!$A$2:$M$93,12,0)</f>
        <v>118.97.237.244</v>
      </c>
      <c r="AA441" s="35">
        <f>VLOOKUP($L441,setting!$A$2:$M$93,13,0)</f>
        <v>8001</v>
      </c>
      <c r="AB441" s="14"/>
      <c r="AC441" s="6" t="s">
        <v>305</v>
      </c>
      <c r="AD441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('C087EB5A47FF','&lt;?xml version="1.0" encoding="UTF-8"?&gt;&lt;userconfig&gt;&lt;username&gt;Office Mebel Medan&lt;/username&gt;&lt;szId&gt;02AM100&lt;/szId&gt;&lt;password&gt;1234&lt;/password&gt;&lt;szDepoId&gt;02A&lt;/szDepoId&gt;&lt;szDepoName&gt;Medan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&lt;/userconfig&gt;','','02AM100','02A','192.168.0.151','8001','180.250.176.220','8001','1','1','1234','TO','INJECT','INJECT','2017-12-22 08:15:30','2017-12-22 08:15:30','','118.97.237.244','8001');</v>
      </c>
    </row>
    <row r="442" spans="1:30" ht="135" x14ac:dyDescent="0.25">
      <c r="A442" t="s">
        <v>1022</v>
      </c>
      <c r="B442" s="14" t="str">
        <f t="shared" si="106"/>
        <v>03B</v>
      </c>
      <c r="C442" s="14" t="str">
        <f>VLOOKUP(B442,Cabang!A:B,2,0)</f>
        <v>Dumai</v>
      </c>
      <c r="D442" s="14" t="str">
        <f>VLOOKUP(B442,Cabang!A:C,3,0)</f>
        <v>TKTW1</v>
      </c>
      <c r="E442" t="s">
        <v>1046</v>
      </c>
      <c r="F442" s="6" t="str">
        <f t="shared" si="107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42" s="14"/>
      <c r="H442" s="3" t="str">
        <f t="shared" si="108"/>
        <v>C087EB5A4C61</v>
      </c>
      <c r="I442" s="14" t="str">
        <f t="shared" si="109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42" s="14"/>
      <c r="K442" s="14" t="str">
        <f t="shared" si="110"/>
        <v>03BM100</v>
      </c>
      <c r="L442" s="14" t="str">
        <f t="shared" si="111"/>
        <v>03B</v>
      </c>
      <c r="M442" s="35" t="str">
        <f>VLOOKUP($L442,setting!$A$2:$M$93,3,0)</f>
        <v>192.168.0.151</v>
      </c>
      <c r="N442" s="35">
        <f>VLOOKUP($L442,setting!$A$2:$M$93,4,0)</f>
        <v>8009</v>
      </c>
      <c r="O442" s="35" t="str">
        <f>VLOOKUP($L442,setting!$A$2:$M$93,5,0)</f>
        <v>180.250.176.220</v>
      </c>
      <c r="P442" s="35">
        <f>VLOOKUP($L442,setting!$A$2:$M$93,6,0)</f>
        <v>8009</v>
      </c>
      <c r="Q442" s="14">
        <v>1</v>
      </c>
      <c r="R442" s="14">
        <v>1</v>
      </c>
      <c r="S442" s="14">
        <v>1234</v>
      </c>
      <c r="T442" s="14" t="s">
        <v>120</v>
      </c>
      <c r="U442" s="14" t="s">
        <v>302</v>
      </c>
      <c r="V442" s="14" t="s">
        <v>302</v>
      </c>
      <c r="W442" s="3" t="s">
        <v>466</v>
      </c>
      <c r="X442" s="3" t="s">
        <v>466</v>
      </c>
      <c r="Y442" s="14"/>
      <c r="Z442" s="35" t="str">
        <f>VLOOKUP($L442,setting!$A$2:$M$93,12,0)</f>
        <v>118.97.237.244</v>
      </c>
      <c r="AA442" s="35">
        <f>VLOOKUP($L442,setting!$A$2:$M$93,13,0)</f>
        <v>8009</v>
      </c>
      <c r="AB442" s="14"/>
      <c r="AC442" s="6" t="s">
        <v>305</v>
      </c>
      <c r="AD442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('C087EB5A4C61','&lt;?xml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&lt;/userconfig&gt;','','03BM100','03B','192.168.0.151','8009','180.250.176.220','8009','1','1','1234','TO','INJECT','INJECT','2017-12-22 08:15:30','2017-12-22 08:15:30','','118.97.237.244','8009');</v>
      </c>
    </row>
    <row r="443" spans="1:30" ht="135" x14ac:dyDescent="0.25">
      <c r="A443" t="s">
        <v>1023</v>
      </c>
      <c r="B443" s="14" t="str">
        <f t="shared" si="106"/>
        <v>03B</v>
      </c>
      <c r="C443" s="14" t="str">
        <f>VLOOKUP(B443,Cabang!A:B,2,0)</f>
        <v>Dumai</v>
      </c>
      <c r="D443" s="14" t="str">
        <f>VLOOKUP(B443,Cabang!A:C,3,0)</f>
        <v>TKTW1</v>
      </c>
      <c r="E443" t="s">
        <v>1047</v>
      </c>
      <c r="F443" s="6" t="str">
        <f t="shared" si="107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43" s="14"/>
      <c r="H443" s="3" t="str">
        <f t="shared" si="108"/>
        <v>C087EB5A4C69</v>
      </c>
      <c r="I443" s="14" t="str">
        <f t="shared" si="109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43" s="14"/>
      <c r="K443" s="14" t="str">
        <f t="shared" si="110"/>
        <v>03BM100</v>
      </c>
      <c r="L443" s="14" t="str">
        <f t="shared" si="111"/>
        <v>03B</v>
      </c>
      <c r="M443" s="35" t="str">
        <f>VLOOKUP($L443,setting!$A$2:$M$93,3,0)</f>
        <v>192.168.0.151</v>
      </c>
      <c r="N443" s="35">
        <f>VLOOKUP($L443,setting!$A$2:$M$93,4,0)</f>
        <v>8009</v>
      </c>
      <c r="O443" s="35" t="str">
        <f>VLOOKUP($L443,setting!$A$2:$M$93,5,0)</f>
        <v>180.250.176.220</v>
      </c>
      <c r="P443" s="35">
        <f>VLOOKUP($L443,setting!$A$2:$M$93,6,0)</f>
        <v>8009</v>
      </c>
      <c r="Q443" s="14">
        <v>1</v>
      </c>
      <c r="R443" s="14">
        <v>1</v>
      </c>
      <c r="S443" s="14">
        <v>1234</v>
      </c>
      <c r="T443" s="14" t="s">
        <v>120</v>
      </c>
      <c r="U443" s="14" t="s">
        <v>302</v>
      </c>
      <c r="V443" s="14" t="s">
        <v>302</v>
      </c>
      <c r="W443" s="3" t="s">
        <v>466</v>
      </c>
      <c r="X443" s="3" t="s">
        <v>466</v>
      </c>
      <c r="Y443" s="14"/>
      <c r="Z443" s="35" t="str">
        <f>VLOOKUP($L443,setting!$A$2:$M$93,12,0)</f>
        <v>118.97.237.244</v>
      </c>
      <c r="AA443" s="35">
        <f>VLOOKUP($L443,setting!$A$2:$M$93,13,0)</f>
        <v>8009</v>
      </c>
      <c r="AB443" s="14"/>
      <c r="AC443" s="6" t="s">
        <v>305</v>
      </c>
      <c r="AD443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('C087EB5A4C69','&lt;?xml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&lt;/userconfig&gt;','','03BM100','03B','192.168.0.151','8009','180.250.176.220','8009','1','1','1234','TO','INJECT','INJECT','2017-12-22 08:15:30','2017-12-22 08:15:30','','118.97.237.244','8009');</v>
      </c>
    </row>
    <row r="444" spans="1:30" ht="135" x14ac:dyDescent="0.25">
      <c r="A444" t="s">
        <v>1024</v>
      </c>
      <c r="B444" s="14" t="str">
        <f t="shared" si="106"/>
        <v>03B</v>
      </c>
      <c r="C444" s="14" t="str">
        <f>VLOOKUP(B444,Cabang!A:B,2,0)</f>
        <v>Dumai</v>
      </c>
      <c r="D444" s="14" t="str">
        <f>VLOOKUP(B444,Cabang!A:C,3,0)</f>
        <v>TKTW1</v>
      </c>
      <c r="E444" t="s">
        <v>1048</v>
      </c>
      <c r="F444" s="6" t="str">
        <f t="shared" si="107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44" s="14"/>
      <c r="H444" s="3" t="str">
        <f t="shared" si="108"/>
        <v>C087EB5A4759</v>
      </c>
      <c r="I444" s="14" t="str">
        <f t="shared" si="109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44" s="14"/>
      <c r="K444" s="14" t="str">
        <f t="shared" si="110"/>
        <v>03BM100</v>
      </c>
      <c r="L444" s="14" t="str">
        <f t="shared" si="111"/>
        <v>03B</v>
      </c>
      <c r="M444" s="35" t="str">
        <f>VLOOKUP($L444,setting!$A$2:$M$93,3,0)</f>
        <v>192.168.0.151</v>
      </c>
      <c r="N444" s="35">
        <f>VLOOKUP($L444,setting!$A$2:$M$93,4,0)</f>
        <v>8009</v>
      </c>
      <c r="O444" s="35" t="str">
        <f>VLOOKUP($L444,setting!$A$2:$M$93,5,0)</f>
        <v>180.250.176.220</v>
      </c>
      <c r="P444" s="35">
        <f>VLOOKUP($L444,setting!$A$2:$M$93,6,0)</f>
        <v>8009</v>
      </c>
      <c r="Q444" s="14">
        <v>1</v>
      </c>
      <c r="R444" s="14">
        <v>1</v>
      </c>
      <c r="S444" s="14">
        <v>1234</v>
      </c>
      <c r="T444" s="14" t="s">
        <v>120</v>
      </c>
      <c r="U444" s="14" t="s">
        <v>302</v>
      </c>
      <c r="V444" s="14" t="s">
        <v>302</v>
      </c>
      <c r="W444" s="3" t="s">
        <v>466</v>
      </c>
      <c r="X444" s="3" t="s">
        <v>466</v>
      </c>
      <c r="Y444" s="14"/>
      <c r="Z444" s="35" t="str">
        <f>VLOOKUP($L444,setting!$A$2:$M$93,12,0)</f>
        <v>118.97.237.244</v>
      </c>
      <c r="AA444" s="35">
        <f>VLOOKUP($L444,setting!$A$2:$M$93,13,0)</f>
        <v>8009</v>
      </c>
      <c r="AB444" s="14"/>
      <c r="AC444" s="6" t="s">
        <v>305</v>
      </c>
      <c r="AD444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('C087EB5A4759','&lt;?xml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&lt;/userconfig&gt;','','03BM100','03B','192.168.0.151','8009','180.250.176.220','8009','1','1','1234','TO','INJECT','INJECT','2017-12-22 08:15:30','2017-12-22 08:15:30','','118.97.237.244','8009');</v>
      </c>
    </row>
    <row r="445" spans="1:30" ht="135" x14ac:dyDescent="0.25">
      <c r="A445" t="s">
        <v>1025</v>
      </c>
      <c r="B445" s="14" t="str">
        <f t="shared" si="106"/>
        <v>14I</v>
      </c>
      <c r="C445" s="14" t="str">
        <f>VLOOKUP(B445,Cabang!A:B,2,0)</f>
        <v>Solo</v>
      </c>
      <c r="D445" s="14" t="str">
        <f>VLOOKUP(B445,Cabang!A:C,3,0)</f>
        <v>TKTW3</v>
      </c>
      <c r="E445" t="s">
        <v>1049</v>
      </c>
      <c r="F445" s="6" t="str">
        <f t="shared" si="107"/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45" s="14"/>
      <c r="H445" s="3" t="str">
        <f t="shared" si="108"/>
        <v>C087EB5A4B9D</v>
      </c>
      <c r="I445" s="14" t="str">
        <f t="shared" si="109"/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45" s="14"/>
      <c r="K445" s="14" t="str">
        <f t="shared" si="110"/>
        <v>14IM100</v>
      </c>
      <c r="L445" s="14" t="str">
        <f t="shared" si="111"/>
        <v>14I</v>
      </c>
      <c r="M445" s="35" t="str">
        <f>VLOOKUP($L445,setting!$A$2:$M$93,3,0)</f>
        <v>192.168.0.154</v>
      </c>
      <c r="N445" s="35">
        <f>VLOOKUP($L445,setting!$A$2:$M$93,4,0)</f>
        <v>8009</v>
      </c>
      <c r="O445" s="35" t="str">
        <f>VLOOKUP($L445,setting!$A$2:$M$93,5,0)</f>
        <v>182.23.61.172</v>
      </c>
      <c r="P445" s="35">
        <f>VLOOKUP($L445,setting!$A$2:$M$93,6,0)</f>
        <v>8009</v>
      </c>
      <c r="Q445" s="14">
        <v>1</v>
      </c>
      <c r="R445" s="14">
        <v>1</v>
      </c>
      <c r="S445" s="14">
        <v>1234</v>
      </c>
      <c r="T445" s="14" t="s">
        <v>120</v>
      </c>
      <c r="U445" s="14" t="s">
        <v>302</v>
      </c>
      <c r="V445" s="14" t="s">
        <v>302</v>
      </c>
      <c r="W445" s="3" t="s">
        <v>466</v>
      </c>
      <c r="X445" s="3" t="s">
        <v>466</v>
      </c>
      <c r="Y445" s="14"/>
      <c r="Z445" s="35" t="str">
        <f>VLOOKUP($L445,setting!$A$2:$M$93,12,0)</f>
        <v>118.97.237.244</v>
      </c>
      <c r="AA445" s="35">
        <f>VLOOKUP($L445,setting!$A$2:$M$93,13,0)</f>
        <v>8009</v>
      </c>
      <c r="AB445" s="14"/>
      <c r="AC445" s="6" t="s">
        <v>305</v>
      </c>
      <c r="AD445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('C087EB5A4B9D','&lt;?xml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&lt;/userconfig&gt;','','14IM100','14I','192.168.0.154','8009','182.23.61.172','8009','1','1','1234','TO','INJECT','INJECT','2017-12-22 08:15:30','2017-12-22 08:15:30','','118.97.237.244','8009');</v>
      </c>
    </row>
    <row r="446" spans="1:30" ht="135" x14ac:dyDescent="0.25">
      <c r="A446" t="s">
        <v>1026</v>
      </c>
      <c r="B446" s="14" t="str">
        <f t="shared" si="106"/>
        <v>14I</v>
      </c>
      <c r="C446" s="14" t="str">
        <f>VLOOKUP(B446,Cabang!A:B,2,0)</f>
        <v>Solo</v>
      </c>
      <c r="D446" s="14" t="str">
        <f>VLOOKUP(B446,Cabang!A:C,3,0)</f>
        <v>TKTW3</v>
      </c>
      <c r="E446" t="s">
        <v>1050</v>
      </c>
      <c r="F446" s="6" t="str">
        <f t="shared" si="107"/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46" s="14"/>
      <c r="H446" s="3" t="str">
        <f t="shared" si="108"/>
        <v>C087EB5B8739</v>
      </c>
      <c r="I446" s="14" t="str">
        <f t="shared" si="109"/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46" s="14"/>
      <c r="K446" s="14" t="str">
        <f t="shared" si="110"/>
        <v>14IM100</v>
      </c>
      <c r="L446" s="14" t="str">
        <f t="shared" si="111"/>
        <v>14I</v>
      </c>
      <c r="M446" s="35" t="str">
        <f>VLOOKUP($L446,setting!$A$2:$M$93,3,0)</f>
        <v>192.168.0.154</v>
      </c>
      <c r="N446" s="35">
        <f>VLOOKUP($L446,setting!$A$2:$M$93,4,0)</f>
        <v>8009</v>
      </c>
      <c r="O446" s="35" t="str">
        <f>VLOOKUP($L446,setting!$A$2:$M$93,5,0)</f>
        <v>182.23.61.172</v>
      </c>
      <c r="P446" s="35">
        <f>VLOOKUP($L446,setting!$A$2:$M$93,6,0)</f>
        <v>8009</v>
      </c>
      <c r="Q446" s="14">
        <v>1</v>
      </c>
      <c r="R446" s="14">
        <v>1</v>
      </c>
      <c r="S446" s="14">
        <v>1234</v>
      </c>
      <c r="T446" s="14" t="s">
        <v>120</v>
      </c>
      <c r="U446" s="14" t="s">
        <v>302</v>
      </c>
      <c r="V446" s="14" t="s">
        <v>302</v>
      </c>
      <c r="W446" s="3" t="s">
        <v>466</v>
      </c>
      <c r="X446" s="3" t="s">
        <v>466</v>
      </c>
      <c r="Y446" s="14"/>
      <c r="Z446" s="35" t="str">
        <f>VLOOKUP($L446,setting!$A$2:$M$93,12,0)</f>
        <v>118.97.237.244</v>
      </c>
      <c r="AA446" s="35">
        <f>VLOOKUP($L446,setting!$A$2:$M$93,13,0)</f>
        <v>8009</v>
      </c>
      <c r="AB446" s="14"/>
      <c r="AC446" s="6" t="s">
        <v>305</v>
      </c>
      <c r="AD446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('C087EB5B8739','&lt;?xml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&lt;/userconfig&gt;','','14IM100','14I','192.168.0.154','8009','182.23.61.172','8009','1','1','1234','TO','INJECT','INJECT','2017-12-22 08:15:30','2017-12-22 08:15:30','','118.97.237.244','8009');</v>
      </c>
    </row>
    <row r="447" spans="1:30" ht="135" x14ac:dyDescent="0.25">
      <c r="A447" t="s">
        <v>1027</v>
      </c>
      <c r="B447" s="14" t="str">
        <f t="shared" si="106"/>
        <v>16A</v>
      </c>
      <c r="C447" s="14" t="str">
        <f>VLOOKUP(B447,Cabang!A:B,2,0)</f>
        <v>Tuban</v>
      </c>
      <c r="D447" s="14" t="str">
        <f>VLOOKUP(B447,Cabang!A:C,3,0)</f>
        <v>TKTW4</v>
      </c>
      <c r="E447" t="s">
        <v>1051</v>
      </c>
      <c r="F447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47" s="14"/>
      <c r="H447" s="3" t="str">
        <f t="shared" si="108"/>
        <v>C087EB5A4C57</v>
      </c>
      <c r="I447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47" s="14"/>
      <c r="K447" s="14" t="str">
        <f t="shared" si="110"/>
        <v>16AM100</v>
      </c>
      <c r="L447" s="14" t="str">
        <f t="shared" si="111"/>
        <v>16A</v>
      </c>
      <c r="M447" s="35" t="str">
        <f>VLOOKUP($L447,setting!$A$2:$M$93,3,0)</f>
        <v>192.168.0.155</v>
      </c>
      <c r="N447" s="35">
        <f>VLOOKUP($L447,setting!$A$2:$M$93,4,0)</f>
        <v>8005</v>
      </c>
      <c r="O447" s="35" t="str">
        <f>VLOOKUP($L447,setting!$A$2:$M$93,5,0)</f>
        <v>182.23.61.173</v>
      </c>
      <c r="P447" s="35">
        <f>VLOOKUP($L447,setting!$A$2:$M$93,6,0)</f>
        <v>8005</v>
      </c>
      <c r="Q447" s="14">
        <v>1</v>
      </c>
      <c r="R447" s="14">
        <v>1</v>
      </c>
      <c r="S447" s="14">
        <v>1234</v>
      </c>
      <c r="T447" s="14" t="s">
        <v>120</v>
      </c>
      <c r="U447" s="14" t="s">
        <v>302</v>
      </c>
      <c r="V447" s="14" t="s">
        <v>302</v>
      </c>
      <c r="W447" s="3" t="s">
        <v>466</v>
      </c>
      <c r="X447" s="3" t="s">
        <v>466</v>
      </c>
      <c r="Y447" s="14"/>
      <c r="Z447" s="35" t="str">
        <f>VLOOKUP($L447,setting!$A$2:$M$93,12,0)</f>
        <v>118.97.237.244</v>
      </c>
      <c r="AA447" s="35">
        <f>VLOOKUP($L447,setting!$A$2:$M$93,13,0)</f>
        <v>8005</v>
      </c>
      <c r="AB447" s="14"/>
      <c r="AC447" s="6" t="s">
        <v>305</v>
      </c>
      <c r="AD447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('C087EB5A4C57','&lt;?xml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48" spans="1:30" ht="135" x14ac:dyDescent="0.25">
      <c r="A448" t="s">
        <v>1028</v>
      </c>
      <c r="B448" s="14" t="str">
        <f t="shared" si="106"/>
        <v>16A</v>
      </c>
      <c r="C448" s="14" t="str">
        <f>VLOOKUP(B448,Cabang!A:B,2,0)</f>
        <v>Tuban</v>
      </c>
      <c r="D448" s="14" t="str">
        <f>VLOOKUP(B448,Cabang!A:C,3,0)</f>
        <v>TKTW4</v>
      </c>
      <c r="E448" t="s">
        <v>1052</v>
      </c>
      <c r="F448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48" s="14"/>
      <c r="H448" s="3" t="str">
        <f t="shared" si="108"/>
        <v>C087EB5B871D</v>
      </c>
      <c r="I448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48" s="14"/>
      <c r="K448" s="14" t="str">
        <f t="shared" si="110"/>
        <v>16AM100</v>
      </c>
      <c r="L448" s="14" t="str">
        <f t="shared" si="111"/>
        <v>16A</v>
      </c>
      <c r="M448" s="35" t="str">
        <f>VLOOKUP($L448,setting!$A$2:$M$93,3,0)</f>
        <v>192.168.0.155</v>
      </c>
      <c r="N448" s="35">
        <f>VLOOKUP($L448,setting!$A$2:$M$93,4,0)</f>
        <v>8005</v>
      </c>
      <c r="O448" s="35" t="str">
        <f>VLOOKUP($L448,setting!$A$2:$M$93,5,0)</f>
        <v>182.23.61.173</v>
      </c>
      <c r="P448" s="35">
        <f>VLOOKUP($L448,setting!$A$2:$M$93,6,0)</f>
        <v>8005</v>
      </c>
      <c r="Q448" s="14">
        <v>1</v>
      </c>
      <c r="R448" s="14">
        <v>1</v>
      </c>
      <c r="S448" s="14">
        <v>1234</v>
      </c>
      <c r="T448" s="14" t="s">
        <v>120</v>
      </c>
      <c r="U448" s="14" t="s">
        <v>302</v>
      </c>
      <c r="V448" s="14" t="s">
        <v>302</v>
      </c>
      <c r="W448" s="3" t="s">
        <v>466</v>
      </c>
      <c r="X448" s="3" t="s">
        <v>466</v>
      </c>
      <c r="Y448" s="14"/>
      <c r="Z448" s="35" t="str">
        <f>VLOOKUP($L448,setting!$A$2:$M$93,12,0)</f>
        <v>118.97.237.244</v>
      </c>
      <c r="AA448" s="35">
        <f>VLOOKUP($L448,setting!$A$2:$M$93,13,0)</f>
        <v>8005</v>
      </c>
      <c r="AB448" s="14"/>
      <c r="AC448" s="6" t="s">
        <v>305</v>
      </c>
      <c r="AD448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('C087EB5B871D','&lt;?xml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49" spans="1:30" ht="135" x14ac:dyDescent="0.25">
      <c r="A449" t="s">
        <v>1029</v>
      </c>
      <c r="B449" s="14" t="str">
        <f t="shared" si="106"/>
        <v>16A</v>
      </c>
      <c r="C449" s="14" t="str">
        <f>VLOOKUP(B449,Cabang!A:B,2,0)</f>
        <v>Tuban</v>
      </c>
      <c r="D449" s="14" t="str">
        <f>VLOOKUP(B449,Cabang!A:C,3,0)</f>
        <v>TKTW4</v>
      </c>
      <c r="E449" t="s">
        <v>1053</v>
      </c>
      <c r="F449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49" s="14"/>
      <c r="H449" s="3" t="str">
        <f t="shared" si="108"/>
        <v>C087EB5B85BB</v>
      </c>
      <c r="I449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49" s="14"/>
      <c r="K449" s="14" t="str">
        <f t="shared" si="110"/>
        <v>16AM100</v>
      </c>
      <c r="L449" s="14" t="str">
        <f t="shared" si="111"/>
        <v>16A</v>
      </c>
      <c r="M449" s="35" t="str">
        <f>VLOOKUP($L449,setting!$A$2:$M$93,3,0)</f>
        <v>192.168.0.155</v>
      </c>
      <c r="N449" s="35">
        <f>VLOOKUP($L449,setting!$A$2:$M$93,4,0)</f>
        <v>8005</v>
      </c>
      <c r="O449" s="35" t="str">
        <f>VLOOKUP($L449,setting!$A$2:$M$93,5,0)</f>
        <v>182.23.61.173</v>
      </c>
      <c r="P449" s="35">
        <f>VLOOKUP($L449,setting!$A$2:$M$93,6,0)</f>
        <v>8005</v>
      </c>
      <c r="Q449" s="14">
        <v>1</v>
      </c>
      <c r="R449" s="14">
        <v>1</v>
      </c>
      <c r="S449" s="14">
        <v>1234</v>
      </c>
      <c r="T449" s="14" t="s">
        <v>120</v>
      </c>
      <c r="U449" s="14" t="s">
        <v>302</v>
      </c>
      <c r="V449" s="14" t="s">
        <v>302</v>
      </c>
      <c r="W449" s="3" t="s">
        <v>466</v>
      </c>
      <c r="X449" s="3" t="s">
        <v>466</v>
      </c>
      <c r="Y449" s="14"/>
      <c r="Z449" s="35" t="str">
        <f>VLOOKUP($L449,setting!$A$2:$M$93,12,0)</f>
        <v>118.97.237.244</v>
      </c>
      <c r="AA449" s="35">
        <f>VLOOKUP($L449,setting!$A$2:$M$93,13,0)</f>
        <v>8005</v>
      </c>
      <c r="AB449" s="14"/>
      <c r="AC449" s="6" t="s">
        <v>305</v>
      </c>
      <c r="AD449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('C087EB5B85BB','&lt;?xml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50" spans="1:30" ht="135" x14ac:dyDescent="0.25">
      <c r="A450" t="s">
        <v>1030</v>
      </c>
      <c r="B450" s="14" t="str">
        <f t="shared" si="106"/>
        <v>16A</v>
      </c>
      <c r="C450" s="14" t="str">
        <f>VLOOKUP(B450,Cabang!A:B,2,0)</f>
        <v>Tuban</v>
      </c>
      <c r="D450" s="14" t="str">
        <f>VLOOKUP(B450,Cabang!A:C,3,0)</f>
        <v>TKTW4</v>
      </c>
      <c r="E450" t="s">
        <v>1054</v>
      </c>
      <c r="F450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0" s="14"/>
      <c r="H450" s="3" t="str">
        <f t="shared" si="108"/>
        <v>C087EB5A4811</v>
      </c>
      <c r="I450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0" s="14"/>
      <c r="K450" s="14" t="str">
        <f t="shared" si="110"/>
        <v>16AM100</v>
      </c>
      <c r="L450" s="14" t="str">
        <f t="shared" si="111"/>
        <v>16A</v>
      </c>
      <c r="M450" s="35" t="str">
        <f>VLOOKUP($L450,setting!$A$2:$M$93,3,0)</f>
        <v>192.168.0.155</v>
      </c>
      <c r="N450" s="35">
        <f>VLOOKUP($L450,setting!$A$2:$M$93,4,0)</f>
        <v>8005</v>
      </c>
      <c r="O450" s="35" t="str">
        <f>VLOOKUP($L450,setting!$A$2:$M$93,5,0)</f>
        <v>182.23.61.173</v>
      </c>
      <c r="P450" s="35">
        <f>VLOOKUP($L450,setting!$A$2:$M$93,6,0)</f>
        <v>8005</v>
      </c>
      <c r="Q450" s="14">
        <v>1</v>
      </c>
      <c r="R450" s="14">
        <v>1</v>
      </c>
      <c r="S450" s="14">
        <v>1234</v>
      </c>
      <c r="T450" s="14" t="s">
        <v>120</v>
      </c>
      <c r="U450" s="14" t="s">
        <v>302</v>
      </c>
      <c r="V450" s="14" t="s">
        <v>302</v>
      </c>
      <c r="W450" s="3" t="s">
        <v>466</v>
      </c>
      <c r="X450" s="3" t="s">
        <v>466</v>
      </c>
      <c r="Y450" s="14"/>
      <c r="Z450" s="35" t="str">
        <f>VLOOKUP($L450,setting!$A$2:$M$93,12,0)</f>
        <v>118.97.237.244</v>
      </c>
      <c r="AA450" s="35">
        <f>VLOOKUP($L450,setting!$A$2:$M$93,13,0)</f>
        <v>8005</v>
      </c>
      <c r="AB450" s="14"/>
      <c r="AC450" s="6" t="s">
        <v>305</v>
      </c>
      <c r="AD450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('C087EB5A4811','&lt;?xml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51" spans="1:30" ht="135" x14ac:dyDescent="0.25">
      <c r="A451" t="s">
        <v>1031</v>
      </c>
      <c r="B451" s="14" t="str">
        <f t="shared" si="106"/>
        <v>16A</v>
      </c>
      <c r="C451" s="14" t="str">
        <f>VLOOKUP(B451,Cabang!A:B,2,0)</f>
        <v>Tuban</v>
      </c>
      <c r="D451" s="14" t="str">
        <f>VLOOKUP(B451,Cabang!A:C,3,0)</f>
        <v>TKTW4</v>
      </c>
      <c r="E451" t="s">
        <v>1055</v>
      </c>
      <c r="F451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1" s="14"/>
      <c r="H451" s="3" t="str">
        <f t="shared" si="108"/>
        <v>C087EB5A4B99</v>
      </c>
      <c r="I451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1" s="14"/>
      <c r="K451" s="14" t="str">
        <f t="shared" si="110"/>
        <v>16AM100</v>
      </c>
      <c r="L451" s="14" t="str">
        <f t="shared" si="111"/>
        <v>16A</v>
      </c>
      <c r="M451" s="35" t="str">
        <f>VLOOKUP($L451,setting!$A$2:$M$93,3,0)</f>
        <v>192.168.0.155</v>
      </c>
      <c r="N451" s="35">
        <f>VLOOKUP($L451,setting!$A$2:$M$93,4,0)</f>
        <v>8005</v>
      </c>
      <c r="O451" s="35" t="str">
        <f>VLOOKUP($L451,setting!$A$2:$M$93,5,0)</f>
        <v>182.23.61.173</v>
      </c>
      <c r="P451" s="35">
        <f>VLOOKUP($L451,setting!$A$2:$M$93,6,0)</f>
        <v>8005</v>
      </c>
      <c r="Q451" s="14">
        <v>1</v>
      </c>
      <c r="R451" s="14">
        <v>1</v>
      </c>
      <c r="S451" s="14">
        <v>1234</v>
      </c>
      <c r="T451" s="14" t="s">
        <v>120</v>
      </c>
      <c r="U451" s="14" t="s">
        <v>302</v>
      </c>
      <c r="V451" s="14" t="s">
        <v>302</v>
      </c>
      <c r="W451" s="3" t="s">
        <v>466</v>
      </c>
      <c r="X451" s="3" t="s">
        <v>466</v>
      </c>
      <c r="Y451" s="14"/>
      <c r="Z451" s="35" t="str">
        <f>VLOOKUP($L451,setting!$A$2:$M$93,12,0)</f>
        <v>118.97.237.244</v>
      </c>
      <c r="AA451" s="35">
        <f>VLOOKUP($L451,setting!$A$2:$M$93,13,0)</f>
        <v>8005</v>
      </c>
      <c r="AB451" s="14"/>
      <c r="AC451" s="6" t="s">
        <v>305</v>
      </c>
      <c r="AD451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('C087EB5A4B99','&lt;?xml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52" spans="1:30" ht="135" x14ac:dyDescent="0.25">
      <c r="A452" t="s">
        <v>1032</v>
      </c>
      <c r="B452" s="14" t="str">
        <f t="shared" si="106"/>
        <v>16A</v>
      </c>
      <c r="C452" s="14" t="str">
        <f>VLOOKUP(B452,Cabang!A:B,2,0)</f>
        <v>Tuban</v>
      </c>
      <c r="D452" s="14" t="str">
        <f>VLOOKUP(B452,Cabang!A:C,3,0)</f>
        <v>TKTW4</v>
      </c>
      <c r="E452" t="s">
        <v>1056</v>
      </c>
      <c r="F452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2" s="14"/>
      <c r="H452" s="3" t="str">
        <f t="shared" si="108"/>
        <v>C087EB5B8873</v>
      </c>
      <c r="I452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2" s="14"/>
      <c r="K452" s="14" t="str">
        <f t="shared" si="110"/>
        <v>16AM100</v>
      </c>
      <c r="L452" s="14" t="str">
        <f t="shared" si="111"/>
        <v>16A</v>
      </c>
      <c r="M452" s="35" t="str">
        <f>VLOOKUP($L452,setting!$A$2:$M$93,3,0)</f>
        <v>192.168.0.155</v>
      </c>
      <c r="N452" s="35">
        <f>VLOOKUP($L452,setting!$A$2:$M$93,4,0)</f>
        <v>8005</v>
      </c>
      <c r="O452" s="35" t="str">
        <f>VLOOKUP($L452,setting!$A$2:$M$93,5,0)</f>
        <v>182.23.61.173</v>
      </c>
      <c r="P452" s="35">
        <f>VLOOKUP($L452,setting!$A$2:$M$93,6,0)</f>
        <v>8005</v>
      </c>
      <c r="Q452" s="14">
        <v>1</v>
      </c>
      <c r="R452" s="14">
        <v>1</v>
      </c>
      <c r="S452" s="14">
        <v>1234</v>
      </c>
      <c r="T452" s="14" t="s">
        <v>120</v>
      </c>
      <c r="U452" s="14" t="s">
        <v>302</v>
      </c>
      <c r="V452" s="14" t="s">
        <v>302</v>
      </c>
      <c r="W452" s="3" t="s">
        <v>466</v>
      </c>
      <c r="X452" s="3" t="s">
        <v>466</v>
      </c>
      <c r="Y452" s="14"/>
      <c r="Z452" s="35" t="str">
        <f>VLOOKUP($L452,setting!$A$2:$M$93,12,0)</f>
        <v>118.97.237.244</v>
      </c>
      <c r="AA452" s="35">
        <f>VLOOKUP($L452,setting!$A$2:$M$93,13,0)</f>
        <v>8005</v>
      </c>
      <c r="AB452" s="14"/>
      <c r="AC452" s="6" t="s">
        <v>305</v>
      </c>
      <c r="AD452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('C087EB5B8873','&lt;?xml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53" spans="1:30" ht="135" x14ac:dyDescent="0.25">
      <c r="A453" t="s">
        <v>1033</v>
      </c>
      <c r="B453" s="14" t="str">
        <f t="shared" si="106"/>
        <v>16A</v>
      </c>
      <c r="C453" s="14" t="str">
        <f>VLOOKUP(B453,Cabang!A:B,2,0)</f>
        <v>Tuban</v>
      </c>
      <c r="D453" s="14" t="str">
        <f>VLOOKUP(B453,Cabang!A:C,3,0)</f>
        <v>TKTW4</v>
      </c>
      <c r="E453" t="s">
        <v>1057</v>
      </c>
      <c r="F453" s="6" t="str">
        <f t="shared" si="107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3" s="14"/>
      <c r="H453" s="3" t="str">
        <f t="shared" si="108"/>
        <v>C087EB5A480B</v>
      </c>
      <c r="I453" s="14" t="str">
        <f t="shared" si="109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3" s="14"/>
      <c r="K453" s="14" t="str">
        <f t="shared" si="110"/>
        <v>16AM100</v>
      </c>
      <c r="L453" s="14" t="str">
        <f t="shared" si="111"/>
        <v>16A</v>
      </c>
      <c r="M453" s="35" t="str">
        <f>VLOOKUP($L453,setting!$A$2:$M$93,3,0)</f>
        <v>192.168.0.155</v>
      </c>
      <c r="N453" s="35">
        <f>VLOOKUP($L453,setting!$A$2:$M$93,4,0)</f>
        <v>8005</v>
      </c>
      <c r="O453" s="35" t="str">
        <f>VLOOKUP($L453,setting!$A$2:$M$93,5,0)</f>
        <v>182.23.61.173</v>
      </c>
      <c r="P453" s="35">
        <f>VLOOKUP($L453,setting!$A$2:$M$93,6,0)</f>
        <v>8005</v>
      </c>
      <c r="Q453" s="14">
        <v>1</v>
      </c>
      <c r="R453" s="14">
        <v>1</v>
      </c>
      <c r="S453" s="14">
        <v>1234</v>
      </c>
      <c r="T453" s="14" t="s">
        <v>120</v>
      </c>
      <c r="U453" s="14" t="s">
        <v>302</v>
      </c>
      <c r="V453" s="14" t="s">
        <v>302</v>
      </c>
      <c r="W453" s="3" t="s">
        <v>466</v>
      </c>
      <c r="X453" s="3" t="s">
        <v>466</v>
      </c>
      <c r="Y453" s="14"/>
      <c r="Z453" s="35" t="str">
        <f>VLOOKUP($L453,setting!$A$2:$M$93,12,0)</f>
        <v>118.97.237.244</v>
      </c>
      <c r="AA453" s="35">
        <f>VLOOKUP($L453,setting!$A$2:$M$93,13,0)</f>
        <v>8005</v>
      </c>
      <c r="AB453" s="14"/>
      <c r="AC453" s="6" t="s">
        <v>305</v>
      </c>
      <c r="AD453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('C087EB5A480B','&lt;?xml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454" spans="1:30" ht="135" x14ac:dyDescent="0.25">
      <c r="A454" t="s">
        <v>1034</v>
      </c>
      <c r="B454" s="14" t="str">
        <f t="shared" si="106"/>
        <v>16C</v>
      </c>
      <c r="C454" s="14" t="str">
        <f>VLOOKUP(B454,Cabang!A:B,2,0)</f>
        <v>Surabaya Timur</v>
      </c>
      <c r="D454" s="14" t="str">
        <f>VLOOKUP(B454,Cabang!A:C,3,0)</f>
        <v>TKTW4</v>
      </c>
      <c r="E454" t="s">
        <v>1058</v>
      </c>
      <c r="F454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4" s="14"/>
      <c r="H454" s="3" t="str">
        <f t="shared" si="108"/>
        <v>C087EB68D885</v>
      </c>
      <c r="I454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4" s="14"/>
      <c r="K454" s="14" t="str">
        <f t="shared" si="110"/>
        <v>16CM100</v>
      </c>
      <c r="L454" s="14" t="str">
        <f t="shared" si="111"/>
        <v>16C</v>
      </c>
      <c r="M454" s="35" t="str">
        <f>VLOOKUP($L454,setting!$A$2:$M$93,3,0)</f>
        <v>192.168.0.240</v>
      </c>
      <c r="N454" s="35">
        <f>VLOOKUP($L454,setting!$A$2:$M$93,4,0)</f>
        <v>8005</v>
      </c>
      <c r="O454" s="35" t="str">
        <f>VLOOKUP($L454,setting!$A$2:$M$93,5,0)</f>
        <v>182.23.61.173</v>
      </c>
      <c r="P454" s="35">
        <f>VLOOKUP($L454,setting!$A$2:$M$93,6,0)</f>
        <v>8005</v>
      </c>
      <c r="Q454" s="14">
        <v>1</v>
      </c>
      <c r="R454" s="14">
        <v>1</v>
      </c>
      <c r="S454" s="14">
        <v>1234</v>
      </c>
      <c r="T454" s="14" t="s">
        <v>120</v>
      </c>
      <c r="U454" s="14" t="s">
        <v>302</v>
      </c>
      <c r="V454" s="14" t="s">
        <v>302</v>
      </c>
      <c r="W454" s="3" t="s">
        <v>466</v>
      </c>
      <c r="X454" s="3" t="s">
        <v>466</v>
      </c>
      <c r="Y454" s="14"/>
      <c r="Z454" s="35" t="str">
        <f>VLOOKUP($L454,setting!$A$2:$M$93,12,0)</f>
        <v>118.97.237.244</v>
      </c>
      <c r="AA454" s="35">
        <f>VLOOKUP($L454,setting!$A$2:$M$93,13,0)</f>
        <v>8005</v>
      </c>
      <c r="AB454" s="14"/>
      <c r="AC454" s="6" t="s">
        <v>305</v>
      </c>
      <c r="AD454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('C087EB68D885','&lt;?xml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55" spans="1:30" ht="135" x14ac:dyDescent="0.25">
      <c r="A455" t="s">
        <v>1035</v>
      </c>
      <c r="B455" s="14" t="str">
        <f t="shared" si="106"/>
        <v>16C</v>
      </c>
      <c r="C455" s="14" t="str">
        <f>VLOOKUP(B455,Cabang!A:B,2,0)</f>
        <v>Surabaya Timur</v>
      </c>
      <c r="D455" s="14" t="str">
        <f>VLOOKUP(B455,Cabang!A:C,3,0)</f>
        <v>TKTW4</v>
      </c>
      <c r="E455" t="s">
        <v>1059</v>
      </c>
      <c r="F455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5" s="14"/>
      <c r="H455" s="3" t="str">
        <f t="shared" si="108"/>
        <v>C087EB6A1A77</v>
      </c>
      <c r="I455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5" s="14"/>
      <c r="K455" s="14" t="str">
        <f t="shared" si="110"/>
        <v>16CM100</v>
      </c>
      <c r="L455" s="14" t="str">
        <f t="shared" si="111"/>
        <v>16C</v>
      </c>
      <c r="M455" s="35" t="str">
        <f>VLOOKUP($L455,setting!$A$2:$M$93,3,0)</f>
        <v>192.168.0.240</v>
      </c>
      <c r="N455" s="35">
        <f>VLOOKUP($L455,setting!$A$2:$M$93,4,0)</f>
        <v>8005</v>
      </c>
      <c r="O455" s="35" t="str">
        <f>VLOOKUP($L455,setting!$A$2:$M$93,5,0)</f>
        <v>182.23.61.173</v>
      </c>
      <c r="P455" s="35">
        <f>VLOOKUP($L455,setting!$A$2:$M$93,6,0)</f>
        <v>8005</v>
      </c>
      <c r="Q455" s="14">
        <v>1</v>
      </c>
      <c r="R455" s="14">
        <v>1</v>
      </c>
      <c r="S455" s="14">
        <v>1234</v>
      </c>
      <c r="T455" s="14" t="s">
        <v>120</v>
      </c>
      <c r="U455" s="14" t="s">
        <v>302</v>
      </c>
      <c r="V455" s="14" t="s">
        <v>302</v>
      </c>
      <c r="W455" s="3" t="s">
        <v>466</v>
      </c>
      <c r="X455" s="3" t="s">
        <v>466</v>
      </c>
      <c r="Y455" s="14"/>
      <c r="Z455" s="35" t="str">
        <f>VLOOKUP($L455,setting!$A$2:$M$93,12,0)</f>
        <v>118.97.237.244</v>
      </c>
      <c r="AA455" s="35">
        <f>VLOOKUP($L455,setting!$A$2:$M$93,13,0)</f>
        <v>8005</v>
      </c>
      <c r="AB455" s="14"/>
      <c r="AC455" s="6" t="s">
        <v>305</v>
      </c>
      <c r="AD455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('C087EB6A1A77','&lt;?xml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56" spans="1:30" ht="135" x14ac:dyDescent="0.25">
      <c r="A456" t="s">
        <v>1036</v>
      </c>
      <c r="B456" s="14" t="str">
        <f t="shared" si="106"/>
        <v>16C</v>
      </c>
      <c r="C456" s="14" t="str">
        <f>VLOOKUP(B456,Cabang!A:B,2,0)</f>
        <v>Surabaya Timur</v>
      </c>
      <c r="D456" s="14" t="str">
        <f>VLOOKUP(B456,Cabang!A:C,3,0)</f>
        <v>TKTW4</v>
      </c>
      <c r="E456" t="s">
        <v>1060</v>
      </c>
      <c r="F456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6" s="14"/>
      <c r="H456" s="3" t="str">
        <f t="shared" si="108"/>
        <v>C087EB68D881</v>
      </c>
      <c r="I456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6" s="14"/>
      <c r="K456" s="14" t="str">
        <f t="shared" si="110"/>
        <v>16CM100</v>
      </c>
      <c r="L456" s="14" t="str">
        <f t="shared" si="111"/>
        <v>16C</v>
      </c>
      <c r="M456" s="35" t="str">
        <f>VLOOKUP($L456,setting!$A$2:$M$93,3,0)</f>
        <v>192.168.0.240</v>
      </c>
      <c r="N456" s="35">
        <f>VLOOKUP($L456,setting!$A$2:$M$93,4,0)</f>
        <v>8005</v>
      </c>
      <c r="O456" s="35" t="str">
        <f>VLOOKUP($L456,setting!$A$2:$M$93,5,0)</f>
        <v>182.23.61.173</v>
      </c>
      <c r="P456" s="35">
        <f>VLOOKUP($L456,setting!$A$2:$M$93,6,0)</f>
        <v>8005</v>
      </c>
      <c r="Q456" s="14">
        <v>1</v>
      </c>
      <c r="R456" s="14">
        <v>1</v>
      </c>
      <c r="S456" s="14">
        <v>1234</v>
      </c>
      <c r="T456" s="14" t="s">
        <v>120</v>
      </c>
      <c r="U456" s="14" t="s">
        <v>302</v>
      </c>
      <c r="V456" s="14" t="s">
        <v>302</v>
      </c>
      <c r="W456" s="3" t="s">
        <v>466</v>
      </c>
      <c r="X456" s="3" t="s">
        <v>466</v>
      </c>
      <c r="Y456" s="14"/>
      <c r="Z456" s="35" t="str">
        <f>VLOOKUP($L456,setting!$A$2:$M$93,12,0)</f>
        <v>118.97.237.244</v>
      </c>
      <c r="AA456" s="35">
        <f>VLOOKUP($L456,setting!$A$2:$M$93,13,0)</f>
        <v>8005</v>
      </c>
      <c r="AB456" s="14"/>
      <c r="AC456" s="6" t="s">
        <v>305</v>
      </c>
      <c r="AD456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('C087EB68D881','&lt;?xml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57" spans="1:30" ht="135" x14ac:dyDescent="0.25">
      <c r="A457" t="s">
        <v>1037</v>
      </c>
      <c r="B457" s="14" t="str">
        <f t="shared" si="106"/>
        <v>16C</v>
      </c>
      <c r="C457" s="14" t="str">
        <f>VLOOKUP(B457,Cabang!A:B,2,0)</f>
        <v>Surabaya Timur</v>
      </c>
      <c r="D457" s="14" t="str">
        <f>VLOOKUP(B457,Cabang!A:C,3,0)</f>
        <v>TKTW4</v>
      </c>
      <c r="E457" t="s">
        <v>1061</v>
      </c>
      <c r="F457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7" s="14"/>
      <c r="H457" s="3" t="str">
        <f t="shared" si="108"/>
        <v>C087EB68DF64</v>
      </c>
      <c r="I457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7" s="14"/>
      <c r="K457" s="14" t="str">
        <f t="shared" si="110"/>
        <v>16CM100</v>
      </c>
      <c r="L457" s="14" t="str">
        <f t="shared" si="111"/>
        <v>16C</v>
      </c>
      <c r="M457" s="35" t="str">
        <f>VLOOKUP($L457,setting!$A$2:$M$93,3,0)</f>
        <v>192.168.0.240</v>
      </c>
      <c r="N457" s="35">
        <f>VLOOKUP($L457,setting!$A$2:$M$93,4,0)</f>
        <v>8005</v>
      </c>
      <c r="O457" s="35" t="str">
        <f>VLOOKUP($L457,setting!$A$2:$M$93,5,0)</f>
        <v>182.23.61.173</v>
      </c>
      <c r="P457" s="35">
        <f>VLOOKUP($L457,setting!$A$2:$M$93,6,0)</f>
        <v>8005</v>
      </c>
      <c r="Q457" s="14">
        <v>1</v>
      </c>
      <c r="R457" s="14">
        <v>1</v>
      </c>
      <c r="S457" s="14">
        <v>1234</v>
      </c>
      <c r="T457" s="14" t="s">
        <v>120</v>
      </c>
      <c r="U457" s="14" t="s">
        <v>302</v>
      </c>
      <c r="V457" s="14" t="s">
        <v>302</v>
      </c>
      <c r="W457" s="3" t="s">
        <v>466</v>
      </c>
      <c r="X457" s="3" t="s">
        <v>466</v>
      </c>
      <c r="Y457" s="14"/>
      <c r="Z457" s="35" t="str">
        <f>VLOOKUP($L457,setting!$A$2:$M$93,12,0)</f>
        <v>118.97.237.244</v>
      </c>
      <c r="AA457" s="35">
        <f>VLOOKUP($L457,setting!$A$2:$M$93,13,0)</f>
        <v>8005</v>
      </c>
      <c r="AB457" s="14"/>
      <c r="AC457" s="6" t="s">
        <v>305</v>
      </c>
      <c r="AD457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('C087EB68DF64','&lt;?xml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58" spans="1:30" ht="135" x14ac:dyDescent="0.25">
      <c r="A458" t="s">
        <v>1038</v>
      </c>
      <c r="B458" s="14" t="str">
        <f t="shared" si="106"/>
        <v>16C</v>
      </c>
      <c r="C458" s="14" t="str">
        <f>VLOOKUP(B458,Cabang!A:B,2,0)</f>
        <v>Surabaya Timur</v>
      </c>
      <c r="D458" s="14" t="str">
        <f>VLOOKUP(B458,Cabang!A:C,3,0)</f>
        <v>TKTW4</v>
      </c>
      <c r="E458" t="s">
        <v>1062</v>
      </c>
      <c r="F458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8" s="14"/>
      <c r="H458" s="3" t="str">
        <f t="shared" si="108"/>
        <v>C087EB68D895</v>
      </c>
      <c r="I458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8" s="14"/>
      <c r="K458" s="14" t="str">
        <f t="shared" si="110"/>
        <v>16CM100</v>
      </c>
      <c r="L458" s="14" t="str">
        <f t="shared" si="111"/>
        <v>16C</v>
      </c>
      <c r="M458" s="35" t="str">
        <f>VLOOKUP($L458,setting!$A$2:$M$93,3,0)</f>
        <v>192.168.0.240</v>
      </c>
      <c r="N458" s="35">
        <f>VLOOKUP($L458,setting!$A$2:$M$93,4,0)</f>
        <v>8005</v>
      </c>
      <c r="O458" s="35" t="str">
        <f>VLOOKUP($L458,setting!$A$2:$M$93,5,0)</f>
        <v>182.23.61.173</v>
      </c>
      <c r="P458" s="35">
        <f>VLOOKUP($L458,setting!$A$2:$M$93,6,0)</f>
        <v>8005</v>
      </c>
      <c r="Q458" s="14">
        <v>1</v>
      </c>
      <c r="R458" s="14">
        <v>1</v>
      </c>
      <c r="S458" s="14">
        <v>1234</v>
      </c>
      <c r="T458" s="14" t="s">
        <v>120</v>
      </c>
      <c r="U458" s="14" t="s">
        <v>302</v>
      </c>
      <c r="V458" s="14" t="s">
        <v>302</v>
      </c>
      <c r="W458" s="3" t="s">
        <v>466</v>
      </c>
      <c r="X458" s="3" t="s">
        <v>466</v>
      </c>
      <c r="Y458" s="14"/>
      <c r="Z458" s="35" t="str">
        <f>VLOOKUP($L458,setting!$A$2:$M$93,12,0)</f>
        <v>118.97.237.244</v>
      </c>
      <c r="AA458" s="35">
        <f>VLOOKUP($L458,setting!$A$2:$M$93,13,0)</f>
        <v>8005</v>
      </c>
      <c r="AB458" s="14"/>
      <c r="AC458" s="6" t="s">
        <v>305</v>
      </c>
      <c r="AD458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('C087EB68D895','&lt;?xml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59" spans="1:30" ht="135" x14ac:dyDescent="0.25">
      <c r="A459" t="s">
        <v>1039</v>
      </c>
      <c r="B459" s="14" t="str">
        <f t="shared" si="106"/>
        <v>16C</v>
      </c>
      <c r="C459" s="14" t="str">
        <f>VLOOKUP(B459,Cabang!A:B,2,0)</f>
        <v>Surabaya Timur</v>
      </c>
      <c r="D459" s="14" t="str">
        <f>VLOOKUP(B459,Cabang!A:C,3,0)</f>
        <v>TKTW4</v>
      </c>
      <c r="E459" t="s">
        <v>1063</v>
      </c>
      <c r="F459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59" s="14"/>
      <c r="H459" s="3" t="str">
        <f t="shared" si="108"/>
        <v>C087EB68D8A7</v>
      </c>
      <c r="I459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59" s="14"/>
      <c r="K459" s="14" t="str">
        <f t="shared" si="110"/>
        <v>16CM100</v>
      </c>
      <c r="L459" s="14" t="str">
        <f t="shared" si="111"/>
        <v>16C</v>
      </c>
      <c r="M459" s="35" t="str">
        <f>VLOOKUP($L459,setting!$A$2:$M$93,3,0)</f>
        <v>192.168.0.240</v>
      </c>
      <c r="N459" s="35">
        <f>VLOOKUP($L459,setting!$A$2:$M$93,4,0)</f>
        <v>8005</v>
      </c>
      <c r="O459" s="35" t="str">
        <f>VLOOKUP($L459,setting!$A$2:$M$93,5,0)</f>
        <v>182.23.61.173</v>
      </c>
      <c r="P459" s="35">
        <f>VLOOKUP($L459,setting!$A$2:$M$93,6,0)</f>
        <v>8005</v>
      </c>
      <c r="Q459" s="14">
        <v>1</v>
      </c>
      <c r="R459" s="14">
        <v>1</v>
      </c>
      <c r="S459" s="14">
        <v>1234</v>
      </c>
      <c r="T459" s="14" t="s">
        <v>120</v>
      </c>
      <c r="U459" s="14" t="s">
        <v>302</v>
      </c>
      <c r="V459" s="14" t="s">
        <v>302</v>
      </c>
      <c r="W459" s="3" t="s">
        <v>466</v>
      </c>
      <c r="X459" s="3" t="s">
        <v>466</v>
      </c>
      <c r="Y459" s="14"/>
      <c r="Z459" s="35" t="str">
        <f>VLOOKUP($L459,setting!$A$2:$M$93,12,0)</f>
        <v>118.97.237.244</v>
      </c>
      <c r="AA459" s="35">
        <f>VLOOKUP($L459,setting!$A$2:$M$93,13,0)</f>
        <v>8005</v>
      </c>
      <c r="AB459" s="14"/>
      <c r="AC459" s="6" t="s">
        <v>305</v>
      </c>
      <c r="AD459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('C087EB68D8A7','&lt;?xml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60" spans="1:30" ht="135" x14ac:dyDescent="0.25">
      <c r="A460" t="s">
        <v>1040</v>
      </c>
      <c r="B460" s="14" t="str">
        <f t="shared" si="106"/>
        <v>16C</v>
      </c>
      <c r="C460" s="14" t="str">
        <f>VLOOKUP(B460,Cabang!A:B,2,0)</f>
        <v>Surabaya Timur</v>
      </c>
      <c r="D460" s="14" t="str">
        <f>VLOOKUP(B460,Cabang!A:C,3,0)</f>
        <v>TKTW4</v>
      </c>
      <c r="E460" t="s">
        <v>1064</v>
      </c>
      <c r="F460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60" s="14"/>
      <c r="H460" s="3" t="str">
        <f t="shared" si="108"/>
        <v>C087EB6A1A7D</v>
      </c>
      <c r="I460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60" s="14"/>
      <c r="K460" s="14" t="str">
        <f t="shared" si="110"/>
        <v>16CM100</v>
      </c>
      <c r="L460" s="14" t="str">
        <f t="shared" si="111"/>
        <v>16C</v>
      </c>
      <c r="M460" s="35" t="str">
        <f>VLOOKUP($L460,setting!$A$2:$M$93,3,0)</f>
        <v>192.168.0.240</v>
      </c>
      <c r="N460" s="35">
        <f>VLOOKUP($L460,setting!$A$2:$M$93,4,0)</f>
        <v>8005</v>
      </c>
      <c r="O460" s="35" t="str">
        <f>VLOOKUP($L460,setting!$A$2:$M$93,5,0)</f>
        <v>182.23.61.173</v>
      </c>
      <c r="P460" s="35">
        <f>VLOOKUP($L460,setting!$A$2:$M$93,6,0)</f>
        <v>8005</v>
      </c>
      <c r="Q460" s="14">
        <v>1</v>
      </c>
      <c r="R460" s="14">
        <v>1</v>
      </c>
      <c r="S460" s="14">
        <v>1234</v>
      </c>
      <c r="T460" s="14" t="s">
        <v>120</v>
      </c>
      <c r="U460" s="14" t="s">
        <v>302</v>
      </c>
      <c r="V460" s="14" t="s">
        <v>302</v>
      </c>
      <c r="W460" s="3" t="s">
        <v>466</v>
      </c>
      <c r="X460" s="3" t="s">
        <v>466</v>
      </c>
      <c r="Y460" s="14"/>
      <c r="Z460" s="35" t="str">
        <f>VLOOKUP($L460,setting!$A$2:$M$93,12,0)</f>
        <v>118.97.237.244</v>
      </c>
      <c r="AA460" s="35">
        <f>VLOOKUP($L460,setting!$A$2:$M$93,13,0)</f>
        <v>8005</v>
      </c>
      <c r="AB460" s="14"/>
      <c r="AC460" s="6" t="s">
        <v>305</v>
      </c>
      <c r="AD460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('C087EB6A1A7D','&lt;?xml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61" spans="1:30" ht="135" x14ac:dyDescent="0.25">
      <c r="A461" t="s">
        <v>1041</v>
      </c>
      <c r="B461" s="14" t="str">
        <f t="shared" si="106"/>
        <v>16C</v>
      </c>
      <c r="C461" s="14" t="str">
        <f>VLOOKUP(B461,Cabang!A:B,2,0)</f>
        <v>Surabaya Timur</v>
      </c>
      <c r="D461" s="14" t="str">
        <f>VLOOKUP(B461,Cabang!A:C,3,0)</f>
        <v>TKTW4</v>
      </c>
      <c r="E461" t="s">
        <v>1065</v>
      </c>
      <c r="F461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61" s="14"/>
      <c r="H461" s="3" t="str">
        <f t="shared" si="108"/>
        <v>C087EB6A1C05</v>
      </c>
      <c r="I461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61" s="14"/>
      <c r="K461" s="14" t="str">
        <f t="shared" si="110"/>
        <v>16CM100</v>
      </c>
      <c r="L461" s="14" t="str">
        <f t="shared" si="111"/>
        <v>16C</v>
      </c>
      <c r="M461" s="35" t="str">
        <f>VLOOKUP($L461,setting!$A$2:$M$93,3,0)</f>
        <v>192.168.0.240</v>
      </c>
      <c r="N461" s="35">
        <f>VLOOKUP($L461,setting!$A$2:$M$93,4,0)</f>
        <v>8005</v>
      </c>
      <c r="O461" s="35" t="str">
        <f>VLOOKUP($L461,setting!$A$2:$M$93,5,0)</f>
        <v>182.23.61.173</v>
      </c>
      <c r="P461" s="35">
        <f>VLOOKUP($L461,setting!$A$2:$M$93,6,0)</f>
        <v>8005</v>
      </c>
      <c r="Q461" s="14">
        <v>1</v>
      </c>
      <c r="R461" s="14">
        <v>1</v>
      </c>
      <c r="S461" s="14">
        <v>1234</v>
      </c>
      <c r="T461" s="14" t="s">
        <v>120</v>
      </c>
      <c r="U461" s="14" t="s">
        <v>302</v>
      </c>
      <c r="V461" s="14" t="s">
        <v>302</v>
      </c>
      <c r="W461" s="3" t="s">
        <v>466</v>
      </c>
      <c r="X461" s="3" t="s">
        <v>466</v>
      </c>
      <c r="Y461" s="14"/>
      <c r="Z461" s="35" t="str">
        <f>VLOOKUP($L461,setting!$A$2:$M$93,12,0)</f>
        <v>118.97.237.244</v>
      </c>
      <c r="AA461" s="35">
        <f>VLOOKUP($L461,setting!$A$2:$M$93,13,0)</f>
        <v>8005</v>
      </c>
      <c r="AB461" s="14"/>
      <c r="AC461" s="6" t="s">
        <v>305</v>
      </c>
      <c r="AD461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('C087EB6A1C05','&lt;?xml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62" spans="1:30" ht="135" x14ac:dyDescent="0.25">
      <c r="A462" t="s">
        <v>1042</v>
      </c>
      <c r="B462" s="14" t="str">
        <f t="shared" si="106"/>
        <v>16C</v>
      </c>
      <c r="C462" s="14" t="str">
        <f>VLOOKUP(B462,Cabang!A:B,2,0)</f>
        <v>Surabaya Timur</v>
      </c>
      <c r="D462" s="14" t="str">
        <f>VLOOKUP(B462,Cabang!A:C,3,0)</f>
        <v>TKTW4</v>
      </c>
      <c r="E462" t="s">
        <v>1066</v>
      </c>
      <c r="F462" s="6" t="str">
        <f t="shared" si="10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62" s="14"/>
      <c r="H462" s="3" t="str">
        <f t="shared" si="108"/>
        <v>C087EB5B8717</v>
      </c>
      <c r="I462" s="14" t="str">
        <f t="shared" si="10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62" s="14"/>
      <c r="K462" s="14" t="str">
        <f t="shared" si="110"/>
        <v>16CM100</v>
      </c>
      <c r="L462" s="14" t="str">
        <f t="shared" si="111"/>
        <v>16C</v>
      </c>
      <c r="M462" s="35" t="str">
        <f>VLOOKUP($L462,setting!$A$2:$M$93,3,0)</f>
        <v>192.168.0.240</v>
      </c>
      <c r="N462" s="35">
        <f>VLOOKUP($L462,setting!$A$2:$M$93,4,0)</f>
        <v>8005</v>
      </c>
      <c r="O462" s="35" t="str">
        <f>VLOOKUP($L462,setting!$A$2:$M$93,5,0)</f>
        <v>182.23.61.173</v>
      </c>
      <c r="P462" s="35">
        <f>VLOOKUP($L462,setting!$A$2:$M$93,6,0)</f>
        <v>8005</v>
      </c>
      <c r="Q462" s="14">
        <v>1</v>
      </c>
      <c r="R462" s="14">
        <v>1</v>
      </c>
      <c r="S462" s="14">
        <v>1234</v>
      </c>
      <c r="T462" s="14" t="s">
        <v>120</v>
      </c>
      <c r="U462" s="14" t="s">
        <v>302</v>
      </c>
      <c r="V462" s="14" t="s">
        <v>302</v>
      </c>
      <c r="W462" s="3" t="s">
        <v>466</v>
      </c>
      <c r="X462" s="3" t="s">
        <v>466</v>
      </c>
      <c r="Y462" s="14"/>
      <c r="Z462" s="35" t="str">
        <f>VLOOKUP($L462,setting!$A$2:$M$93,12,0)</f>
        <v>118.97.237.244</v>
      </c>
      <c r="AA462" s="35">
        <f>VLOOKUP($L462,setting!$A$2:$M$93,13,0)</f>
        <v>8005</v>
      </c>
      <c r="AB462" s="14"/>
      <c r="AC462" s="6" t="s">
        <v>305</v>
      </c>
      <c r="AD462" s="6" t="str">
        <f t="shared" si="1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('C087EB5B8717','&lt;?xml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63" spans="1:30" x14ac:dyDescent="0.25">
      <c r="L463"/>
    </row>
    <row r="464" spans="1:30" ht="135" x14ac:dyDescent="0.25">
      <c r="A464" t="s">
        <v>1037</v>
      </c>
      <c r="B464" s="15" t="str">
        <f t="shared" ref="B464" si="113">LEFT(A464,3)</f>
        <v>16C</v>
      </c>
      <c r="C464" s="15" t="str">
        <f>VLOOKUP(B464,Cabang!A:B,2,0)</f>
        <v>Surabaya Timur</v>
      </c>
      <c r="D464" s="15" t="str">
        <f>VLOOKUP(B464,Cabang!A:C,3,0)</f>
        <v>TKTW4</v>
      </c>
      <c r="E464" t="s">
        <v>1067</v>
      </c>
      <c r="F464" s="6" t="str">
        <f t="shared" ref="F464" si="114">CONCATENATE("&lt;?xml version=""1.0"" encoding=""UTF-8""?&gt;&lt;userconfig&gt;&lt;username&gt;Office Mebel ",C464,"&lt;/username&gt;&lt;szId&gt;",K464,"&lt;/szId&gt;&lt;password&gt;1234&lt;/password&gt;&lt;szDepoId&gt;",L464,"&lt;/szDepoId&gt;&lt;szDepoName&gt;",C464,"&lt;/szDepoName&gt;&lt;database&gt;MobileSFA.db3&lt;/database&gt;&lt;szWifiIP&gt;",M464,"&lt;/szWifiIP&gt;&lt;szWifiPort&gt;",N464,"&lt;/szWifiPort&gt;&lt;szGPRSIP&gt;",O464,"&lt;/szGPRSIP&gt;&lt;szGPRSPort&gt;",P464,"&lt;/szGPRSPort&gt;  &lt;szBackUpIP&gt;",Z464,"&lt;/szBackUpIP&gt;&lt;szBackUpPort&gt;",AA464,"&lt;/szBackUpPort&gt;  &lt;szType&gt;TO&lt;/szType&gt;&lt;bWifi&gt;YES&lt;/bWifi&gt;&lt;bDalamKota&gt;YES&lt;/bDalamKota&gt;    &lt;/userconfig&gt;")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64" s="15"/>
      <c r="H464" s="3" t="str">
        <f t="shared" ref="H464" si="115">E464</f>
        <v>C087EB68DF6D</v>
      </c>
      <c r="I464" s="15" t="str">
        <f t="shared" ref="I464" si="116">F464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64" s="15"/>
      <c r="K464" s="15" t="str">
        <f t="shared" ref="K464" si="117">CONCATENATE(B464,"M100")</f>
        <v>16CM100</v>
      </c>
      <c r="L464" s="15" t="str">
        <f t="shared" ref="L464" si="118">B464</f>
        <v>16C</v>
      </c>
      <c r="M464" s="35" t="str">
        <f>VLOOKUP($L464,setting!$A$2:$M$93,3,0)</f>
        <v>192.168.0.240</v>
      </c>
      <c r="N464" s="35">
        <f>VLOOKUP($L464,setting!$A$2:$M$93,4,0)</f>
        <v>8005</v>
      </c>
      <c r="O464" s="35" t="str">
        <f>VLOOKUP($L464,setting!$A$2:$M$93,5,0)</f>
        <v>182.23.61.173</v>
      </c>
      <c r="P464" s="35">
        <f>VLOOKUP($L464,setting!$A$2:$M$93,6,0)</f>
        <v>8005</v>
      </c>
      <c r="Q464" s="15">
        <v>1</v>
      </c>
      <c r="R464" s="15">
        <v>1</v>
      </c>
      <c r="S464" s="15">
        <v>1234</v>
      </c>
      <c r="T464" s="15" t="s">
        <v>120</v>
      </c>
      <c r="U464" s="15" t="s">
        <v>302</v>
      </c>
      <c r="V464" s="15" t="s">
        <v>302</v>
      </c>
      <c r="W464" s="3" t="s">
        <v>466</v>
      </c>
      <c r="X464" s="3" t="s">
        <v>466</v>
      </c>
      <c r="Y464" s="15"/>
      <c r="Z464" s="35" t="str">
        <f>VLOOKUP($L464,setting!$A$2:$M$93,12,0)</f>
        <v>118.97.237.244</v>
      </c>
      <c r="AA464" s="35">
        <f>VLOOKUP($L464,setting!$A$2:$M$93,13,0)</f>
        <v>8005</v>
      </c>
      <c r="AB464" s="15"/>
      <c r="AC464" s="6" t="s">
        <v>305</v>
      </c>
      <c r="AD464" s="6" t="str">
        <f t="shared" ref="AD464" si="119">CONCATENATE(AC464,H464,"','",I464,"','",J464,"','",K464,"','",L464,"','",M464,"','",N464,"','",O464,"','",P464,"','",Q464,"','",R464,"','",S464,"','",T464,"','",U464,"','",V464,"','",W464,"','",X464,"','",Y464,"','",Z464,"','",AA464,"');")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('C087EB68DF6D','&lt;?xml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465" spans="1:30" x14ac:dyDescent="0.25">
      <c r="L465"/>
    </row>
    <row r="466" spans="1:30" ht="135" x14ac:dyDescent="0.25">
      <c r="A466" t="s">
        <v>1068</v>
      </c>
      <c r="B466" s="15" t="str">
        <f t="shared" ref="B466:B479" si="120">LEFT(A466,3)</f>
        <v>01A</v>
      </c>
      <c r="C466" s="15" t="str">
        <f>VLOOKUP(B466,Cabang!A:B,2,0)</f>
        <v>Banda Aceh</v>
      </c>
      <c r="D466" s="15" t="str">
        <f>VLOOKUP(B466,Cabang!A:C,3,0)</f>
        <v>TKTW1</v>
      </c>
      <c r="E466" t="s">
        <v>1080</v>
      </c>
      <c r="F466" s="6" t="str">
        <f t="shared" ref="F466:F477" si="121">CONCATENATE("&lt;?xml version=""1.0"" encoding=""UTF-8""?&gt;&lt;userconfig&gt;&lt;username&gt;Office Mebel ",C466,"&lt;/username&gt;&lt;szId&gt;",K466,"&lt;/szId&gt;&lt;password&gt;1234&lt;/password&gt;&lt;szDepoId&gt;",L466,"&lt;/szDepoId&gt;&lt;szDepoName&gt;",C466,"&lt;/szDepoName&gt;&lt;database&gt;MobileSFA.db3&lt;/database&gt;&lt;szWifiIP&gt;",M466,"&lt;/szWifiIP&gt;&lt;szWifiPort&gt;",N466,"&lt;/szWifiPort&gt;&lt;szGPRSIP&gt;",O466,"&lt;/szGPRSIP&gt;&lt;szGPRSPort&gt;",P466,"&lt;/szGPRSPort&gt;  &lt;szBackUpIP&gt;",Z466,"&lt;/szBackUpIP&gt;&lt;szBackUpPort&gt;",AA466,"&lt;/szBackUpPort&gt;  &lt;szType&gt;TO&lt;/szType&gt;&lt;bWifi&gt;YES&lt;/bWifi&gt;&lt;bDalamKota&gt;YES&lt;/bDalamKota&gt;    &lt;/userconfig&gt;")</f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66" s="15"/>
      <c r="H466" s="3" t="str">
        <f t="shared" ref="H466:H477" si="122">E466</f>
        <v>C087EB5CB34D</v>
      </c>
      <c r="I466" s="15" t="str">
        <f t="shared" ref="I466:I477" si="123">F466</f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66" s="15"/>
      <c r="K466" s="15" t="str">
        <f t="shared" ref="K466:K477" si="124">CONCATENATE(B466,"M100")</f>
        <v>01AM100</v>
      </c>
      <c r="L466" s="15" t="str">
        <f t="shared" ref="L466:L477" si="125">B466</f>
        <v>01A</v>
      </c>
      <c r="M466" s="35" t="str">
        <f>VLOOKUP($L466,setting!$A$2:$M$93,3,0)</f>
        <v>192.168.0.151</v>
      </c>
      <c r="N466" s="35">
        <f>VLOOKUP($L466,setting!$A$2:$M$93,4,0)</f>
        <v>8001</v>
      </c>
      <c r="O466" s="35" t="str">
        <f>VLOOKUP($L466,setting!$A$2:$M$93,5,0)</f>
        <v>180.250.176.220</v>
      </c>
      <c r="P466" s="35">
        <f>VLOOKUP($L466,setting!$A$2:$M$93,6,0)</f>
        <v>8001</v>
      </c>
      <c r="Q466" s="15">
        <v>1</v>
      </c>
      <c r="R466" s="15">
        <v>1</v>
      </c>
      <c r="S466" s="15">
        <v>1234</v>
      </c>
      <c r="T466" s="15" t="s">
        <v>120</v>
      </c>
      <c r="U466" s="15" t="s">
        <v>302</v>
      </c>
      <c r="V466" s="15" t="s">
        <v>302</v>
      </c>
      <c r="W466" s="3" t="s">
        <v>466</v>
      </c>
      <c r="X466" s="3" t="s">
        <v>466</v>
      </c>
      <c r="Y466" s="15"/>
      <c r="Z466" s="35" t="str">
        <f>VLOOKUP($L466,setting!$A$2:$M$93,12,0)</f>
        <v>118.97.237.244</v>
      </c>
      <c r="AA466" s="35">
        <f>VLOOKUP($L466,setting!$A$2:$M$93,13,0)</f>
        <v>8001</v>
      </c>
      <c r="AB466" s="15"/>
      <c r="AC466" s="6" t="s">
        <v>305</v>
      </c>
      <c r="AD466" s="6" t="str">
        <f t="shared" ref="AD466:AD477" si="126">CONCATENATE(AC466,H466,"','",I466,"','",J466,"','",K466,"','",L466,"','",M466,"','",N466,"','",O466,"','",P466,"','",Q466,"','",R466,"','",S466,"','",T466,"','",U466,"','",V466,"','",W466,"','",X466,"','",Y466,"','",Z466,"','",AA466,"');")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('C087EB5CB34D','&lt;?xml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67" spans="1:30" ht="135" x14ac:dyDescent="0.25">
      <c r="A467" t="s">
        <v>1069</v>
      </c>
      <c r="B467" s="15" t="str">
        <f t="shared" si="120"/>
        <v>01A</v>
      </c>
      <c r="C467" s="15" t="str">
        <f>VLOOKUP(B467,Cabang!A:B,2,0)</f>
        <v>Banda Aceh</v>
      </c>
      <c r="D467" s="15" t="str">
        <f>VLOOKUP(B467,Cabang!A:C,3,0)</f>
        <v>TKTW1</v>
      </c>
      <c r="E467" t="s">
        <v>1081</v>
      </c>
      <c r="F467" s="6" t="str">
        <f t="shared" si="121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67" s="15"/>
      <c r="H467" s="3" t="str">
        <f t="shared" si="122"/>
        <v>C087EB5B836D</v>
      </c>
      <c r="I467" s="15" t="str">
        <f t="shared" si="123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67" s="15"/>
      <c r="K467" s="15" t="str">
        <f t="shared" si="124"/>
        <v>01AM100</v>
      </c>
      <c r="L467" s="15" t="str">
        <f t="shared" si="125"/>
        <v>01A</v>
      </c>
      <c r="M467" s="35" t="str">
        <f>VLOOKUP($L467,setting!$A$2:$M$93,3,0)</f>
        <v>192.168.0.151</v>
      </c>
      <c r="N467" s="35">
        <f>VLOOKUP($L467,setting!$A$2:$M$93,4,0)</f>
        <v>8001</v>
      </c>
      <c r="O467" s="35" t="str">
        <f>VLOOKUP($L467,setting!$A$2:$M$93,5,0)</f>
        <v>180.250.176.220</v>
      </c>
      <c r="P467" s="35">
        <f>VLOOKUP($L467,setting!$A$2:$M$93,6,0)</f>
        <v>8001</v>
      </c>
      <c r="Q467" s="15">
        <v>1</v>
      </c>
      <c r="R467" s="15">
        <v>1</v>
      </c>
      <c r="S467" s="15">
        <v>1234</v>
      </c>
      <c r="T467" s="15" t="s">
        <v>120</v>
      </c>
      <c r="U467" s="15" t="s">
        <v>302</v>
      </c>
      <c r="V467" s="15" t="s">
        <v>302</v>
      </c>
      <c r="W467" s="3" t="s">
        <v>466</v>
      </c>
      <c r="X467" s="3" t="s">
        <v>466</v>
      </c>
      <c r="Y467" s="15"/>
      <c r="Z467" s="35" t="str">
        <f>VLOOKUP($L467,setting!$A$2:$M$93,12,0)</f>
        <v>118.97.237.244</v>
      </c>
      <c r="AA467" s="35">
        <f>VLOOKUP($L467,setting!$A$2:$M$93,13,0)</f>
        <v>8001</v>
      </c>
      <c r="AB467" s="15"/>
      <c r="AC467" s="6" t="s">
        <v>305</v>
      </c>
      <c r="AD467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('C087EB5B836D','&lt;?xml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68" spans="1:30" ht="135" x14ac:dyDescent="0.25">
      <c r="A468" t="s">
        <v>1070</v>
      </c>
      <c r="B468" s="15" t="str">
        <f t="shared" si="120"/>
        <v>01A</v>
      </c>
      <c r="C468" s="15" t="str">
        <f>VLOOKUP(B468,Cabang!A:B,2,0)</f>
        <v>Banda Aceh</v>
      </c>
      <c r="D468" s="15" t="str">
        <f>VLOOKUP(B468,Cabang!A:C,3,0)</f>
        <v>TKTW1</v>
      </c>
      <c r="E468" t="s">
        <v>1082</v>
      </c>
      <c r="F468" s="6" t="str">
        <f t="shared" si="121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68" s="15"/>
      <c r="H468" s="3" t="str">
        <f t="shared" si="122"/>
        <v>C087EB5CB457</v>
      </c>
      <c r="I468" s="15" t="str">
        <f t="shared" si="123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68" s="15"/>
      <c r="K468" s="15" t="str">
        <f t="shared" si="124"/>
        <v>01AM100</v>
      </c>
      <c r="L468" s="15" t="str">
        <f t="shared" si="125"/>
        <v>01A</v>
      </c>
      <c r="M468" s="35" t="str">
        <f>VLOOKUP($L468,setting!$A$2:$M$93,3,0)</f>
        <v>192.168.0.151</v>
      </c>
      <c r="N468" s="35">
        <f>VLOOKUP($L468,setting!$A$2:$M$93,4,0)</f>
        <v>8001</v>
      </c>
      <c r="O468" s="35" t="str">
        <f>VLOOKUP($L468,setting!$A$2:$M$93,5,0)</f>
        <v>180.250.176.220</v>
      </c>
      <c r="P468" s="35">
        <f>VLOOKUP($L468,setting!$A$2:$M$93,6,0)</f>
        <v>8001</v>
      </c>
      <c r="Q468" s="15">
        <v>1</v>
      </c>
      <c r="R468" s="15">
        <v>1</v>
      </c>
      <c r="S468" s="15">
        <v>1234</v>
      </c>
      <c r="T468" s="15" t="s">
        <v>120</v>
      </c>
      <c r="U468" s="15" t="s">
        <v>302</v>
      </c>
      <c r="V468" s="15" t="s">
        <v>302</v>
      </c>
      <c r="W468" s="3" t="s">
        <v>466</v>
      </c>
      <c r="X468" s="3" t="s">
        <v>466</v>
      </c>
      <c r="Y468" s="15"/>
      <c r="Z468" s="35" t="str">
        <f>VLOOKUP($L468,setting!$A$2:$M$93,12,0)</f>
        <v>118.97.237.244</v>
      </c>
      <c r="AA468" s="35">
        <f>VLOOKUP($L468,setting!$A$2:$M$93,13,0)</f>
        <v>8001</v>
      </c>
      <c r="AB468" s="15"/>
      <c r="AC468" s="6" t="s">
        <v>305</v>
      </c>
      <c r="AD468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('C087EB5CB457','&lt;?xml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69" spans="1:30" ht="135" x14ac:dyDescent="0.25">
      <c r="A469" t="s">
        <v>1071</v>
      </c>
      <c r="B469" s="15" t="str">
        <f t="shared" si="120"/>
        <v>01A</v>
      </c>
      <c r="C469" s="15" t="str">
        <f>VLOOKUP(B469,Cabang!A:B,2,0)</f>
        <v>Banda Aceh</v>
      </c>
      <c r="D469" s="15" t="str">
        <f>VLOOKUP(B469,Cabang!A:C,3,0)</f>
        <v>TKTW1</v>
      </c>
      <c r="E469" t="s">
        <v>1083</v>
      </c>
      <c r="F469" s="6" t="str">
        <f t="shared" si="121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69" s="15"/>
      <c r="H469" s="3" t="str">
        <f t="shared" si="122"/>
        <v>C087EB5B885D</v>
      </c>
      <c r="I469" s="15" t="str">
        <f t="shared" si="123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69" s="15"/>
      <c r="K469" s="15" t="str">
        <f t="shared" si="124"/>
        <v>01AM100</v>
      </c>
      <c r="L469" s="15" t="str">
        <f t="shared" si="125"/>
        <v>01A</v>
      </c>
      <c r="M469" s="35" t="str">
        <f>VLOOKUP($L469,setting!$A$2:$M$93,3,0)</f>
        <v>192.168.0.151</v>
      </c>
      <c r="N469" s="35">
        <f>VLOOKUP($L469,setting!$A$2:$M$93,4,0)</f>
        <v>8001</v>
      </c>
      <c r="O469" s="35" t="str">
        <f>VLOOKUP($L469,setting!$A$2:$M$93,5,0)</f>
        <v>180.250.176.220</v>
      </c>
      <c r="P469" s="35">
        <f>VLOOKUP($L469,setting!$A$2:$M$93,6,0)</f>
        <v>8001</v>
      </c>
      <c r="Q469" s="15">
        <v>1</v>
      </c>
      <c r="R469" s="15">
        <v>1</v>
      </c>
      <c r="S469" s="15">
        <v>1234</v>
      </c>
      <c r="T469" s="15" t="s">
        <v>120</v>
      </c>
      <c r="U469" s="15" t="s">
        <v>302</v>
      </c>
      <c r="V469" s="15" t="s">
        <v>302</v>
      </c>
      <c r="W469" s="3" t="s">
        <v>466</v>
      </c>
      <c r="X469" s="3" t="s">
        <v>466</v>
      </c>
      <c r="Y469" s="15"/>
      <c r="Z469" s="35" t="str">
        <f>VLOOKUP($L469,setting!$A$2:$M$93,12,0)</f>
        <v>118.97.237.244</v>
      </c>
      <c r="AA469" s="35">
        <f>VLOOKUP($L469,setting!$A$2:$M$93,13,0)</f>
        <v>8001</v>
      </c>
      <c r="AB469" s="15"/>
      <c r="AC469" s="6" t="s">
        <v>305</v>
      </c>
      <c r="AD469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('C087EB5B885D','&lt;?xml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70" spans="1:30" ht="135" x14ac:dyDescent="0.25">
      <c r="A470" t="s">
        <v>1072</v>
      </c>
      <c r="B470" s="15" t="str">
        <f t="shared" si="120"/>
        <v>01A</v>
      </c>
      <c r="C470" s="15" t="str">
        <f>VLOOKUP(B470,Cabang!A:B,2,0)</f>
        <v>Banda Aceh</v>
      </c>
      <c r="D470" s="15" t="str">
        <f>VLOOKUP(B470,Cabang!A:C,3,0)</f>
        <v>TKTW1</v>
      </c>
      <c r="E470" t="s">
        <v>1084</v>
      </c>
      <c r="F470" s="6" t="str">
        <f t="shared" si="121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70" s="15"/>
      <c r="H470" s="3" t="str">
        <f t="shared" si="122"/>
        <v>C087EB5B868D</v>
      </c>
      <c r="I470" s="15" t="str">
        <f t="shared" si="123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70" s="15"/>
      <c r="K470" s="15" t="str">
        <f t="shared" si="124"/>
        <v>01AM100</v>
      </c>
      <c r="L470" s="15" t="str">
        <f t="shared" si="125"/>
        <v>01A</v>
      </c>
      <c r="M470" s="35" t="str">
        <f>VLOOKUP($L470,setting!$A$2:$M$93,3,0)</f>
        <v>192.168.0.151</v>
      </c>
      <c r="N470" s="35">
        <f>VLOOKUP($L470,setting!$A$2:$M$93,4,0)</f>
        <v>8001</v>
      </c>
      <c r="O470" s="35" t="str">
        <f>VLOOKUP($L470,setting!$A$2:$M$93,5,0)</f>
        <v>180.250.176.220</v>
      </c>
      <c r="P470" s="35">
        <f>VLOOKUP($L470,setting!$A$2:$M$93,6,0)</f>
        <v>8001</v>
      </c>
      <c r="Q470" s="15">
        <v>1</v>
      </c>
      <c r="R470" s="15">
        <v>1</v>
      </c>
      <c r="S470" s="15">
        <v>1234</v>
      </c>
      <c r="T470" s="15" t="s">
        <v>120</v>
      </c>
      <c r="U470" s="15" t="s">
        <v>302</v>
      </c>
      <c r="V470" s="15" t="s">
        <v>302</v>
      </c>
      <c r="W470" s="3" t="s">
        <v>466</v>
      </c>
      <c r="X470" s="3" t="s">
        <v>466</v>
      </c>
      <c r="Y470" s="15"/>
      <c r="Z470" s="35" t="str">
        <f>VLOOKUP($L470,setting!$A$2:$M$93,12,0)</f>
        <v>118.97.237.244</v>
      </c>
      <c r="AA470" s="35">
        <f>VLOOKUP($L470,setting!$A$2:$M$93,13,0)</f>
        <v>8001</v>
      </c>
      <c r="AB470" s="15"/>
      <c r="AC470" s="6" t="s">
        <v>305</v>
      </c>
      <c r="AD470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('C087EB5B868D','&lt;?xml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71" spans="1:30" ht="135" x14ac:dyDescent="0.25">
      <c r="A471" t="s">
        <v>1073</v>
      </c>
      <c r="B471" s="15" t="str">
        <f t="shared" si="120"/>
        <v>01A</v>
      </c>
      <c r="C471" s="15" t="str">
        <f>VLOOKUP(B471,Cabang!A:B,2,0)</f>
        <v>Banda Aceh</v>
      </c>
      <c r="D471" s="15" t="str">
        <f>VLOOKUP(B471,Cabang!A:C,3,0)</f>
        <v>TKTW1</v>
      </c>
      <c r="E471" t="s">
        <v>1085</v>
      </c>
      <c r="F471" s="6" t="str">
        <f t="shared" si="121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71" s="15"/>
      <c r="H471" s="3" t="str">
        <f t="shared" si="122"/>
        <v>C087EB5CB139</v>
      </c>
      <c r="I471" s="15" t="str">
        <f t="shared" si="123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71" s="15"/>
      <c r="K471" s="15" t="str">
        <f t="shared" si="124"/>
        <v>01AM100</v>
      </c>
      <c r="L471" s="15" t="str">
        <f t="shared" si="125"/>
        <v>01A</v>
      </c>
      <c r="M471" s="35" t="str">
        <f>VLOOKUP($L471,setting!$A$2:$M$93,3,0)</f>
        <v>192.168.0.151</v>
      </c>
      <c r="N471" s="35">
        <f>VLOOKUP($L471,setting!$A$2:$M$93,4,0)</f>
        <v>8001</v>
      </c>
      <c r="O471" s="35" t="str">
        <f>VLOOKUP($L471,setting!$A$2:$M$93,5,0)</f>
        <v>180.250.176.220</v>
      </c>
      <c r="P471" s="35">
        <f>VLOOKUP($L471,setting!$A$2:$M$93,6,0)</f>
        <v>8001</v>
      </c>
      <c r="Q471" s="15">
        <v>1</v>
      </c>
      <c r="R471" s="15">
        <v>1</v>
      </c>
      <c r="S471" s="15">
        <v>1234</v>
      </c>
      <c r="T471" s="15" t="s">
        <v>120</v>
      </c>
      <c r="U471" s="15" t="s">
        <v>302</v>
      </c>
      <c r="V471" s="15" t="s">
        <v>302</v>
      </c>
      <c r="W471" s="3" t="s">
        <v>466</v>
      </c>
      <c r="X471" s="3" t="s">
        <v>466</v>
      </c>
      <c r="Y471" s="15"/>
      <c r="Z471" s="35" t="str">
        <f>VLOOKUP($L471,setting!$A$2:$M$93,12,0)</f>
        <v>118.97.237.244</v>
      </c>
      <c r="AA471" s="35">
        <f>VLOOKUP($L471,setting!$A$2:$M$93,13,0)</f>
        <v>8001</v>
      </c>
      <c r="AB471" s="15"/>
      <c r="AC471" s="6" t="s">
        <v>305</v>
      </c>
      <c r="AD471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('C087EB5CB139','&lt;?xml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72" spans="1:30" ht="135" x14ac:dyDescent="0.25">
      <c r="A472" t="s">
        <v>1074</v>
      </c>
      <c r="B472" s="15" t="str">
        <f t="shared" si="120"/>
        <v>01A</v>
      </c>
      <c r="C472" s="15" t="str">
        <f>VLOOKUP(B472,Cabang!A:B,2,0)</f>
        <v>Banda Aceh</v>
      </c>
      <c r="D472" s="15" t="str">
        <f>VLOOKUP(B472,Cabang!A:C,3,0)</f>
        <v>TKTW1</v>
      </c>
      <c r="E472" t="s">
        <v>1086</v>
      </c>
      <c r="F472" s="6" t="str">
        <f t="shared" si="121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72" s="15"/>
      <c r="H472" s="3" t="str">
        <f t="shared" si="122"/>
        <v>C087EB5B86BD</v>
      </c>
      <c r="I472" s="15" t="str">
        <f t="shared" si="123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72" s="15"/>
      <c r="K472" s="15" t="str">
        <f t="shared" si="124"/>
        <v>01AM100</v>
      </c>
      <c r="L472" s="15" t="str">
        <f t="shared" si="125"/>
        <v>01A</v>
      </c>
      <c r="M472" s="35" t="str">
        <f>VLOOKUP($L472,setting!$A$2:$M$93,3,0)</f>
        <v>192.168.0.151</v>
      </c>
      <c r="N472" s="35">
        <f>VLOOKUP($L472,setting!$A$2:$M$93,4,0)</f>
        <v>8001</v>
      </c>
      <c r="O472" s="35" t="str">
        <f>VLOOKUP($L472,setting!$A$2:$M$93,5,0)</f>
        <v>180.250.176.220</v>
      </c>
      <c r="P472" s="35">
        <f>VLOOKUP($L472,setting!$A$2:$M$93,6,0)</f>
        <v>8001</v>
      </c>
      <c r="Q472" s="15">
        <v>1</v>
      </c>
      <c r="R472" s="15">
        <v>1</v>
      </c>
      <c r="S472" s="15">
        <v>1234</v>
      </c>
      <c r="T472" s="15" t="s">
        <v>120</v>
      </c>
      <c r="U472" s="15" t="s">
        <v>302</v>
      </c>
      <c r="V472" s="15" t="s">
        <v>302</v>
      </c>
      <c r="W472" s="3" t="s">
        <v>466</v>
      </c>
      <c r="X472" s="3" t="s">
        <v>466</v>
      </c>
      <c r="Y472" s="15"/>
      <c r="Z472" s="35" t="str">
        <f>VLOOKUP($L472,setting!$A$2:$M$93,12,0)</f>
        <v>118.97.237.244</v>
      </c>
      <c r="AA472" s="35">
        <f>VLOOKUP($L472,setting!$A$2:$M$93,13,0)</f>
        <v>8001</v>
      </c>
      <c r="AB472" s="15"/>
      <c r="AC472" s="6" t="s">
        <v>305</v>
      </c>
      <c r="AD472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('C087EB5B86BD','&lt;?xml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473" spans="1:30" ht="135" x14ac:dyDescent="0.25">
      <c r="A473" t="s">
        <v>1075</v>
      </c>
      <c r="B473" s="15" t="str">
        <f t="shared" si="120"/>
        <v>14F</v>
      </c>
      <c r="C473" s="15" t="str">
        <f>VLOOKUP(B473,Cabang!A:B,2,0)</f>
        <v>Semarang</v>
      </c>
      <c r="D473" s="15" t="str">
        <f>VLOOKUP(B473,Cabang!A:C,3,0)</f>
        <v>TKTW3</v>
      </c>
      <c r="E473" t="s">
        <v>1087</v>
      </c>
      <c r="F473" s="6" t="str">
        <f t="shared" si="121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73" s="15"/>
      <c r="H473" s="3" t="str">
        <f t="shared" si="122"/>
        <v>C087EB5CB4C9</v>
      </c>
      <c r="I473" s="15" t="str">
        <f t="shared" si="123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73" s="15"/>
      <c r="K473" s="15" t="str">
        <f t="shared" si="124"/>
        <v>14FM100</v>
      </c>
      <c r="L473" s="15" t="str">
        <f t="shared" si="125"/>
        <v>14F</v>
      </c>
      <c r="M473" s="35" t="str">
        <f>VLOOKUP($L473,setting!$A$2:$M$93,3,0)</f>
        <v>192.168.0.240</v>
      </c>
      <c r="N473" s="35">
        <f>VLOOKUP($L473,setting!$A$2:$M$93,4,0)</f>
        <v>8004</v>
      </c>
      <c r="O473" s="35" t="str">
        <f>VLOOKUP($L473,setting!$A$2:$M$93,5,0)</f>
        <v>182.23.61.172</v>
      </c>
      <c r="P473" s="35">
        <f>VLOOKUP($L473,setting!$A$2:$M$93,6,0)</f>
        <v>8004</v>
      </c>
      <c r="Q473" s="15">
        <v>1</v>
      </c>
      <c r="R473" s="15">
        <v>1</v>
      </c>
      <c r="S473" s="15">
        <v>1234</v>
      </c>
      <c r="T473" s="15" t="s">
        <v>120</v>
      </c>
      <c r="U473" s="15" t="s">
        <v>302</v>
      </c>
      <c r="V473" s="15" t="s">
        <v>302</v>
      </c>
      <c r="W473" s="3" t="s">
        <v>466</v>
      </c>
      <c r="X473" s="3" t="s">
        <v>466</v>
      </c>
      <c r="Y473" s="15"/>
      <c r="Z473" s="35" t="str">
        <f>VLOOKUP($L473,setting!$A$2:$M$93,12,0)</f>
        <v>118.97.237.244</v>
      </c>
      <c r="AA473" s="35">
        <f>VLOOKUP($L473,setting!$A$2:$M$93,13,0)</f>
        <v>8004</v>
      </c>
      <c r="AB473" s="15"/>
      <c r="AC473" s="6" t="s">
        <v>305</v>
      </c>
      <c r="AD473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('C087EB5CB4C9','&lt;?xml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74" spans="1:30" ht="135" x14ac:dyDescent="0.25">
      <c r="A474" t="s">
        <v>1076</v>
      </c>
      <c r="B474" s="15" t="str">
        <f t="shared" si="120"/>
        <v>14F</v>
      </c>
      <c r="C474" s="15" t="str">
        <f>VLOOKUP(B474,Cabang!A:B,2,0)</f>
        <v>Semarang</v>
      </c>
      <c r="D474" s="15" t="str">
        <f>VLOOKUP(B474,Cabang!A:C,3,0)</f>
        <v>TKTW3</v>
      </c>
      <c r="E474" t="s">
        <v>1088</v>
      </c>
      <c r="F474" s="6" t="str">
        <f t="shared" si="121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474" s="15"/>
      <c r="H474" s="3" t="str">
        <f t="shared" si="122"/>
        <v>C087EB5B86AF</v>
      </c>
      <c r="I474" s="15" t="str">
        <f t="shared" si="123"/>
        <v>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474" s="15"/>
      <c r="K474" s="15" t="str">
        <f t="shared" si="124"/>
        <v>14FM100</v>
      </c>
      <c r="L474" s="15" t="str">
        <f t="shared" si="125"/>
        <v>14F</v>
      </c>
      <c r="M474" s="35" t="str">
        <f>VLOOKUP($L474,setting!$A$2:$M$93,3,0)</f>
        <v>192.168.0.240</v>
      </c>
      <c r="N474" s="35">
        <f>VLOOKUP($L474,setting!$A$2:$M$93,4,0)</f>
        <v>8004</v>
      </c>
      <c r="O474" s="35" t="str">
        <f>VLOOKUP($L474,setting!$A$2:$M$93,5,0)</f>
        <v>182.23.61.172</v>
      </c>
      <c r="P474" s="35">
        <f>VLOOKUP($L474,setting!$A$2:$M$93,6,0)</f>
        <v>8004</v>
      </c>
      <c r="Q474" s="15">
        <v>1</v>
      </c>
      <c r="R474" s="15">
        <v>1</v>
      </c>
      <c r="S474" s="15">
        <v>1234</v>
      </c>
      <c r="T474" s="15" t="s">
        <v>120</v>
      </c>
      <c r="U474" s="15" t="s">
        <v>302</v>
      </c>
      <c r="V474" s="15" t="s">
        <v>302</v>
      </c>
      <c r="W474" s="3" t="s">
        <v>466</v>
      </c>
      <c r="X474" s="3" t="s">
        <v>466</v>
      </c>
      <c r="Y474" s="15"/>
      <c r="Z474" s="35" t="str">
        <f>VLOOKUP($L474,setting!$A$2:$M$93,12,0)</f>
        <v>118.97.237.244</v>
      </c>
      <c r="AA474" s="35">
        <f>VLOOKUP($L474,setting!$A$2:$M$93,13,0)</f>
        <v>8004</v>
      </c>
      <c r="AB474" s="15"/>
      <c r="AC474" s="6" t="s">
        <v>305</v>
      </c>
      <c r="AD474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('C087EB5B86AF','&lt;?xml version="1.0" encoding="UTF-8"?&gt;&lt;userconfig&gt;&lt;username&gt;Office Mebel Semarang&lt;/username&gt;&lt;szId&gt;14FM100&lt;/szId&gt;&lt;password&gt;1234&lt;/password&gt;&lt;szDepoId&gt;14F&lt;/szDepoId&gt;&lt;szDepoName&gt;Semarang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&lt;/userconfig&gt;','','14FM100','14F','192.168.0.240','8004','182.23.61.172','8004','1','1','1234','TO','INJECT','INJECT','2017-12-22 08:15:30','2017-12-22 08:15:30','','118.97.237.244','8004');</v>
      </c>
    </row>
    <row r="475" spans="1:30" ht="135" x14ac:dyDescent="0.25">
      <c r="A475" t="s">
        <v>1077</v>
      </c>
      <c r="B475" s="15" t="str">
        <f t="shared" si="120"/>
        <v>16F</v>
      </c>
      <c r="C475" s="15" t="str">
        <f>VLOOKUP(B475,Cabang!A:B,2,0)</f>
        <v>Malang</v>
      </c>
      <c r="D475" s="15" t="str">
        <f>VLOOKUP(B475,Cabang!A:C,3,0)</f>
        <v>TKTW4</v>
      </c>
      <c r="E475" t="s">
        <v>1089</v>
      </c>
      <c r="F475" s="6" t="str">
        <f t="shared" si="121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75" s="15"/>
      <c r="H475" s="3" t="str">
        <f t="shared" si="122"/>
        <v>C087EB5CB6F1</v>
      </c>
      <c r="I475" s="15" t="str">
        <f t="shared" si="123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75" s="15"/>
      <c r="K475" s="15" t="str">
        <f t="shared" si="124"/>
        <v>16FM100</v>
      </c>
      <c r="L475" s="15" t="str">
        <f t="shared" si="125"/>
        <v>16F</v>
      </c>
      <c r="M475" s="35" t="str">
        <f>VLOOKUP($L475,setting!$A$2:$M$93,3,0)</f>
        <v>192.168.0.155</v>
      </c>
      <c r="N475" s="35">
        <f>VLOOKUP($L475,setting!$A$2:$M$93,4,0)</f>
        <v>8005</v>
      </c>
      <c r="O475" s="35" t="str">
        <f>VLOOKUP($L475,setting!$A$2:$M$93,5,0)</f>
        <v>182.23.61.173</v>
      </c>
      <c r="P475" s="35">
        <f>VLOOKUP($L475,setting!$A$2:$M$93,6,0)</f>
        <v>8005</v>
      </c>
      <c r="Q475" s="15">
        <v>1</v>
      </c>
      <c r="R475" s="15">
        <v>1</v>
      </c>
      <c r="S475" s="15">
        <v>1234</v>
      </c>
      <c r="T475" s="15" t="s">
        <v>120</v>
      </c>
      <c r="U475" s="15" t="s">
        <v>302</v>
      </c>
      <c r="V475" s="15" t="s">
        <v>302</v>
      </c>
      <c r="W475" s="3" t="s">
        <v>466</v>
      </c>
      <c r="X475" s="3" t="s">
        <v>466</v>
      </c>
      <c r="Y475" s="15"/>
      <c r="Z475" s="35" t="str">
        <f>VLOOKUP($L475,setting!$A$2:$M$93,12,0)</f>
        <v>118.97.237.244</v>
      </c>
      <c r="AA475" s="35">
        <f>VLOOKUP($L475,setting!$A$2:$M$93,13,0)</f>
        <v>8005</v>
      </c>
      <c r="AB475" s="15"/>
      <c r="AC475" s="6" t="s">
        <v>305</v>
      </c>
      <c r="AD475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('C087EB5CB6F1','&lt;?xml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476" spans="1:30" ht="135" x14ac:dyDescent="0.25">
      <c r="A476" t="s">
        <v>1078</v>
      </c>
      <c r="B476" s="15" t="str">
        <f t="shared" si="120"/>
        <v>16F</v>
      </c>
      <c r="C476" s="15" t="str">
        <f>VLOOKUP(B476,Cabang!A:B,2,0)</f>
        <v>Malang</v>
      </c>
      <c r="D476" s="15" t="str">
        <f>VLOOKUP(B476,Cabang!A:C,3,0)</f>
        <v>TKTW4</v>
      </c>
      <c r="E476" t="s">
        <v>1090</v>
      </c>
      <c r="F476" s="6" t="str">
        <f t="shared" si="121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76" s="15"/>
      <c r="H476" s="3" t="str">
        <f t="shared" si="122"/>
        <v>C087EB5A4B8D</v>
      </c>
      <c r="I476" s="15" t="str">
        <f t="shared" si="123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76" s="15"/>
      <c r="K476" s="15" t="str">
        <f t="shared" si="124"/>
        <v>16FM100</v>
      </c>
      <c r="L476" s="15" t="str">
        <f t="shared" si="125"/>
        <v>16F</v>
      </c>
      <c r="M476" s="35" t="str">
        <f>VLOOKUP($L476,setting!$A$2:$M$93,3,0)</f>
        <v>192.168.0.155</v>
      </c>
      <c r="N476" s="35">
        <f>VLOOKUP($L476,setting!$A$2:$M$93,4,0)</f>
        <v>8005</v>
      </c>
      <c r="O476" s="35" t="str">
        <f>VLOOKUP($L476,setting!$A$2:$M$93,5,0)</f>
        <v>182.23.61.173</v>
      </c>
      <c r="P476" s="35">
        <f>VLOOKUP($L476,setting!$A$2:$M$93,6,0)</f>
        <v>8005</v>
      </c>
      <c r="Q476" s="15">
        <v>1</v>
      </c>
      <c r="R476" s="15">
        <v>1</v>
      </c>
      <c r="S476" s="15">
        <v>1234</v>
      </c>
      <c r="T476" s="15" t="s">
        <v>120</v>
      </c>
      <c r="U476" s="15" t="s">
        <v>302</v>
      </c>
      <c r="V476" s="15" t="s">
        <v>302</v>
      </c>
      <c r="W476" s="3" t="s">
        <v>466</v>
      </c>
      <c r="X476" s="3" t="s">
        <v>466</v>
      </c>
      <c r="Y476" s="15"/>
      <c r="Z476" s="35" t="str">
        <f>VLOOKUP($L476,setting!$A$2:$M$93,12,0)</f>
        <v>118.97.237.244</v>
      </c>
      <c r="AA476" s="35">
        <f>VLOOKUP($L476,setting!$A$2:$M$93,13,0)</f>
        <v>8005</v>
      </c>
      <c r="AB476" s="15"/>
      <c r="AC476" s="6" t="s">
        <v>305</v>
      </c>
      <c r="AD476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('C087EB5A4B8D','&lt;?xml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477" spans="1:30" ht="135" x14ac:dyDescent="0.25">
      <c r="A477" t="s">
        <v>1079</v>
      </c>
      <c r="B477" s="15" t="str">
        <f t="shared" si="120"/>
        <v>16F</v>
      </c>
      <c r="C477" s="15" t="str">
        <f>VLOOKUP(B477,Cabang!A:B,2,0)</f>
        <v>Malang</v>
      </c>
      <c r="D477" s="15" t="str">
        <f>VLOOKUP(B477,Cabang!A:C,3,0)</f>
        <v>TKTW4</v>
      </c>
      <c r="E477" t="s">
        <v>1091</v>
      </c>
      <c r="F477" s="6" t="str">
        <f t="shared" si="121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477" s="15"/>
      <c r="H477" s="3" t="str">
        <f t="shared" si="122"/>
        <v>C087EB6A16CF</v>
      </c>
      <c r="I477" s="15" t="str">
        <f t="shared" si="123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477" s="15"/>
      <c r="K477" s="15" t="str">
        <f t="shared" si="124"/>
        <v>16FM100</v>
      </c>
      <c r="L477" s="15" t="str">
        <f t="shared" si="125"/>
        <v>16F</v>
      </c>
      <c r="M477" s="35" t="str">
        <f>VLOOKUP($L477,setting!$A$2:$M$93,3,0)</f>
        <v>192.168.0.155</v>
      </c>
      <c r="N477" s="35">
        <f>VLOOKUP($L477,setting!$A$2:$M$93,4,0)</f>
        <v>8005</v>
      </c>
      <c r="O477" s="35" t="str">
        <f>VLOOKUP($L477,setting!$A$2:$M$93,5,0)</f>
        <v>182.23.61.173</v>
      </c>
      <c r="P477" s="35">
        <f>VLOOKUP($L477,setting!$A$2:$M$93,6,0)</f>
        <v>8005</v>
      </c>
      <c r="Q477" s="15">
        <v>1</v>
      </c>
      <c r="R477" s="15">
        <v>1</v>
      </c>
      <c r="S477" s="15">
        <v>1234</v>
      </c>
      <c r="T477" s="15" t="s">
        <v>120</v>
      </c>
      <c r="U477" s="15" t="s">
        <v>302</v>
      </c>
      <c r="V477" s="15" t="s">
        <v>302</v>
      </c>
      <c r="W477" s="3" t="s">
        <v>466</v>
      </c>
      <c r="X477" s="3" t="s">
        <v>466</v>
      </c>
      <c r="Y477" s="15"/>
      <c r="Z477" s="35" t="str">
        <f>VLOOKUP($L477,setting!$A$2:$M$93,12,0)</f>
        <v>118.97.237.244</v>
      </c>
      <c r="AA477" s="35">
        <f>VLOOKUP($L477,setting!$A$2:$M$93,13,0)</f>
        <v>8005</v>
      </c>
      <c r="AB477" s="15"/>
      <c r="AC477" s="6" t="s">
        <v>305</v>
      </c>
      <c r="AD477" s="6" t="str">
        <f t="shared" si="1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('C087EB6A16CF','&lt;?xml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478" spans="1:30" x14ac:dyDescent="0.25">
      <c r="L478"/>
    </row>
    <row r="479" spans="1:30" ht="135" x14ac:dyDescent="0.25">
      <c r="A479" s="16" t="s">
        <v>1092</v>
      </c>
      <c r="B479" s="4" t="str">
        <f t="shared" si="120"/>
        <v>13A</v>
      </c>
      <c r="C479" s="4" t="str">
        <f>VLOOKUP(B479,Cabang!A:B,2,0)</f>
        <v>Bekasi</v>
      </c>
      <c r="D479" s="4" t="str">
        <f>VLOOKUP(B479,Cabang!A:C,3,0)</f>
        <v>TKTW2</v>
      </c>
      <c r="E479" s="17" t="s">
        <v>1106</v>
      </c>
      <c r="F479" s="6" t="str">
        <f t="shared" ref="F479" si="127">CONCATENATE("&lt;?xml version=""1.0"" encoding=""UTF-8""?&gt;&lt;userconfig&gt;&lt;username&gt;Office Mebel ",C479,"&lt;/username&gt;&lt;szId&gt;",K479,"&lt;/szId&gt;&lt;password&gt;1234&lt;/password&gt;&lt;szDepoId&gt;",L479,"&lt;/szDepoId&gt;&lt;szDepoName&gt;",C479,"&lt;/szDepoName&gt;&lt;database&gt;MobileSFA.db3&lt;/database&gt;&lt;szWifiIP&gt;",M479,"&lt;/szWifiIP&gt;&lt;szWifiPort&gt;",N479,"&lt;/szWifiPort&gt;&lt;szGPRSIP&gt;",O479,"&lt;/szGPRSIP&gt;&lt;szGPRSPort&gt;",P479,"&lt;/szGPRSPort&gt;  &lt;szBackUpIP&gt;",Z479,"&lt;/szBackUpIP&gt;&lt;szBackUpPort&gt;",AA479,"&lt;/szBackUpPort&gt;  &lt;szType&gt;TO&lt;/szType&gt;&lt;bWifi&gt;YES&lt;/bWifi&gt;&lt;bDalamKota&gt;YES&lt;/bDalamKota&gt;    &lt;/userconfig&gt;")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79" s="15"/>
      <c r="H479" s="3" t="str">
        <f t="shared" ref="H479" si="128">E479</f>
        <v>C087EB5B8549</v>
      </c>
      <c r="I479" s="15" t="str">
        <f t="shared" ref="I479" si="129">F479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79" s="15"/>
      <c r="K479" s="15" t="str">
        <f t="shared" ref="K479" si="130">CONCATENATE(B479,"M100")</f>
        <v>13AM100</v>
      </c>
      <c r="L479" s="15" t="str">
        <f t="shared" ref="L479" si="131">B479</f>
        <v>13A</v>
      </c>
      <c r="M479" s="35" t="str">
        <f>VLOOKUP($L479,setting!$A$2:$M$93,3,0)</f>
        <v>192.168.0.240</v>
      </c>
      <c r="N479" s="35">
        <f>VLOOKUP($L479,setting!$A$2:$M$93,4,0)</f>
        <v>8002</v>
      </c>
      <c r="O479" s="35" t="str">
        <f>VLOOKUP($L479,setting!$A$2:$M$93,5,0)</f>
        <v>36.66.214.246</v>
      </c>
      <c r="P479" s="35">
        <f>VLOOKUP($L479,setting!$A$2:$M$93,6,0)</f>
        <v>8009</v>
      </c>
      <c r="Q479" s="15">
        <v>1</v>
      </c>
      <c r="R479" s="15">
        <v>1</v>
      </c>
      <c r="S479" s="15">
        <v>1234</v>
      </c>
      <c r="T479" s="15" t="s">
        <v>120</v>
      </c>
      <c r="U479" s="15" t="s">
        <v>302</v>
      </c>
      <c r="V479" s="15" t="s">
        <v>302</v>
      </c>
      <c r="W479" s="3" t="s">
        <v>466</v>
      </c>
      <c r="X479" s="3" t="s">
        <v>466</v>
      </c>
      <c r="Y479" s="15"/>
      <c r="Z479" s="35" t="str">
        <f>VLOOKUP($L479,setting!$A$2:$M$93,12,0)</f>
        <v>118.97.237.244</v>
      </c>
      <c r="AA479" s="35">
        <f>VLOOKUP($L479,setting!$A$2:$M$93,13,0)</f>
        <v>8009</v>
      </c>
      <c r="AB479" s="15"/>
      <c r="AC479" s="6" t="s">
        <v>305</v>
      </c>
      <c r="AD479" s="6" t="str">
        <f t="shared" ref="AD479" si="132">CONCATENATE(AC479,H479,"','",I479,"','",J479,"','",K479,"','",L479,"','",M479,"','",N479,"','",O479,"','",P479,"','",Q479,"','",R479,"','",S479,"','",T479,"','",U479,"','",V479,"','",W479,"','",X479,"','",Y479,"','",Z479,"','",AA479,"');")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('C087EB5B8549','&lt;?xml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480" spans="1:30" ht="135" x14ac:dyDescent="0.25">
      <c r="A480" s="17" t="s">
        <v>1093</v>
      </c>
      <c r="B480" s="4" t="str">
        <f t="shared" ref="B480:B492" si="133">LEFT(A480,3)</f>
        <v>16G</v>
      </c>
      <c r="C480" s="4" t="str">
        <f>VLOOKUP(B480,Cabang!A:B,2,0)</f>
        <v>Probolinggo</v>
      </c>
      <c r="D480" s="4" t="str">
        <f>VLOOKUP(B480,Cabang!A:C,3,0)</f>
        <v>TKTW4</v>
      </c>
      <c r="E480" s="17" t="s">
        <v>1107</v>
      </c>
      <c r="F480" s="6" t="str">
        <f t="shared" ref="F480:F492" si="134">CONCATENATE("&lt;?xml version=""1.0"" encoding=""UTF-8""?&gt;&lt;userconfig&gt;&lt;username&gt;Office Mebel ",C480,"&lt;/username&gt;&lt;szId&gt;",K480,"&lt;/szId&gt;&lt;password&gt;1234&lt;/password&gt;&lt;szDepoId&gt;",L480,"&lt;/szDepoId&gt;&lt;szDepoName&gt;",C480,"&lt;/szDepoName&gt;&lt;database&gt;MobileSFA.db3&lt;/database&gt;&lt;szWifiIP&gt;",M480,"&lt;/szWifiIP&gt;&lt;szWifiPort&gt;",N480,"&lt;/szWifiPort&gt;&lt;szGPRSIP&gt;",O480,"&lt;/szGPRSIP&gt;&lt;szGPRSPort&gt;",P480,"&lt;/szGPRSPort&gt;  &lt;szBackUpIP&gt;",Z480,"&lt;/szBackUpIP&gt;&lt;szBackUpPort&gt;",AA480,"&lt;/szBackUpPort&gt;  &lt;szType&gt;TO&lt;/szType&gt;&lt;bWifi&gt;YES&lt;/bWifi&gt;&lt;bDalamKota&gt;YES&lt;/bDalamKota&gt;    &lt;/userconfig&gt;")</f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0" s="15"/>
      <c r="H480" s="3" t="str">
        <f t="shared" ref="H480:H492" si="135">E480</f>
        <v>C087EB5B8415</v>
      </c>
      <c r="I480" s="15" t="str">
        <f t="shared" ref="I480:I492" si="136">F480</f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0" s="15"/>
      <c r="K480" s="15" t="str">
        <f t="shared" ref="K480:K492" si="137">CONCATENATE(B480,"M100")</f>
        <v>16GM100</v>
      </c>
      <c r="L480" s="15" t="str">
        <f t="shared" ref="L480:L492" si="138">B480</f>
        <v>16G</v>
      </c>
      <c r="M480" s="35" t="str">
        <f>VLOOKUP($L480,setting!$A$2:$M$93,3,0)</f>
        <v>192.168.0.240</v>
      </c>
      <c r="N480" s="35">
        <f>VLOOKUP($L480,setting!$A$2:$M$93,4,0)</f>
        <v>8005</v>
      </c>
      <c r="O480" s="35" t="str">
        <f>VLOOKUP($L480,setting!$A$2:$M$93,5,0)</f>
        <v>182.23.61.173</v>
      </c>
      <c r="P480" s="35">
        <f>VLOOKUP($L480,setting!$A$2:$M$93,6,0)</f>
        <v>8009</v>
      </c>
      <c r="Q480" s="15">
        <v>1</v>
      </c>
      <c r="R480" s="15">
        <v>1</v>
      </c>
      <c r="S480" s="15">
        <v>1234</v>
      </c>
      <c r="T480" s="15" t="s">
        <v>120</v>
      </c>
      <c r="U480" s="15" t="s">
        <v>302</v>
      </c>
      <c r="V480" s="15" t="s">
        <v>302</v>
      </c>
      <c r="W480" s="3" t="s">
        <v>466</v>
      </c>
      <c r="X480" s="3" t="s">
        <v>466</v>
      </c>
      <c r="Y480" s="15"/>
      <c r="Z480" s="35" t="str">
        <f>VLOOKUP($L480,setting!$A$2:$M$93,12,0)</f>
        <v>118.97.237.244</v>
      </c>
      <c r="AA480" s="35">
        <f>VLOOKUP($L480,setting!$A$2:$M$93,13,0)</f>
        <v>8009</v>
      </c>
      <c r="AB480" s="15"/>
      <c r="AC480" s="6" t="s">
        <v>305</v>
      </c>
      <c r="AD480" s="6" t="str">
        <f t="shared" ref="AD480:AD492" si="139">CONCATENATE(AC480,H480,"','",I480,"','",J480,"','",K480,"','",L480,"','",M480,"','",N480,"','",O480,"','",P480,"','",Q480,"','",R480,"','",S480,"','",T480,"','",U480,"','",V480,"','",W480,"','",X480,"','",Y480,"','",Z480,"','",AA480,"');")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('C087EB5B8415','&lt;?xml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&lt;/userconfig&gt;','','16GM100','16G','192.168.0.240','8005','182.23.61.173','8009','1','1','1234','TO','INJECT','INJECT','2017-12-22 08:15:30','2017-12-22 08:15:30','','118.97.237.244','8009');</v>
      </c>
    </row>
    <row r="481" spans="1:30" ht="135" x14ac:dyDescent="0.25">
      <c r="A481" s="17" t="s">
        <v>1094</v>
      </c>
      <c r="B481" s="4" t="str">
        <f t="shared" si="133"/>
        <v>16G</v>
      </c>
      <c r="C481" s="4" t="str">
        <f>VLOOKUP(B481,Cabang!A:B,2,0)</f>
        <v>Probolinggo</v>
      </c>
      <c r="D481" s="4" t="str">
        <f>VLOOKUP(B481,Cabang!A:C,3,0)</f>
        <v>TKTW4</v>
      </c>
      <c r="E481" s="17" t="s">
        <v>1108</v>
      </c>
      <c r="F481" s="6" t="str">
        <f t="shared" si="134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1" s="15"/>
      <c r="H481" s="3" t="str">
        <f t="shared" si="135"/>
        <v>C087EB5CB349</v>
      </c>
      <c r="I481" s="15" t="str">
        <f t="shared" si="136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1" s="15"/>
      <c r="K481" s="15" t="str">
        <f t="shared" si="137"/>
        <v>16GM100</v>
      </c>
      <c r="L481" s="15" t="str">
        <f t="shared" si="138"/>
        <v>16G</v>
      </c>
      <c r="M481" s="35" t="str">
        <f>VLOOKUP($L481,setting!$A$2:$M$93,3,0)</f>
        <v>192.168.0.240</v>
      </c>
      <c r="N481" s="35">
        <f>VLOOKUP($L481,setting!$A$2:$M$93,4,0)</f>
        <v>8005</v>
      </c>
      <c r="O481" s="35" t="str">
        <f>VLOOKUP($L481,setting!$A$2:$M$93,5,0)</f>
        <v>182.23.61.173</v>
      </c>
      <c r="P481" s="35">
        <f>VLOOKUP($L481,setting!$A$2:$M$93,6,0)</f>
        <v>8009</v>
      </c>
      <c r="Q481" s="15">
        <v>1</v>
      </c>
      <c r="R481" s="15">
        <v>1</v>
      </c>
      <c r="S481" s="15">
        <v>1234</v>
      </c>
      <c r="T481" s="15" t="s">
        <v>120</v>
      </c>
      <c r="U481" s="15" t="s">
        <v>302</v>
      </c>
      <c r="V481" s="15" t="s">
        <v>302</v>
      </c>
      <c r="W481" s="3" t="s">
        <v>466</v>
      </c>
      <c r="X481" s="3" t="s">
        <v>466</v>
      </c>
      <c r="Y481" s="15"/>
      <c r="Z481" s="35" t="str">
        <f>VLOOKUP($L481,setting!$A$2:$M$93,12,0)</f>
        <v>118.97.237.244</v>
      </c>
      <c r="AA481" s="35">
        <f>VLOOKUP($L481,setting!$A$2:$M$93,13,0)</f>
        <v>8009</v>
      </c>
      <c r="AB481" s="15"/>
      <c r="AC481" s="6" t="s">
        <v>305</v>
      </c>
      <c r="AD481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('C087EB5CB349','&lt;?xml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&lt;/userconfig&gt;','','16GM100','16G','192.168.0.240','8005','182.23.61.173','8009','1','1','1234','TO','INJECT','INJECT','2017-12-22 08:15:30','2017-12-22 08:15:30','','118.97.237.244','8009');</v>
      </c>
    </row>
    <row r="482" spans="1:30" ht="135" x14ac:dyDescent="0.25">
      <c r="A482" s="17" t="s">
        <v>1095</v>
      </c>
      <c r="B482" s="4" t="str">
        <f t="shared" si="133"/>
        <v>16G</v>
      </c>
      <c r="C482" s="4" t="str">
        <f>VLOOKUP(B482,Cabang!A:B,2,0)</f>
        <v>Probolinggo</v>
      </c>
      <c r="D482" s="4" t="str">
        <f>VLOOKUP(B482,Cabang!A:C,3,0)</f>
        <v>TKTW4</v>
      </c>
      <c r="E482" s="17" t="s">
        <v>1109</v>
      </c>
      <c r="F482" s="6" t="str">
        <f t="shared" si="134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2" s="15"/>
      <c r="H482" s="3" t="str">
        <f t="shared" si="135"/>
        <v>C087EB5B834B</v>
      </c>
      <c r="I482" s="15" t="str">
        <f t="shared" si="136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2" s="15"/>
      <c r="K482" s="15" t="str">
        <f t="shared" si="137"/>
        <v>16GM100</v>
      </c>
      <c r="L482" s="15" t="str">
        <f t="shared" si="138"/>
        <v>16G</v>
      </c>
      <c r="M482" s="35" t="str">
        <f>VLOOKUP($L482,setting!$A$2:$M$93,3,0)</f>
        <v>192.168.0.240</v>
      </c>
      <c r="N482" s="35">
        <f>VLOOKUP($L482,setting!$A$2:$M$93,4,0)</f>
        <v>8005</v>
      </c>
      <c r="O482" s="35" t="str">
        <f>VLOOKUP($L482,setting!$A$2:$M$93,5,0)</f>
        <v>182.23.61.173</v>
      </c>
      <c r="P482" s="35">
        <f>VLOOKUP($L482,setting!$A$2:$M$93,6,0)</f>
        <v>8009</v>
      </c>
      <c r="Q482" s="15">
        <v>1</v>
      </c>
      <c r="R482" s="15">
        <v>1</v>
      </c>
      <c r="S482" s="15">
        <v>1234</v>
      </c>
      <c r="T482" s="15" t="s">
        <v>120</v>
      </c>
      <c r="U482" s="15" t="s">
        <v>302</v>
      </c>
      <c r="V482" s="15" t="s">
        <v>302</v>
      </c>
      <c r="W482" s="3" t="s">
        <v>466</v>
      </c>
      <c r="X482" s="3" t="s">
        <v>466</v>
      </c>
      <c r="Y482" s="15"/>
      <c r="Z482" s="35" t="str">
        <f>VLOOKUP($L482,setting!$A$2:$M$93,12,0)</f>
        <v>118.97.237.244</v>
      </c>
      <c r="AA482" s="35">
        <f>VLOOKUP($L482,setting!$A$2:$M$93,13,0)</f>
        <v>8009</v>
      </c>
      <c r="AB482" s="15"/>
      <c r="AC482" s="6" t="s">
        <v>305</v>
      </c>
      <c r="AD482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('C087EB5B834B','&lt;?xml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&lt;/userconfig&gt;','','16GM100','16G','192.168.0.240','8005','182.23.61.173','8009','1','1','1234','TO','INJECT','INJECT','2017-12-22 08:15:30','2017-12-22 08:15:30','','118.97.237.244','8009');</v>
      </c>
    </row>
    <row r="483" spans="1:30" ht="135" x14ac:dyDescent="0.25">
      <c r="A483" s="17" t="s">
        <v>1096</v>
      </c>
      <c r="B483" s="4" t="str">
        <f t="shared" si="133"/>
        <v>16G</v>
      </c>
      <c r="C483" s="4" t="str">
        <f>VLOOKUP(B483,Cabang!A:B,2,0)</f>
        <v>Probolinggo</v>
      </c>
      <c r="D483" s="4" t="str">
        <f>VLOOKUP(B483,Cabang!A:C,3,0)</f>
        <v>TKTW4</v>
      </c>
      <c r="E483" s="17" t="s">
        <v>1110</v>
      </c>
      <c r="F483" s="6" t="str">
        <f t="shared" si="134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3" s="15"/>
      <c r="H483" s="3" t="str">
        <f t="shared" si="135"/>
        <v>C087EB5B8793</v>
      </c>
      <c r="I483" s="15" t="str">
        <f t="shared" si="136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3" s="15"/>
      <c r="K483" s="15" t="str">
        <f t="shared" si="137"/>
        <v>16GM100</v>
      </c>
      <c r="L483" s="15" t="str">
        <f t="shared" si="138"/>
        <v>16G</v>
      </c>
      <c r="M483" s="35" t="str">
        <f>VLOOKUP($L483,setting!$A$2:$M$93,3,0)</f>
        <v>192.168.0.240</v>
      </c>
      <c r="N483" s="35">
        <f>VLOOKUP($L483,setting!$A$2:$M$93,4,0)</f>
        <v>8005</v>
      </c>
      <c r="O483" s="35" t="str">
        <f>VLOOKUP($L483,setting!$A$2:$M$93,5,0)</f>
        <v>182.23.61.173</v>
      </c>
      <c r="P483" s="35">
        <f>VLOOKUP($L483,setting!$A$2:$M$93,6,0)</f>
        <v>8009</v>
      </c>
      <c r="Q483" s="15">
        <v>1</v>
      </c>
      <c r="R483" s="15">
        <v>1</v>
      </c>
      <c r="S483" s="15">
        <v>1234</v>
      </c>
      <c r="T483" s="15" t="s">
        <v>120</v>
      </c>
      <c r="U483" s="15" t="s">
        <v>302</v>
      </c>
      <c r="V483" s="15" t="s">
        <v>302</v>
      </c>
      <c r="W483" s="3" t="s">
        <v>466</v>
      </c>
      <c r="X483" s="3" t="s">
        <v>466</v>
      </c>
      <c r="Y483" s="15"/>
      <c r="Z483" s="35" t="str">
        <f>VLOOKUP($L483,setting!$A$2:$M$93,12,0)</f>
        <v>118.97.237.244</v>
      </c>
      <c r="AA483" s="35">
        <f>VLOOKUP($L483,setting!$A$2:$M$93,13,0)</f>
        <v>8009</v>
      </c>
      <c r="AB483" s="15"/>
      <c r="AC483" s="6" t="s">
        <v>305</v>
      </c>
      <c r="AD483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('C087EB5B8793','&lt;?xml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&lt;/userconfig&gt;','','16GM100','16G','192.168.0.240','8005','182.23.61.173','8009','1','1','1234','TO','INJECT','INJECT','2017-12-22 08:15:30','2017-12-22 08:15:30','','118.97.237.244','8009');</v>
      </c>
    </row>
    <row r="484" spans="1:30" ht="135" x14ac:dyDescent="0.25">
      <c r="A484" s="17" t="s">
        <v>1097</v>
      </c>
      <c r="B484" s="4" t="str">
        <f t="shared" si="133"/>
        <v>16G</v>
      </c>
      <c r="C484" s="4" t="str">
        <f>VLOOKUP(B484,Cabang!A:B,2,0)</f>
        <v>Probolinggo</v>
      </c>
      <c r="D484" s="4" t="str">
        <f>VLOOKUP(B484,Cabang!A:C,3,0)</f>
        <v>TKTW4</v>
      </c>
      <c r="E484" s="17" t="s">
        <v>1111</v>
      </c>
      <c r="F484" s="6" t="str">
        <f t="shared" si="134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4" s="15"/>
      <c r="H484" s="3" t="str">
        <f t="shared" si="135"/>
        <v>C087EB5B8425</v>
      </c>
      <c r="I484" s="15" t="str">
        <f t="shared" si="136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4" s="15"/>
      <c r="K484" s="15" t="str">
        <f t="shared" si="137"/>
        <v>16GM100</v>
      </c>
      <c r="L484" s="15" t="str">
        <f t="shared" si="138"/>
        <v>16G</v>
      </c>
      <c r="M484" s="35" t="str">
        <f>VLOOKUP($L484,setting!$A$2:$M$93,3,0)</f>
        <v>192.168.0.240</v>
      </c>
      <c r="N484" s="35">
        <f>VLOOKUP($L484,setting!$A$2:$M$93,4,0)</f>
        <v>8005</v>
      </c>
      <c r="O484" s="35" t="str">
        <f>VLOOKUP($L484,setting!$A$2:$M$93,5,0)</f>
        <v>182.23.61.173</v>
      </c>
      <c r="P484" s="35">
        <f>VLOOKUP($L484,setting!$A$2:$M$93,6,0)</f>
        <v>8009</v>
      </c>
      <c r="Q484" s="15">
        <v>1</v>
      </c>
      <c r="R484" s="15">
        <v>1</v>
      </c>
      <c r="S484" s="15">
        <v>1234</v>
      </c>
      <c r="T484" s="15" t="s">
        <v>120</v>
      </c>
      <c r="U484" s="15" t="s">
        <v>302</v>
      </c>
      <c r="V484" s="15" t="s">
        <v>302</v>
      </c>
      <c r="W484" s="3" t="s">
        <v>466</v>
      </c>
      <c r="X484" s="3" t="s">
        <v>466</v>
      </c>
      <c r="Y484" s="15"/>
      <c r="Z484" s="35" t="str">
        <f>VLOOKUP($L484,setting!$A$2:$M$93,12,0)</f>
        <v>118.97.237.244</v>
      </c>
      <c r="AA484" s="35">
        <f>VLOOKUP($L484,setting!$A$2:$M$93,13,0)</f>
        <v>8009</v>
      </c>
      <c r="AB484" s="15"/>
      <c r="AC484" s="6" t="s">
        <v>305</v>
      </c>
      <c r="AD484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('C087EB5B8425','&lt;?xml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&lt;/userconfig&gt;','','16GM100','16G','192.168.0.240','8005','182.23.61.173','8009','1','1','1234','TO','INJECT','INJECT','2017-12-22 08:15:30','2017-12-22 08:15:30','','118.97.237.244','8009');</v>
      </c>
    </row>
    <row r="485" spans="1:30" ht="135" x14ac:dyDescent="0.25">
      <c r="A485" s="17" t="s">
        <v>1098</v>
      </c>
      <c r="B485" s="4" t="str">
        <f t="shared" si="133"/>
        <v>16G</v>
      </c>
      <c r="C485" s="4" t="str">
        <f>VLOOKUP(B485,Cabang!A:B,2,0)</f>
        <v>Probolinggo</v>
      </c>
      <c r="D485" s="4" t="str">
        <f>VLOOKUP(B485,Cabang!A:C,3,0)</f>
        <v>TKTW4</v>
      </c>
      <c r="E485" s="17" t="s">
        <v>1112</v>
      </c>
      <c r="F485" s="6" t="str">
        <f t="shared" si="134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5" s="15"/>
      <c r="H485" s="3" t="str">
        <f t="shared" si="135"/>
        <v>C087EB5A496B</v>
      </c>
      <c r="I485" s="15" t="str">
        <f t="shared" si="136"/>
        <v>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5" s="15"/>
      <c r="K485" s="15" t="str">
        <f t="shared" si="137"/>
        <v>16GM100</v>
      </c>
      <c r="L485" s="15" t="str">
        <f t="shared" si="138"/>
        <v>16G</v>
      </c>
      <c r="M485" s="35" t="str">
        <f>VLOOKUP($L485,setting!$A$2:$M$93,3,0)</f>
        <v>192.168.0.240</v>
      </c>
      <c r="N485" s="35">
        <f>VLOOKUP($L485,setting!$A$2:$M$93,4,0)</f>
        <v>8005</v>
      </c>
      <c r="O485" s="35" t="str">
        <f>VLOOKUP($L485,setting!$A$2:$M$93,5,0)</f>
        <v>182.23.61.173</v>
      </c>
      <c r="P485" s="35">
        <f>VLOOKUP($L485,setting!$A$2:$M$93,6,0)</f>
        <v>8009</v>
      </c>
      <c r="Q485" s="15">
        <v>1</v>
      </c>
      <c r="R485" s="15">
        <v>1</v>
      </c>
      <c r="S485" s="15">
        <v>1234</v>
      </c>
      <c r="T485" s="15" t="s">
        <v>120</v>
      </c>
      <c r="U485" s="15" t="s">
        <v>302</v>
      </c>
      <c r="V485" s="15" t="s">
        <v>302</v>
      </c>
      <c r="W485" s="3" t="s">
        <v>466</v>
      </c>
      <c r="X485" s="3" t="s">
        <v>466</v>
      </c>
      <c r="Y485" s="15"/>
      <c r="Z485" s="35" t="str">
        <f>VLOOKUP($L485,setting!$A$2:$M$93,12,0)</f>
        <v>118.97.237.244</v>
      </c>
      <c r="AA485" s="35">
        <f>VLOOKUP($L485,setting!$A$2:$M$93,13,0)</f>
        <v>8009</v>
      </c>
      <c r="AB485" s="15"/>
      <c r="AC485" s="6" t="s">
        <v>305</v>
      </c>
      <c r="AD485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('C087EB5A496B','&lt;?xml version="1.0" encoding="UTF-8"?&gt;&lt;userconfig&gt;&lt;username&gt;Office Mebel Probolinggo&lt;/username&gt;&lt;szId&gt;16GM100&lt;/szId&gt;&lt;password&gt;1234&lt;/password&gt;&lt;szDepoId&gt;16G&lt;/szDepoId&gt;&lt;szDepoName&gt;Probolinggo&lt;/szDepoName&gt;&lt;database&gt;MobileSFA.db3&lt;/database&gt;&lt;szWifiIP&gt;192.168.0.240&lt;/szWifiIP&gt;&lt;szWifiPort&gt;8005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&lt;/userconfig&gt;','','16GM100','16G','192.168.0.240','8005','182.23.61.173','8009','1','1','1234','TO','INJECT','INJECT','2017-12-22 08:15:30','2017-12-22 08:15:30','','118.97.237.244','8009');</v>
      </c>
    </row>
    <row r="486" spans="1:30" ht="135" x14ac:dyDescent="0.25">
      <c r="A486" s="16" t="s">
        <v>1099</v>
      </c>
      <c r="B486" s="4" t="str">
        <f t="shared" si="133"/>
        <v>16K</v>
      </c>
      <c r="C486" s="4" t="str">
        <f>VLOOKUP(B486,Cabang!A:B,2,0)</f>
        <v>Surabaya Barat</v>
      </c>
      <c r="D486" s="4" t="str">
        <f>VLOOKUP(B486,Cabang!A:C,3,0)</f>
        <v>TKTW4</v>
      </c>
      <c r="E486" s="17" t="s">
        <v>1113</v>
      </c>
      <c r="F486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6" s="15"/>
      <c r="H486" s="3" t="str">
        <f t="shared" si="135"/>
        <v>C087EB5A4823</v>
      </c>
      <c r="I486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6" s="15"/>
      <c r="K486" s="15" t="str">
        <f t="shared" si="137"/>
        <v>16KM100</v>
      </c>
      <c r="L486" s="15" t="str">
        <f t="shared" si="138"/>
        <v>16K</v>
      </c>
      <c r="M486" s="35" t="str">
        <f>VLOOKUP($L486,setting!$A$2:$M$93,3,0)</f>
        <v>192.168.0.155</v>
      </c>
      <c r="N486" s="35">
        <f>VLOOKUP($L486,setting!$A$2:$M$93,4,0)</f>
        <v>8009</v>
      </c>
      <c r="O486" s="35" t="str">
        <f>VLOOKUP($L486,setting!$A$2:$M$93,5,0)</f>
        <v>182.23.61.173</v>
      </c>
      <c r="P486" s="35">
        <f>VLOOKUP($L486,setting!$A$2:$M$93,6,0)</f>
        <v>8009</v>
      </c>
      <c r="Q486" s="15">
        <v>1</v>
      </c>
      <c r="R486" s="15">
        <v>1</v>
      </c>
      <c r="S486" s="15">
        <v>1234</v>
      </c>
      <c r="T486" s="15" t="s">
        <v>120</v>
      </c>
      <c r="U486" s="15" t="s">
        <v>302</v>
      </c>
      <c r="V486" s="15" t="s">
        <v>302</v>
      </c>
      <c r="W486" s="3" t="s">
        <v>466</v>
      </c>
      <c r="X486" s="3" t="s">
        <v>466</v>
      </c>
      <c r="Y486" s="15"/>
      <c r="Z486" s="35" t="str">
        <f>VLOOKUP($L486,setting!$A$2:$M$93,12,0)</f>
        <v>118.97.237.244</v>
      </c>
      <c r="AA486" s="35">
        <f>VLOOKUP($L486,setting!$A$2:$M$93,13,0)</f>
        <v>8009</v>
      </c>
      <c r="AB486" s="15"/>
      <c r="AC486" s="6" t="s">
        <v>305</v>
      </c>
      <c r="AD486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('C087EB5A4823','&lt;?xml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87" spans="1:30" ht="135" x14ac:dyDescent="0.25">
      <c r="A487" s="16" t="s">
        <v>1100</v>
      </c>
      <c r="B487" s="4" t="str">
        <f t="shared" si="133"/>
        <v>16K</v>
      </c>
      <c r="C487" s="4" t="str">
        <f>VLOOKUP(B487,Cabang!A:B,2,0)</f>
        <v>Surabaya Barat</v>
      </c>
      <c r="D487" s="4" t="str">
        <f>VLOOKUP(B487,Cabang!A:C,3,0)</f>
        <v>TKTW4</v>
      </c>
      <c r="E487" s="17" t="s">
        <v>1114</v>
      </c>
      <c r="F487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7" s="15"/>
      <c r="H487" s="3" t="str">
        <f t="shared" si="135"/>
        <v>C087EB5A495B</v>
      </c>
      <c r="I487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7" s="15"/>
      <c r="K487" s="15" t="str">
        <f t="shared" si="137"/>
        <v>16KM100</v>
      </c>
      <c r="L487" s="15" t="str">
        <f t="shared" si="138"/>
        <v>16K</v>
      </c>
      <c r="M487" s="35" t="str">
        <f>VLOOKUP($L487,setting!$A$2:$M$93,3,0)</f>
        <v>192.168.0.155</v>
      </c>
      <c r="N487" s="35">
        <f>VLOOKUP($L487,setting!$A$2:$M$93,4,0)</f>
        <v>8009</v>
      </c>
      <c r="O487" s="35" t="str">
        <f>VLOOKUP($L487,setting!$A$2:$M$93,5,0)</f>
        <v>182.23.61.173</v>
      </c>
      <c r="P487" s="35">
        <f>VLOOKUP($L487,setting!$A$2:$M$93,6,0)</f>
        <v>8009</v>
      </c>
      <c r="Q487" s="15">
        <v>1</v>
      </c>
      <c r="R487" s="15">
        <v>1</v>
      </c>
      <c r="S487" s="15">
        <v>1234</v>
      </c>
      <c r="T487" s="15" t="s">
        <v>120</v>
      </c>
      <c r="U487" s="15" t="s">
        <v>302</v>
      </c>
      <c r="V487" s="15" t="s">
        <v>302</v>
      </c>
      <c r="W487" s="3" t="s">
        <v>466</v>
      </c>
      <c r="X487" s="3" t="s">
        <v>466</v>
      </c>
      <c r="Y487" s="15"/>
      <c r="Z487" s="35" t="str">
        <f>VLOOKUP($L487,setting!$A$2:$M$93,12,0)</f>
        <v>118.97.237.244</v>
      </c>
      <c r="AA487" s="35">
        <f>VLOOKUP($L487,setting!$A$2:$M$93,13,0)</f>
        <v>8009</v>
      </c>
      <c r="AB487" s="15"/>
      <c r="AC487" s="6" t="s">
        <v>305</v>
      </c>
      <c r="AD487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('C087EB5A495B','&lt;?xml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88" spans="1:30" ht="135" x14ac:dyDescent="0.25">
      <c r="A488" s="16" t="s">
        <v>1101</v>
      </c>
      <c r="B488" s="4" t="str">
        <f t="shared" si="133"/>
        <v>16K</v>
      </c>
      <c r="C488" s="4" t="str">
        <f>VLOOKUP(B488,Cabang!A:B,2,0)</f>
        <v>Surabaya Barat</v>
      </c>
      <c r="D488" s="4" t="str">
        <f>VLOOKUP(B488,Cabang!A:C,3,0)</f>
        <v>TKTW4</v>
      </c>
      <c r="E488" s="17" t="s">
        <v>1115</v>
      </c>
      <c r="F488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8" s="15"/>
      <c r="H488" s="3" t="str">
        <f t="shared" si="135"/>
        <v>C087EB5A4B7B</v>
      </c>
      <c r="I488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8" s="15"/>
      <c r="K488" s="15" t="str">
        <f t="shared" si="137"/>
        <v>16KM100</v>
      </c>
      <c r="L488" s="15" t="str">
        <f t="shared" si="138"/>
        <v>16K</v>
      </c>
      <c r="M488" s="35" t="str">
        <f>VLOOKUP($L488,setting!$A$2:$M$93,3,0)</f>
        <v>192.168.0.155</v>
      </c>
      <c r="N488" s="35">
        <f>VLOOKUP($L488,setting!$A$2:$M$93,4,0)</f>
        <v>8009</v>
      </c>
      <c r="O488" s="35" t="str">
        <f>VLOOKUP($L488,setting!$A$2:$M$93,5,0)</f>
        <v>182.23.61.173</v>
      </c>
      <c r="P488" s="35">
        <f>VLOOKUP($L488,setting!$A$2:$M$93,6,0)</f>
        <v>8009</v>
      </c>
      <c r="Q488" s="15">
        <v>1</v>
      </c>
      <c r="R488" s="15">
        <v>1</v>
      </c>
      <c r="S488" s="15">
        <v>1234</v>
      </c>
      <c r="T488" s="15" t="s">
        <v>120</v>
      </c>
      <c r="U488" s="15" t="s">
        <v>302</v>
      </c>
      <c r="V488" s="15" t="s">
        <v>302</v>
      </c>
      <c r="W488" s="3" t="s">
        <v>466</v>
      </c>
      <c r="X488" s="3" t="s">
        <v>466</v>
      </c>
      <c r="Y488" s="15"/>
      <c r="Z488" s="35" t="str">
        <f>VLOOKUP($L488,setting!$A$2:$M$93,12,0)</f>
        <v>118.97.237.244</v>
      </c>
      <c r="AA488" s="35">
        <f>VLOOKUP($L488,setting!$A$2:$M$93,13,0)</f>
        <v>8009</v>
      </c>
      <c r="AB488" s="15"/>
      <c r="AC488" s="6" t="s">
        <v>305</v>
      </c>
      <c r="AD488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('C087EB5A4B7B','&lt;?xml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89" spans="1:30" ht="135" x14ac:dyDescent="0.25">
      <c r="A489" s="16" t="s">
        <v>1102</v>
      </c>
      <c r="B489" s="4" t="str">
        <f t="shared" si="133"/>
        <v>16K</v>
      </c>
      <c r="C489" s="4" t="str">
        <f>VLOOKUP(B489,Cabang!A:B,2,0)</f>
        <v>Surabaya Barat</v>
      </c>
      <c r="D489" s="4" t="str">
        <f>VLOOKUP(B489,Cabang!A:C,3,0)</f>
        <v>TKTW4</v>
      </c>
      <c r="E489" s="17" t="s">
        <v>1116</v>
      </c>
      <c r="F489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89" s="15"/>
      <c r="H489" s="3" t="str">
        <f t="shared" si="135"/>
        <v>C087EB5A4B95</v>
      </c>
      <c r="I489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89" s="15"/>
      <c r="K489" s="15" t="str">
        <f t="shared" si="137"/>
        <v>16KM100</v>
      </c>
      <c r="L489" s="15" t="str">
        <f t="shared" si="138"/>
        <v>16K</v>
      </c>
      <c r="M489" s="35" t="str">
        <f>VLOOKUP($L489,setting!$A$2:$M$93,3,0)</f>
        <v>192.168.0.155</v>
      </c>
      <c r="N489" s="35">
        <f>VLOOKUP($L489,setting!$A$2:$M$93,4,0)</f>
        <v>8009</v>
      </c>
      <c r="O489" s="35" t="str">
        <f>VLOOKUP($L489,setting!$A$2:$M$93,5,0)</f>
        <v>182.23.61.173</v>
      </c>
      <c r="P489" s="35">
        <f>VLOOKUP($L489,setting!$A$2:$M$93,6,0)</f>
        <v>8009</v>
      </c>
      <c r="Q489" s="15">
        <v>1</v>
      </c>
      <c r="R489" s="15">
        <v>1</v>
      </c>
      <c r="S489" s="15">
        <v>1234</v>
      </c>
      <c r="T489" s="15" t="s">
        <v>120</v>
      </c>
      <c r="U489" s="15" t="s">
        <v>302</v>
      </c>
      <c r="V489" s="15" t="s">
        <v>302</v>
      </c>
      <c r="W489" s="3" t="s">
        <v>466</v>
      </c>
      <c r="X489" s="3" t="s">
        <v>466</v>
      </c>
      <c r="Y489" s="15"/>
      <c r="Z489" s="35" t="str">
        <f>VLOOKUP($L489,setting!$A$2:$M$93,12,0)</f>
        <v>118.97.237.244</v>
      </c>
      <c r="AA489" s="35">
        <f>VLOOKUP($L489,setting!$A$2:$M$93,13,0)</f>
        <v>8009</v>
      </c>
      <c r="AB489" s="15"/>
      <c r="AC489" s="6" t="s">
        <v>305</v>
      </c>
      <c r="AD489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('C087EB5A4B95','&lt;?xml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90" spans="1:30" ht="135" x14ac:dyDescent="0.25">
      <c r="A490" s="16" t="s">
        <v>1103</v>
      </c>
      <c r="B490" s="4" t="str">
        <f t="shared" si="133"/>
        <v>16K</v>
      </c>
      <c r="C490" s="4" t="str">
        <f>VLOOKUP(B490,Cabang!A:B,2,0)</f>
        <v>Surabaya Barat</v>
      </c>
      <c r="D490" s="4" t="str">
        <f>VLOOKUP(B490,Cabang!A:C,3,0)</f>
        <v>TKTW4</v>
      </c>
      <c r="E490" s="17" t="s">
        <v>1117</v>
      </c>
      <c r="F490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90" s="15"/>
      <c r="H490" s="3" t="str">
        <f t="shared" si="135"/>
        <v>C087EB5B854F</v>
      </c>
      <c r="I490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90" s="15"/>
      <c r="K490" s="15" t="str">
        <f t="shared" si="137"/>
        <v>16KM100</v>
      </c>
      <c r="L490" s="15" t="str">
        <f t="shared" si="138"/>
        <v>16K</v>
      </c>
      <c r="M490" s="35" t="str">
        <f>VLOOKUP($L490,setting!$A$2:$M$93,3,0)</f>
        <v>192.168.0.155</v>
      </c>
      <c r="N490" s="35">
        <f>VLOOKUP($L490,setting!$A$2:$M$93,4,0)</f>
        <v>8009</v>
      </c>
      <c r="O490" s="35" t="str">
        <f>VLOOKUP($L490,setting!$A$2:$M$93,5,0)</f>
        <v>182.23.61.173</v>
      </c>
      <c r="P490" s="35">
        <f>VLOOKUP($L490,setting!$A$2:$M$93,6,0)</f>
        <v>8009</v>
      </c>
      <c r="Q490" s="15">
        <v>1</v>
      </c>
      <c r="R490" s="15">
        <v>1</v>
      </c>
      <c r="S490" s="15">
        <v>1234</v>
      </c>
      <c r="T490" s="15" t="s">
        <v>120</v>
      </c>
      <c r="U490" s="15" t="s">
        <v>302</v>
      </c>
      <c r="V490" s="15" t="s">
        <v>302</v>
      </c>
      <c r="W490" s="3" t="s">
        <v>466</v>
      </c>
      <c r="X490" s="3" t="s">
        <v>466</v>
      </c>
      <c r="Y490" s="15"/>
      <c r="Z490" s="35" t="str">
        <f>VLOOKUP($L490,setting!$A$2:$M$93,12,0)</f>
        <v>118.97.237.244</v>
      </c>
      <c r="AA490" s="35">
        <f>VLOOKUP($L490,setting!$A$2:$M$93,13,0)</f>
        <v>8009</v>
      </c>
      <c r="AB490" s="15"/>
      <c r="AC490" s="6" t="s">
        <v>305</v>
      </c>
      <c r="AD490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('C087EB5B854F','&lt;?xml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91" spans="1:30" ht="135" x14ac:dyDescent="0.25">
      <c r="A491" s="16" t="s">
        <v>1104</v>
      </c>
      <c r="B491" s="4" t="str">
        <f t="shared" si="133"/>
        <v>16K</v>
      </c>
      <c r="C491" s="4" t="str">
        <f>VLOOKUP(B491,Cabang!A:B,2,0)</f>
        <v>Surabaya Barat</v>
      </c>
      <c r="D491" s="4" t="str">
        <f>VLOOKUP(B491,Cabang!A:C,3,0)</f>
        <v>TKTW4</v>
      </c>
      <c r="E491" s="17" t="s">
        <v>1118</v>
      </c>
      <c r="F491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91" s="15"/>
      <c r="H491" s="3" t="str">
        <f t="shared" si="135"/>
        <v>C087EB5B86DD</v>
      </c>
      <c r="I491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91" s="15"/>
      <c r="K491" s="15" t="str">
        <f t="shared" si="137"/>
        <v>16KM100</v>
      </c>
      <c r="L491" s="15" t="str">
        <f t="shared" si="138"/>
        <v>16K</v>
      </c>
      <c r="M491" s="35" t="str">
        <f>VLOOKUP($L491,setting!$A$2:$M$93,3,0)</f>
        <v>192.168.0.155</v>
      </c>
      <c r="N491" s="35">
        <f>VLOOKUP($L491,setting!$A$2:$M$93,4,0)</f>
        <v>8009</v>
      </c>
      <c r="O491" s="35" t="str">
        <f>VLOOKUP($L491,setting!$A$2:$M$93,5,0)</f>
        <v>182.23.61.173</v>
      </c>
      <c r="P491" s="35">
        <f>VLOOKUP($L491,setting!$A$2:$M$93,6,0)</f>
        <v>8009</v>
      </c>
      <c r="Q491" s="15">
        <v>1</v>
      </c>
      <c r="R491" s="15">
        <v>1</v>
      </c>
      <c r="S491" s="15">
        <v>1234</v>
      </c>
      <c r="T491" s="15" t="s">
        <v>120</v>
      </c>
      <c r="U491" s="15" t="s">
        <v>302</v>
      </c>
      <c r="V491" s="15" t="s">
        <v>302</v>
      </c>
      <c r="W491" s="3" t="s">
        <v>466</v>
      </c>
      <c r="X491" s="3" t="s">
        <v>466</v>
      </c>
      <c r="Y491" s="15"/>
      <c r="Z491" s="35" t="str">
        <f>VLOOKUP($L491,setting!$A$2:$M$93,12,0)</f>
        <v>118.97.237.244</v>
      </c>
      <c r="AA491" s="35">
        <f>VLOOKUP($L491,setting!$A$2:$M$93,13,0)</f>
        <v>8009</v>
      </c>
      <c r="AB491" s="15"/>
      <c r="AC491" s="6" t="s">
        <v>305</v>
      </c>
      <c r="AD491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('C087EB5B86DD','&lt;?xml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92" spans="1:30" ht="135" x14ac:dyDescent="0.25">
      <c r="A492" s="16" t="s">
        <v>1105</v>
      </c>
      <c r="B492" s="4" t="str">
        <f t="shared" si="133"/>
        <v>16K</v>
      </c>
      <c r="C492" s="4" t="str">
        <f>VLOOKUP(B492,Cabang!A:B,2,0)</f>
        <v>Surabaya Barat</v>
      </c>
      <c r="D492" s="4" t="str">
        <f>VLOOKUP(B492,Cabang!A:C,3,0)</f>
        <v>TKTW4</v>
      </c>
      <c r="E492" s="17" t="s">
        <v>1119</v>
      </c>
      <c r="F492" s="6" t="str">
        <f t="shared" si="134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492" s="15"/>
      <c r="H492" s="3" t="str">
        <f t="shared" si="135"/>
        <v>C087EB5A4977</v>
      </c>
      <c r="I492" s="15" t="str">
        <f t="shared" si="136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492" s="15"/>
      <c r="K492" s="15" t="str">
        <f t="shared" si="137"/>
        <v>16KM100</v>
      </c>
      <c r="L492" s="15" t="str">
        <f t="shared" si="138"/>
        <v>16K</v>
      </c>
      <c r="M492" s="35" t="str">
        <f>VLOOKUP($L492,setting!$A$2:$M$93,3,0)</f>
        <v>192.168.0.155</v>
      </c>
      <c r="N492" s="35">
        <f>VLOOKUP($L492,setting!$A$2:$M$93,4,0)</f>
        <v>8009</v>
      </c>
      <c r="O492" s="35" t="str">
        <f>VLOOKUP($L492,setting!$A$2:$M$93,5,0)</f>
        <v>182.23.61.173</v>
      </c>
      <c r="P492" s="35">
        <f>VLOOKUP($L492,setting!$A$2:$M$93,6,0)</f>
        <v>8009</v>
      </c>
      <c r="Q492" s="15">
        <v>1</v>
      </c>
      <c r="R492" s="15">
        <v>1</v>
      </c>
      <c r="S492" s="15">
        <v>1234</v>
      </c>
      <c r="T492" s="15" t="s">
        <v>120</v>
      </c>
      <c r="U492" s="15" t="s">
        <v>302</v>
      </c>
      <c r="V492" s="15" t="s">
        <v>302</v>
      </c>
      <c r="W492" s="3" t="s">
        <v>466</v>
      </c>
      <c r="X492" s="3" t="s">
        <v>466</v>
      </c>
      <c r="Y492" s="15"/>
      <c r="Z492" s="35" t="str">
        <f>VLOOKUP($L492,setting!$A$2:$M$93,12,0)</f>
        <v>118.97.237.244</v>
      </c>
      <c r="AA492" s="35">
        <f>VLOOKUP($L492,setting!$A$2:$M$93,13,0)</f>
        <v>8009</v>
      </c>
      <c r="AB492" s="15"/>
      <c r="AC492" s="6" t="s">
        <v>305</v>
      </c>
      <c r="AD492" s="6" t="str">
        <f t="shared" si="13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('C087EB5A4977','&lt;?xml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493" spans="1:30" x14ac:dyDescent="0.25">
      <c r="L493"/>
    </row>
    <row r="494" spans="1:30" ht="150" x14ac:dyDescent="0.25">
      <c r="A494" s="18" t="s">
        <v>1120</v>
      </c>
      <c r="B494" s="4" t="str">
        <f t="shared" ref="B494:B497" si="140">LEFT(A494,3)</f>
        <v>11C</v>
      </c>
      <c r="C494" s="4" t="str">
        <f>VLOOKUP(B494,Cabang!A:B,2,0)</f>
        <v>Jakarta Selatan</v>
      </c>
      <c r="D494" s="4" t="str">
        <f>VLOOKUP(B494,Cabang!A:C,3,0)</f>
        <v>TKTW2</v>
      </c>
      <c r="E494" s="17" t="s">
        <v>1124</v>
      </c>
      <c r="F494" s="6" t="str">
        <f t="shared" ref="F494:F497" si="141">CONCATENATE("&lt;?xml version=""1.0"" encoding=""UTF-8""?&gt;&lt;userconfig&gt;&lt;username&gt;Office Mebel ",C494,"&lt;/username&gt;&lt;szId&gt;",K494,"&lt;/szId&gt;&lt;password&gt;1234&lt;/password&gt;&lt;szDepoId&gt;",L494,"&lt;/szDepoId&gt;&lt;szDepoName&gt;",C494,"&lt;/szDepoName&gt;&lt;database&gt;MobileSFA.db3&lt;/database&gt;&lt;szWifiIP&gt;",M494,"&lt;/szWifiIP&gt;&lt;szWifiPort&gt;",N494,"&lt;/szWifiPort&gt;&lt;szGPRSIP&gt;",O494,"&lt;/szGPRSIP&gt;&lt;szGPRSPort&gt;",P494,"&lt;/szGPRSPort&gt;  &lt;szBackUpIP&gt;",Z494,"&lt;/szBackUpIP&gt;&lt;szBackUpPort&gt;",AA494,"&lt;/szBackUpPort&gt;  &lt;szType&gt;TO&lt;/szType&gt;&lt;bWifi&gt;YES&lt;/bWifi&gt;&lt;bDalamKota&gt;YES&lt;/bDalamKota&gt;    &lt;/userconfig&gt;")</f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494" s="15"/>
      <c r="H494" s="3" t="str">
        <f t="shared" ref="H494:H497" si="142">E494</f>
        <v>C087EB5A4BAD</v>
      </c>
      <c r="I494" s="15" t="str">
        <f t="shared" ref="I494:I497" si="143">F494</f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494" s="15"/>
      <c r="K494" s="15" t="str">
        <f t="shared" ref="K494:K497" si="144">CONCATENATE(B494,"M100")</f>
        <v>11CM100</v>
      </c>
      <c r="L494" s="15" t="str">
        <f t="shared" ref="L494:L497" si="145">B494</f>
        <v>11C</v>
      </c>
      <c r="M494" s="35" t="str">
        <f>VLOOKUP($L494,setting!$A$2:$M$93,3,0)</f>
        <v>192.168.0.152</v>
      </c>
      <c r="N494" s="35">
        <f>VLOOKUP($L494,setting!$A$2:$M$93,4,0)</f>
        <v>8002</v>
      </c>
      <c r="O494" s="35" t="str">
        <f>VLOOKUP($L494,setting!$A$2:$M$93,5,0)</f>
        <v>36.66.214.246</v>
      </c>
      <c r="P494" s="35">
        <f>VLOOKUP($L494,setting!$A$2:$M$93,6,0)</f>
        <v>8002</v>
      </c>
      <c r="Q494" s="15">
        <v>1</v>
      </c>
      <c r="R494" s="15">
        <v>1</v>
      </c>
      <c r="S494" s="15">
        <v>1234</v>
      </c>
      <c r="T494" s="15" t="s">
        <v>120</v>
      </c>
      <c r="U494" s="15" t="s">
        <v>302</v>
      </c>
      <c r="V494" s="15" t="s">
        <v>302</v>
      </c>
      <c r="W494" s="3" t="s">
        <v>466</v>
      </c>
      <c r="X494" s="3" t="s">
        <v>466</v>
      </c>
      <c r="Y494" s="15"/>
      <c r="Z494" s="35" t="str">
        <f>VLOOKUP($L494,setting!$A$2:$M$93,12,0)</f>
        <v>118.97.237.244</v>
      </c>
      <c r="AA494" s="35">
        <f>VLOOKUP($L494,setting!$A$2:$M$93,13,0)</f>
        <v>8002</v>
      </c>
      <c r="AB494" s="15"/>
      <c r="AC494" s="6" t="s">
        <v>305</v>
      </c>
      <c r="AD494" s="6" t="str">
        <f t="shared" ref="AD494:AD497" si="146">CONCATENATE(AC494,H494,"','",I494,"','",J494,"','",K494,"','",L494,"','",M494,"','",N494,"','",O494,"','",P494,"','",Q494,"','",R494,"','",S494,"','",T494,"','",U494,"','",V494,"','",W494,"','",X494,"','",Y494,"','",Z494,"','",AA494,"');")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('C087EB5A4BAD','&lt;?xml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495" spans="1:30" ht="150" x14ac:dyDescent="0.25">
      <c r="A495" s="17" t="s">
        <v>1121</v>
      </c>
      <c r="B495" s="4" t="str">
        <f t="shared" si="140"/>
        <v>26B</v>
      </c>
      <c r="C495" s="4" t="str">
        <f>VLOOKUP(B495,Cabang!A:B,2,0)</f>
        <v>Luwuk</v>
      </c>
      <c r="D495" s="4" t="str">
        <f>VLOOKUP(B495,Cabang!A:C,3,0)</f>
        <v>TKTW5</v>
      </c>
      <c r="E495" s="17" t="s">
        <v>1125</v>
      </c>
      <c r="F495" s="6" t="str">
        <f t="shared" si="141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495" s="15"/>
      <c r="H495" s="3" t="str">
        <f t="shared" si="142"/>
        <v>C087EB5CB459</v>
      </c>
      <c r="I495" s="15" t="str">
        <f t="shared" si="143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495" s="15"/>
      <c r="K495" s="15" t="str">
        <f t="shared" si="144"/>
        <v>26BM100</v>
      </c>
      <c r="L495" s="15" t="str">
        <f t="shared" si="145"/>
        <v>26B</v>
      </c>
      <c r="M495" s="35" t="str">
        <f>VLOOKUP($L495,setting!$A$2:$M$93,3,0)</f>
        <v>192.168.0.156</v>
      </c>
      <c r="N495" s="35">
        <f>VLOOKUP($L495,setting!$A$2:$M$93,4,0)</f>
        <v>8006</v>
      </c>
      <c r="O495" s="35" t="str">
        <f>VLOOKUP($L495,setting!$A$2:$M$93,5,0)</f>
        <v>180.250.176.221</v>
      </c>
      <c r="P495" s="35">
        <f>VLOOKUP($L495,setting!$A$2:$M$93,6,0)</f>
        <v>8006</v>
      </c>
      <c r="Q495" s="15">
        <v>1</v>
      </c>
      <c r="R495" s="15">
        <v>1</v>
      </c>
      <c r="S495" s="15">
        <v>1234</v>
      </c>
      <c r="T495" s="15" t="s">
        <v>120</v>
      </c>
      <c r="U495" s="15" t="s">
        <v>302</v>
      </c>
      <c r="V495" s="15" t="s">
        <v>302</v>
      </c>
      <c r="W495" s="3" t="s">
        <v>466</v>
      </c>
      <c r="X495" s="3" t="s">
        <v>466</v>
      </c>
      <c r="Y495" s="15"/>
      <c r="Z495" s="35" t="str">
        <f>VLOOKUP($L495,setting!$A$2:$M$93,12,0)</f>
        <v>118.97.237.244</v>
      </c>
      <c r="AA495" s="35">
        <f>VLOOKUP($L495,setting!$A$2:$M$93,13,0)</f>
        <v>8006</v>
      </c>
      <c r="AB495" s="15"/>
      <c r="AC495" s="6" t="s">
        <v>305</v>
      </c>
      <c r="AD495" s="6" t="str">
        <f t="shared" si="14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('C087EB5CB459','&lt;?xml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&lt;/userconfig&gt;','','26BM100','26B','192.168.0.156','8006','180.250.176.221','8006','1','1','1234','TO','INJECT','INJECT','2017-12-22 08:15:30','2017-12-22 08:15:30','','118.97.237.244','8006');</v>
      </c>
    </row>
    <row r="496" spans="1:30" ht="150" x14ac:dyDescent="0.25">
      <c r="A496" s="17" t="s">
        <v>1122</v>
      </c>
      <c r="B496" s="4" t="str">
        <f t="shared" si="140"/>
        <v>26B</v>
      </c>
      <c r="C496" s="4" t="str">
        <f>VLOOKUP(B496,Cabang!A:B,2,0)</f>
        <v>Luwuk</v>
      </c>
      <c r="D496" s="4" t="str">
        <f>VLOOKUP(B496,Cabang!A:C,3,0)</f>
        <v>TKTW5</v>
      </c>
      <c r="E496" s="17" t="s">
        <v>1126</v>
      </c>
      <c r="F496" s="6" t="str">
        <f t="shared" si="141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496" s="15"/>
      <c r="H496" s="3" t="str">
        <f t="shared" si="142"/>
        <v>C087EB5A4B8B</v>
      </c>
      <c r="I496" s="15" t="str">
        <f t="shared" si="143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496" s="15"/>
      <c r="K496" s="15" t="str">
        <f t="shared" si="144"/>
        <v>26BM100</v>
      </c>
      <c r="L496" s="15" t="str">
        <f t="shared" si="145"/>
        <v>26B</v>
      </c>
      <c r="M496" s="35" t="str">
        <f>VLOOKUP($L496,setting!$A$2:$M$93,3,0)</f>
        <v>192.168.0.156</v>
      </c>
      <c r="N496" s="35">
        <f>VLOOKUP($L496,setting!$A$2:$M$93,4,0)</f>
        <v>8006</v>
      </c>
      <c r="O496" s="35" t="str">
        <f>VLOOKUP($L496,setting!$A$2:$M$93,5,0)</f>
        <v>180.250.176.221</v>
      </c>
      <c r="P496" s="35">
        <f>VLOOKUP($L496,setting!$A$2:$M$93,6,0)</f>
        <v>8006</v>
      </c>
      <c r="Q496" s="15">
        <v>1</v>
      </c>
      <c r="R496" s="15">
        <v>1</v>
      </c>
      <c r="S496" s="15">
        <v>1234</v>
      </c>
      <c r="T496" s="15" t="s">
        <v>120</v>
      </c>
      <c r="U496" s="15" t="s">
        <v>302</v>
      </c>
      <c r="V496" s="15" t="s">
        <v>302</v>
      </c>
      <c r="W496" s="3" t="s">
        <v>466</v>
      </c>
      <c r="X496" s="3" t="s">
        <v>466</v>
      </c>
      <c r="Y496" s="15"/>
      <c r="Z496" s="35" t="str">
        <f>VLOOKUP($L496,setting!$A$2:$M$93,12,0)</f>
        <v>118.97.237.244</v>
      </c>
      <c r="AA496" s="35">
        <f>VLOOKUP($L496,setting!$A$2:$M$93,13,0)</f>
        <v>8006</v>
      </c>
      <c r="AB496" s="15"/>
      <c r="AC496" s="6" t="s">
        <v>305</v>
      </c>
      <c r="AD496" s="6" t="str">
        <f t="shared" si="14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('C087EB5A4B8B','&lt;?xml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&lt;/userconfig&gt;','','26BM100','26B','192.168.0.156','8006','180.250.176.221','8006','1','1','1234','TO','INJECT','INJECT','2017-12-22 08:15:30','2017-12-22 08:15:30','','118.97.237.244','8006');</v>
      </c>
    </row>
    <row r="497" spans="1:30" ht="135" x14ac:dyDescent="0.25">
      <c r="A497" s="17" t="s">
        <v>1123</v>
      </c>
      <c r="B497" s="4" t="str">
        <f t="shared" si="140"/>
        <v>26B</v>
      </c>
      <c r="C497" s="4" t="str">
        <f>VLOOKUP(B497,Cabang!A:B,2,0)</f>
        <v>Luwuk</v>
      </c>
      <c r="D497" s="4" t="str">
        <f>VLOOKUP(B497,Cabang!A:C,3,0)</f>
        <v>TKTW5</v>
      </c>
      <c r="E497" s="17" t="s">
        <v>1127</v>
      </c>
      <c r="F497" s="6" t="str">
        <f t="shared" si="141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497" s="15"/>
      <c r="H497" s="3" t="str">
        <f t="shared" si="142"/>
        <v>C087EB5B821F</v>
      </c>
      <c r="I497" s="15" t="str">
        <f t="shared" si="143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497" s="15"/>
      <c r="K497" s="15" t="str">
        <f t="shared" si="144"/>
        <v>26BM100</v>
      </c>
      <c r="L497" s="15" t="str">
        <f t="shared" si="145"/>
        <v>26B</v>
      </c>
      <c r="M497" s="35" t="str">
        <f>VLOOKUP($L497,setting!$A$2:$M$93,3,0)</f>
        <v>192.168.0.156</v>
      </c>
      <c r="N497" s="35">
        <f>VLOOKUP($L497,setting!$A$2:$M$93,4,0)</f>
        <v>8006</v>
      </c>
      <c r="O497" s="35" t="str">
        <f>VLOOKUP($L497,setting!$A$2:$M$93,5,0)</f>
        <v>180.250.176.221</v>
      </c>
      <c r="P497" s="35">
        <f>VLOOKUP($L497,setting!$A$2:$M$93,6,0)</f>
        <v>8006</v>
      </c>
      <c r="Q497" s="15">
        <v>1</v>
      </c>
      <c r="R497" s="15">
        <v>1</v>
      </c>
      <c r="S497" s="15">
        <v>1234</v>
      </c>
      <c r="T497" s="15" t="s">
        <v>120</v>
      </c>
      <c r="U497" s="15" t="s">
        <v>302</v>
      </c>
      <c r="V497" s="15" t="s">
        <v>302</v>
      </c>
      <c r="W497" s="3" t="s">
        <v>466</v>
      </c>
      <c r="X497" s="3" t="s">
        <v>466</v>
      </c>
      <c r="Y497" s="15"/>
      <c r="Z497" s="35" t="str">
        <f>VLOOKUP($L497,setting!$A$2:$M$93,12,0)</f>
        <v>118.97.237.244</v>
      </c>
      <c r="AA497" s="35">
        <f>VLOOKUP($L497,setting!$A$2:$M$93,13,0)</f>
        <v>8006</v>
      </c>
      <c r="AB497" s="15"/>
      <c r="AC497" s="6" t="s">
        <v>305</v>
      </c>
      <c r="AD497" s="6" t="str">
        <f t="shared" si="14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('C087EB5B821F','&lt;?xml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&lt;/userconfig&gt;','','26BM100','26B','192.168.0.156','8006','180.250.176.221','8006','1','1','1234','TO','INJECT','INJECT','2017-12-22 08:15:30','2017-12-22 08:15:30','','118.97.237.244','8006');</v>
      </c>
    </row>
    <row r="498" spans="1:30" x14ac:dyDescent="0.25">
      <c r="L498"/>
    </row>
    <row r="499" spans="1:30" ht="135" x14ac:dyDescent="0.25">
      <c r="A499" s="17" t="s">
        <v>1128</v>
      </c>
      <c r="B499" s="4" t="str">
        <f t="shared" ref="B499" si="147">LEFT(A499,3)</f>
        <v>01A</v>
      </c>
      <c r="C499" s="4" t="str">
        <f>VLOOKUP(B499,Cabang!A:B,2,0)</f>
        <v>Banda Aceh</v>
      </c>
      <c r="D499" s="4" t="str">
        <f>VLOOKUP(B499,Cabang!A:C,3,0)</f>
        <v>TKTW1</v>
      </c>
      <c r="E499" s="17" t="s">
        <v>1140</v>
      </c>
      <c r="F499" s="6" t="str">
        <f t="shared" ref="F499" si="148">CONCATENATE("&lt;?xml version=""1.0"" encoding=""UTF-8""?&gt;&lt;userconfig&gt;&lt;username&gt;Office Mebel ",C499,"&lt;/username&gt;&lt;szId&gt;",K499,"&lt;/szId&gt;&lt;password&gt;1234&lt;/password&gt;&lt;szDepoId&gt;",L499,"&lt;/szDepoId&gt;&lt;szDepoName&gt;",C499,"&lt;/szDepoName&gt;&lt;database&gt;MobileSFA.db3&lt;/database&gt;&lt;szWifiIP&gt;",M499,"&lt;/szWifiIP&gt;&lt;szWifiPort&gt;",N499,"&lt;/szWifiPort&gt;&lt;szGPRSIP&gt;",O499,"&lt;/szGPRSIP&gt;&lt;szGPRSPort&gt;",P499,"&lt;/szGPRSPort&gt;  &lt;szBackUpIP&gt;",Z499,"&lt;/szBackUpIP&gt;&lt;szBackUpPort&gt;",AA499,"&lt;/szBackUpPort&gt;  &lt;szType&gt;TO&lt;/szType&gt;&lt;bWifi&gt;YES&lt;/bWifi&gt;&lt;bDalamKota&gt;YES&lt;/bDalamKota&gt;    &lt;/userconfig&gt;")</f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499" s="19"/>
      <c r="H499" s="3" t="str">
        <f t="shared" ref="H499" si="149">E499</f>
        <v>C087EB6A1B8D</v>
      </c>
      <c r="I499" s="19" t="str">
        <f t="shared" ref="I499" si="150">F499</f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499" s="19"/>
      <c r="K499" s="19" t="str">
        <f t="shared" ref="K499" si="151">CONCATENATE(B499,"M100")</f>
        <v>01AM100</v>
      </c>
      <c r="L499" s="19" t="str">
        <f t="shared" ref="L499" si="152">B499</f>
        <v>01A</v>
      </c>
      <c r="M499" s="35" t="str">
        <f>VLOOKUP($L499,setting!$A$2:$M$93,3,0)</f>
        <v>192.168.0.151</v>
      </c>
      <c r="N499" s="35">
        <f>VLOOKUP($L499,setting!$A$2:$M$93,4,0)</f>
        <v>8001</v>
      </c>
      <c r="O499" s="35" t="str">
        <f>VLOOKUP($L499,setting!$A$2:$M$93,5,0)</f>
        <v>180.250.176.220</v>
      </c>
      <c r="P499" s="35">
        <f>VLOOKUP($L499,setting!$A$2:$M$93,6,0)</f>
        <v>8001</v>
      </c>
      <c r="Q499" s="19">
        <v>1</v>
      </c>
      <c r="R499" s="19">
        <v>1</v>
      </c>
      <c r="S499" s="19">
        <v>1234</v>
      </c>
      <c r="T499" s="19" t="s">
        <v>120</v>
      </c>
      <c r="U499" s="19" t="s">
        <v>302</v>
      </c>
      <c r="V499" s="19" t="s">
        <v>302</v>
      </c>
      <c r="W499" s="3" t="s">
        <v>466</v>
      </c>
      <c r="X499" s="3" t="s">
        <v>466</v>
      </c>
      <c r="Y499" s="19"/>
      <c r="Z499" s="35" t="str">
        <f>VLOOKUP($L499,setting!$A$2:$M$93,12,0)</f>
        <v>118.97.237.244</v>
      </c>
      <c r="AA499" s="35">
        <f>VLOOKUP($L499,setting!$A$2:$M$93,13,0)</f>
        <v>8001</v>
      </c>
      <c r="AB499" s="19"/>
      <c r="AC499" s="6" t="s">
        <v>305</v>
      </c>
      <c r="AD499" s="6" t="str">
        <f t="shared" ref="AD499" si="153">CONCATENATE(AC499,H499,"','",I499,"','",J499,"','",K499,"','",L499,"','",M499,"','",N499,"','",O499,"','",P499,"','",Q499,"','",R499,"','",S499,"','",T499,"','",U499,"','",V499,"','",W499,"','",X499,"','",Y499,"','",Z499,"','",AA499,"');")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('C087EB6A1B8D','&lt;?xml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500" spans="1:30" ht="135" x14ac:dyDescent="0.25">
      <c r="A500" s="17" t="s">
        <v>1129</v>
      </c>
      <c r="B500" s="4" t="str">
        <f t="shared" ref="B500:B510" si="154">LEFT(A500,3)</f>
        <v>01A</v>
      </c>
      <c r="C500" s="4" t="str">
        <f>VLOOKUP(B500,Cabang!A:B,2,0)</f>
        <v>Banda Aceh</v>
      </c>
      <c r="D500" s="4" t="str">
        <f>VLOOKUP(B500,Cabang!A:C,3,0)</f>
        <v>TKTW1</v>
      </c>
      <c r="E500" s="17" t="s">
        <v>1141</v>
      </c>
      <c r="F500" s="6" t="str">
        <f t="shared" ref="F500:F510" si="155">CONCATENATE("&lt;?xml version=""1.0"" encoding=""UTF-8""?&gt;&lt;userconfig&gt;&lt;username&gt;Office Mebel ",C500,"&lt;/username&gt;&lt;szId&gt;",K500,"&lt;/szId&gt;&lt;password&gt;1234&lt;/password&gt;&lt;szDepoId&gt;",L500,"&lt;/szDepoId&gt;&lt;szDepoName&gt;",C500,"&lt;/szDepoName&gt;&lt;database&gt;MobileSFA.db3&lt;/database&gt;&lt;szWifiIP&gt;",M500,"&lt;/szWifiIP&gt;&lt;szWifiPort&gt;",N500,"&lt;/szWifiPort&gt;&lt;szGPRSIP&gt;",O500,"&lt;/szGPRSIP&gt;&lt;szGPRSPort&gt;",P500,"&lt;/szGPRSPort&gt;  &lt;szBackUpIP&gt;",Z500,"&lt;/szBackUpIP&gt;&lt;szBackUpPort&gt;",AA500,"&lt;/szBackUpPort&gt;  &lt;szType&gt;TO&lt;/szType&gt;&lt;bWifi&gt;YES&lt;/bWifi&gt;&lt;bDalamKota&gt;YES&lt;/bDalamKota&gt;    &lt;/userconfig&gt;")</f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500" s="19"/>
      <c r="H500" s="3" t="str">
        <f t="shared" ref="H500:H510" si="156">E500</f>
        <v>C087EB5A4C5F</v>
      </c>
      <c r="I500" s="19" t="str">
        <f t="shared" ref="I500:I510" si="157">F500</f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500" s="19"/>
      <c r="K500" s="19" t="str">
        <f t="shared" ref="K500:K510" si="158">CONCATENATE(B500,"M100")</f>
        <v>01AM100</v>
      </c>
      <c r="L500" s="19" t="str">
        <f t="shared" ref="L500:L510" si="159">B500</f>
        <v>01A</v>
      </c>
      <c r="M500" s="35" t="str">
        <f>VLOOKUP($L500,setting!$A$2:$M$93,3,0)</f>
        <v>192.168.0.151</v>
      </c>
      <c r="N500" s="35">
        <f>VLOOKUP($L500,setting!$A$2:$M$93,4,0)</f>
        <v>8001</v>
      </c>
      <c r="O500" s="35" t="str">
        <f>VLOOKUP($L500,setting!$A$2:$M$93,5,0)</f>
        <v>180.250.176.220</v>
      </c>
      <c r="P500" s="35">
        <f>VLOOKUP($L500,setting!$A$2:$M$93,6,0)</f>
        <v>8001</v>
      </c>
      <c r="Q500" s="19">
        <v>1</v>
      </c>
      <c r="R500" s="19">
        <v>1</v>
      </c>
      <c r="S500" s="19">
        <v>1234</v>
      </c>
      <c r="T500" s="19" t="s">
        <v>120</v>
      </c>
      <c r="U500" s="19" t="s">
        <v>302</v>
      </c>
      <c r="V500" s="19" t="s">
        <v>302</v>
      </c>
      <c r="W500" s="3" t="s">
        <v>466</v>
      </c>
      <c r="X500" s="3" t="s">
        <v>466</v>
      </c>
      <c r="Y500" s="19"/>
      <c r="Z500" s="35" t="str">
        <f>VLOOKUP($L500,setting!$A$2:$M$93,12,0)</f>
        <v>118.97.237.244</v>
      </c>
      <c r="AA500" s="35">
        <f>VLOOKUP($L500,setting!$A$2:$M$93,13,0)</f>
        <v>8001</v>
      </c>
      <c r="AB500" s="19"/>
      <c r="AC500" s="6" t="s">
        <v>305</v>
      </c>
      <c r="AD500" s="6" t="str">
        <f t="shared" ref="AD500:AD510" si="160">CONCATENATE(AC500,H500,"','",I500,"','",J500,"','",K500,"','",L500,"','",M500,"','",N500,"','",O500,"','",P500,"','",Q500,"','",R500,"','",S500,"','",T500,"','",U500,"','",V500,"','",W500,"','",X500,"','",Y500,"','",Z500,"','",AA500,"');")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('C087EB5A4C5F','&lt;?xml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501" spans="1:30" ht="135" x14ac:dyDescent="0.25">
      <c r="A501" s="17" t="s">
        <v>1130</v>
      </c>
      <c r="B501" s="4" t="str">
        <f t="shared" si="154"/>
        <v>01A</v>
      </c>
      <c r="C501" s="4" t="str">
        <f>VLOOKUP(B501,Cabang!A:B,2,0)</f>
        <v>Banda Aceh</v>
      </c>
      <c r="D501" s="4" t="str">
        <f>VLOOKUP(B501,Cabang!A:C,3,0)</f>
        <v>TKTW1</v>
      </c>
      <c r="E501" s="17" t="s">
        <v>1142</v>
      </c>
      <c r="F501" s="6" t="str">
        <f t="shared" si="155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501" s="19"/>
      <c r="H501" s="3" t="str">
        <f t="shared" si="156"/>
        <v>C087EB5A4C5B</v>
      </c>
      <c r="I501" s="19" t="str">
        <f t="shared" si="157"/>
        <v>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501" s="19"/>
      <c r="K501" s="19" t="str">
        <f t="shared" si="158"/>
        <v>01AM100</v>
      </c>
      <c r="L501" s="19" t="str">
        <f t="shared" si="159"/>
        <v>01A</v>
      </c>
      <c r="M501" s="35" t="str">
        <f>VLOOKUP($L501,setting!$A$2:$M$93,3,0)</f>
        <v>192.168.0.151</v>
      </c>
      <c r="N501" s="35">
        <f>VLOOKUP($L501,setting!$A$2:$M$93,4,0)</f>
        <v>8001</v>
      </c>
      <c r="O501" s="35" t="str">
        <f>VLOOKUP($L501,setting!$A$2:$M$93,5,0)</f>
        <v>180.250.176.220</v>
      </c>
      <c r="P501" s="35">
        <f>VLOOKUP($L501,setting!$A$2:$M$93,6,0)</f>
        <v>8001</v>
      </c>
      <c r="Q501" s="19">
        <v>1</v>
      </c>
      <c r="R501" s="19">
        <v>1</v>
      </c>
      <c r="S501" s="19">
        <v>1234</v>
      </c>
      <c r="T501" s="19" t="s">
        <v>120</v>
      </c>
      <c r="U501" s="19" t="s">
        <v>302</v>
      </c>
      <c r="V501" s="19" t="s">
        <v>302</v>
      </c>
      <c r="W501" s="3" t="s">
        <v>466</v>
      </c>
      <c r="X501" s="3" t="s">
        <v>466</v>
      </c>
      <c r="Y501" s="19"/>
      <c r="Z501" s="35" t="str">
        <f>VLOOKUP($L501,setting!$A$2:$M$93,12,0)</f>
        <v>118.97.237.244</v>
      </c>
      <c r="AA501" s="35">
        <f>VLOOKUP($L501,setting!$A$2:$M$93,13,0)</f>
        <v>8001</v>
      </c>
      <c r="AB501" s="19"/>
      <c r="AC501" s="6" t="s">
        <v>305</v>
      </c>
      <c r="AD501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('C087EB5A4C5B','&lt;?xml version="1.0" encoding="UTF-8"?&gt;&lt;userconfig&gt;&lt;username&gt;Office Mebel Banda Aceh&lt;/username&gt;&lt;szId&gt;01AM100&lt;/szId&gt;&lt;password&gt;1234&lt;/password&gt;&lt;szDepoId&gt;01A&lt;/szDepoId&gt;&lt;szDepoName&gt;Banda Aceh&lt;/szDepoName&gt;&lt;database&gt;MobileSFA.db3&lt;/database&gt;&lt;szWifiIP&gt;192.168.0.151&lt;/szWifiIP&gt;&lt;szWifiPort&gt;8001&lt;/szWifiPort&gt;&lt;szGPRSIP&gt;180.250.176.220&lt;/szGPRSIP&gt;&lt;szGPRSPort&gt;8001&lt;/szGPRSPort&gt;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&lt;/userconfig&gt;','','01AM100','01A','192.168.0.151','8001','180.250.176.220','8001','1','1','1234','TO','INJECT','INJECT','2017-12-22 08:15:30','2017-12-22 08:15:30','','118.97.237.244','8001');</v>
      </c>
    </row>
    <row r="502" spans="1:30" ht="135" x14ac:dyDescent="0.25">
      <c r="A502" s="17" t="s">
        <v>1131</v>
      </c>
      <c r="B502" s="4" t="str">
        <f t="shared" si="154"/>
        <v>14A</v>
      </c>
      <c r="C502" s="4" t="str">
        <f>VLOOKUP(B502,Cabang!A:B,2,0)</f>
        <v>Tegal</v>
      </c>
      <c r="D502" s="4" t="str">
        <f>VLOOKUP(B502,Cabang!A:C,3,0)</f>
        <v>TKTW3</v>
      </c>
      <c r="E502" s="17" t="s">
        <v>1143</v>
      </c>
      <c r="F502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2" s="19"/>
      <c r="H502" s="3" t="str">
        <f t="shared" si="156"/>
        <v>C087EB5A4809</v>
      </c>
      <c r="I502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2" s="19"/>
      <c r="K502" s="19" t="str">
        <f t="shared" si="158"/>
        <v>14AM100</v>
      </c>
      <c r="L502" s="19" t="str">
        <f t="shared" si="159"/>
        <v>14A</v>
      </c>
      <c r="M502" s="35" t="str">
        <f>VLOOKUP($L502,setting!$A$2:$M$93,3,0)</f>
        <v>192.168.0.240</v>
      </c>
      <c r="N502" s="35">
        <f>VLOOKUP($L502,setting!$A$2:$M$93,4,0)</f>
        <v>8004</v>
      </c>
      <c r="O502" s="35" t="str">
        <f>VLOOKUP($L502,setting!$A$2:$M$93,5,0)</f>
        <v>182.23.61.172</v>
      </c>
      <c r="P502" s="35">
        <f>VLOOKUP($L502,setting!$A$2:$M$93,6,0)</f>
        <v>8004</v>
      </c>
      <c r="Q502" s="19">
        <v>1</v>
      </c>
      <c r="R502" s="19">
        <v>1</v>
      </c>
      <c r="S502" s="19">
        <v>1234</v>
      </c>
      <c r="T502" s="19" t="s">
        <v>120</v>
      </c>
      <c r="U502" s="19" t="s">
        <v>302</v>
      </c>
      <c r="V502" s="19" t="s">
        <v>302</v>
      </c>
      <c r="W502" s="3" t="s">
        <v>466</v>
      </c>
      <c r="X502" s="3" t="s">
        <v>466</v>
      </c>
      <c r="Y502" s="19"/>
      <c r="Z502" s="35" t="str">
        <f>VLOOKUP($L502,setting!$A$2:$M$93,12,0)</f>
        <v>118.97.237.244</v>
      </c>
      <c r="AA502" s="35">
        <f>VLOOKUP($L502,setting!$A$2:$M$93,13,0)</f>
        <v>8004</v>
      </c>
      <c r="AB502" s="19"/>
      <c r="AC502" s="6" t="s">
        <v>305</v>
      </c>
      <c r="AD502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('C087EB5A4809','&lt;?xml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3" spans="1:30" ht="135" x14ac:dyDescent="0.25">
      <c r="A503" s="17" t="s">
        <v>1132</v>
      </c>
      <c r="B503" s="4" t="str">
        <f t="shared" si="154"/>
        <v>14A</v>
      </c>
      <c r="C503" s="4" t="str">
        <f>VLOOKUP(B503,Cabang!A:B,2,0)</f>
        <v>Tegal</v>
      </c>
      <c r="D503" s="4" t="str">
        <f>VLOOKUP(B503,Cabang!A:C,3,0)</f>
        <v>TKTW3</v>
      </c>
      <c r="E503" s="17" t="s">
        <v>1144</v>
      </c>
      <c r="F503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3" s="19"/>
      <c r="H503" s="3" t="str">
        <f t="shared" si="156"/>
        <v>C087EB6EE5C5</v>
      </c>
      <c r="I503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3" s="19"/>
      <c r="K503" s="19" t="str">
        <f t="shared" si="158"/>
        <v>14AM100</v>
      </c>
      <c r="L503" s="19" t="str">
        <f t="shared" si="159"/>
        <v>14A</v>
      </c>
      <c r="M503" s="35" t="str">
        <f>VLOOKUP($L503,setting!$A$2:$M$93,3,0)</f>
        <v>192.168.0.240</v>
      </c>
      <c r="N503" s="35">
        <f>VLOOKUP($L503,setting!$A$2:$M$93,4,0)</f>
        <v>8004</v>
      </c>
      <c r="O503" s="35" t="str">
        <f>VLOOKUP($L503,setting!$A$2:$M$93,5,0)</f>
        <v>182.23.61.172</v>
      </c>
      <c r="P503" s="35">
        <f>VLOOKUP($L503,setting!$A$2:$M$93,6,0)</f>
        <v>8004</v>
      </c>
      <c r="Q503" s="19">
        <v>1</v>
      </c>
      <c r="R503" s="19">
        <v>1</v>
      </c>
      <c r="S503" s="19">
        <v>1234</v>
      </c>
      <c r="T503" s="19" t="s">
        <v>120</v>
      </c>
      <c r="U503" s="19" t="s">
        <v>302</v>
      </c>
      <c r="V503" s="19" t="s">
        <v>302</v>
      </c>
      <c r="W503" s="3" t="s">
        <v>466</v>
      </c>
      <c r="X503" s="3" t="s">
        <v>466</v>
      </c>
      <c r="Y503" s="19"/>
      <c r="Z503" s="35" t="str">
        <f>VLOOKUP($L503,setting!$A$2:$M$93,12,0)</f>
        <v>118.97.237.244</v>
      </c>
      <c r="AA503" s="35">
        <f>VLOOKUP($L503,setting!$A$2:$M$93,13,0)</f>
        <v>8004</v>
      </c>
      <c r="AB503" s="19"/>
      <c r="AC503" s="6" t="s">
        <v>305</v>
      </c>
      <c r="AD503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('C087EB6EE5C5','&lt;?xml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4" spans="1:30" ht="135" x14ac:dyDescent="0.25">
      <c r="A504" s="17" t="s">
        <v>1133</v>
      </c>
      <c r="B504" s="4" t="str">
        <f t="shared" si="154"/>
        <v>14A</v>
      </c>
      <c r="C504" s="4" t="str">
        <f>VLOOKUP(B504,Cabang!A:B,2,0)</f>
        <v>Tegal</v>
      </c>
      <c r="D504" s="4" t="str">
        <f>VLOOKUP(B504,Cabang!A:C,3,0)</f>
        <v>TKTW3</v>
      </c>
      <c r="E504" s="17" t="s">
        <v>1145</v>
      </c>
      <c r="F504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4" s="19"/>
      <c r="H504" s="3" t="str">
        <f t="shared" si="156"/>
        <v>C087EB469AF5</v>
      </c>
      <c r="I504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4" s="19"/>
      <c r="K504" s="19" t="str">
        <f t="shared" si="158"/>
        <v>14AM100</v>
      </c>
      <c r="L504" s="19" t="str">
        <f t="shared" si="159"/>
        <v>14A</v>
      </c>
      <c r="M504" s="35" t="str">
        <f>VLOOKUP($L504,setting!$A$2:$M$93,3,0)</f>
        <v>192.168.0.240</v>
      </c>
      <c r="N504" s="35">
        <f>VLOOKUP($L504,setting!$A$2:$M$93,4,0)</f>
        <v>8004</v>
      </c>
      <c r="O504" s="35" t="str">
        <f>VLOOKUP($L504,setting!$A$2:$M$93,5,0)</f>
        <v>182.23.61.172</v>
      </c>
      <c r="P504" s="35">
        <f>VLOOKUP($L504,setting!$A$2:$M$93,6,0)</f>
        <v>8004</v>
      </c>
      <c r="Q504" s="19">
        <v>1</v>
      </c>
      <c r="R504" s="19">
        <v>1</v>
      </c>
      <c r="S504" s="19">
        <v>1234</v>
      </c>
      <c r="T504" s="19" t="s">
        <v>120</v>
      </c>
      <c r="U504" s="19" t="s">
        <v>302</v>
      </c>
      <c r="V504" s="19" t="s">
        <v>302</v>
      </c>
      <c r="W504" s="3" t="s">
        <v>466</v>
      </c>
      <c r="X504" s="3" t="s">
        <v>466</v>
      </c>
      <c r="Y504" s="19"/>
      <c r="Z504" s="35" t="str">
        <f>VLOOKUP($L504,setting!$A$2:$M$93,12,0)</f>
        <v>118.97.237.244</v>
      </c>
      <c r="AA504" s="35">
        <f>VLOOKUP($L504,setting!$A$2:$M$93,13,0)</f>
        <v>8004</v>
      </c>
      <c r="AB504" s="19"/>
      <c r="AC504" s="6" t="s">
        <v>305</v>
      </c>
      <c r="AD504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('C087EB469AF5','&lt;?xml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5" spans="1:30" ht="135" x14ac:dyDescent="0.25">
      <c r="A505" s="17" t="s">
        <v>1134</v>
      </c>
      <c r="B505" s="4" t="str">
        <f t="shared" si="154"/>
        <v>14A</v>
      </c>
      <c r="C505" s="4" t="str">
        <f>VLOOKUP(B505,Cabang!A:B,2,0)</f>
        <v>Tegal</v>
      </c>
      <c r="D505" s="4" t="str">
        <f>VLOOKUP(B505,Cabang!A:C,3,0)</f>
        <v>TKTW3</v>
      </c>
      <c r="E505" s="17" t="s">
        <v>1146</v>
      </c>
      <c r="F505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5" s="19"/>
      <c r="H505" s="3" t="str">
        <f t="shared" si="156"/>
        <v>C087EB778E0B</v>
      </c>
      <c r="I505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5" s="19"/>
      <c r="K505" s="19" t="str">
        <f t="shared" si="158"/>
        <v>14AM100</v>
      </c>
      <c r="L505" s="19" t="str">
        <f t="shared" si="159"/>
        <v>14A</v>
      </c>
      <c r="M505" s="35" t="str">
        <f>VLOOKUP($L505,setting!$A$2:$M$93,3,0)</f>
        <v>192.168.0.240</v>
      </c>
      <c r="N505" s="35">
        <f>VLOOKUP($L505,setting!$A$2:$M$93,4,0)</f>
        <v>8004</v>
      </c>
      <c r="O505" s="35" t="str">
        <f>VLOOKUP($L505,setting!$A$2:$M$93,5,0)</f>
        <v>182.23.61.172</v>
      </c>
      <c r="P505" s="35">
        <f>VLOOKUP($L505,setting!$A$2:$M$93,6,0)</f>
        <v>8004</v>
      </c>
      <c r="Q505" s="19">
        <v>1</v>
      </c>
      <c r="R505" s="19">
        <v>1</v>
      </c>
      <c r="S505" s="19">
        <v>1234</v>
      </c>
      <c r="T505" s="19" t="s">
        <v>120</v>
      </c>
      <c r="U505" s="19" t="s">
        <v>302</v>
      </c>
      <c r="V505" s="19" t="s">
        <v>302</v>
      </c>
      <c r="W505" s="3" t="s">
        <v>466</v>
      </c>
      <c r="X505" s="3" t="s">
        <v>466</v>
      </c>
      <c r="Y505" s="19"/>
      <c r="Z505" s="35" t="str">
        <f>VLOOKUP($L505,setting!$A$2:$M$93,12,0)</f>
        <v>118.97.237.244</v>
      </c>
      <c r="AA505" s="35">
        <f>VLOOKUP($L505,setting!$A$2:$M$93,13,0)</f>
        <v>8004</v>
      </c>
      <c r="AB505" s="19"/>
      <c r="AC505" s="6" t="s">
        <v>305</v>
      </c>
      <c r="AD505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('C087EB778E0B','&lt;?xml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6" spans="1:30" ht="135" x14ac:dyDescent="0.25">
      <c r="A506" s="17" t="s">
        <v>1135</v>
      </c>
      <c r="B506" s="4" t="str">
        <f t="shared" si="154"/>
        <v>14A</v>
      </c>
      <c r="C506" s="4" t="str">
        <f>VLOOKUP(B506,Cabang!A:B,2,0)</f>
        <v>Tegal</v>
      </c>
      <c r="D506" s="4" t="str">
        <f>VLOOKUP(B506,Cabang!A:C,3,0)</f>
        <v>TKTW3</v>
      </c>
      <c r="E506" s="17" t="s">
        <v>1147</v>
      </c>
      <c r="F506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6" s="19"/>
      <c r="H506" s="3" t="str">
        <f t="shared" si="156"/>
        <v>C087EB6EEAF1</v>
      </c>
      <c r="I506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6" s="19"/>
      <c r="K506" s="19" t="str">
        <f t="shared" si="158"/>
        <v>14AM100</v>
      </c>
      <c r="L506" s="19" t="str">
        <f t="shared" si="159"/>
        <v>14A</v>
      </c>
      <c r="M506" s="35" t="str">
        <f>VLOOKUP($L506,setting!$A$2:$M$93,3,0)</f>
        <v>192.168.0.240</v>
      </c>
      <c r="N506" s="35">
        <f>VLOOKUP($L506,setting!$A$2:$M$93,4,0)</f>
        <v>8004</v>
      </c>
      <c r="O506" s="35" t="str">
        <f>VLOOKUP($L506,setting!$A$2:$M$93,5,0)</f>
        <v>182.23.61.172</v>
      </c>
      <c r="P506" s="35">
        <f>VLOOKUP($L506,setting!$A$2:$M$93,6,0)</f>
        <v>8004</v>
      </c>
      <c r="Q506" s="19">
        <v>1</v>
      </c>
      <c r="R506" s="19">
        <v>1</v>
      </c>
      <c r="S506" s="19">
        <v>1234</v>
      </c>
      <c r="T506" s="19" t="s">
        <v>120</v>
      </c>
      <c r="U506" s="19" t="s">
        <v>302</v>
      </c>
      <c r="V506" s="19" t="s">
        <v>302</v>
      </c>
      <c r="W506" s="3" t="s">
        <v>466</v>
      </c>
      <c r="X506" s="3" t="s">
        <v>466</v>
      </c>
      <c r="Y506" s="19"/>
      <c r="Z506" s="35" t="str">
        <f>VLOOKUP($L506,setting!$A$2:$M$93,12,0)</f>
        <v>118.97.237.244</v>
      </c>
      <c r="AA506" s="35">
        <f>VLOOKUP($L506,setting!$A$2:$M$93,13,0)</f>
        <v>8004</v>
      </c>
      <c r="AB506" s="19"/>
      <c r="AC506" s="6" t="s">
        <v>305</v>
      </c>
      <c r="AD506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('C087EB6EEAF1','&lt;?xml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7" spans="1:30" ht="135" x14ac:dyDescent="0.25">
      <c r="A507" s="17" t="s">
        <v>1136</v>
      </c>
      <c r="B507" s="4" t="str">
        <f t="shared" si="154"/>
        <v>14A</v>
      </c>
      <c r="C507" s="4" t="str">
        <f>VLOOKUP(B507,Cabang!A:B,2,0)</f>
        <v>Tegal</v>
      </c>
      <c r="D507" s="4" t="str">
        <f>VLOOKUP(B507,Cabang!A:C,3,0)</f>
        <v>TKTW3</v>
      </c>
      <c r="E507" s="17" t="s">
        <v>1148</v>
      </c>
      <c r="F507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7" s="19"/>
      <c r="H507" s="3" t="str">
        <f t="shared" si="156"/>
        <v>C087EB469E4D</v>
      </c>
      <c r="I507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7" s="19"/>
      <c r="K507" s="19" t="str">
        <f t="shared" si="158"/>
        <v>14AM100</v>
      </c>
      <c r="L507" s="19" t="str">
        <f t="shared" si="159"/>
        <v>14A</v>
      </c>
      <c r="M507" s="35" t="str">
        <f>VLOOKUP($L507,setting!$A$2:$M$93,3,0)</f>
        <v>192.168.0.240</v>
      </c>
      <c r="N507" s="35">
        <f>VLOOKUP($L507,setting!$A$2:$M$93,4,0)</f>
        <v>8004</v>
      </c>
      <c r="O507" s="35" t="str">
        <f>VLOOKUP($L507,setting!$A$2:$M$93,5,0)</f>
        <v>182.23.61.172</v>
      </c>
      <c r="P507" s="35">
        <f>VLOOKUP($L507,setting!$A$2:$M$93,6,0)</f>
        <v>8004</v>
      </c>
      <c r="Q507" s="19">
        <v>1</v>
      </c>
      <c r="R507" s="19">
        <v>1</v>
      </c>
      <c r="S507" s="19">
        <v>1234</v>
      </c>
      <c r="T507" s="19" t="s">
        <v>120</v>
      </c>
      <c r="U507" s="19" t="s">
        <v>302</v>
      </c>
      <c r="V507" s="19" t="s">
        <v>302</v>
      </c>
      <c r="W507" s="3" t="s">
        <v>466</v>
      </c>
      <c r="X507" s="3" t="s">
        <v>466</v>
      </c>
      <c r="Y507" s="19"/>
      <c r="Z507" s="35" t="str">
        <f>VLOOKUP($L507,setting!$A$2:$M$93,12,0)</f>
        <v>118.97.237.244</v>
      </c>
      <c r="AA507" s="35">
        <f>VLOOKUP($L507,setting!$A$2:$M$93,13,0)</f>
        <v>8004</v>
      </c>
      <c r="AB507" s="19"/>
      <c r="AC507" s="6" t="s">
        <v>305</v>
      </c>
      <c r="AD507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('C087EB469E4D','&lt;?xml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8" spans="1:30" ht="135" x14ac:dyDescent="0.25">
      <c r="A508" s="17" t="s">
        <v>1137</v>
      </c>
      <c r="B508" s="4" t="str">
        <f t="shared" si="154"/>
        <v>14A</v>
      </c>
      <c r="C508" s="4" t="str">
        <f>VLOOKUP(B508,Cabang!A:B,2,0)</f>
        <v>Tegal</v>
      </c>
      <c r="D508" s="4" t="str">
        <f>VLOOKUP(B508,Cabang!A:C,3,0)</f>
        <v>TKTW3</v>
      </c>
      <c r="E508" s="17" t="s">
        <v>1149</v>
      </c>
      <c r="F508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8" s="19"/>
      <c r="H508" s="3" t="str">
        <f t="shared" si="156"/>
        <v>C087EB5A47FB</v>
      </c>
      <c r="I508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8" s="19"/>
      <c r="K508" s="19" t="str">
        <f t="shared" si="158"/>
        <v>14AM100</v>
      </c>
      <c r="L508" s="19" t="str">
        <f t="shared" si="159"/>
        <v>14A</v>
      </c>
      <c r="M508" s="35" t="str">
        <f>VLOOKUP($L508,setting!$A$2:$M$93,3,0)</f>
        <v>192.168.0.240</v>
      </c>
      <c r="N508" s="35">
        <f>VLOOKUP($L508,setting!$A$2:$M$93,4,0)</f>
        <v>8004</v>
      </c>
      <c r="O508" s="35" t="str">
        <f>VLOOKUP($L508,setting!$A$2:$M$93,5,0)</f>
        <v>182.23.61.172</v>
      </c>
      <c r="P508" s="35">
        <f>VLOOKUP($L508,setting!$A$2:$M$93,6,0)</f>
        <v>8004</v>
      </c>
      <c r="Q508" s="19">
        <v>1</v>
      </c>
      <c r="R508" s="19">
        <v>1</v>
      </c>
      <c r="S508" s="19">
        <v>1234</v>
      </c>
      <c r="T508" s="19" t="s">
        <v>120</v>
      </c>
      <c r="U508" s="19" t="s">
        <v>302</v>
      </c>
      <c r="V508" s="19" t="s">
        <v>302</v>
      </c>
      <c r="W508" s="3" t="s">
        <v>466</v>
      </c>
      <c r="X508" s="3" t="s">
        <v>466</v>
      </c>
      <c r="Y508" s="19"/>
      <c r="Z508" s="35" t="str">
        <f>VLOOKUP($L508,setting!$A$2:$M$93,12,0)</f>
        <v>118.97.237.244</v>
      </c>
      <c r="AA508" s="35">
        <f>VLOOKUP($L508,setting!$A$2:$M$93,13,0)</f>
        <v>8004</v>
      </c>
      <c r="AB508" s="19"/>
      <c r="AC508" s="6" t="s">
        <v>305</v>
      </c>
      <c r="AD508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('C087EB5A47FB','&lt;?xml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09" spans="1:30" ht="135" x14ac:dyDescent="0.25">
      <c r="A509" s="17" t="s">
        <v>1138</v>
      </c>
      <c r="B509" s="4" t="str">
        <f t="shared" si="154"/>
        <v>14A</v>
      </c>
      <c r="C509" s="4" t="str">
        <f>VLOOKUP(B509,Cabang!A:B,2,0)</f>
        <v>Tegal</v>
      </c>
      <c r="D509" s="4" t="str">
        <f>VLOOKUP(B509,Cabang!A:C,3,0)</f>
        <v>TKTW3</v>
      </c>
      <c r="E509" s="17" t="s">
        <v>1150</v>
      </c>
      <c r="F509" s="6" t="str">
        <f t="shared" si="15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09" s="19"/>
      <c r="H509" s="3" t="str">
        <f t="shared" si="156"/>
        <v>C087EB5A480F</v>
      </c>
      <c r="I509" s="19" t="str">
        <f t="shared" si="15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09" s="19"/>
      <c r="K509" s="19" t="str">
        <f t="shared" si="158"/>
        <v>14AM100</v>
      </c>
      <c r="L509" s="19" t="str">
        <f t="shared" si="159"/>
        <v>14A</v>
      </c>
      <c r="M509" s="35" t="str">
        <f>VLOOKUP($L509,setting!$A$2:$M$93,3,0)</f>
        <v>192.168.0.240</v>
      </c>
      <c r="N509" s="35">
        <f>VLOOKUP($L509,setting!$A$2:$M$93,4,0)</f>
        <v>8004</v>
      </c>
      <c r="O509" s="35" t="str">
        <f>VLOOKUP($L509,setting!$A$2:$M$93,5,0)</f>
        <v>182.23.61.172</v>
      </c>
      <c r="P509" s="35">
        <f>VLOOKUP($L509,setting!$A$2:$M$93,6,0)</f>
        <v>8004</v>
      </c>
      <c r="Q509" s="19">
        <v>1</v>
      </c>
      <c r="R509" s="19">
        <v>1</v>
      </c>
      <c r="S509" s="19">
        <v>1234</v>
      </c>
      <c r="T509" s="19" t="s">
        <v>120</v>
      </c>
      <c r="U509" s="19" t="s">
        <v>302</v>
      </c>
      <c r="V509" s="19" t="s">
        <v>302</v>
      </c>
      <c r="W509" s="3" t="s">
        <v>466</v>
      </c>
      <c r="X509" s="3" t="s">
        <v>466</v>
      </c>
      <c r="Y509" s="19"/>
      <c r="Z509" s="35" t="str">
        <f>VLOOKUP($L509,setting!$A$2:$M$93,12,0)</f>
        <v>118.97.237.244</v>
      </c>
      <c r="AA509" s="35">
        <f>VLOOKUP($L509,setting!$A$2:$M$93,13,0)</f>
        <v>8004</v>
      </c>
      <c r="AB509" s="19"/>
      <c r="AC509" s="6" t="s">
        <v>305</v>
      </c>
      <c r="AD509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('C087EB5A480F','&lt;?xml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510" spans="1:30" ht="135" x14ac:dyDescent="0.25">
      <c r="A510" s="17" t="s">
        <v>1139</v>
      </c>
      <c r="B510" s="4" t="str">
        <f t="shared" si="154"/>
        <v>14G</v>
      </c>
      <c r="C510" s="4" t="str">
        <f>VLOOKUP(B510,Cabang!A:B,2,0)</f>
        <v>Magelang</v>
      </c>
      <c r="D510" s="4" t="str">
        <f>VLOOKUP(B510,Cabang!A:C,3,0)</f>
        <v>TKTW3</v>
      </c>
      <c r="E510" s="17" t="s">
        <v>1151</v>
      </c>
      <c r="F510" s="6" t="str">
        <f t="shared" si="155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0" s="19"/>
      <c r="H510" s="3" t="str">
        <f t="shared" si="156"/>
        <v>C087EB6D6C9F</v>
      </c>
      <c r="I510" s="19" t="str">
        <f t="shared" si="157"/>
        <v>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0" s="19"/>
      <c r="K510" s="19" t="str">
        <f t="shared" si="158"/>
        <v>14GM100</v>
      </c>
      <c r="L510" s="19" t="str">
        <f t="shared" si="159"/>
        <v>14G</v>
      </c>
      <c r="M510" s="35" t="str">
        <f>VLOOKUP($L510,setting!$A$2:$M$93,3,0)</f>
        <v>192.168.0.154</v>
      </c>
      <c r="N510" s="35">
        <f>VLOOKUP($L510,setting!$A$2:$M$93,4,0)</f>
        <v>8009</v>
      </c>
      <c r="O510" s="35" t="str">
        <f>VLOOKUP($L510,setting!$A$2:$M$93,5,0)</f>
        <v>182.23.61.172</v>
      </c>
      <c r="P510" s="35">
        <f>VLOOKUP($L510,setting!$A$2:$M$93,6,0)</f>
        <v>8009</v>
      </c>
      <c r="Q510" s="19">
        <v>1</v>
      </c>
      <c r="R510" s="19">
        <v>1</v>
      </c>
      <c r="S510" s="19">
        <v>1234</v>
      </c>
      <c r="T510" s="19" t="s">
        <v>120</v>
      </c>
      <c r="U510" s="19" t="s">
        <v>302</v>
      </c>
      <c r="V510" s="19" t="s">
        <v>302</v>
      </c>
      <c r="W510" s="3" t="s">
        <v>466</v>
      </c>
      <c r="X510" s="3" t="s">
        <v>466</v>
      </c>
      <c r="Y510" s="19"/>
      <c r="Z510" s="35" t="str">
        <f>VLOOKUP($L510,setting!$A$2:$M$93,12,0)</f>
        <v>118.97.237.244</v>
      </c>
      <c r="AA510" s="35">
        <f>VLOOKUP($L510,setting!$A$2:$M$93,13,0)</f>
        <v>8009</v>
      </c>
      <c r="AB510" s="19"/>
      <c r="AC510" s="6" t="s">
        <v>305</v>
      </c>
      <c r="AD510" s="6" t="str">
        <f t="shared" si="16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('C087EB6D6C9F','&lt;?xml version="1.0" encoding="UTF-8"?&gt;&lt;userconfig&gt;&lt;username&gt;Office Mebel Magelang&lt;/username&gt;&lt;szId&gt;14GM100&lt;/szId&gt;&lt;password&gt;1234&lt;/password&gt;&lt;szDepoId&gt;14G&lt;/szDepoId&gt;&lt;szDepoName&gt;Magelang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&lt;/userconfig&gt;','','14GM100','14G','192.168.0.154','8009','182.23.61.172','8009','1','1','1234','TO','INJECT','INJECT','2017-12-22 08:15:30','2017-12-22 08:15:30','','118.97.237.244','8009');</v>
      </c>
    </row>
    <row r="511" spans="1:30" x14ac:dyDescent="0.25">
      <c r="L511"/>
    </row>
    <row r="512" spans="1:30" ht="135" x14ac:dyDescent="0.25">
      <c r="A512" s="4" t="s">
        <v>1152</v>
      </c>
      <c r="B512" s="4" t="str">
        <f t="shared" ref="B512" si="161">LEFT(A512,3)</f>
        <v>11C</v>
      </c>
      <c r="C512" s="4" t="str">
        <f>VLOOKUP(B512,Cabang!A:B,2,0)</f>
        <v>Jakarta Selatan</v>
      </c>
      <c r="D512" s="4" t="str">
        <f>VLOOKUP(B512,Cabang!A:C,3,0)</f>
        <v>TKTW2</v>
      </c>
      <c r="E512" s="4" t="s">
        <v>1160</v>
      </c>
      <c r="F512" s="6" t="str">
        <f t="shared" ref="F512" si="162">CONCATENATE("&lt;?xml version=""1.0"" encoding=""UTF-8""?&gt;&lt;userconfig&gt;&lt;username&gt;Office Mebel ",C512,"&lt;/username&gt;&lt;szId&gt;",K512,"&lt;/szId&gt;&lt;password&gt;1234&lt;/password&gt;&lt;szDepoId&gt;",L512,"&lt;/szDepoId&gt;&lt;szDepoName&gt;",C512,"&lt;/szDepoName&gt;&lt;database&gt;MobileSFA.db3&lt;/database&gt;&lt;szWifiIP&gt;",M512,"&lt;/szWifiIP&gt;&lt;szWifiPort&gt;",N512,"&lt;/szWifiPort&gt;&lt;szGPRSIP&gt;",O512,"&lt;/szGPRSIP&gt;&lt;szGPRSPort&gt;",P512,"&lt;/szGPRSPort&gt;  &lt;szBackUpIP&gt;",Z512,"&lt;/szBackUpIP&gt;&lt;szBackUpPort&gt;",AA512,"&lt;/szBackUpPort&gt;  &lt;szType&gt;TO&lt;/szType&gt;&lt;bWifi&gt;YES&lt;/bWifi&gt;&lt;bDalamKota&gt;YES&lt;/bDalamKota&gt;    &lt;/userconfig&gt;")</f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12" s="19"/>
      <c r="H512" s="3" t="str">
        <f t="shared" ref="H512" si="163">E512</f>
        <v>C087EB6A1BC9</v>
      </c>
      <c r="I512" s="19" t="str">
        <f t="shared" ref="I512" si="164">F512</f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12" s="19"/>
      <c r="K512" s="19" t="str">
        <f t="shared" ref="K512" si="165">CONCATENATE(B512,"M100")</f>
        <v>11CM100</v>
      </c>
      <c r="L512" s="19" t="str">
        <f t="shared" ref="L512" si="166">B512</f>
        <v>11C</v>
      </c>
      <c r="M512" s="35" t="str">
        <f>VLOOKUP($L512,setting!$A$2:$M$93,3,0)</f>
        <v>192.168.0.152</v>
      </c>
      <c r="N512" s="35">
        <f>VLOOKUP($L512,setting!$A$2:$M$93,4,0)</f>
        <v>8002</v>
      </c>
      <c r="O512" s="35" t="str">
        <f>VLOOKUP($L512,setting!$A$2:$M$93,5,0)</f>
        <v>36.66.214.246</v>
      </c>
      <c r="P512" s="35">
        <f>VLOOKUP($L512,setting!$A$2:$M$93,6,0)</f>
        <v>8002</v>
      </c>
      <c r="Q512" s="19">
        <v>1</v>
      </c>
      <c r="R512" s="19">
        <v>1</v>
      </c>
      <c r="S512" s="19">
        <v>1234</v>
      </c>
      <c r="T512" s="19" t="s">
        <v>120</v>
      </c>
      <c r="U512" s="19" t="s">
        <v>302</v>
      </c>
      <c r="V512" s="19" t="s">
        <v>302</v>
      </c>
      <c r="W512" s="3" t="s">
        <v>466</v>
      </c>
      <c r="X512" s="3" t="s">
        <v>466</v>
      </c>
      <c r="Y512" s="19"/>
      <c r="Z512" s="35" t="str">
        <f>VLOOKUP($L512,setting!$A$2:$M$93,12,0)</f>
        <v>118.97.237.244</v>
      </c>
      <c r="AA512" s="35">
        <f>VLOOKUP($L512,setting!$A$2:$M$93,13,0)</f>
        <v>8002</v>
      </c>
      <c r="AB512" s="19"/>
      <c r="AC512" s="6" t="s">
        <v>305</v>
      </c>
      <c r="AD512" s="6" t="str">
        <f t="shared" ref="AD512" si="167">CONCATENATE(AC512,H512,"','",I512,"','",J512,"','",K512,"','",L512,"','",M512,"','",N512,"','",O512,"','",P512,"','",Q512,"','",R512,"','",S512,"','",T512,"','",U512,"','",V512,"','",W512,"','",X512,"','",Y512,"','",Z512,"','",AA512,"');")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('C087EB6A1BC9','&lt;?xml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513" spans="1:30" ht="150" x14ac:dyDescent="0.25">
      <c r="A513" s="4" t="s">
        <v>1153</v>
      </c>
      <c r="B513" s="4" t="str">
        <f t="shared" ref="B513:B519" si="168">LEFT(A513,3)</f>
        <v>14B</v>
      </c>
      <c r="C513" s="4" t="str">
        <f>VLOOKUP(B513,Cabang!A:B,2,0)</f>
        <v>Purwokerto</v>
      </c>
      <c r="D513" s="4" t="str">
        <f>VLOOKUP(B513,Cabang!A:C,3,0)</f>
        <v>TKTW3</v>
      </c>
      <c r="E513" s="4" t="s">
        <v>1161</v>
      </c>
      <c r="F513" s="6" t="str">
        <f t="shared" ref="F513:F519" si="169">CONCATENATE("&lt;?xml version=""1.0"" encoding=""UTF-8""?&gt;&lt;userconfig&gt;&lt;username&gt;Office Mebel ",C513,"&lt;/username&gt;&lt;szId&gt;",K513,"&lt;/szId&gt;&lt;password&gt;1234&lt;/password&gt;&lt;szDepoId&gt;",L513,"&lt;/szDepoId&gt;&lt;szDepoName&gt;",C513,"&lt;/szDepoName&gt;&lt;database&gt;MobileSFA.db3&lt;/database&gt;&lt;szWifiIP&gt;",M513,"&lt;/szWifiIP&gt;&lt;szWifiPort&gt;",N513,"&lt;/szWifiPort&gt;&lt;szGPRSIP&gt;",O513,"&lt;/szGPRSIP&gt;&lt;szGPRSPort&gt;",P513,"&lt;/szGPRSPort&gt;  &lt;szBackUpIP&gt;",Z513,"&lt;/szBackUpIP&gt;&lt;szBackUpPort&gt;",AA513,"&lt;/szBackUpPort&gt;  &lt;szType&gt;TO&lt;/szType&gt;&lt;bWifi&gt;YES&lt;/bWifi&gt;&lt;bDalamKota&gt;YES&lt;/bDalamKota&gt;    &lt;/userconfig&gt;")</f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13" s="19"/>
      <c r="H513" s="3" t="str">
        <f t="shared" ref="H513:H519" si="170">E513</f>
        <v>C087EB5A4925</v>
      </c>
      <c r="I513" s="19" t="str">
        <f t="shared" ref="I513:I519" si="171">F513</f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13" s="19"/>
      <c r="K513" s="19" t="str">
        <f t="shared" ref="K513:K519" si="172">CONCATENATE(B513,"M100")</f>
        <v>14BM100</v>
      </c>
      <c r="L513" s="19" t="str">
        <f t="shared" ref="L513:L519" si="173">B513</f>
        <v>14B</v>
      </c>
      <c r="M513" s="35" t="str">
        <f>VLOOKUP($L513,setting!$A$2:$M$93,3,0)</f>
        <v>192.168.0.240</v>
      </c>
      <c r="N513" s="35">
        <f>VLOOKUP($L513,setting!$A$2:$M$93,4,0)</f>
        <v>8004</v>
      </c>
      <c r="O513" s="35" t="str">
        <f>VLOOKUP($L513,setting!$A$2:$M$93,5,0)</f>
        <v>182.23.61.172</v>
      </c>
      <c r="P513" s="35">
        <f>VLOOKUP($L513,setting!$A$2:$M$93,6,0)</f>
        <v>8004</v>
      </c>
      <c r="Q513" s="19">
        <v>1</v>
      </c>
      <c r="R513" s="19">
        <v>1</v>
      </c>
      <c r="S513" s="19">
        <v>1234</v>
      </c>
      <c r="T513" s="19" t="s">
        <v>120</v>
      </c>
      <c r="U513" s="19" t="s">
        <v>302</v>
      </c>
      <c r="V513" s="19" t="s">
        <v>302</v>
      </c>
      <c r="W513" s="3" t="s">
        <v>466</v>
      </c>
      <c r="X513" s="3" t="s">
        <v>466</v>
      </c>
      <c r="Y513" s="19"/>
      <c r="Z513" s="35" t="str">
        <f>VLOOKUP($L513,setting!$A$2:$M$93,12,0)</f>
        <v>118.97.237.244</v>
      </c>
      <c r="AA513" s="35">
        <f>VLOOKUP($L513,setting!$A$2:$M$93,13,0)</f>
        <v>8004</v>
      </c>
      <c r="AB513" s="19"/>
      <c r="AC513" s="6" t="s">
        <v>305</v>
      </c>
      <c r="AD513" s="6" t="str">
        <f t="shared" ref="AD513:AD519" si="174">CONCATENATE(AC513,H513,"','",I513,"','",J513,"','",K513,"','",L513,"','",M513,"','",N513,"','",O513,"','",P513,"','",Q513,"','",R513,"','",S513,"','",T513,"','",U513,"','",V513,"','",W513,"','",X513,"','",Y513,"','",Z513,"','",AA513,"');")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('C087EB5A4925','&lt;?xml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514" spans="1:30" ht="150" x14ac:dyDescent="0.25">
      <c r="A514" s="4" t="s">
        <v>1154</v>
      </c>
      <c r="B514" s="4" t="str">
        <f t="shared" si="168"/>
        <v>17A</v>
      </c>
      <c r="C514" s="4" t="str">
        <f>VLOOKUP(B514,Cabang!A:B,2,0)</f>
        <v>Bali</v>
      </c>
      <c r="D514" s="4" t="str">
        <f>VLOOKUP(B514,Cabang!A:C,3,0)</f>
        <v>TKTW4</v>
      </c>
      <c r="E514" s="4" t="s">
        <v>1162</v>
      </c>
      <c r="F514" s="6" t="str">
        <f t="shared" si="169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4" s="19"/>
      <c r="H514" s="3" t="str">
        <f t="shared" si="170"/>
        <v>C087EB5A4947</v>
      </c>
      <c r="I514" s="19" t="str">
        <f t="shared" si="171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4" s="19"/>
      <c r="K514" s="19" t="str">
        <f t="shared" si="172"/>
        <v>17AM100</v>
      </c>
      <c r="L514" s="19" t="str">
        <f t="shared" si="173"/>
        <v>17A</v>
      </c>
      <c r="M514" s="35" t="str">
        <f>VLOOKUP($L514,setting!$A$2:$M$93,3,0)</f>
        <v>192.168.0.240</v>
      </c>
      <c r="N514" s="35">
        <f>VLOOKUP($L514,setting!$A$2:$M$93,4,0)</f>
        <v>8009</v>
      </c>
      <c r="O514" s="35" t="str">
        <f>VLOOKUP($L514,setting!$A$2:$M$93,5,0)</f>
        <v>36.89.97.213</v>
      </c>
      <c r="P514" s="35">
        <f>VLOOKUP($L514,setting!$A$2:$M$93,6,0)</f>
        <v>8009</v>
      </c>
      <c r="Q514" s="19">
        <v>1</v>
      </c>
      <c r="R514" s="19">
        <v>1</v>
      </c>
      <c r="S514" s="19">
        <v>1234</v>
      </c>
      <c r="T514" s="19" t="s">
        <v>120</v>
      </c>
      <c r="U514" s="19" t="s">
        <v>302</v>
      </c>
      <c r="V514" s="19" t="s">
        <v>302</v>
      </c>
      <c r="W514" s="3" t="s">
        <v>466</v>
      </c>
      <c r="X514" s="3" t="s">
        <v>466</v>
      </c>
      <c r="Y514" s="19"/>
      <c r="Z514" s="35" t="str">
        <f>VLOOKUP($L514,setting!$A$2:$M$93,12,0)</f>
        <v>118.97.237.244</v>
      </c>
      <c r="AA514" s="35">
        <f>VLOOKUP($L514,setting!$A$2:$M$93,13,0)</f>
        <v>8009</v>
      </c>
      <c r="AB514" s="19"/>
      <c r="AC514" s="6" t="s">
        <v>305</v>
      </c>
      <c r="AD514" s="6" t="str">
        <f t="shared" si="17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('C087EB5A4947','&lt;?xml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&lt;/userconfig&gt;','','17AM100','17A','192.168.0.240','8009','36.89.97.213','8009','1','1','1234','TO','INJECT','INJECT','2017-12-22 08:15:30','2017-12-22 08:15:30','','118.97.237.244','8009');</v>
      </c>
    </row>
    <row r="515" spans="1:30" ht="150" x14ac:dyDescent="0.25">
      <c r="A515" s="4" t="s">
        <v>1155</v>
      </c>
      <c r="B515" s="4" t="str">
        <f t="shared" si="168"/>
        <v>23A</v>
      </c>
      <c r="C515" s="4" t="str">
        <f>VLOOKUP(B515,Cabang!A:B,2,0)</f>
        <v>Samarinda</v>
      </c>
      <c r="D515" s="4" t="str">
        <f>VLOOKUP(B515,Cabang!A:C,3,0)</f>
        <v>TKTW5</v>
      </c>
      <c r="E515" s="4" t="s">
        <v>1163</v>
      </c>
      <c r="F515" s="6" t="str">
        <f t="shared" si="169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5" s="19"/>
      <c r="H515" s="3" t="str">
        <f t="shared" si="170"/>
        <v>C087EB778E17</v>
      </c>
      <c r="I515" s="19" t="str">
        <f t="shared" si="171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5" s="19"/>
      <c r="K515" s="19" t="str">
        <f t="shared" si="172"/>
        <v>23AM100</v>
      </c>
      <c r="L515" s="19" t="str">
        <f t="shared" si="173"/>
        <v>23A</v>
      </c>
      <c r="M515" s="35" t="str">
        <f>VLOOKUP($L515,setting!$A$2:$M$93,3,0)</f>
        <v>192.168.0.240</v>
      </c>
      <c r="N515" s="35">
        <f>VLOOKUP($L515,setting!$A$2:$M$93,4,0)</f>
        <v>8007</v>
      </c>
      <c r="O515" s="35" t="str">
        <f>VLOOKUP($L515,setting!$A$2:$M$93,5,0)</f>
        <v>36.89.97.211</v>
      </c>
      <c r="P515" s="35">
        <f>VLOOKUP($L515,setting!$A$2:$M$93,6,0)</f>
        <v>8009</v>
      </c>
      <c r="Q515" s="19">
        <v>1</v>
      </c>
      <c r="R515" s="19">
        <v>1</v>
      </c>
      <c r="S515" s="19">
        <v>1234</v>
      </c>
      <c r="T515" s="19" t="s">
        <v>120</v>
      </c>
      <c r="U515" s="19" t="s">
        <v>302</v>
      </c>
      <c r="V515" s="19" t="s">
        <v>302</v>
      </c>
      <c r="W515" s="3" t="s">
        <v>466</v>
      </c>
      <c r="X515" s="3" t="s">
        <v>466</v>
      </c>
      <c r="Y515" s="19"/>
      <c r="Z515" s="35" t="str">
        <f>VLOOKUP($L515,setting!$A$2:$M$93,12,0)</f>
        <v>118.97.237.244</v>
      </c>
      <c r="AA515" s="35">
        <f>VLOOKUP($L515,setting!$A$2:$M$93,13,0)</f>
        <v>8009</v>
      </c>
      <c r="AB515" s="19"/>
      <c r="AC515" s="6" t="s">
        <v>305</v>
      </c>
      <c r="AD515" s="6" t="str">
        <f t="shared" si="17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('C087EB778E17','&lt;?xml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516" spans="1:30" ht="150" x14ac:dyDescent="0.25">
      <c r="A516" s="4" t="s">
        <v>1156</v>
      </c>
      <c r="B516" s="4" t="str">
        <f t="shared" si="168"/>
        <v>23A</v>
      </c>
      <c r="C516" s="4" t="str">
        <f>VLOOKUP(B516,Cabang!A:B,2,0)</f>
        <v>Samarinda</v>
      </c>
      <c r="D516" s="4" t="str">
        <f>VLOOKUP(B516,Cabang!A:C,3,0)</f>
        <v>TKTW5</v>
      </c>
      <c r="E516" s="4" t="s">
        <v>1164</v>
      </c>
      <c r="F516" s="6" t="str">
        <f t="shared" si="169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6" s="19"/>
      <c r="H516" s="3" t="str">
        <f t="shared" si="170"/>
        <v>C087EB5A480D</v>
      </c>
      <c r="I516" s="19" t="str">
        <f t="shared" si="171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6" s="19"/>
      <c r="K516" s="19" t="str">
        <f t="shared" si="172"/>
        <v>23AM100</v>
      </c>
      <c r="L516" s="19" t="str">
        <f t="shared" si="173"/>
        <v>23A</v>
      </c>
      <c r="M516" s="35" t="str">
        <f>VLOOKUP($L516,setting!$A$2:$M$93,3,0)</f>
        <v>192.168.0.240</v>
      </c>
      <c r="N516" s="35">
        <f>VLOOKUP($L516,setting!$A$2:$M$93,4,0)</f>
        <v>8007</v>
      </c>
      <c r="O516" s="35" t="str">
        <f>VLOOKUP($L516,setting!$A$2:$M$93,5,0)</f>
        <v>36.89.97.211</v>
      </c>
      <c r="P516" s="35">
        <f>VLOOKUP($L516,setting!$A$2:$M$93,6,0)</f>
        <v>8009</v>
      </c>
      <c r="Q516" s="19">
        <v>1</v>
      </c>
      <c r="R516" s="19">
        <v>1</v>
      </c>
      <c r="S516" s="19">
        <v>1234</v>
      </c>
      <c r="T516" s="19" t="s">
        <v>120</v>
      </c>
      <c r="U516" s="19" t="s">
        <v>302</v>
      </c>
      <c r="V516" s="19" t="s">
        <v>302</v>
      </c>
      <c r="W516" s="3" t="s">
        <v>466</v>
      </c>
      <c r="X516" s="3" t="s">
        <v>466</v>
      </c>
      <c r="Y516" s="19"/>
      <c r="Z516" s="35" t="str">
        <f>VLOOKUP($L516,setting!$A$2:$M$93,12,0)</f>
        <v>118.97.237.244</v>
      </c>
      <c r="AA516" s="35">
        <f>VLOOKUP($L516,setting!$A$2:$M$93,13,0)</f>
        <v>8009</v>
      </c>
      <c r="AB516" s="19"/>
      <c r="AC516" s="6" t="s">
        <v>305</v>
      </c>
      <c r="AD516" s="6" t="str">
        <f t="shared" si="17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('C087EB5A480D','&lt;?xml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517" spans="1:30" ht="150" x14ac:dyDescent="0.25">
      <c r="A517" s="4" t="s">
        <v>1157</v>
      </c>
      <c r="B517" s="4" t="str">
        <f t="shared" si="168"/>
        <v>23C</v>
      </c>
      <c r="C517" s="4" t="str">
        <f>VLOOKUP(B517,Cabang!A:B,2,0)</f>
        <v>Tarakan</v>
      </c>
      <c r="D517" s="4" t="str">
        <f>VLOOKUP(B517,Cabang!A:C,3,0)</f>
        <v>TKTW5</v>
      </c>
      <c r="E517" s="4" t="s">
        <v>1165</v>
      </c>
      <c r="F517" s="6" t="str">
        <f t="shared" si="16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7" s="19"/>
      <c r="H517" s="3" t="str">
        <f t="shared" si="170"/>
        <v>C087EB778DFD</v>
      </c>
      <c r="I517" s="19" t="str">
        <f t="shared" si="171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7" s="19"/>
      <c r="K517" s="19" t="str">
        <f t="shared" si="172"/>
        <v>23CM100</v>
      </c>
      <c r="L517" s="19" t="str">
        <f t="shared" si="173"/>
        <v>23C</v>
      </c>
      <c r="M517" s="35" t="str">
        <f>VLOOKUP($L517,setting!$A$2:$M$93,3,0)</f>
        <v>192.168.0.240</v>
      </c>
      <c r="N517" s="35">
        <f>VLOOKUP($L517,setting!$A$2:$M$93,4,0)</f>
        <v>8007</v>
      </c>
      <c r="O517" s="35" t="str">
        <f>VLOOKUP($L517,setting!$A$2:$M$93,5,0)</f>
        <v>36.89.97.211</v>
      </c>
      <c r="P517" s="35">
        <f>VLOOKUP($L517,setting!$A$2:$M$93,6,0)</f>
        <v>8009</v>
      </c>
      <c r="Q517" s="19">
        <v>1</v>
      </c>
      <c r="R517" s="19">
        <v>1</v>
      </c>
      <c r="S517" s="19">
        <v>1234</v>
      </c>
      <c r="T517" s="19" t="s">
        <v>120</v>
      </c>
      <c r="U517" s="19" t="s">
        <v>302</v>
      </c>
      <c r="V517" s="19" t="s">
        <v>302</v>
      </c>
      <c r="W517" s="3" t="s">
        <v>466</v>
      </c>
      <c r="X517" s="3" t="s">
        <v>466</v>
      </c>
      <c r="Y517" s="19"/>
      <c r="Z517" s="35" t="str">
        <f>VLOOKUP($L517,setting!$A$2:$M$93,12,0)</f>
        <v>118.97.237.244</v>
      </c>
      <c r="AA517" s="35">
        <f>VLOOKUP($L517,setting!$A$2:$M$93,13,0)</f>
        <v>8009</v>
      </c>
      <c r="AB517" s="19"/>
      <c r="AC517" s="6" t="s">
        <v>305</v>
      </c>
      <c r="AD517" s="6" t="str">
        <f t="shared" si="17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('C087EB778DFD','&lt;?xml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&lt;/userconfig&gt;','','23CM100','23C','192.168.0.240','8007','36.89.97.211','8009','1','1','1234','TO','INJECT','INJECT','2017-12-22 08:15:30','2017-12-22 08:15:30','','118.97.237.244','8009');</v>
      </c>
    </row>
    <row r="518" spans="1:30" ht="150" x14ac:dyDescent="0.25">
      <c r="A518" s="4" t="s">
        <v>1158</v>
      </c>
      <c r="B518" s="4" t="str">
        <f t="shared" si="168"/>
        <v>23C</v>
      </c>
      <c r="C518" s="4" t="str">
        <f>VLOOKUP(B518,Cabang!A:B,2,0)</f>
        <v>Tarakan</v>
      </c>
      <c r="D518" s="4" t="str">
        <f>VLOOKUP(B518,Cabang!A:C,3,0)</f>
        <v>TKTW5</v>
      </c>
      <c r="E518" s="4" t="s">
        <v>1166</v>
      </c>
      <c r="F518" s="6" t="str">
        <f t="shared" si="169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8" s="19"/>
      <c r="H518" s="3" t="str">
        <f t="shared" si="170"/>
        <v>C087EB5A4965</v>
      </c>
      <c r="I518" s="19" t="str">
        <f t="shared" si="171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8" s="19"/>
      <c r="K518" s="19" t="str">
        <f t="shared" si="172"/>
        <v>23CM100</v>
      </c>
      <c r="L518" s="19" t="str">
        <f t="shared" si="173"/>
        <v>23C</v>
      </c>
      <c r="M518" s="35" t="str">
        <f>VLOOKUP($L518,setting!$A$2:$M$93,3,0)</f>
        <v>192.168.0.240</v>
      </c>
      <c r="N518" s="35">
        <f>VLOOKUP($L518,setting!$A$2:$M$93,4,0)</f>
        <v>8007</v>
      </c>
      <c r="O518" s="35" t="str">
        <f>VLOOKUP($L518,setting!$A$2:$M$93,5,0)</f>
        <v>36.89.97.211</v>
      </c>
      <c r="P518" s="35">
        <f>VLOOKUP($L518,setting!$A$2:$M$93,6,0)</f>
        <v>8009</v>
      </c>
      <c r="Q518" s="19">
        <v>1</v>
      </c>
      <c r="R518" s="19">
        <v>1</v>
      </c>
      <c r="S518" s="19">
        <v>1234</v>
      </c>
      <c r="T518" s="19" t="s">
        <v>120</v>
      </c>
      <c r="U518" s="19" t="s">
        <v>302</v>
      </c>
      <c r="V518" s="19" t="s">
        <v>302</v>
      </c>
      <c r="W518" s="3" t="s">
        <v>466</v>
      </c>
      <c r="X518" s="3" t="s">
        <v>466</v>
      </c>
      <c r="Y518" s="19"/>
      <c r="Z518" s="35" t="str">
        <f>VLOOKUP($L518,setting!$A$2:$M$93,12,0)</f>
        <v>118.97.237.244</v>
      </c>
      <c r="AA518" s="35">
        <f>VLOOKUP($L518,setting!$A$2:$M$93,13,0)</f>
        <v>8009</v>
      </c>
      <c r="AB518" s="19"/>
      <c r="AC518" s="6" t="s">
        <v>305</v>
      </c>
      <c r="AD518" s="6" t="str">
        <f t="shared" si="17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('C087EB5A4965','&lt;?xml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&lt;/userconfig&gt;','','23CM100','23C','192.168.0.240','8007','36.89.97.211','8009','1','1','1234','TO','INJECT','INJECT','2017-12-22 08:15:30','2017-12-22 08:15:30','','118.97.237.244','8009');</v>
      </c>
    </row>
    <row r="519" spans="1:30" ht="150" x14ac:dyDescent="0.25">
      <c r="A519" s="4" t="s">
        <v>1159</v>
      </c>
      <c r="B519" s="4" t="str">
        <f t="shared" si="168"/>
        <v>29A</v>
      </c>
      <c r="C519" s="4" t="str">
        <f>VLOOKUP(B519,Cabang!A:B,2,0)</f>
        <v>Kendari</v>
      </c>
      <c r="D519" s="4" t="str">
        <f>VLOOKUP(B519,Cabang!A:C,3,0)</f>
        <v>TKTW5</v>
      </c>
      <c r="E519" s="4" t="s">
        <v>1167</v>
      </c>
      <c r="F519" s="6" t="str">
        <f t="shared" si="169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19" s="19"/>
      <c r="H519" s="3" t="str">
        <f t="shared" si="170"/>
        <v>C087EB5B86E7</v>
      </c>
      <c r="I519" s="19" t="str">
        <f t="shared" si="171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19" s="19"/>
      <c r="K519" s="19" t="str">
        <f t="shared" si="172"/>
        <v>29AM100</v>
      </c>
      <c r="L519" s="19" t="str">
        <f t="shared" si="173"/>
        <v>29A</v>
      </c>
      <c r="M519" s="35" t="str">
        <f>VLOOKUP($L519,setting!$A$2:$M$93,3,0)</f>
        <v>192.168.0.240</v>
      </c>
      <c r="N519" s="35">
        <f>VLOOKUP($L519,setting!$A$2:$M$93,4,0)</f>
        <v>8006</v>
      </c>
      <c r="O519" s="35" t="str">
        <f>VLOOKUP($L519,setting!$A$2:$M$93,5,0)</f>
        <v>180.250.176.221</v>
      </c>
      <c r="P519" s="35">
        <f>VLOOKUP($L519,setting!$A$2:$M$93,6,0)</f>
        <v>8009</v>
      </c>
      <c r="Q519" s="19">
        <v>1</v>
      </c>
      <c r="R519" s="19">
        <v>1</v>
      </c>
      <c r="S519" s="19">
        <v>1234</v>
      </c>
      <c r="T519" s="19" t="s">
        <v>120</v>
      </c>
      <c r="U519" s="19" t="s">
        <v>302</v>
      </c>
      <c r="V519" s="19" t="s">
        <v>302</v>
      </c>
      <c r="W519" s="3" t="s">
        <v>466</v>
      </c>
      <c r="X519" s="3" t="s">
        <v>466</v>
      </c>
      <c r="Y519" s="19"/>
      <c r="Z519" s="35" t="str">
        <f>VLOOKUP($L519,setting!$A$2:$M$93,12,0)</f>
        <v>118.97.237.244</v>
      </c>
      <c r="AA519" s="35">
        <f>VLOOKUP($L519,setting!$A$2:$M$93,13,0)</f>
        <v>8009</v>
      </c>
      <c r="AB519" s="19"/>
      <c r="AC519" s="6" t="s">
        <v>305</v>
      </c>
      <c r="AD519" s="6" t="str">
        <f t="shared" si="17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('C087EB5B86E7','&lt;?xml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520" spans="1:30" x14ac:dyDescent="0.25">
      <c r="L520"/>
    </row>
    <row r="521" spans="1:30" ht="135" x14ac:dyDescent="0.25">
      <c r="A521" s="4" t="s">
        <v>1168</v>
      </c>
      <c r="B521" s="4" t="str">
        <f t="shared" ref="B521" si="175">LEFT(A521,3)</f>
        <v>23B</v>
      </c>
      <c r="C521" s="4" t="str">
        <f>VLOOKUP(B521,Cabang!A:B,2,0)</f>
        <v>Balikpapan</v>
      </c>
      <c r="D521" s="4" t="str">
        <f>VLOOKUP(B521,Cabang!A:C,3,0)</f>
        <v>TKTW5</v>
      </c>
      <c r="E521" s="17" t="s">
        <v>1174</v>
      </c>
      <c r="F521" s="6" t="str">
        <f t="shared" ref="F521" si="176">CONCATENATE("&lt;?xml version=""1.0"" encoding=""UTF-8""?&gt;&lt;userconfig&gt;&lt;username&gt;Office Mebel ",C521,"&lt;/username&gt;&lt;szId&gt;",K521,"&lt;/szId&gt;&lt;password&gt;1234&lt;/password&gt;&lt;szDepoId&gt;",L521,"&lt;/szDepoId&gt;&lt;szDepoName&gt;",C521,"&lt;/szDepoName&gt;&lt;database&gt;MobileSFA.db3&lt;/database&gt;&lt;szWifiIP&gt;",M521,"&lt;/szWifiIP&gt;&lt;szWifiPort&gt;",N521,"&lt;/szWifiPort&gt;&lt;szGPRSIP&gt;",O521,"&lt;/szGPRSIP&gt;&lt;szGPRSPort&gt;",P521,"&lt;/szGPRSPort&gt;  &lt;szBackUpIP&gt;",Z521,"&lt;/szBackUpIP&gt;&lt;szBackUpPort&gt;",AA521,"&lt;/szBackUpPort&gt;  &lt;szType&gt;TO&lt;/szType&gt;&lt;bWifi&gt;YES&lt;/bWifi&gt;&lt;bDalamKota&gt;YES&lt;/bDalamKota&gt;    &lt;/userconfig&gt;")</f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21" s="19"/>
      <c r="H521" s="3" t="str">
        <f t="shared" ref="H521" si="177">E521</f>
        <v>C087EB6A1C01</v>
      </c>
      <c r="I521" s="19" t="str">
        <f t="shared" ref="I521" si="178">F521</f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21" s="19"/>
      <c r="K521" s="19" t="str">
        <f t="shared" ref="K521" si="179">CONCATENATE(B521,"M100")</f>
        <v>23BM100</v>
      </c>
      <c r="L521" s="19" t="str">
        <f t="shared" ref="L521" si="180">B521</f>
        <v>23B</v>
      </c>
      <c r="M521" s="35" t="str">
        <f>VLOOKUP($L521,setting!$A$2:$M$93,3,0)</f>
        <v>192.168.0.157</v>
      </c>
      <c r="N521" s="35">
        <f>VLOOKUP($L521,setting!$A$2:$M$93,4,0)</f>
        <v>8009</v>
      </c>
      <c r="O521" s="35" t="str">
        <f>VLOOKUP($L521,setting!$A$2:$M$93,5,0)</f>
        <v>36.89.97.211</v>
      </c>
      <c r="P521" s="35">
        <f>VLOOKUP($L521,setting!$A$2:$M$93,6,0)</f>
        <v>8009</v>
      </c>
      <c r="Q521" s="19">
        <v>1</v>
      </c>
      <c r="R521" s="19">
        <v>1</v>
      </c>
      <c r="S521" s="19">
        <v>1234</v>
      </c>
      <c r="T521" s="19" t="s">
        <v>120</v>
      </c>
      <c r="U521" s="19" t="s">
        <v>302</v>
      </c>
      <c r="V521" s="19" t="s">
        <v>302</v>
      </c>
      <c r="W521" s="3" t="s">
        <v>466</v>
      </c>
      <c r="X521" s="3" t="s">
        <v>466</v>
      </c>
      <c r="Y521" s="19"/>
      <c r="Z521" s="35" t="str">
        <f>VLOOKUP($L521,setting!$A$2:$M$93,12,0)</f>
        <v>118.97.237.244</v>
      </c>
      <c r="AA521" s="35">
        <f>VLOOKUP($L521,setting!$A$2:$M$93,13,0)</f>
        <v>8009</v>
      </c>
      <c r="AB521" s="19"/>
      <c r="AC521" s="6" t="s">
        <v>305</v>
      </c>
      <c r="AD521" s="6" t="str">
        <f t="shared" ref="AD521" si="181">CONCATENATE(AC521,H521,"','",I521,"','",J521,"','",K521,"','",L521,"','",M521,"','",N521,"','",O521,"','",P521,"','",Q521,"','",R521,"','",S521,"','",T521,"','",U521,"','",V521,"','",W521,"','",X521,"','",Y521,"','",Z521,"','",AA521,"');")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('C087EB6A1C01','&lt;?xml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522" spans="1:30" ht="135" x14ac:dyDescent="0.25">
      <c r="A522" s="4" t="s">
        <v>1169</v>
      </c>
      <c r="B522" s="4" t="str">
        <f t="shared" ref="B522:B526" si="182">LEFT(A522,3)</f>
        <v>16D</v>
      </c>
      <c r="C522" s="4" t="str">
        <f>VLOOKUP(B522,Cabang!A:B,2,0)</f>
        <v>Sidoarjo</v>
      </c>
      <c r="D522" s="4" t="str">
        <f>VLOOKUP(B522,Cabang!A:C,3,0)</f>
        <v>TKTW4</v>
      </c>
      <c r="E522" s="17" t="s">
        <v>1175</v>
      </c>
      <c r="F522" s="6" t="str">
        <f t="shared" ref="F522:F526" si="183">CONCATENATE("&lt;?xml version=""1.0"" encoding=""UTF-8""?&gt;&lt;userconfig&gt;&lt;username&gt;Office Mebel ",C522,"&lt;/username&gt;&lt;szId&gt;",K522,"&lt;/szId&gt;&lt;password&gt;1234&lt;/password&gt;&lt;szDepoId&gt;",L522,"&lt;/szDepoId&gt;&lt;szDepoName&gt;",C522,"&lt;/szDepoName&gt;&lt;database&gt;MobileSFA.db3&lt;/database&gt;&lt;szWifiIP&gt;",M522,"&lt;/szWifiIP&gt;&lt;szWifiPort&gt;",N522,"&lt;/szWifiPort&gt;&lt;szGPRSIP&gt;",O522,"&lt;/szGPRSIP&gt;&lt;szGPRSPort&gt;",P522,"&lt;/szGPRSPort&gt;  &lt;szBackUpIP&gt;",Z522,"&lt;/szBackUpIP&gt;&lt;szBackUpPort&gt;",AA522,"&lt;/szBackUpPort&gt;  &lt;szType&gt;TO&lt;/szType&gt;&lt;bWifi&gt;YES&lt;/bWifi&gt;&lt;bDalamKota&gt;YES&lt;/bDalamKota&gt;    &lt;/userconfig&gt;")</f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22" s="19"/>
      <c r="H522" s="3" t="str">
        <f t="shared" ref="H522:H526" si="184">E522</f>
        <v>C087EB6A1847</v>
      </c>
      <c r="I522" s="19" t="str">
        <f t="shared" ref="I522:I526" si="185">F522</f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22" s="19"/>
      <c r="K522" s="19" t="str">
        <f t="shared" ref="K522:K526" si="186">CONCATENATE(B522,"M100")</f>
        <v>16DM100</v>
      </c>
      <c r="L522" s="19" t="str">
        <f t="shared" ref="L522:L526" si="187">B522</f>
        <v>16D</v>
      </c>
      <c r="M522" s="35" t="str">
        <f>VLOOKUP($L522,setting!$A$2:$M$93,3,0)</f>
        <v>192.168.0.240</v>
      </c>
      <c r="N522" s="35">
        <f>VLOOKUP($L522,setting!$A$2:$M$93,4,0)</f>
        <v>8005</v>
      </c>
      <c r="O522" s="35" t="str">
        <f>VLOOKUP($L522,setting!$A$2:$M$93,5,0)</f>
        <v>182.23.61.173</v>
      </c>
      <c r="P522" s="35">
        <f>VLOOKUP($L522,setting!$A$2:$M$93,6,0)</f>
        <v>8005</v>
      </c>
      <c r="Q522" s="19">
        <v>1</v>
      </c>
      <c r="R522" s="19">
        <v>1</v>
      </c>
      <c r="S522" s="19">
        <v>1234</v>
      </c>
      <c r="T522" s="19" t="s">
        <v>120</v>
      </c>
      <c r="U522" s="19" t="s">
        <v>302</v>
      </c>
      <c r="V522" s="19" t="s">
        <v>302</v>
      </c>
      <c r="W522" s="3" t="s">
        <v>466</v>
      </c>
      <c r="X522" s="3" t="s">
        <v>466</v>
      </c>
      <c r="Y522" s="19"/>
      <c r="Z522" s="35" t="str">
        <f>VLOOKUP($L522,setting!$A$2:$M$93,12,0)</f>
        <v>118.97.237.244</v>
      </c>
      <c r="AA522" s="35">
        <f>VLOOKUP($L522,setting!$A$2:$M$93,13,0)</f>
        <v>8005</v>
      </c>
      <c r="AB522" s="19"/>
      <c r="AC522" s="6" t="s">
        <v>305</v>
      </c>
      <c r="AD522" s="6" t="str">
        <f t="shared" ref="AD522:AD526" si="188">CONCATENATE(AC522,H522,"','",I522,"','",J522,"','",K522,"','",L522,"','",M522,"','",N522,"','",O522,"','",P522,"','",Q522,"','",R522,"','",S522,"','",T522,"','",U522,"','",V522,"','",W522,"','",X522,"','",Y522,"','",Z522,"','",AA522,"');")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('C087EB6A1847','&lt;?xml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523" spans="1:30" ht="135" x14ac:dyDescent="0.25">
      <c r="A523" s="4" t="s">
        <v>1170</v>
      </c>
      <c r="B523" s="4" t="str">
        <f t="shared" si="182"/>
        <v>24A</v>
      </c>
      <c r="C523" s="4" t="str">
        <f>VLOOKUP(B523,Cabang!A:B,2,0)</f>
        <v>Manado</v>
      </c>
      <c r="D523" s="4" t="str">
        <f>VLOOKUP(B523,Cabang!A:C,3,0)</f>
        <v>TKTW5</v>
      </c>
      <c r="E523" s="17" t="s">
        <v>1176</v>
      </c>
      <c r="F523" s="6" t="str">
        <f t="shared" si="183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523" s="19"/>
      <c r="H523" s="3" t="str">
        <f t="shared" si="184"/>
        <v>C087EB6EE5F5</v>
      </c>
      <c r="I523" s="19" t="str">
        <f t="shared" si="185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523" s="19"/>
      <c r="K523" s="19" t="str">
        <f t="shared" si="186"/>
        <v>24AM100</v>
      </c>
      <c r="L523" s="19" t="str">
        <f t="shared" si="187"/>
        <v>24A</v>
      </c>
      <c r="M523" s="35" t="str">
        <f>VLOOKUP($L523,setting!$A$2:$M$93,3,0)</f>
        <v>192.168.0.240</v>
      </c>
      <c r="N523" s="35">
        <f>VLOOKUP($L523,setting!$A$2:$M$93,4,0)</f>
        <v>8006</v>
      </c>
      <c r="O523" s="35" t="str">
        <f>VLOOKUP($L523,setting!$A$2:$M$93,5,0)</f>
        <v>180.250.176.221</v>
      </c>
      <c r="P523" s="35">
        <f>VLOOKUP($L523,setting!$A$2:$M$93,6,0)</f>
        <v>8006</v>
      </c>
      <c r="Q523" s="19">
        <v>1</v>
      </c>
      <c r="R523" s="19">
        <v>1</v>
      </c>
      <c r="S523" s="19">
        <v>1234</v>
      </c>
      <c r="T523" s="19" t="s">
        <v>120</v>
      </c>
      <c r="U523" s="19" t="s">
        <v>302</v>
      </c>
      <c r="V523" s="19" t="s">
        <v>302</v>
      </c>
      <c r="W523" s="3" t="s">
        <v>466</v>
      </c>
      <c r="X523" s="3" t="s">
        <v>466</v>
      </c>
      <c r="Y523" s="19"/>
      <c r="Z523" s="35" t="str">
        <f>VLOOKUP($L523,setting!$A$2:$M$93,12,0)</f>
        <v>118.97.237.244</v>
      </c>
      <c r="AA523" s="35">
        <f>VLOOKUP($L523,setting!$A$2:$M$93,13,0)</f>
        <v>8006</v>
      </c>
      <c r="AB523" s="19"/>
      <c r="AC523" s="6" t="s">
        <v>305</v>
      </c>
      <c r="AD523" s="6" t="str">
        <f t="shared" si="18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('C087EB6EE5F5','&lt;?xml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524" spans="1:30" ht="135" x14ac:dyDescent="0.25">
      <c r="A524" s="4" t="s">
        <v>1171</v>
      </c>
      <c r="B524" s="4" t="str">
        <f t="shared" si="182"/>
        <v>10A</v>
      </c>
      <c r="C524" s="4" t="str">
        <f>VLOOKUP(B524,Cabang!A:B,2,0)</f>
        <v>Bandarlampung</v>
      </c>
      <c r="D524" s="4" t="str">
        <f>VLOOKUP(B524,Cabang!A:C,3,0)</f>
        <v>TKTW1</v>
      </c>
      <c r="E524" s="17" t="s">
        <v>1177</v>
      </c>
      <c r="F524" s="6" t="str">
        <f t="shared" si="183"/>
        <v>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24" s="19"/>
      <c r="H524" s="3" t="str">
        <f t="shared" si="184"/>
        <v>C087EB6A1C09</v>
      </c>
      <c r="I524" s="19" t="str">
        <f t="shared" si="185"/>
        <v>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24" s="19"/>
      <c r="K524" s="19" t="str">
        <f t="shared" si="186"/>
        <v>10AM100</v>
      </c>
      <c r="L524" s="19" t="str">
        <f t="shared" si="187"/>
        <v>10A</v>
      </c>
      <c r="M524" s="35" t="str">
        <f>VLOOKUP($L524,setting!$A$2:$M$93,3,0)</f>
        <v>192.168.0.240</v>
      </c>
      <c r="N524" s="35">
        <f>VLOOKUP($L524,setting!$A$2:$M$93,4,0)</f>
        <v>8008</v>
      </c>
      <c r="O524" s="35" t="str">
        <f>VLOOKUP($L524,setting!$A$2:$M$93,5,0)</f>
        <v>36.89.97.212</v>
      </c>
      <c r="P524" s="35">
        <f>VLOOKUP($L524,setting!$A$2:$M$93,6,0)</f>
        <v>8009</v>
      </c>
      <c r="Q524" s="19">
        <v>1</v>
      </c>
      <c r="R524" s="19">
        <v>1</v>
      </c>
      <c r="S524" s="19">
        <v>1234</v>
      </c>
      <c r="T524" s="19" t="s">
        <v>120</v>
      </c>
      <c r="U524" s="19" t="s">
        <v>302</v>
      </c>
      <c r="V524" s="19" t="s">
        <v>302</v>
      </c>
      <c r="W524" s="3" t="s">
        <v>466</v>
      </c>
      <c r="X524" s="3" t="s">
        <v>466</v>
      </c>
      <c r="Y524" s="19"/>
      <c r="Z524" s="35" t="str">
        <f>VLOOKUP($L524,setting!$A$2:$M$93,12,0)</f>
        <v>118.97.237.244</v>
      </c>
      <c r="AA524" s="35">
        <f>VLOOKUP($L524,setting!$A$2:$M$93,13,0)</f>
        <v>8009</v>
      </c>
      <c r="AB524" s="19"/>
      <c r="AC524" s="6" t="s">
        <v>305</v>
      </c>
      <c r="AD524" s="6" t="str">
        <f t="shared" si="18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('C087EB6A1C09','&lt;?xml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&lt;/userconfig&gt;','','10AM100','10A','192.168.0.240','8008','36.89.97.212','8009','1','1','1234','TO','INJECT','INJECT','2017-12-22 08:15:30','2017-12-22 08:15:30','','118.97.237.244','8009');</v>
      </c>
    </row>
    <row r="525" spans="1:30" ht="135" x14ac:dyDescent="0.25">
      <c r="A525" s="4" t="s">
        <v>1172</v>
      </c>
      <c r="B525" s="4" t="str">
        <f t="shared" si="182"/>
        <v>24A</v>
      </c>
      <c r="C525" s="4" t="str">
        <f>VLOOKUP(B525,Cabang!A:B,2,0)</f>
        <v>Manado</v>
      </c>
      <c r="D525" s="4" t="str">
        <f>VLOOKUP(B525,Cabang!A:C,3,0)</f>
        <v>TKTW5</v>
      </c>
      <c r="E525" s="17" t="s">
        <v>1178</v>
      </c>
      <c r="F525" s="6" t="str">
        <f t="shared" si="183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525" s="19"/>
      <c r="H525" s="3" t="str">
        <f t="shared" si="184"/>
        <v>C087EB68DF73</v>
      </c>
      <c r="I525" s="19" t="str">
        <f t="shared" si="185"/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525" s="19"/>
      <c r="K525" s="19" t="str">
        <f t="shared" si="186"/>
        <v>24AM100</v>
      </c>
      <c r="L525" s="19" t="str">
        <f t="shared" si="187"/>
        <v>24A</v>
      </c>
      <c r="M525" s="35" t="str">
        <f>VLOOKUP($L525,setting!$A$2:$M$93,3,0)</f>
        <v>192.168.0.240</v>
      </c>
      <c r="N525" s="35">
        <f>VLOOKUP($L525,setting!$A$2:$M$93,4,0)</f>
        <v>8006</v>
      </c>
      <c r="O525" s="35" t="str">
        <f>VLOOKUP($L525,setting!$A$2:$M$93,5,0)</f>
        <v>180.250.176.221</v>
      </c>
      <c r="P525" s="35">
        <f>VLOOKUP($L525,setting!$A$2:$M$93,6,0)</f>
        <v>8006</v>
      </c>
      <c r="Q525" s="19">
        <v>1</v>
      </c>
      <c r="R525" s="19">
        <v>1</v>
      </c>
      <c r="S525" s="19">
        <v>1234</v>
      </c>
      <c r="T525" s="19" t="s">
        <v>120</v>
      </c>
      <c r="U525" s="19" t="s">
        <v>302</v>
      </c>
      <c r="V525" s="19" t="s">
        <v>302</v>
      </c>
      <c r="W525" s="3" t="s">
        <v>466</v>
      </c>
      <c r="X525" s="3" t="s">
        <v>466</v>
      </c>
      <c r="Y525" s="19"/>
      <c r="Z525" s="35" t="str">
        <f>VLOOKUP($L525,setting!$A$2:$M$93,12,0)</f>
        <v>118.97.237.244</v>
      </c>
      <c r="AA525" s="35">
        <f>VLOOKUP($L525,setting!$A$2:$M$93,13,0)</f>
        <v>8006</v>
      </c>
      <c r="AB525" s="19"/>
      <c r="AC525" s="6" t="s">
        <v>305</v>
      </c>
      <c r="AD525" s="6" t="str">
        <f t="shared" si="18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('C087EB68DF73','&lt;?xml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526" spans="1:30" ht="135" x14ac:dyDescent="0.25">
      <c r="A526" s="4" t="s">
        <v>1173</v>
      </c>
      <c r="B526" s="4" t="str">
        <f t="shared" si="182"/>
        <v>29A</v>
      </c>
      <c r="C526" s="4" t="str">
        <f>VLOOKUP(B526,Cabang!A:B,2,0)</f>
        <v>Kendari</v>
      </c>
      <c r="D526" s="4" t="str">
        <f>VLOOKUP(B526,Cabang!A:C,3,0)</f>
        <v>TKTW5</v>
      </c>
      <c r="E526" s="17" t="s">
        <v>1179</v>
      </c>
      <c r="F526" s="6" t="str">
        <f t="shared" si="183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26" s="19"/>
      <c r="H526" s="3" t="str">
        <f t="shared" si="184"/>
        <v>C087EB6A1BF5</v>
      </c>
      <c r="I526" s="19" t="str">
        <f t="shared" si="185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26" s="19"/>
      <c r="K526" s="19" t="str">
        <f t="shared" si="186"/>
        <v>29AM100</v>
      </c>
      <c r="L526" s="19" t="str">
        <f t="shared" si="187"/>
        <v>29A</v>
      </c>
      <c r="M526" s="35" t="str">
        <f>VLOOKUP($L526,setting!$A$2:$M$93,3,0)</f>
        <v>192.168.0.240</v>
      </c>
      <c r="N526" s="35">
        <f>VLOOKUP($L526,setting!$A$2:$M$93,4,0)</f>
        <v>8006</v>
      </c>
      <c r="O526" s="35" t="str">
        <f>VLOOKUP($L526,setting!$A$2:$M$93,5,0)</f>
        <v>180.250.176.221</v>
      </c>
      <c r="P526" s="35">
        <f>VLOOKUP($L526,setting!$A$2:$M$93,6,0)</f>
        <v>8009</v>
      </c>
      <c r="Q526" s="19">
        <v>1</v>
      </c>
      <c r="R526" s="19">
        <v>1</v>
      </c>
      <c r="S526" s="19">
        <v>1234</v>
      </c>
      <c r="T526" s="19" t="s">
        <v>120</v>
      </c>
      <c r="U526" s="19" t="s">
        <v>302</v>
      </c>
      <c r="V526" s="19" t="s">
        <v>302</v>
      </c>
      <c r="W526" s="3" t="s">
        <v>466</v>
      </c>
      <c r="X526" s="3" t="s">
        <v>466</v>
      </c>
      <c r="Y526" s="19"/>
      <c r="Z526" s="35" t="str">
        <f>VLOOKUP($L526,setting!$A$2:$M$93,12,0)</f>
        <v>118.97.237.244</v>
      </c>
      <c r="AA526" s="35">
        <f>VLOOKUP($L526,setting!$A$2:$M$93,13,0)</f>
        <v>8009</v>
      </c>
      <c r="AB526" s="19"/>
      <c r="AC526" s="6" t="s">
        <v>305</v>
      </c>
      <c r="AD526" s="6" t="str">
        <f t="shared" si="18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('C087EB6A1BF5','&lt;?xml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527" spans="1:30" x14ac:dyDescent="0.25">
      <c r="L527"/>
    </row>
    <row r="528" spans="1:30" ht="135" x14ac:dyDescent="0.25">
      <c r="A528" s="4" t="s">
        <v>1180</v>
      </c>
      <c r="B528" s="4" t="str">
        <f t="shared" ref="B528" si="189">LEFT(A528,3)</f>
        <v>13A</v>
      </c>
      <c r="C528" s="4" t="str">
        <f>VLOOKUP(B528,Cabang!A:B,2,0)</f>
        <v>Bekasi</v>
      </c>
      <c r="D528" s="4" t="str">
        <f>VLOOKUP(B528,Cabang!A:C,3,0)</f>
        <v>TKTW2</v>
      </c>
      <c r="E528" s="4" t="s">
        <v>1188</v>
      </c>
      <c r="F528" s="6" t="str">
        <f t="shared" ref="F528" si="190">CONCATENATE("&lt;?xml version=""1.0"" encoding=""UTF-8""?&gt;&lt;userconfig&gt;&lt;username&gt;Office Mebel ",C528,"&lt;/username&gt;&lt;szId&gt;",K528,"&lt;/szId&gt;&lt;password&gt;1234&lt;/password&gt;&lt;szDepoId&gt;",L528,"&lt;/szDepoId&gt;&lt;szDepoName&gt;",C528,"&lt;/szDepoName&gt;&lt;database&gt;MobileSFA.db3&lt;/database&gt;&lt;szWifiIP&gt;",M528,"&lt;/szWifiIP&gt;&lt;szWifiPort&gt;",N528,"&lt;/szWifiPort&gt;&lt;szGPRSIP&gt;",O528,"&lt;/szGPRSIP&gt;&lt;szGPRSPort&gt;",P528,"&lt;/szGPRSPort&gt;  &lt;szBackUpIP&gt;",Z528,"&lt;/szBackUpIP&gt;&lt;szBackUpPort&gt;",AA528,"&lt;/szBackUpPort&gt;  &lt;szType&gt;TO&lt;/szType&gt;&lt;bWifi&gt;YES&lt;/bWifi&gt;&lt;bDalamKota&gt;YES&lt;/bDalamKota&gt;    &lt;/userconfig&gt;")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28" s="19"/>
      <c r="H528" s="3" t="str">
        <f t="shared" ref="H528" si="191">E528</f>
        <v>205EF77A8C7E</v>
      </c>
      <c r="I528" s="19" t="str">
        <f t="shared" ref="I528" si="192">F528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28" s="19"/>
      <c r="K528" s="19" t="str">
        <f t="shared" ref="K528" si="193">CONCATENATE(B528,"M100")</f>
        <v>13AM100</v>
      </c>
      <c r="L528" s="19" t="str">
        <f t="shared" ref="L528" si="194">B528</f>
        <v>13A</v>
      </c>
      <c r="M528" s="35" t="str">
        <f>VLOOKUP($L528,setting!$A$2:$M$93,3,0)</f>
        <v>192.168.0.240</v>
      </c>
      <c r="N528" s="35">
        <f>VLOOKUP($L528,setting!$A$2:$M$93,4,0)</f>
        <v>8002</v>
      </c>
      <c r="O528" s="35" t="str">
        <f>VLOOKUP($L528,setting!$A$2:$M$93,5,0)</f>
        <v>36.66.214.246</v>
      </c>
      <c r="P528" s="35">
        <f>VLOOKUP($L528,setting!$A$2:$M$93,6,0)</f>
        <v>8009</v>
      </c>
      <c r="Q528" s="19">
        <v>1</v>
      </c>
      <c r="R528" s="19">
        <v>1</v>
      </c>
      <c r="S528" s="19">
        <v>1234</v>
      </c>
      <c r="T528" s="19" t="s">
        <v>120</v>
      </c>
      <c r="U528" s="19" t="s">
        <v>302</v>
      </c>
      <c r="V528" s="19" t="s">
        <v>302</v>
      </c>
      <c r="W528" s="3" t="s">
        <v>466</v>
      </c>
      <c r="X528" s="3" t="s">
        <v>466</v>
      </c>
      <c r="Y528" s="19"/>
      <c r="Z528" s="35" t="str">
        <f>VLOOKUP($L528,setting!$A$2:$M$93,12,0)</f>
        <v>118.97.237.244</v>
      </c>
      <c r="AA528" s="35">
        <f>VLOOKUP($L528,setting!$A$2:$M$93,13,0)</f>
        <v>8009</v>
      </c>
      <c r="AB528" s="19"/>
      <c r="AC528" s="6" t="s">
        <v>305</v>
      </c>
      <c r="AD528" s="6" t="str">
        <f t="shared" ref="AD528" si="195">CONCATENATE(AC528,H528,"','",I528,"','",J528,"','",K528,"','",L528,"','",M528,"','",N528,"','",O528,"','",P528,"','",Q528,"','",R528,"','",S528,"','",T528,"','",U528,"','",V528,"','",W528,"','",X528,"','",Y528,"','",Z528,"','",AA528,"');")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('205EF77A8C7E','&lt;?xml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529" spans="1:30" ht="135" x14ac:dyDescent="0.25">
      <c r="A529" s="4" t="s">
        <v>1181</v>
      </c>
      <c r="B529" s="4" t="str">
        <f t="shared" ref="B529:B535" si="196">LEFT(A529,3)</f>
        <v>13C</v>
      </c>
      <c r="C529" s="4" t="str">
        <f>VLOOKUP(B529,Cabang!A:B,2,0)</f>
        <v>Sukabumi</v>
      </c>
      <c r="D529" s="4" t="str">
        <f>VLOOKUP(B529,Cabang!A:C,3,0)</f>
        <v>TKTW2</v>
      </c>
      <c r="E529" s="4" t="s">
        <v>1189</v>
      </c>
      <c r="F529" s="6" t="str">
        <f t="shared" ref="F529:F535" si="197">CONCATENATE("&lt;?xml version=""1.0"" encoding=""UTF-8""?&gt;&lt;userconfig&gt;&lt;username&gt;Office Mebel ",C529,"&lt;/username&gt;&lt;szId&gt;",K529,"&lt;/szId&gt;&lt;password&gt;1234&lt;/password&gt;&lt;szDepoId&gt;",L529,"&lt;/szDepoId&gt;&lt;szDepoName&gt;",C529,"&lt;/szDepoName&gt;&lt;database&gt;MobileSFA.db3&lt;/database&gt;&lt;szWifiIP&gt;",M529,"&lt;/szWifiIP&gt;&lt;szWifiPort&gt;",N529,"&lt;/szWifiPort&gt;&lt;szGPRSIP&gt;",O529,"&lt;/szGPRSIP&gt;&lt;szGPRSPort&gt;",P529,"&lt;/szGPRSPort&gt;  &lt;szBackUpIP&gt;",Z529,"&lt;/szBackUpIP&gt;&lt;szBackUpPort&gt;",AA529,"&lt;/szBackUpPort&gt;  &lt;szType&gt;TO&lt;/szType&gt;&lt;bWifi&gt;YES&lt;/bWifi&gt;&lt;bDalamKota&gt;YES&lt;/bDalamKota&gt;    &lt;/userconfig&gt;")</f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529" s="19"/>
      <c r="H529" s="3" t="str">
        <f t="shared" ref="H529:H535" si="198">E529</f>
        <v>C087EB5A481F</v>
      </c>
      <c r="I529" s="19" t="str">
        <f t="shared" ref="I529:I535" si="199">F529</f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529" s="19"/>
      <c r="K529" s="19" t="str">
        <f t="shared" ref="K529:K535" si="200">CONCATENATE(B529,"M100")</f>
        <v>13CM100</v>
      </c>
      <c r="L529" s="19" t="str">
        <f t="shared" ref="L529:L535" si="201">B529</f>
        <v>13C</v>
      </c>
      <c r="M529" s="35" t="str">
        <f>VLOOKUP($L529,setting!$A$2:$M$93,3,0)</f>
        <v>192.168.0.240</v>
      </c>
      <c r="N529" s="35">
        <f>VLOOKUP($L529,setting!$A$2:$M$93,4,0)</f>
        <v>8003</v>
      </c>
      <c r="O529" s="35" t="str">
        <f>VLOOKUP($L529,setting!$A$2:$M$93,5,0)</f>
        <v>180.250.176.222</v>
      </c>
      <c r="P529" s="35">
        <f>VLOOKUP($L529,setting!$A$2:$M$93,6,0)</f>
        <v>8003</v>
      </c>
      <c r="Q529" s="19">
        <v>1</v>
      </c>
      <c r="R529" s="19">
        <v>1</v>
      </c>
      <c r="S529" s="19">
        <v>1234</v>
      </c>
      <c r="T529" s="19" t="s">
        <v>120</v>
      </c>
      <c r="U529" s="19" t="s">
        <v>302</v>
      </c>
      <c r="V529" s="19" t="s">
        <v>302</v>
      </c>
      <c r="W529" s="3" t="s">
        <v>466</v>
      </c>
      <c r="X529" s="3" t="s">
        <v>466</v>
      </c>
      <c r="Y529" s="19"/>
      <c r="Z529" s="35" t="str">
        <f>VLOOKUP($L529,setting!$A$2:$M$93,12,0)</f>
        <v>118.97.237.244</v>
      </c>
      <c r="AA529" s="35">
        <f>VLOOKUP($L529,setting!$A$2:$M$93,13,0)</f>
        <v>8003</v>
      </c>
      <c r="AB529" s="19"/>
      <c r="AC529" s="6" t="s">
        <v>305</v>
      </c>
      <c r="AD529" s="6" t="str">
        <f t="shared" ref="AD529:AD535" si="202">CONCATENATE(AC529,H529,"','",I529,"','",J529,"','",K529,"','",L529,"','",M529,"','",N529,"','",O529,"','",P529,"','",Q529,"','",R529,"','",S529,"','",T529,"','",U529,"','",V529,"','",W529,"','",X529,"','",Y529,"','",Z529,"','",AA529,"');")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('C087EB5A481F','&lt;?xml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&lt;/userconfig&gt;','','13CM100','13C','192.168.0.240','8003','180.250.176.222','8003','1','1','1234','TO','INJECT','INJECT','2017-12-22 08:15:30','2017-12-22 08:15:30','','118.97.237.244','8003');</v>
      </c>
    </row>
    <row r="530" spans="1:30" ht="135" x14ac:dyDescent="0.25">
      <c r="A530" s="4" t="s">
        <v>1182</v>
      </c>
      <c r="B530" s="4" t="str">
        <f t="shared" si="196"/>
        <v>16B</v>
      </c>
      <c r="C530" s="4" t="str">
        <f>VLOOKUP(B530,Cabang!A:B,2,0)</f>
        <v>Madiun</v>
      </c>
      <c r="D530" s="4" t="str">
        <f>VLOOKUP(B530,Cabang!A:C,3,0)</f>
        <v>TKTW4</v>
      </c>
      <c r="E530" s="4" t="s">
        <v>1190</v>
      </c>
      <c r="F530" s="6" t="str">
        <f t="shared" si="197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30" s="19"/>
      <c r="H530" s="3" t="str">
        <f t="shared" si="198"/>
        <v>C087EB6A1B2F</v>
      </c>
      <c r="I530" s="19" t="str">
        <f t="shared" si="199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30" s="19"/>
      <c r="K530" s="19" t="str">
        <f t="shared" si="200"/>
        <v>16BM100</v>
      </c>
      <c r="L530" s="19" t="str">
        <f t="shared" si="201"/>
        <v>16B</v>
      </c>
      <c r="M530" s="35" t="str">
        <f>VLOOKUP($L530,setting!$A$2:$M$93,3,0)</f>
        <v>192.168.0.240</v>
      </c>
      <c r="N530" s="35">
        <f>VLOOKUP($L530,setting!$A$2:$M$93,4,0)</f>
        <v>8005</v>
      </c>
      <c r="O530" s="35" t="str">
        <f>VLOOKUP($L530,setting!$A$2:$M$93,5,0)</f>
        <v>182.23.61.173</v>
      </c>
      <c r="P530" s="35">
        <f>VLOOKUP($L530,setting!$A$2:$M$93,6,0)</f>
        <v>8005</v>
      </c>
      <c r="Q530" s="19">
        <v>1</v>
      </c>
      <c r="R530" s="19">
        <v>1</v>
      </c>
      <c r="S530" s="19">
        <v>1234</v>
      </c>
      <c r="T530" s="19" t="s">
        <v>120</v>
      </c>
      <c r="U530" s="19" t="s">
        <v>302</v>
      </c>
      <c r="V530" s="19" t="s">
        <v>302</v>
      </c>
      <c r="W530" s="3" t="s">
        <v>466</v>
      </c>
      <c r="X530" s="3" t="s">
        <v>466</v>
      </c>
      <c r="Y530" s="19"/>
      <c r="Z530" s="35" t="str">
        <f>VLOOKUP($L530,setting!$A$2:$M$93,12,0)</f>
        <v>118.97.237.244</v>
      </c>
      <c r="AA530" s="35">
        <f>VLOOKUP($L530,setting!$A$2:$M$93,13,0)</f>
        <v>8005</v>
      </c>
      <c r="AB530" s="19"/>
      <c r="AC530" s="6" t="s">
        <v>305</v>
      </c>
      <c r="AD530" s="6" t="str">
        <f t="shared" si="20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('C087EB6A1B2F','&lt;?xml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531" spans="1:30" ht="135" x14ac:dyDescent="0.25">
      <c r="A531" s="4" t="s">
        <v>1183</v>
      </c>
      <c r="B531" s="4" t="str">
        <f t="shared" si="196"/>
        <v>16C</v>
      </c>
      <c r="C531" s="4" t="str">
        <f>VLOOKUP(B531,Cabang!A:B,2,0)</f>
        <v>Surabaya Timur</v>
      </c>
      <c r="D531" s="4" t="str">
        <f>VLOOKUP(B531,Cabang!A:C,3,0)</f>
        <v>TKTW4</v>
      </c>
      <c r="E531" s="4" t="s">
        <v>1191</v>
      </c>
      <c r="F531" s="6" t="str">
        <f t="shared" si="19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31" s="19"/>
      <c r="H531" s="3" t="str">
        <f t="shared" si="198"/>
        <v>205EF77B0CCA</v>
      </c>
      <c r="I531" s="19" t="str">
        <f t="shared" si="19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31" s="19"/>
      <c r="K531" s="19" t="str">
        <f t="shared" si="200"/>
        <v>16CM100</v>
      </c>
      <c r="L531" s="19" t="str">
        <f t="shared" si="201"/>
        <v>16C</v>
      </c>
      <c r="M531" s="35" t="str">
        <f>VLOOKUP($L531,setting!$A$2:$M$93,3,0)</f>
        <v>192.168.0.240</v>
      </c>
      <c r="N531" s="35">
        <f>VLOOKUP($L531,setting!$A$2:$M$93,4,0)</f>
        <v>8005</v>
      </c>
      <c r="O531" s="35" t="str">
        <f>VLOOKUP($L531,setting!$A$2:$M$93,5,0)</f>
        <v>182.23.61.173</v>
      </c>
      <c r="P531" s="35">
        <f>VLOOKUP($L531,setting!$A$2:$M$93,6,0)</f>
        <v>8005</v>
      </c>
      <c r="Q531" s="19">
        <v>1</v>
      </c>
      <c r="R531" s="19">
        <v>1</v>
      </c>
      <c r="S531" s="19">
        <v>1234</v>
      </c>
      <c r="T531" s="19" t="s">
        <v>120</v>
      </c>
      <c r="U531" s="19" t="s">
        <v>302</v>
      </c>
      <c r="V531" s="19" t="s">
        <v>302</v>
      </c>
      <c r="W531" s="3" t="s">
        <v>466</v>
      </c>
      <c r="X531" s="3" t="s">
        <v>466</v>
      </c>
      <c r="Y531" s="19"/>
      <c r="Z531" s="35" t="str">
        <f>VLOOKUP($L531,setting!$A$2:$M$93,12,0)</f>
        <v>118.97.237.244</v>
      </c>
      <c r="AA531" s="35">
        <f>VLOOKUP($L531,setting!$A$2:$M$93,13,0)</f>
        <v>8005</v>
      </c>
      <c r="AB531" s="19"/>
      <c r="AC531" s="6" t="s">
        <v>305</v>
      </c>
      <c r="AD531" s="6" t="str">
        <f t="shared" si="20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('205EF77B0CCA','&lt;?xml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32" spans="1:30" ht="135" x14ac:dyDescent="0.25">
      <c r="A532" s="4" t="s">
        <v>1184</v>
      </c>
      <c r="B532" s="4" t="str">
        <f t="shared" si="196"/>
        <v>16C</v>
      </c>
      <c r="C532" s="4" t="str">
        <f>VLOOKUP(B532,Cabang!A:B,2,0)</f>
        <v>Surabaya Timur</v>
      </c>
      <c r="D532" s="4" t="str">
        <f>VLOOKUP(B532,Cabang!A:C,3,0)</f>
        <v>TKTW4</v>
      </c>
      <c r="E532" s="4" t="s">
        <v>1192</v>
      </c>
      <c r="F532" s="6" t="str">
        <f t="shared" si="19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32" s="19"/>
      <c r="H532" s="3" t="str">
        <f t="shared" si="198"/>
        <v>205EF77A8C7C</v>
      </c>
      <c r="I532" s="19" t="str">
        <f t="shared" si="19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32" s="19"/>
      <c r="K532" s="19" t="str">
        <f t="shared" si="200"/>
        <v>16CM100</v>
      </c>
      <c r="L532" s="19" t="str">
        <f t="shared" si="201"/>
        <v>16C</v>
      </c>
      <c r="M532" s="35" t="str">
        <f>VLOOKUP($L532,setting!$A$2:$M$93,3,0)</f>
        <v>192.168.0.240</v>
      </c>
      <c r="N532" s="35">
        <f>VLOOKUP($L532,setting!$A$2:$M$93,4,0)</f>
        <v>8005</v>
      </c>
      <c r="O532" s="35" t="str">
        <f>VLOOKUP($L532,setting!$A$2:$M$93,5,0)</f>
        <v>182.23.61.173</v>
      </c>
      <c r="P532" s="35">
        <f>VLOOKUP($L532,setting!$A$2:$M$93,6,0)</f>
        <v>8005</v>
      </c>
      <c r="Q532" s="19">
        <v>1</v>
      </c>
      <c r="R532" s="19">
        <v>1</v>
      </c>
      <c r="S532" s="19">
        <v>1234</v>
      </c>
      <c r="T532" s="19" t="s">
        <v>120</v>
      </c>
      <c r="U532" s="19" t="s">
        <v>302</v>
      </c>
      <c r="V532" s="19" t="s">
        <v>302</v>
      </c>
      <c r="W532" s="3" t="s">
        <v>466</v>
      </c>
      <c r="X532" s="3" t="s">
        <v>466</v>
      </c>
      <c r="Y532" s="19"/>
      <c r="Z532" s="35" t="str">
        <f>VLOOKUP($L532,setting!$A$2:$M$93,12,0)</f>
        <v>118.97.237.244</v>
      </c>
      <c r="AA532" s="35">
        <f>VLOOKUP($L532,setting!$A$2:$M$93,13,0)</f>
        <v>8005</v>
      </c>
      <c r="AB532" s="19"/>
      <c r="AC532" s="6" t="s">
        <v>305</v>
      </c>
      <c r="AD532" s="6" t="str">
        <f t="shared" si="20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('205EF77A8C7C','&lt;?xml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33" spans="1:30" ht="135" x14ac:dyDescent="0.25">
      <c r="A533" s="4" t="s">
        <v>1185</v>
      </c>
      <c r="B533" s="4" t="str">
        <f t="shared" si="196"/>
        <v>16C</v>
      </c>
      <c r="C533" s="4" t="str">
        <f>VLOOKUP(B533,Cabang!A:B,2,0)</f>
        <v>Surabaya Timur</v>
      </c>
      <c r="D533" s="4" t="str">
        <f>VLOOKUP(B533,Cabang!A:C,3,0)</f>
        <v>TKTW4</v>
      </c>
      <c r="E533" s="4" t="s">
        <v>1193</v>
      </c>
      <c r="F533" s="6" t="str">
        <f t="shared" si="19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33" s="19"/>
      <c r="H533" s="3" t="str">
        <f t="shared" si="198"/>
        <v>205EF77A8C32</v>
      </c>
      <c r="I533" s="19" t="str">
        <f t="shared" si="19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33" s="19"/>
      <c r="K533" s="19" t="str">
        <f t="shared" si="200"/>
        <v>16CM100</v>
      </c>
      <c r="L533" s="19" t="str">
        <f t="shared" si="201"/>
        <v>16C</v>
      </c>
      <c r="M533" s="35" t="str">
        <f>VLOOKUP($L533,setting!$A$2:$M$93,3,0)</f>
        <v>192.168.0.240</v>
      </c>
      <c r="N533" s="35">
        <f>VLOOKUP($L533,setting!$A$2:$M$93,4,0)</f>
        <v>8005</v>
      </c>
      <c r="O533" s="35" t="str">
        <f>VLOOKUP($L533,setting!$A$2:$M$93,5,0)</f>
        <v>182.23.61.173</v>
      </c>
      <c r="P533" s="35">
        <f>VLOOKUP($L533,setting!$A$2:$M$93,6,0)</f>
        <v>8005</v>
      </c>
      <c r="Q533" s="19">
        <v>1</v>
      </c>
      <c r="R533" s="19">
        <v>1</v>
      </c>
      <c r="S533" s="19">
        <v>1234</v>
      </c>
      <c r="T533" s="19" t="s">
        <v>120</v>
      </c>
      <c r="U533" s="19" t="s">
        <v>302</v>
      </c>
      <c r="V533" s="19" t="s">
        <v>302</v>
      </c>
      <c r="W533" s="3" t="s">
        <v>466</v>
      </c>
      <c r="X533" s="3" t="s">
        <v>466</v>
      </c>
      <c r="Y533" s="19"/>
      <c r="Z533" s="35" t="str">
        <f>VLOOKUP($L533,setting!$A$2:$M$93,12,0)</f>
        <v>118.97.237.244</v>
      </c>
      <c r="AA533" s="35">
        <f>VLOOKUP($L533,setting!$A$2:$M$93,13,0)</f>
        <v>8005</v>
      </c>
      <c r="AB533" s="19"/>
      <c r="AC533" s="6" t="s">
        <v>305</v>
      </c>
      <c r="AD533" s="6" t="str">
        <f t="shared" si="20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('205EF77A8C32','&lt;?xml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34" spans="1:30" ht="135" x14ac:dyDescent="0.25">
      <c r="A534" s="4" t="s">
        <v>1186</v>
      </c>
      <c r="B534" s="4" t="str">
        <f t="shared" si="196"/>
        <v>16C</v>
      </c>
      <c r="C534" s="4" t="str">
        <f>VLOOKUP(B534,Cabang!A:B,2,0)</f>
        <v>Surabaya Timur</v>
      </c>
      <c r="D534" s="4" t="str">
        <f>VLOOKUP(B534,Cabang!A:C,3,0)</f>
        <v>TKTW4</v>
      </c>
      <c r="E534" s="4" t="s">
        <v>1194</v>
      </c>
      <c r="F534" s="6" t="str">
        <f t="shared" si="19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34" s="19"/>
      <c r="H534" s="3" t="str">
        <f t="shared" si="198"/>
        <v>205EF77A8848</v>
      </c>
      <c r="I534" s="19" t="str">
        <f t="shared" si="19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34" s="19"/>
      <c r="K534" s="19" t="str">
        <f t="shared" si="200"/>
        <v>16CM100</v>
      </c>
      <c r="L534" s="19" t="str">
        <f t="shared" si="201"/>
        <v>16C</v>
      </c>
      <c r="M534" s="35" t="str">
        <f>VLOOKUP($L534,setting!$A$2:$M$93,3,0)</f>
        <v>192.168.0.240</v>
      </c>
      <c r="N534" s="35">
        <f>VLOOKUP($L534,setting!$A$2:$M$93,4,0)</f>
        <v>8005</v>
      </c>
      <c r="O534" s="35" t="str">
        <f>VLOOKUP($L534,setting!$A$2:$M$93,5,0)</f>
        <v>182.23.61.173</v>
      </c>
      <c r="P534" s="35">
        <f>VLOOKUP($L534,setting!$A$2:$M$93,6,0)</f>
        <v>8005</v>
      </c>
      <c r="Q534" s="19">
        <v>1</v>
      </c>
      <c r="R534" s="19">
        <v>1</v>
      </c>
      <c r="S534" s="19">
        <v>1234</v>
      </c>
      <c r="T534" s="19" t="s">
        <v>120</v>
      </c>
      <c r="U534" s="19" t="s">
        <v>302</v>
      </c>
      <c r="V534" s="19" t="s">
        <v>302</v>
      </c>
      <c r="W534" s="3" t="s">
        <v>466</v>
      </c>
      <c r="X534" s="3" t="s">
        <v>466</v>
      </c>
      <c r="Y534" s="19"/>
      <c r="Z534" s="35" t="str">
        <f>VLOOKUP($L534,setting!$A$2:$M$93,12,0)</f>
        <v>118.97.237.244</v>
      </c>
      <c r="AA534" s="35">
        <f>VLOOKUP($L534,setting!$A$2:$M$93,13,0)</f>
        <v>8005</v>
      </c>
      <c r="AB534" s="19"/>
      <c r="AC534" s="6" t="s">
        <v>305</v>
      </c>
      <c r="AD534" s="6" t="str">
        <f t="shared" si="20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('205EF77A8848','&lt;?xml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35" spans="1:30" ht="135" x14ac:dyDescent="0.25">
      <c r="A535" s="4" t="s">
        <v>1187</v>
      </c>
      <c r="B535" s="4" t="str">
        <f t="shared" si="196"/>
        <v>16C</v>
      </c>
      <c r="C535" s="4" t="str">
        <f>VLOOKUP(B535,Cabang!A:B,2,0)</f>
        <v>Surabaya Timur</v>
      </c>
      <c r="D535" s="4" t="str">
        <f>VLOOKUP(B535,Cabang!A:C,3,0)</f>
        <v>TKTW4</v>
      </c>
      <c r="E535" s="4" t="s">
        <v>1195</v>
      </c>
      <c r="F535" s="6" t="str">
        <f t="shared" si="19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35" s="19"/>
      <c r="H535" s="3" t="str">
        <f t="shared" si="198"/>
        <v>205EF77A896C</v>
      </c>
      <c r="I535" s="19" t="str">
        <f t="shared" si="19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35" s="19"/>
      <c r="K535" s="19" t="str">
        <f t="shared" si="200"/>
        <v>16CM100</v>
      </c>
      <c r="L535" s="19" t="str">
        <f t="shared" si="201"/>
        <v>16C</v>
      </c>
      <c r="M535" s="35" t="str">
        <f>VLOOKUP($L535,setting!$A$2:$M$93,3,0)</f>
        <v>192.168.0.240</v>
      </c>
      <c r="N535" s="35">
        <f>VLOOKUP($L535,setting!$A$2:$M$93,4,0)</f>
        <v>8005</v>
      </c>
      <c r="O535" s="35" t="str">
        <f>VLOOKUP($L535,setting!$A$2:$M$93,5,0)</f>
        <v>182.23.61.173</v>
      </c>
      <c r="P535" s="35">
        <f>VLOOKUP($L535,setting!$A$2:$M$93,6,0)</f>
        <v>8005</v>
      </c>
      <c r="Q535" s="19">
        <v>1</v>
      </c>
      <c r="R535" s="19">
        <v>1</v>
      </c>
      <c r="S535" s="19">
        <v>1234</v>
      </c>
      <c r="T535" s="19" t="s">
        <v>120</v>
      </c>
      <c r="U535" s="19" t="s">
        <v>302</v>
      </c>
      <c r="V535" s="19" t="s">
        <v>302</v>
      </c>
      <c r="W535" s="3" t="s">
        <v>466</v>
      </c>
      <c r="X535" s="3" t="s">
        <v>466</v>
      </c>
      <c r="Y535" s="19"/>
      <c r="Z535" s="35" t="str">
        <f>VLOOKUP($L535,setting!$A$2:$M$93,12,0)</f>
        <v>118.97.237.244</v>
      </c>
      <c r="AA535" s="35">
        <f>VLOOKUP($L535,setting!$A$2:$M$93,13,0)</f>
        <v>8005</v>
      </c>
      <c r="AB535" s="19"/>
      <c r="AC535" s="6" t="s">
        <v>305</v>
      </c>
      <c r="AD535" s="6" t="str">
        <f t="shared" si="20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('205EF77A896C','&lt;?xml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36" spans="1:30" x14ac:dyDescent="0.25">
      <c r="L536"/>
    </row>
    <row r="537" spans="1:30" ht="135" x14ac:dyDescent="0.25">
      <c r="A537" s="4" t="s">
        <v>1196</v>
      </c>
      <c r="B537" s="4" t="str">
        <f t="shared" ref="B537" si="203">LEFT(A537,3)</f>
        <v>12B</v>
      </c>
      <c r="C537" s="4" t="str">
        <f>VLOOKUP(B537,Cabang!A:B,2,0)</f>
        <v>Serang</v>
      </c>
      <c r="D537" s="4" t="str">
        <f>VLOOKUP(B537,Cabang!A:C,3,0)</f>
        <v>TKTW2</v>
      </c>
      <c r="E537" s="4" t="s">
        <v>1212</v>
      </c>
      <c r="F537" s="6" t="str">
        <f t="shared" ref="F537" si="204">CONCATENATE("&lt;?xml version=""1.0"" encoding=""UTF-8""?&gt;&lt;userconfig&gt;&lt;username&gt;Office Mebel ",C537,"&lt;/username&gt;&lt;szId&gt;",K537,"&lt;/szId&gt;&lt;password&gt;1234&lt;/password&gt;&lt;szDepoId&gt;",L537,"&lt;/szDepoId&gt;&lt;szDepoName&gt;",C537,"&lt;/szDepoName&gt;&lt;database&gt;MobileSFA.db3&lt;/database&gt;&lt;szWifiIP&gt;",M537,"&lt;/szWifiIP&gt;&lt;szWifiPort&gt;",N537,"&lt;/szWifiPort&gt;&lt;szGPRSIP&gt;",O537,"&lt;/szGPRSIP&gt;&lt;szGPRSPort&gt;",P537,"&lt;/szGPRSPort&gt;  &lt;szBackUpIP&gt;",Z537,"&lt;/szBackUpIP&gt;&lt;szBackUpPort&gt;",AA537,"&lt;/szBackUpPort&gt;  &lt;szType&gt;TO&lt;/szType&gt;&lt;bWifi&gt;YES&lt;/bWifi&gt;&lt;bDalamKota&gt;YES&lt;/bDalamKota&gt;    &lt;/userconfig&gt;")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37" s="19"/>
      <c r="H537" s="3" t="str">
        <f t="shared" ref="H537" si="205">E537</f>
        <v>C087EB5CB1BF</v>
      </c>
      <c r="I537" s="19" t="str">
        <f t="shared" ref="I537" si="206">F537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37" s="19"/>
      <c r="K537" s="19" t="str">
        <f t="shared" ref="K537" si="207">CONCATENATE(B537,"M100")</f>
        <v>12BM100</v>
      </c>
      <c r="L537" s="19" t="str">
        <f t="shared" ref="L537" si="208">B537</f>
        <v>12B</v>
      </c>
      <c r="M537" s="35" t="str">
        <f>VLOOKUP($L537,setting!$A$2:$M$93,3,0)</f>
        <v>192.168.0.240</v>
      </c>
      <c r="N537" s="35">
        <f>VLOOKUP($L537,setting!$A$2:$M$93,4,0)</f>
        <v>8002</v>
      </c>
      <c r="O537" s="35" t="str">
        <f>VLOOKUP($L537,setting!$A$2:$M$93,5,0)</f>
        <v>36.66.214.246</v>
      </c>
      <c r="P537" s="35">
        <f>VLOOKUP($L537,setting!$A$2:$M$93,6,0)</f>
        <v>8002</v>
      </c>
      <c r="Q537" s="19">
        <v>1</v>
      </c>
      <c r="R537" s="19">
        <v>1</v>
      </c>
      <c r="S537" s="19">
        <v>1234</v>
      </c>
      <c r="T537" s="19" t="s">
        <v>120</v>
      </c>
      <c r="U537" s="19" t="s">
        <v>302</v>
      </c>
      <c r="V537" s="19" t="s">
        <v>302</v>
      </c>
      <c r="W537" s="3" t="s">
        <v>466</v>
      </c>
      <c r="X537" s="3" t="s">
        <v>466</v>
      </c>
      <c r="Y537" s="19"/>
      <c r="Z537" s="35" t="str">
        <f>VLOOKUP($L537,setting!$A$2:$M$93,12,0)</f>
        <v>118.97.237.244</v>
      </c>
      <c r="AA537" s="35">
        <f>VLOOKUP($L537,setting!$A$2:$M$93,13,0)</f>
        <v>8002</v>
      </c>
      <c r="AB537" s="19"/>
      <c r="AC537" s="6" t="s">
        <v>305</v>
      </c>
      <c r="AD537" s="6" t="str">
        <f t="shared" ref="AD537" si="209">CONCATENATE(AC537,H537,"','",I537,"','",J537,"','",K537,"','",L537,"','",M537,"','",N537,"','",O537,"','",P537,"','",Q537,"','",R537,"','",S537,"','",T537,"','",U537,"','",V537,"','",W537,"','",X537,"','",Y537,"','",Z537,"','",AA537,"');")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('C087EB5CB1BF','&lt;?xml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538" spans="1:30" ht="135" x14ac:dyDescent="0.25">
      <c r="A538" s="4" t="s">
        <v>1197</v>
      </c>
      <c r="B538" s="4" t="str">
        <f t="shared" ref="B538:B569" si="210">LEFT(A538,3)</f>
        <v>12B</v>
      </c>
      <c r="C538" s="4" t="str">
        <f>VLOOKUP(B538,Cabang!A:B,2,0)</f>
        <v>Serang</v>
      </c>
      <c r="D538" s="4" t="str">
        <f>VLOOKUP(B538,Cabang!A:C,3,0)</f>
        <v>TKTW2</v>
      </c>
      <c r="E538" s="4" t="s">
        <v>1213</v>
      </c>
      <c r="F538" s="6" t="str">
        <f t="shared" ref="F538:F552" si="211">CONCATENATE("&lt;?xml version=""1.0"" encoding=""UTF-8""?&gt;&lt;userconfig&gt;&lt;username&gt;Office Mebel ",C538,"&lt;/username&gt;&lt;szId&gt;",K538,"&lt;/szId&gt;&lt;password&gt;1234&lt;/password&gt;&lt;szDepoId&gt;",L538,"&lt;/szDepoId&gt;&lt;szDepoName&gt;",C538,"&lt;/szDepoName&gt;&lt;database&gt;MobileSFA.db3&lt;/database&gt;&lt;szWifiIP&gt;",M538,"&lt;/szWifiIP&gt;&lt;szWifiPort&gt;",N538,"&lt;/szWifiPort&gt;&lt;szGPRSIP&gt;",O538,"&lt;/szGPRSIP&gt;&lt;szGPRSPort&gt;",P538,"&lt;/szGPRSPort&gt;  &lt;szBackUpIP&gt;",Z538,"&lt;/szBackUpIP&gt;&lt;szBackUpPort&gt;",AA538,"&lt;/szBackUpPort&gt;  &lt;szType&gt;TO&lt;/szType&gt;&lt;bWifi&gt;YES&lt;/bWifi&gt;&lt;bDalamKota&gt;YES&lt;/bDalamKota&gt;    &lt;/userconfig&gt;")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38" s="19"/>
      <c r="H538" s="3" t="str">
        <f t="shared" ref="H538:H552" si="212">E538</f>
        <v>C087EB5A475B</v>
      </c>
      <c r="I538" s="19" t="str">
        <f t="shared" ref="I538:I552" si="213">F538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38" s="19"/>
      <c r="K538" s="19" t="str">
        <f t="shared" ref="K538:K552" si="214">CONCATENATE(B538,"M100")</f>
        <v>12BM100</v>
      </c>
      <c r="L538" s="19" t="str">
        <f t="shared" ref="L538:L552" si="215">B538</f>
        <v>12B</v>
      </c>
      <c r="M538" s="35" t="str">
        <f>VLOOKUP($L538,setting!$A$2:$M$93,3,0)</f>
        <v>192.168.0.240</v>
      </c>
      <c r="N538" s="35">
        <f>VLOOKUP($L538,setting!$A$2:$M$93,4,0)</f>
        <v>8002</v>
      </c>
      <c r="O538" s="35" t="str">
        <f>VLOOKUP($L538,setting!$A$2:$M$93,5,0)</f>
        <v>36.66.214.246</v>
      </c>
      <c r="P538" s="35">
        <f>VLOOKUP($L538,setting!$A$2:$M$93,6,0)</f>
        <v>8002</v>
      </c>
      <c r="Q538" s="19">
        <v>1</v>
      </c>
      <c r="R538" s="19">
        <v>1</v>
      </c>
      <c r="S538" s="19">
        <v>1234</v>
      </c>
      <c r="T538" s="19" t="s">
        <v>120</v>
      </c>
      <c r="U538" s="19" t="s">
        <v>302</v>
      </c>
      <c r="V538" s="19" t="s">
        <v>302</v>
      </c>
      <c r="W538" s="3" t="s">
        <v>466</v>
      </c>
      <c r="X538" s="3" t="s">
        <v>466</v>
      </c>
      <c r="Y538" s="19"/>
      <c r="Z538" s="35" t="str">
        <f>VLOOKUP($L538,setting!$A$2:$M$93,12,0)</f>
        <v>118.97.237.244</v>
      </c>
      <c r="AA538" s="35">
        <f>VLOOKUP($L538,setting!$A$2:$M$93,13,0)</f>
        <v>8002</v>
      </c>
      <c r="AB538" s="19"/>
      <c r="AC538" s="6" t="s">
        <v>305</v>
      </c>
      <c r="AD538" s="6" t="str">
        <f t="shared" ref="AD538:AD552" si="216">CONCATENATE(AC538,H538,"','",I538,"','",J538,"','",K538,"','",L538,"','",M538,"','",N538,"','",O538,"','",P538,"','",Q538,"','",R538,"','",S538,"','",T538,"','",U538,"','",V538,"','",W538,"','",X538,"','",Y538,"','",Z538,"','",AA538,"');")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('C087EB5A475B','&lt;?xml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539" spans="1:30" ht="135" x14ac:dyDescent="0.25">
      <c r="A539" s="4" t="s">
        <v>1203</v>
      </c>
      <c r="B539" s="4" t="str">
        <f t="shared" si="210"/>
        <v>12C</v>
      </c>
      <c r="C539" s="4" t="str">
        <f>VLOOKUP(B539,Cabang!A:B,2,0)</f>
        <v>Balaraja</v>
      </c>
      <c r="D539" s="4" t="str">
        <f>VLOOKUP(B539,Cabang!A:C,3,0)</f>
        <v>TKTW2</v>
      </c>
      <c r="E539" s="4" t="s">
        <v>1214</v>
      </c>
      <c r="F539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39" s="19"/>
      <c r="H539" s="3" t="str">
        <f t="shared" si="212"/>
        <v>C087EB68DD51</v>
      </c>
      <c r="I539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39" s="19"/>
      <c r="K539" s="19" t="str">
        <f t="shared" si="214"/>
        <v>12CM100</v>
      </c>
      <c r="L539" s="19" t="str">
        <f t="shared" si="215"/>
        <v>12C</v>
      </c>
      <c r="M539" s="35" t="str">
        <f>VLOOKUP($L539,setting!$A$2:$M$93,3,0)</f>
        <v>192.168.0.152</v>
      </c>
      <c r="N539" s="35">
        <f>VLOOKUP($L539,setting!$A$2:$M$93,4,0)</f>
        <v>8009</v>
      </c>
      <c r="O539" s="35" t="str">
        <f>VLOOKUP($L539,setting!$A$2:$M$93,5,0)</f>
        <v>36.66.214.246</v>
      </c>
      <c r="P539" s="35">
        <f>VLOOKUP($L539,setting!$A$2:$M$93,6,0)</f>
        <v>8009</v>
      </c>
      <c r="Q539" s="19">
        <v>1</v>
      </c>
      <c r="R539" s="19">
        <v>1</v>
      </c>
      <c r="S539" s="19">
        <v>1234</v>
      </c>
      <c r="T539" s="19" t="s">
        <v>120</v>
      </c>
      <c r="U539" s="19" t="s">
        <v>302</v>
      </c>
      <c r="V539" s="19" t="s">
        <v>302</v>
      </c>
      <c r="W539" s="3" t="s">
        <v>466</v>
      </c>
      <c r="X539" s="3" t="s">
        <v>466</v>
      </c>
      <c r="Y539" s="19"/>
      <c r="Z539" s="35" t="str">
        <f>VLOOKUP($L539,setting!$A$2:$M$93,12,0)</f>
        <v>118.97.237.244</v>
      </c>
      <c r="AA539" s="35">
        <f>VLOOKUP($L539,setting!$A$2:$M$93,13,0)</f>
        <v>8009</v>
      </c>
      <c r="AB539" s="19"/>
      <c r="AC539" s="6" t="s">
        <v>305</v>
      </c>
      <c r="AD539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('C087EB68DD51','&lt;?xml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0" spans="1:30" ht="135" x14ac:dyDescent="0.25">
      <c r="A540" s="4" t="s">
        <v>1198</v>
      </c>
      <c r="B540" s="4" t="str">
        <f t="shared" si="210"/>
        <v>12C</v>
      </c>
      <c r="C540" s="4" t="str">
        <f>VLOOKUP(B540,Cabang!A:B,2,0)</f>
        <v>Balaraja</v>
      </c>
      <c r="D540" s="4" t="str">
        <f>VLOOKUP(B540,Cabang!A:C,3,0)</f>
        <v>TKTW2</v>
      </c>
      <c r="E540" s="4" t="s">
        <v>1215</v>
      </c>
      <c r="F540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0" s="19"/>
      <c r="H540" s="3" t="str">
        <f t="shared" si="212"/>
        <v>C087EB5A4AA7</v>
      </c>
      <c r="I540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0" s="19"/>
      <c r="K540" s="19" t="str">
        <f t="shared" si="214"/>
        <v>12CM100</v>
      </c>
      <c r="L540" s="19" t="str">
        <f t="shared" si="215"/>
        <v>12C</v>
      </c>
      <c r="M540" s="35" t="str">
        <f>VLOOKUP($L540,setting!$A$2:$M$93,3,0)</f>
        <v>192.168.0.152</v>
      </c>
      <c r="N540" s="35">
        <f>VLOOKUP($L540,setting!$A$2:$M$93,4,0)</f>
        <v>8009</v>
      </c>
      <c r="O540" s="35" t="str">
        <f>VLOOKUP($L540,setting!$A$2:$M$93,5,0)</f>
        <v>36.66.214.246</v>
      </c>
      <c r="P540" s="35">
        <f>VLOOKUP($L540,setting!$A$2:$M$93,6,0)</f>
        <v>8009</v>
      </c>
      <c r="Q540" s="19">
        <v>1</v>
      </c>
      <c r="R540" s="19">
        <v>1</v>
      </c>
      <c r="S540" s="19">
        <v>1234</v>
      </c>
      <c r="T540" s="19" t="s">
        <v>120</v>
      </c>
      <c r="U540" s="19" t="s">
        <v>302</v>
      </c>
      <c r="V540" s="19" t="s">
        <v>302</v>
      </c>
      <c r="W540" s="3" t="s">
        <v>466</v>
      </c>
      <c r="X540" s="3" t="s">
        <v>466</v>
      </c>
      <c r="Y540" s="19"/>
      <c r="Z540" s="35" t="str">
        <f>VLOOKUP($L540,setting!$A$2:$M$93,12,0)</f>
        <v>118.97.237.244</v>
      </c>
      <c r="AA540" s="35">
        <f>VLOOKUP($L540,setting!$A$2:$M$93,13,0)</f>
        <v>8009</v>
      </c>
      <c r="AB540" s="19"/>
      <c r="AC540" s="6" t="s">
        <v>305</v>
      </c>
      <c r="AD540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('C087EB5A4AA7','&lt;?xml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1" spans="1:30" ht="135" x14ac:dyDescent="0.25">
      <c r="A541" s="4" t="s">
        <v>1199</v>
      </c>
      <c r="B541" s="4" t="str">
        <f t="shared" si="210"/>
        <v>12C</v>
      </c>
      <c r="C541" s="4" t="str">
        <f>VLOOKUP(B541,Cabang!A:B,2,0)</f>
        <v>Balaraja</v>
      </c>
      <c r="D541" s="4" t="str">
        <f>VLOOKUP(B541,Cabang!A:C,3,0)</f>
        <v>TKTW2</v>
      </c>
      <c r="E541" s="4" t="s">
        <v>1216</v>
      </c>
      <c r="F541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1" s="19"/>
      <c r="H541" s="3" t="str">
        <f t="shared" si="212"/>
        <v>C087EB5CB4D9</v>
      </c>
      <c r="I541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1" s="19"/>
      <c r="K541" s="19" t="str">
        <f t="shared" si="214"/>
        <v>12CM100</v>
      </c>
      <c r="L541" s="19" t="str">
        <f t="shared" si="215"/>
        <v>12C</v>
      </c>
      <c r="M541" s="35" t="str">
        <f>VLOOKUP($L541,setting!$A$2:$M$93,3,0)</f>
        <v>192.168.0.152</v>
      </c>
      <c r="N541" s="35">
        <f>VLOOKUP($L541,setting!$A$2:$M$93,4,0)</f>
        <v>8009</v>
      </c>
      <c r="O541" s="35" t="str">
        <f>VLOOKUP($L541,setting!$A$2:$M$93,5,0)</f>
        <v>36.66.214.246</v>
      </c>
      <c r="P541" s="35">
        <f>VLOOKUP($L541,setting!$A$2:$M$93,6,0)</f>
        <v>8009</v>
      </c>
      <c r="Q541" s="19">
        <v>1</v>
      </c>
      <c r="R541" s="19">
        <v>1</v>
      </c>
      <c r="S541" s="19">
        <v>1234</v>
      </c>
      <c r="T541" s="19" t="s">
        <v>120</v>
      </c>
      <c r="U541" s="19" t="s">
        <v>302</v>
      </c>
      <c r="V541" s="19" t="s">
        <v>302</v>
      </c>
      <c r="W541" s="3" t="s">
        <v>466</v>
      </c>
      <c r="X541" s="3" t="s">
        <v>466</v>
      </c>
      <c r="Y541" s="19"/>
      <c r="Z541" s="35" t="str">
        <f>VLOOKUP($L541,setting!$A$2:$M$93,12,0)</f>
        <v>118.97.237.244</v>
      </c>
      <c r="AA541" s="35">
        <f>VLOOKUP($L541,setting!$A$2:$M$93,13,0)</f>
        <v>8009</v>
      </c>
      <c r="AB541" s="19"/>
      <c r="AC541" s="6" t="s">
        <v>305</v>
      </c>
      <c r="AD541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('C087EB5CB4D9','&lt;?xml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2" spans="1:30" ht="135" x14ac:dyDescent="0.25">
      <c r="A542" s="4" t="s">
        <v>1200</v>
      </c>
      <c r="B542" s="4" t="str">
        <f t="shared" si="210"/>
        <v>12C</v>
      </c>
      <c r="C542" s="4" t="str">
        <f>VLOOKUP(B542,Cabang!A:B,2,0)</f>
        <v>Balaraja</v>
      </c>
      <c r="D542" s="4" t="str">
        <f>VLOOKUP(B542,Cabang!A:C,3,0)</f>
        <v>TKTW2</v>
      </c>
      <c r="E542" s="4" t="s">
        <v>1217</v>
      </c>
      <c r="F542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2" s="19"/>
      <c r="H542" s="3" t="str">
        <f t="shared" si="212"/>
        <v>C087EB5B867D</v>
      </c>
      <c r="I542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2" s="19"/>
      <c r="K542" s="19" t="str">
        <f t="shared" si="214"/>
        <v>12CM100</v>
      </c>
      <c r="L542" s="19" t="str">
        <f t="shared" si="215"/>
        <v>12C</v>
      </c>
      <c r="M542" s="35" t="str">
        <f>VLOOKUP($L542,setting!$A$2:$M$93,3,0)</f>
        <v>192.168.0.152</v>
      </c>
      <c r="N542" s="35">
        <f>VLOOKUP($L542,setting!$A$2:$M$93,4,0)</f>
        <v>8009</v>
      </c>
      <c r="O542" s="35" t="str">
        <f>VLOOKUP($L542,setting!$A$2:$M$93,5,0)</f>
        <v>36.66.214.246</v>
      </c>
      <c r="P542" s="35">
        <f>VLOOKUP($L542,setting!$A$2:$M$93,6,0)</f>
        <v>8009</v>
      </c>
      <c r="Q542" s="19">
        <v>1</v>
      </c>
      <c r="R542" s="19">
        <v>1</v>
      </c>
      <c r="S542" s="19">
        <v>1234</v>
      </c>
      <c r="T542" s="19" t="s">
        <v>120</v>
      </c>
      <c r="U542" s="19" t="s">
        <v>302</v>
      </c>
      <c r="V542" s="19" t="s">
        <v>302</v>
      </c>
      <c r="W542" s="3" t="s">
        <v>466</v>
      </c>
      <c r="X542" s="3" t="s">
        <v>466</v>
      </c>
      <c r="Y542" s="19"/>
      <c r="Z542" s="35" t="str">
        <f>VLOOKUP($L542,setting!$A$2:$M$93,12,0)</f>
        <v>118.97.237.244</v>
      </c>
      <c r="AA542" s="35">
        <f>VLOOKUP($L542,setting!$A$2:$M$93,13,0)</f>
        <v>8009</v>
      </c>
      <c r="AB542" s="19"/>
      <c r="AC542" s="6" t="s">
        <v>305</v>
      </c>
      <c r="AD542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('C087EB5B867D','&lt;?xml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3" spans="1:30" ht="135" x14ac:dyDescent="0.25">
      <c r="A543" s="4" t="s">
        <v>1201</v>
      </c>
      <c r="B543" s="4" t="str">
        <f t="shared" si="210"/>
        <v>12C</v>
      </c>
      <c r="C543" s="4" t="str">
        <f>VLOOKUP(B543,Cabang!A:B,2,0)</f>
        <v>Balaraja</v>
      </c>
      <c r="D543" s="4" t="str">
        <f>VLOOKUP(B543,Cabang!A:C,3,0)</f>
        <v>TKTW2</v>
      </c>
      <c r="E543" s="4" t="s">
        <v>1218</v>
      </c>
      <c r="F543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3" s="19"/>
      <c r="H543" s="3" t="str">
        <f t="shared" si="212"/>
        <v>C087EB5CB1C3</v>
      </c>
      <c r="I543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3" s="19"/>
      <c r="K543" s="19" t="str">
        <f t="shared" si="214"/>
        <v>12CM100</v>
      </c>
      <c r="L543" s="19" t="str">
        <f t="shared" si="215"/>
        <v>12C</v>
      </c>
      <c r="M543" s="35" t="str">
        <f>VLOOKUP($L543,setting!$A$2:$M$93,3,0)</f>
        <v>192.168.0.152</v>
      </c>
      <c r="N543" s="35">
        <f>VLOOKUP($L543,setting!$A$2:$M$93,4,0)</f>
        <v>8009</v>
      </c>
      <c r="O543" s="35" t="str">
        <f>VLOOKUP($L543,setting!$A$2:$M$93,5,0)</f>
        <v>36.66.214.246</v>
      </c>
      <c r="P543" s="35">
        <f>VLOOKUP($L543,setting!$A$2:$M$93,6,0)</f>
        <v>8009</v>
      </c>
      <c r="Q543" s="19">
        <v>1</v>
      </c>
      <c r="R543" s="19">
        <v>1</v>
      </c>
      <c r="S543" s="19">
        <v>1234</v>
      </c>
      <c r="T543" s="19" t="s">
        <v>120</v>
      </c>
      <c r="U543" s="19" t="s">
        <v>302</v>
      </c>
      <c r="V543" s="19" t="s">
        <v>302</v>
      </c>
      <c r="W543" s="3" t="s">
        <v>466</v>
      </c>
      <c r="X543" s="3" t="s">
        <v>466</v>
      </c>
      <c r="Y543" s="19"/>
      <c r="Z543" s="35" t="str">
        <f>VLOOKUP($L543,setting!$A$2:$M$93,12,0)</f>
        <v>118.97.237.244</v>
      </c>
      <c r="AA543" s="35">
        <f>VLOOKUP($L543,setting!$A$2:$M$93,13,0)</f>
        <v>8009</v>
      </c>
      <c r="AB543" s="19"/>
      <c r="AC543" s="6" t="s">
        <v>305</v>
      </c>
      <c r="AD543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('C087EB5CB1C3','&lt;?xml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4" spans="1:30" ht="135" x14ac:dyDescent="0.25">
      <c r="A544" s="4" t="s">
        <v>1202</v>
      </c>
      <c r="B544" s="4" t="str">
        <f t="shared" si="210"/>
        <v>12C</v>
      </c>
      <c r="C544" s="4" t="str">
        <f>VLOOKUP(B544,Cabang!A:B,2,0)</f>
        <v>Balaraja</v>
      </c>
      <c r="D544" s="4" t="str">
        <f>VLOOKUP(B544,Cabang!A:C,3,0)</f>
        <v>TKTW2</v>
      </c>
      <c r="E544" s="4" t="s">
        <v>1219</v>
      </c>
      <c r="F544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4" s="19"/>
      <c r="H544" s="3" t="str">
        <f t="shared" si="212"/>
        <v>C087EB6A18D7</v>
      </c>
      <c r="I544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4" s="19"/>
      <c r="K544" s="19" t="str">
        <f t="shared" si="214"/>
        <v>12CM100</v>
      </c>
      <c r="L544" s="19" t="str">
        <f t="shared" si="215"/>
        <v>12C</v>
      </c>
      <c r="M544" s="35" t="str">
        <f>VLOOKUP($L544,setting!$A$2:$M$93,3,0)</f>
        <v>192.168.0.152</v>
      </c>
      <c r="N544" s="35">
        <f>VLOOKUP($L544,setting!$A$2:$M$93,4,0)</f>
        <v>8009</v>
      </c>
      <c r="O544" s="35" t="str">
        <f>VLOOKUP($L544,setting!$A$2:$M$93,5,0)</f>
        <v>36.66.214.246</v>
      </c>
      <c r="P544" s="35">
        <f>VLOOKUP($L544,setting!$A$2:$M$93,6,0)</f>
        <v>8009</v>
      </c>
      <c r="Q544" s="19">
        <v>1</v>
      </c>
      <c r="R544" s="19">
        <v>1</v>
      </c>
      <c r="S544" s="19">
        <v>1234</v>
      </c>
      <c r="T544" s="19" t="s">
        <v>120</v>
      </c>
      <c r="U544" s="19" t="s">
        <v>302</v>
      </c>
      <c r="V544" s="19" t="s">
        <v>302</v>
      </c>
      <c r="W544" s="3" t="s">
        <v>466</v>
      </c>
      <c r="X544" s="3" t="s">
        <v>466</v>
      </c>
      <c r="Y544" s="19"/>
      <c r="Z544" s="35" t="str">
        <f>VLOOKUP($L544,setting!$A$2:$M$93,12,0)</f>
        <v>118.97.237.244</v>
      </c>
      <c r="AA544" s="35">
        <f>VLOOKUP($L544,setting!$A$2:$M$93,13,0)</f>
        <v>8009</v>
      </c>
      <c r="AB544" s="19"/>
      <c r="AC544" s="6" t="s">
        <v>305</v>
      </c>
      <c r="AD544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('C087EB6A18D7','&lt;?xml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5" spans="1:30" ht="135" x14ac:dyDescent="0.25">
      <c r="A545" s="4" t="s">
        <v>1204</v>
      </c>
      <c r="B545" s="4" t="str">
        <f t="shared" si="210"/>
        <v>12C</v>
      </c>
      <c r="C545" s="4" t="str">
        <f>VLOOKUP(B545,Cabang!A:B,2,0)</f>
        <v>Balaraja</v>
      </c>
      <c r="D545" s="4" t="str">
        <f>VLOOKUP(B545,Cabang!A:C,3,0)</f>
        <v>TKTW2</v>
      </c>
      <c r="E545" s="4" t="s">
        <v>1220</v>
      </c>
      <c r="F545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5" s="19"/>
      <c r="H545" s="3" t="str">
        <f t="shared" si="212"/>
        <v>C087EB5B8529</v>
      </c>
      <c r="I545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5" s="19"/>
      <c r="K545" s="19" t="str">
        <f t="shared" si="214"/>
        <v>12CM100</v>
      </c>
      <c r="L545" s="19" t="str">
        <f t="shared" si="215"/>
        <v>12C</v>
      </c>
      <c r="M545" s="35" t="str">
        <f>VLOOKUP($L545,setting!$A$2:$M$93,3,0)</f>
        <v>192.168.0.152</v>
      </c>
      <c r="N545" s="35">
        <f>VLOOKUP($L545,setting!$A$2:$M$93,4,0)</f>
        <v>8009</v>
      </c>
      <c r="O545" s="35" t="str">
        <f>VLOOKUP($L545,setting!$A$2:$M$93,5,0)</f>
        <v>36.66.214.246</v>
      </c>
      <c r="P545" s="35">
        <f>VLOOKUP($L545,setting!$A$2:$M$93,6,0)</f>
        <v>8009</v>
      </c>
      <c r="Q545" s="19">
        <v>1</v>
      </c>
      <c r="R545" s="19">
        <v>1</v>
      </c>
      <c r="S545" s="19">
        <v>1234</v>
      </c>
      <c r="T545" s="19" t="s">
        <v>120</v>
      </c>
      <c r="U545" s="19" t="s">
        <v>302</v>
      </c>
      <c r="V545" s="19" t="s">
        <v>302</v>
      </c>
      <c r="W545" s="3" t="s">
        <v>466</v>
      </c>
      <c r="X545" s="3" t="s">
        <v>466</v>
      </c>
      <c r="Y545" s="19"/>
      <c r="Z545" s="35" t="str">
        <f>VLOOKUP($L545,setting!$A$2:$M$93,12,0)</f>
        <v>118.97.237.244</v>
      </c>
      <c r="AA545" s="35">
        <f>VLOOKUP($L545,setting!$A$2:$M$93,13,0)</f>
        <v>8009</v>
      </c>
      <c r="AB545" s="19"/>
      <c r="AC545" s="6" t="s">
        <v>305</v>
      </c>
      <c r="AD545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('C087EB5B8529','&lt;?xml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6" spans="1:30" ht="135" x14ac:dyDescent="0.25">
      <c r="A546" s="4" t="s">
        <v>1205</v>
      </c>
      <c r="B546" s="4" t="str">
        <f t="shared" si="210"/>
        <v>12C</v>
      </c>
      <c r="C546" s="4" t="str">
        <f>VLOOKUP(B546,Cabang!A:B,2,0)</f>
        <v>Balaraja</v>
      </c>
      <c r="D546" s="4" t="str">
        <f>VLOOKUP(B546,Cabang!A:C,3,0)</f>
        <v>TKTW2</v>
      </c>
      <c r="E546" s="4" t="s">
        <v>1221</v>
      </c>
      <c r="F546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6" s="19"/>
      <c r="H546" s="3" t="str">
        <f t="shared" si="212"/>
        <v>C087EB5B8171</v>
      </c>
      <c r="I546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6" s="19"/>
      <c r="K546" s="19" t="str">
        <f t="shared" si="214"/>
        <v>12CM100</v>
      </c>
      <c r="L546" s="19" t="str">
        <f t="shared" si="215"/>
        <v>12C</v>
      </c>
      <c r="M546" s="35" t="str">
        <f>VLOOKUP($L546,setting!$A$2:$M$93,3,0)</f>
        <v>192.168.0.152</v>
      </c>
      <c r="N546" s="35">
        <f>VLOOKUP($L546,setting!$A$2:$M$93,4,0)</f>
        <v>8009</v>
      </c>
      <c r="O546" s="35" t="str">
        <f>VLOOKUP($L546,setting!$A$2:$M$93,5,0)</f>
        <v>36.66.214.246</v>
      </c>
      <c r="P546" s="35">
        <f>VLOOKUP($L546,setting!$A$2:$M$93,6,0)</f>
        <v>8009</v>
      </c>
      <c r="Q546" s="19">
        <v>1</v>
      </c>
      <c r="R546" s="19">
        <v>1</v>
      </c>
      <c r="S546" s="19">
        <v>1234</v>
      </c>
      <c r="T546" s="19" t="s">
        <v>120</v>
      </c>
      <c r="U546" s="19" t="s">
        <v>302</v>
      </c>
      <c r="V546" s="19" t="s">
        <v>302</v>
      </c>
      <c r="W546" s="3" t="s">
        <v>466</v>
      </c>
      <c r="X546" s="3" t="s">
        <v>466</v>
      </c>
      <c r="Y546" s="19"/>
      <c r="Z546" s="35" t="str">
        <f>VLOOKUP($L546,setting!$A$2:$M$93,12,0)</f>
        <v>118.97.237.244</v>
      </c>
      <c r="AA546" s="35">
        <f>VLOOKUP($L546,setting!$A$2:$M$93,13,0)</f>
        <v>8009</v>
      </c>
      <c r="AB546" s="19"/>
      <c r="AC546" s="6" t="s">
        <v>305</v>
      </c>
      <c r="AD546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('C087EB5B8171','&lt;?xml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7" spans="1:30" ht="135" x14ac:dyDescent="0.25">
      <c r="A547" s="4" t="s">
        <v>1206</v>
      </c>
      <c r="B547" s="4" t="str">
        <f t="shared" si="210"/>
        <v>12C</v>
      </c>
      <c r="C547" s="4" t="str">
        <f>VLOOKUP(B547,Cabang!A:B,2,0)</f>
        <v>Balaraja</v>
      </c>
      <c r="D547" s="4" t="str">
        <f>VLOOKUP(B547,Cabang!A:C,3,0)</f>
        <v>TKTW2</v>
      </c>
      <c r="E547" s="4" t="s">
        <v>1222</v>
      </c>
      <c r="F547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7" s="19"/>
      <c r="H547" s="3" t="str">
        <f t="shared" si="212"/>
        <v>C087EB5CB1B1</v>
      </c>
      <c r="I547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7" s="19"/>
      <c r="K547" s="19" t="str">
        <f t="shared" si="214"/>
        <v>12CM100</v>
      </c>
      <c r="L547" s="19" t="str">
        <f t="shared" si="215"/>
        <v>12C</v>
      </c>
      <c r="M547" s="35" t="str">
        <f>VLOOKUP($L547,setting!$A$2:$M$93,3,0)</f>
        <v>192.168.0.152</v>
      </c>
      <c r="N547" s="35">
        <f>VLOOKUP($L547,setting!$A$2:$M$93,4,0)</f>
        <v>8009</v>
      </c>
      <c r="O547" s="35" t="str">
        <f>VLOOKUP($L547,setting!$A$2:$M$93,5,0)</f>
        <v>36.66.214.246</v>
      </c>
      <c r="P547" s="35">
        <f>VLOOKUP($L547,setting!$A$2:$M$93,6,0)</f>
        <v>8009</v>
      </c>
      <c r="Q547" s="19">
        <v>1</v>
      </c>
      <c r="R547" s="19">
        <v>1</v>
      </c>
      <c r="S547" s="19">
        <v>1234</v>
      </c>
      <c r="T547" s="19" t="s">
        <v>120</v>
      </c>
      <c r="U547" s="19" t="s">
        <v>302</v>
      </c>
      <c r="V547" s="19" t="s">
        <v>302</v>
      </c>
      <c r="W547" s="3" t="s">
        <v>466</v>
      </c>
      <c r="X547" s="3" t="s">
        <v>466</v>
      </c>
      <c r="Y547" s="19"/>
      <c r="Z547" s="35" t="str">
        <f>VLOOKUP($L547,setting!$A$2:$M$93,12,0)</f>
        <v>118.97.237.244</v>
      </c>
      <c r="AA547" s="35">
        <f>VLOOKUP($L547,setting!$A$2:$M$93,13,0)</f>
        <v>8009</v>
      </c>
      <c r="AB547" s="19"/>
      <c r="AC547" s="6" t="s">
        <v>305</v>
      </c>
      <c r="AD547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('C087EB5CB1B1','&lt;?xml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8" spans="1:30" ht="135" x14ac:dyDescent="0.25">
      <c r="A548" s="4" t="s">
        <v>1207</v>
      </c>
      <c r="B548" s="4" t="str">
        <f t="shared" si="210"/>
        <v>12C</v>
      </c>
      <c r="C548" s="4" t="str">
        <f>VLOOKUP(B548,Cabang!A:B,2,0)</f>
        <v>Balaraja</v>
      </c>
      <c r="D548" s="4" t="str">
        <f>VLOOKUP(B548,Cabang!A:C,3,0)</f>
        <v>TKTW2</v>
      </c>
      <c r="E548" s="4" t="s">
        <v>1223</v>
      </c>
      <c r="F548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8" s="19"/>
      <c r="H548" s="3" t="str">
        <f t="shared" si="212"/>
        <v>C087EB5CB4FF</v>
      </c>
      <c r="I548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8" s="19"/>
      <c r="K548" s="19" t="str">
        <f t="shared" si="214"/>
        <v>12CM100</v>
      </c>
      <c r="L548" s="19" t="str">
        <f t="shared" si="215"/>
        <v>12C</v>
      </c>
      <c r="M548" s="35" t="str">
        <f>VLOOKUP($L548,setting!$A$2:$M$93,3,0)</f>
        <v>192.168.0.152</v>
      </c>
      <c r="N548" s="35">
        <f>VLOOKUP($L548,setting!$A$2:$M$93,4,0)</f>
        <v>8009</v>
      </c>
      <c r="O548" s="35" t="str">
        <f>VLOOKUP($L548,setting!$A$2:$M$93,5,0)</f>
        <v>36.66.214.246</v>
      </c>
      <c r="P548" s="35">
        <f>VLOOKUP($L548,setting!$A$2:$M$93,6,0)</f>
        <v>8009</v>
      </c>
      <c r="Q548" s="19">
        <v>1</v>
      </c>
      <c r="R548" s="19">
        <v>1</v>
      </c>
      <c r="S548" s="19">
        <v>1234</v>
      </c>
      <c r="T548" s="19" t="s">
        <v>120</v>
      </c>
      <c r="U548" s="19" t="s">
        <v>302</v>
      </c>
      <c r="V548" s="19" t="s">
        <v>302</v>
      </c>
      <c r="W548" s="3" t="s">
        <v>466</v>
      </c>
      <c r="X548" s="3" t="s">
        <v>466</v>
      </c>
      <c r="Y548" s="19"/>
      <c r="Z548" s="35" t="str">
        <f>VLOOKUP($L548,setting!$A$2:$M$93,12,0)</f>
        <v>118.97.237.244</v>
      </c>
      <c r="AA548" s="35">
        <f>VLOOKUP($L548,setting!$A$2:$M$93,13,0)</f>
        <v>8009</v>
      </c>
      <c r="AB548" s="19"/>
      <c r="AC548" s="6" t="s">
        <v>305</v>
      </c>
      <c r="AD548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('C087EB5CB4FF','&lt;?xml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49" spans="1:30" ht="135" x14ac:dyDescent="0.25">
      <c r="A549" s="4" t="s">
        <v>1208</v>
      </c>
      <c r="B549" s="4" t="str">
        <f t="shared" si="210"/>
        <v>12C</v>
      </c>
      <c r="C549" s="4" t="str">
        <f>VLOOKUP(B549,Cabang!A:B,2,0)</f>
        <v>Balaraja</v>
      </c>
      <c r="D549" s="4" t="str">
        <f>VLOOKUP(B549,Cabang!A:C,3,0)</f>
        <v>TKTW2</v>
      </c>
      <c r="E549" s="4" t="s">
        <v>1224</v>
      </c>
      <c r="F549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49" s="19"/>
      <c r="H549" s="3" t="str">
        <f t="shared" si="212"/>
        <v>C087EB5CB379</v>
      </c>
      <c r="I549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49" s="19"/>
      <c r="K549" s="19" t="str">
        <f t="shared" si="214"/>
        <v>12CM100</v>
      </c>
      <c r="L549" s="19" t="str">
        <f t="shared" si="215"/>
        <v>12C</v>
      </c>
      <c r="M549" s="35" t="str">
        <f>VLOOKUP($L549,setting!$A$2:$M$93,3,0)</f>
        <v>192.168.0.152</v>
      </c>
      <c r="N549" s="35">
        <f>VLOOKUP($L549,setting!$A$2:$M$93,4,0)</f>
        <v>8009</v>
      </c>
      <c r="O549" s="35" t="str">
        <f>VLOOKUP($L549,setting!$A$2:$M$93,5,0)</f>
        <v>36.66.214.246</v>
      </c>
      <c r="P549" s="35">
        <f>VLOOKUP($L549,setting!$A$2:$M$93,6,0)</f>
        <v>8009</v>
      </c>
      <c r="Q549" s="19">
        <v>1</v>
      </c>
      <c r="R549" s="19">
        <v>1</v>
      </c>
      <c r="S549" s="19">
        <v>1234</v>
      </c>
      <c r="T549" s="19" t="s">
        <v>120</v>
      </c>
      <c r="U549" s="19" t="s">
        <v>302</v>
      </c>
      <c r="V549" s="19" t="s">
        <v>302</v>
      </c>
      <c r="W549" s="3" t="s">
        <v>466</v>
      </c>
      <c r="X549" s="3" t="s">
        <v>466</v>
      </c>
      <c r="Y549" s="19"/>
      <c r="Z549" s="35" t="str">
        <f>VLOOKUP($L549,setting!$A$2:$M$93,12,0)</f>
        <v>118.97.237.244</v>
      </c>
      <c r="AA549" s="35">
        <f>VLOOKUP($L549,setting!$A$2:$M$93,13,0)</f>
        <v>8009</v>
      </c>
      <c r="AB549" s="19"/>
      <c r="AC549" s="6" t="s">
        <v>305</v>
      </c>
      <c r="AD549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('C087EB5CB379','&lt;?xml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50" spans="1:30" ht="135" x14ac:dyDescent="0.25">
      <c r="A550" s="4" t="s">
        <v>1209</v>
      </c>
      <c r="B550" s="4" t="str">
        <f t="shared" si="210"/>
        <v>12C</v>
      </c>
      <c r="C550" s="4" t="str">
        <f>VLOOKUP(B550,Cabang!A:B,2,0)</f>
        <v>Balaraja</v>
      </c>
      <c r="D550" s="4" t="str">
        <f>VLOOKUP(B550,Cabang!A:C,3,0)</f>
        <v>TKTW2</v>
      </c>
      <c r="E550" s="4" t="s">
        <v>1225</v>
      </c>
      <c r="F550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50" s="19"/>
      <c r="H550" s="3" t="str">
        <f t="shared" si="212"/>
        <v>C087EB5CB357</v>
      </c>
      <c r="I550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50" s="19"/>
      <c r="K550" s="19" t="str">
        <f t="shared" si="214"/>
        <v>12CM100</v>
      </c>
      <c r="L550" s="19" t="str">
        <f t="shared" si="215"/>
        <v>12C</v>
      </c>
      <c r="M550" s="35" t="str">
        <f>VLOOKUP($L550,setting!$A$2:$M$93,3,0)</f>
        <v>192.168.0.152</v>
      </c>
      <c r="N550" s="35">
        <f>VLOOKUP($L550,setting!$A$2:$M$93,4,0)</f>
        <v>8009</v>
      </c>
      <c r="O550" s="35" t="str">
        <f>VLOOKUP($L550,setting!$A$2:$M$93,5,0)</f>
        <v>36.66.214.246</v>
      </c>
      <c r="P550" s="35">
        <f>VLOOKUP($L550,setting!$A$2:$M$93,6,0)</f>
        <v>8009</v>
      </c>
      <c r="Q550" s="19">
        <v>1</v>
      </c>
      <c r="R550" s="19">
        <v>1</v>
      </c>
      <c r="S550" s="19">
        <v>1234</v>
      </c>
      <c r="T550" s="19" t="s">
        <v>120</v>
      </c>
      <c r="U550" s="19" t="s">
        <v>302</v>
      </c>
      <c r="V550" s="19" t="s">
        <v>302</v>
      </c>
      <c r="W550" s="3" t="s">
        <v>466</v>
      </c>
      <c r="X550" s="3" t="s">
        <v>466</v>
      </c>
      <c r="Y550" s="19"/>
      <c r="Z550" s="35" t="str">
        <f>VLOOKUP($L550,setting!$A$2:$M$93,12,0)</f>
        <v>118.97.237.244</v>
      </c>
      <c r="AA550" s="35">
        <f>VLOOKUP($L550,setting!$A$2:$M$93,13,0)</f>
        <v>8009</v>
      </c>
      <c r="AB550" s="19"/>
      <c r="AC550" s="6" t="s">
        <v>305</v>
      </c>
      <c r="AD550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('C087EB5CB357','&lt;?xml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51" spans="1:30" ht="135" x14ac:dyDescent="0.25">
      <c r="A551" s="4" t="s">
        <v>1210</v>
      </c>
      <c r="B551" s="4" t="str">
        <f t="shared" si="210"/>
        <v>12C</v>
      </c>
      <c r="C551" s="4" t="str">
        <f>VLOOKUP(B551,Cabang!A:B,2,0)</f>
        <v>Balaraja</v>
      </c>
      <c r="D551" s="4" t="str">
        <f>VLOOKUP(B551,Cabang!A:C,3,0)</f>
        <v>TKTW2</v>
      </c>
      <c r="E551" s="4" t="s">
        <v>1226</v>
      </c>
      <c r="F551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51" s="19"/>
      <c r="H551" s="3" t="str">
        <f t="shared" si="212"/>
        <v>C087EB5B85DB</v>
      </c>
      <c r="I551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51" s="19"/>
      <c r="K551" s="19" t="str">
        <f t="shared" si="214"/>
        <v>12CM100</v>
      </c>
      <c r="L551" s="19" t="str">
        <f t="shared" si="215"/>
        <v>12C</v>
      </c>
      <c r="M551" s="35" t="str">
        <f>VLOOKUP($L551,setting!$A$2:$M$93,3,0)</f>
        <v>192.168.0.152</v>
      </c>
      <c r="N551" s="35">
        <f>VLOOKUP($L551,setting!$A$2:$M$93,4,0)</f>
        <v>8009</v>
      </c>
      <c r="O551" s="35" t="str">
        <f>VLOOKUP($L551,setting!$A$2:$M$93,5,0)</f>
        <v>36.66.214.246</v>
      </c>
      <c r="P551" s="35">
        <f>VLOOKUP($L551,setting!$A$2:$M$93,6,0)</f>
        <v>8009</v>
      </c>
      <c r="Q551" s="19">
        <v>1</v>
      </c>
      <c r="R551" s="19">
        <v>1</v>
      </c>
      <c r="S551" s="19">
        <v>1234</v>
      </c>
      <c r="T551" s="19" t="s">
        <v>120</v>
      </c>
      <c r="U551" s="19" t="s">
        <v>302</v>
      </c>
      <c r="V551" s="19" t="s">
        <v>302</v>
      </c>
      <c r="W551" s="3" t="s">
        <v>466</v>
      </c>
      <c r="X551" s="3" t="s">
        <v>466</v>
      </c>
      <c r="Y551" s="19"/>
      <c r="Z551" s="35" t="str">
        <f>VLOOKUP($L551,setting!$A$2:$M$93,12,0)</f>
        <v>118.97.237.244</v>
      </c>
      <c r="AA551" s="35">
        <f>VLOOKUP($L551,setting!$A$2:$M$93,13,0)</f>
        <v>8009</v>
      </c>
      <c r="AB551" s="19"/>
      <c r="AC551" s="6" t="s">
        <v>305</v>
      </c>
      <c r="AD551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('C087EB5B85DB','&lt;?xml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52" spans="1:30" ht="135" x14ac:dyDescent="0.25">
      <c r="A552" s="4" t="s">
        <v>1211</v>
      </c>
      <c r="B552" s="4" t="str">
        <f t="shared" si="210"/>
        <v>12C</v>
      </c>
      <c r="C552" s="4" t="str">
        <f>VLOOKUP(B552,Cabang!A:B,2,0)</f>
        <v>Balaraja</v>
      </c>
      <c r="D552" s="4" t="str">
        <f>VLOOKUP(B552,Cabang!A:C,3,0)</f>
        <v>TKTW2</v>
      </c>
      <c r="E552" s="4" t="s">
        <v>1227</v>
      </c>
      <c r="F552" s="6" t="str">
        <f t="shared" si="21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52" s="19"/>
      <c r="H552" s="3" t="str">
        <f t="shared" si="212"/>
        <v>C087EB5B8539</v>
      </c>
      <c r="I552" s="19" t="str">
        <f t="shared" si="21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52" s="19"/>
      <c r="K552" s="19" t="str">
        <f t="shared" si="214"/>
        <v>12CM100</v>
      </c>
      <c r="L552" s="19" t="str">
        <f t="shared" si="215"/>
        <v>12C</v>
      </c>
      <c r="M552" s="35" t="str">
        <f>VLOOKUP($L552,setting!$A$2:$M$93,3,0)</f>
        <v>192.168.0.152</v>
      </c>
      <c r="N552" s="35">
        <f>VLOOKUP($L552,setting!$A$2:$M$93,4,0)</f>
        <v>8009</v>
      </c>
      <c r="O552" s="35" t="str">
        <f>VLOOKUP($L552,setting!$A$2:$M$93,5,0)</f>
        <v>36.66.214.246</v>
      </c>
      <c r="P552" s="35">
        <f>VLOOKUP($L552,setting!$A$2:$M$93,6,0)</f>
        <v>8009</v>
      </c>
      <c r="Q552" s="19">
        <v>1</v>
      </c>
      <c r="R552" s="19">
        <v>1</v>
      </c>
      <c r="S552" s="19">
        <v>1234</v>
      </c>
      <c r="T552" s="19" t="s">
        <v>120</v>
      </c>
      <c r="U552" s="19" t="s">
        <v>302</v>
      </c>
      <c r="V552" s="19" t="s">
        <v>302</v>
      </c>
      <c r="W552" s="3" t="s">
        <v>466</v>
      </c>
      <c r="X552" s="3" t="s">
        <v>466</v>
      </c>
      <c r="Y552" s="19"/>
      <c r="Z552" s="35" t="str">
        <f>VLOOKUP($L552,setting!$A$2:$M$93,12,0)</f>
        <v>118.97.237.244</v>
      </c>
      <c r="AA552" s="35">
        <f>VLOOKUP($L552,setting!$A$2:$M$93,13,0)</f>
        <v>8009</v>
      </c>
      <c r="AB552" s="19"/>
      <c r="AC552" s="6" t="s">
        <v>305</v>
      </c>
      <c r="AD552" s="6" t="str">
        <f t="shared" si="21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('C087EB5B8539','&lt;?xml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553" spans="1:30" x14ac:dyDescent="0.25">
      <c r="B553" s="4"/>
      <c r="C553" s="4"/>
      <c r="D553" s="4"/>
      <c r="L553"/>
    </row>
    <row r="554" spans="1:30" ht="135" x14ac:dyDescent="0.25">
      <c r="A554" s="4" t="s">
        <v>1228</v>
      </c>
      <c r="B554" s="4" t="str">
        <f t="shared" si="210"/>
        <v>02B</v>
      </c>
      <c r="C554" s="4" t="str">
        <f>VLOOKUP(B554,Cabang!A:B,2,0)</f>
        <v>Rantauprapat</v>
      </c>
      <c r="D554" s="4" t="str">
        <f>VLOOKUP(B554,Cabang!A:C,3,0)</f>
        <v>TKTW1</v>
      </c>
      <c r="E554" s="4" t="s">
        <v>1244</v>
      </c>
      <c r="F554" s="6" t="str">
        <f t="shared" ref="F554" si="217">CONCATENATE("&lt;?xml version=""1.0"" encoding=""UTF-8""?&gt;&lt;userconfig&gt;&lt;username&gt;Office Mebel ",C554,"&lt;/username&gt;&lt;szId&gt;",K554,"&lt;/szId&gt;&lt;password&gt;1234&lt;/password&gt;&lt;szDepoId&gt;",L554,"&lt;/szDepoId&gt;&lt;szDepoName&gt;",C554,"&lt;/szDepoName&gt;&lt;database&gt;MobileSFA.db3&lt;/database&gt;&lt;szWifiIP&gt;",M554,"&lt;/szWifiIP&gt;&lt;szWifiPort&gt;",N554,"&lt;/szWifiPort&gt;&lt;szGPRSIP&gt;",O554,"&lt;/szGPRSIP&gt;&lt;szGPRSPort&gt;",P554,"&lt;/szGPRSPort&gt;  &lt;szBackUpIP&gt;",Z554,"&lt;/szBackUpIP&gt;&lt;szBackUpPort&gt;",AA554,"&lt;/szBackUpPort&gt;  &lt;szType&gt;TO&lt;/szType&gt;&lt;bWifi&gt;YES&lt;/bWifi&gt;&lt;bDalamKota&gt;YES&lt;/bDalamKota&gt;    &lt;/userconfig&gt;")</f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554" s="19"/>
      <c r="H554" s="3" t="str">
        <f t="shared" ref="H554" si="218">E554</f>
        <v>C087EB6A1C0B</v>
      </c>
      <c r="I554" s="19" t="str">
        <f t="shared" ref="I554" si="219">F554</f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554" s="19"/>
      <c r="K554" s="19" t="str">
        <f t="shared" ref="K554" si="220">CONCATENATE(B554,"M100")</f>
        <v>02BM100</v>
      </c>
      <c r="L554" s="19" t="str">
        <f t="shared" ref="L554" si="221">B554</f>
        <v>02B</v>
      </c>
      <c r="M554" s="35" t="str">
        <f>VLOOKUP($L554,setting!$A$2:$M$93,3,0)</f>
        <v>192.168.0.151</v>
      </c>
      <c r="N554" s="35">
        <f>VLOOKUP($L554,setting!$A$2:$M$93,4,0)</f>
        <v>8001</v>
      </c>
      <c r="O554" s="35" t="str">
        <f>VLOOKUP($L554,setting!$A$2:$M$93,5,0)</f>
        <v>180.250.176.220</v>
      </c>
      <c r="P554" s="35">
        <f>VLOOKUP($L554,setting!$A$2:$M$93,6,0)</f>
        <v>8001</v>
      </c>
      <c r="Q554" s="19">
        <v>1</v>
      </c>
      <c r="R554" s="19">
        <v>1</v>
      </c>
      <c r="S554" s="19">
        <v>1234</v>
      </c>
      <c r="T554" s="19" t="s">
        <v>120</v>
      </c>
      <c r="U554" s="19" t="s">
        <v>302</v>
      </c>
      <c r="V554" s="19" t="s">
        <v>302</v>
      </c>
      <c r="W554" s="3" t="s">
        <v>466</v>
      </c>
      <c r="X554" s="3" t="s">
        <v>466</v>
      </c>
      <c r="Y554" s="19"/>
      <c r="Z554" s="35" t="str">
        <f>VLOOKUP($L554,setting!$A$2:$M$93,12,0)</f>
        <v>118.97.237.244</v>
      </c>
      <c r="AA554" s="35">
        <f>VLOOKUP($L554,setting!$A$2:$M$93,13,0)</f>
        <v>8001</v>
      </c>
      <c r="AB554" s="19"/>
      <c r="AC554" s="6" t="s">
        <v>305</v>
      </c>
      <c r="AD554" s="6" t="str">
        <f t="shared" ref="AD554" si="222">CONCATENATE(AC554,H554,"','",I554,"','",J554,"','",K554,"','",L554,"','",M554,"','",N554,"','",O554,"','",P554,"','",Q554,"','",R554,"','",S554,"','",T554,"','",U554,"','",V554,"','",W554,"','",X554,"','",Y554,"','",Z554,"','",AA554,"');")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('C087EB6A1C0B','&lt;?xml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555" spans="1:30" ht="150" x14ac:dyDescent="0.25">
      <c r="A555" s="4" t="s">
        <v>1229</v>
      </c>
      <c r="B555" s="4" t="str">
        <f t="shared" si="210"/>
        <v>11B</v>
      </c>
      <c r="C555" s="4" t="str">
        <f>VLOOKUP(B555,Cabang!A:B,2,0)</f>
        <v>Jakarta Barat</v>
      </c>
      <c r="D555" s="4" t="str">
        <f>VLOOKUP(B555,Cabang!A:C,3,0)</f>
        <v>TKTW2</v>
      </c>
      <c r="E555" s="4" t="s">
        <v>1245</v>
      </c>
      <c r="F555" s="6" t="str">
        <f t="shared" ref="F555:F569" si="223">CONCATENATE("&lt;?xml version=""1.0"" encoding=""UTF-8""?&gt;&lt;userconfig&gt;&lt;username&gt;Office Mebel ",C555,"&lt;/username&gt;&lt;szId&gt;",K555,"&lt;/szId&gt;&lt;password&gt;1234&lt;/password&gt;&lt;szDepoId&gt;",L555,"&lt;/szDepoId&gt;&lt;szDepoName&gt;",C555,"&lt;/szDepoName&gt;&lt;database&gt;MobileSFA.db3&lt;/database&gt;&lt;szWifiIP&gt;",M555,"&lt;/szWifiIP&gt;&lt;szWifiPort&gt;",N555,"&lt;/szWifiPort&gt;&lt;szGPRSIP&gt;",O555,"&lt;/szGPRSIP&gt;&lt;szGPRSPort&gt;",P555,"&lt;/szGPRSPort&gt;  &lt;szBackUpIP&gt;",Z555,"&lt;/szBackUpIP&gt;&lt;szBackUpPort&gt;",AA555,"&lt;/szBackUpPort&gt;  &lt;szType&gt;TO&lt;/szType&gt;&lt;bWifi&gt;YES&lt;/bWifi&gt;&lt;bDalamKota&gt;YES&lt;/bDalamKota&gt;    &lt;/userconfig&gt;")</f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55" s="19"/>
      <c r="H555" s="3" t="str">
        <f t="shared" ref="H555:H569" si="224">E555</f>
        <v>C087EB68DF95</v>
      </c>
      <c r="I555" s="19" t="str">
        <f t="shared" ref="I555:I569" si="225">F555</f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55" s="19"/>
      <c r="K555" s="19" t="str">
        <f t="shared" ref="K555:K569" si="226">CONCATENATE(B555,"M100")</f>
        <v>11BM100</v>
      </c>
      <c r="L555" s="19" t="str">
        <f t="shared" ref="L555:L569" si="227">B555</f>
        <v>11B</v>
      </c>
      <c r="M555" s="35" t="str">
        <f>VLOOKUP($L555,setting!$A$2:$M$93,3,0)</f>
        <v>192.168.0.152</v>
      </c>
      <c r="N555" s="35">
        <f>VLOOKUP($L555,setting!$A$2:$M$93,4,0)</f>
        <v>8002</v>
      </c>
      <c r="O555" s="35" t="str">
        <f>VLOOKUP($L555,setting!$A$2:$M$93,5,0)</f>
        <v>36.66.214.246</v>
      </c>
      <c r="P555" s="35">
        <f>VLOOKUP($L555,setting!$A$2:$M$93,6,0)</f>
        <v>8002</v>
      </c>
      <c r="Q555" s="19">
        <v>1</v>
      </c>
      <c r="R555" s="19">
        <v>1</v>
      </c>
      <c r="S555" s="19">
        <v>1234</v>
      </c>
      <c r="T555" s="19" t="s">
        <v>120</v>
      </c>
      <c r="U555" s="19" t="s">
        <v>302</v>
      </c>
      <c r="V555" s="19" t="s">
        <v>302</v>
      </c>
      <c r="W555" s="3" t="s">
        <v>466</v>
      </c>
      <c r="X555" s="3" t="s">
        <v>466</v>
      </c>
      <c r="Y555" s="19"/>
      <c r="Z555" s="35" t="str">
        <f>VLOOKUP($L555,setting!$A$2:$M$93,12,0)</f>
        <v>118.97.237.244</v>
      </c>
      <c r="AA555" s="35">
        <f>VLOOKUP($L555,setting!$A$2:$M$93,13,0)</f>
        <v>8002</v>
      </c>
      <c r="AB555" s="19"/>
      <c r="AC555" s="6" t="s">
        <v>305</v>
      </c>
      <c r="AD555" s="6" t="str">
        <f t="shared" ref="AD555:AD569" si="228">CONCATENATE(AC555,H555,"','",I555,"','",J555,"','",K555,"','",L555,"','",M555,"','",N555,"','",O555,"','",P555,"','",Q555,"','",R555,"','",S555,"','",T555,"','",U555,"','",V555,"','",W555,"','",X555,"','",Y555,"','",Z555,"','",AA555,"');")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('C087EB68DF95','&lt;?xml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556" spans="1:30" ht="150" x14ac:dyDescent="0.25">
      <c r="A556" s="4" t="s">
        <v>1230</v>
      </c>
      <c r="B556" s="4" t="str">
        <f t="shared" si="210"/>
        <v>11B</v>
      </c>
      <c r="C556" s="4" t="str">
        <f>VLOOKUP(B556,Cabang!A:B,2,0)</f>
        <v>Jakarta Barat</v>
      </c>
      <c r="D556" s="4" t="str">
        <f>VLOOKUP(B556,Cabang!A:C,3,0)</f>
        <v>TKTW2</v>
      </c>
      <c r="E556" s="4" t="s">
        <v>1246</v>
      </c>
      <c r="F556" s="6" t="str">
        <f t="shared" si="223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56" s="19"/>
      <c r="H556" s="3" t="str">
        <f t="shared" si="224"/>
        <v>C087EB6A1C0D</v>
      </c>
      <c r="I556" s="19" t="str">
        <f t="shared" si="22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56" s="19"/>
      <c r="K556" s="19" t="str">
        <f t="shared" si="226"/>
        <v>11BM100</v>
      </c>
      <c r="L556" s="19" t="str">
        <f t="shared" si="227"/>
        <v>11B</v>
      </c>
      <c r="M556" s="35" t="str">
        <f>VLOOKUP($L556,setting!$A$2:$M$93,3,0)</f>
        <v>192.168.0.152</v>
      </c>
      <c r="N556" s="35">
        <f>VLOOKUP($L556,setting!$A$2:$M$93,4,0)</f>
        <v>8002</v>
      </c>
      <c r="O556" s="35" t="str">
        <f>VLOOKUP($L556,setting!$A$2:$M$93,5,0)</f>
        <v>36.66.214.246</v>
      </c>
      <c r="P556" s="35">
        <f>VLOOKUP($L556,setting!$A$2:$M$93,6,0)</f>
        <v>8002</v>
      </c>
      <c r="Q556" s="19">
        <v>1</v>
      </c>
      <c r="R556" s="19">
        <v>1</v>
      </c>
      <c r="S556" s="19">
        <v>1234</v>
      </c>
      <c r="T556" s="19" t="s">
        <v>120</v>
      </c>
      <c r="U556" s="19" t="s">
        <v>302</v>
      </c>
      <c r="V556" s="19" t="s">
        <v>302</v>
      </c>
      <c r="W556" s="3" t="s">
        <v>466</v>
      </c>
      <c r="X556" s="3" t="s">
        <v>466</v>
      </c>
      <c r="Y556" s="19"/>
      <c r="Z556" s="35" t="str">
        <f>VLOOKUP($L556,setting!$A$2:$M$93,12,0)</f>
        <v>118.97.237.244</v>
      </c>
      <c r="AA556" s="35">
        <f>VLOOKUP($L556,setting!$A$2:$M$93,13,0)</f>
        <v>8002</v>
      </c>
      <c r="AB556" s="19"/>
      <c r="AC556" s="6" t="s">
        <v>305</v>
      </c>
      <c r="AD556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('C087EB6A1C0D','&lt;?xml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557" spans="1:30" ht="150" x14ac:dyDescent="0.25">
      <c r="A557" s="4" t="s">
        <v>1231</v>
      </c>
      <c r="B557" s="4" t="str">
        <f t="shared" si="210"/>
        <v>11B</v>
      </c>
      <c r="C557" s="4" t="str">
        <f>VLOOKUP(B557,Cabang!A:B,2,0)</f>
        <v>Jakarta Barat</v>
      </c>
      <c r="D557" s="4" t="str">
        <f>VLOOKUP(B557,Cabang!A:C,3,0)</f>
        <v>TKTW2</v>
      </c>
      <c r="E557" s="4" t="s">
        <v>1247</v>
      </c>
      <c r="F557" s="6" t="str">
        <f t="shared" si="223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57" s="19"/>
      <c r="H557" s="3" t="str">
        <f t="shared" si="224"/>
        <v>C087EB6A1BE5</v>
      </c>
      <c r="I557" s="19" t="str">
        <f t="shared" si="22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57" s="19"/>
      <c r="K557" s="19" t="str">
        <f t="shared" si="226"/>
        <v>11BM100</v>
      </c>
      <c r="L557" s="19" t="str">
        <f t="shared" si="227"/>
        <v>11B</v>
      </c>
      <c r="M557" s="35" t="str">
        <f>VLOOKUP($L557,setting!$A$2:$M$93,3,0)</f>
        <v>192.168.0.152</v>
      </c>
      <c r="N557" s="35">
        <f>VLOOKUP($L557,setting!$A$2:$M$93,4,0)</f>
        <v>8002</v>
      </c>
      <c r="O557" s="35" t="str">
        <f>VLOOKUP($L557,setting!$A$2:$M$93,5,0)</f>
        <v>36.66.214.246</v>
      </c>
      <c r="P557" s="35">
        <f>VLOOKUP($L557,setting!$A$2:$M$93,6,0)</f>
        <v>8002</v>
      </c>
      <c r="Q557" s="19">
        <v>1</v>
      </c>
      <c r="R557" s="19">
        <v>1</v>
      </c>
      <c r="S557" s="19">
        <v>1234</v>
      </c>
      <c r="T557" s="19" t="s">
        <v>120</v>
      </c>
      <c r="U557" s="19" t="s">
        <v>302</v>
      </c>
      <c r="V557" s="19" t="s">
        <v>302</v>
      </c>
      <c r="W557" s="3" t="s">
        <v>466</v>
      </c>
      <c r="X557" s="3" t="s">
        <v>466</v>
      </c>
      <c r="Y557" s="19"/>
      <c r="Z557" s="35" t="str">
        <f>VLOOKUP($L557,setting!$A$2:$M$93,12,0)</f>
        <v>118.97.237.244</v>
      </c>
      <c r="AA557" s="35">
        <f>VLOOKUP($L557,setting!$A$2:$M$93,13,0)</f>
        <v>8002</v>
      </c>
      <c r="AB557" s="19"/>
      <c r="AC557" s="6" t="s">
        <v>305</v>
      </c>
      <c r="AD557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('C087EB6A1BE5','&lt;?xml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558" spans="1:30" ht="150" x14ac:dyDescent="0.25">
      <c r="A558" s="4" t="s">
        <v>1232</v>
      </c>
      <c r="B558" s="4" t="str">
        <f t="shared" si="210"/>
        <v>11B</v>
      </c>
      <c r="C558" s="4" t="str">
        <f>VLOOKUP(B558,Cabang!A:B,2,0)</f>
        <v>Jakarta Barat</v>
      </c>
      <c r="D558" s="4" t="str">
        <f>VLOOKUP(B558,Cabang!A:C,3,0)</f>
        <v>TKTW2</v>
      </c>
      <c r="E558" s="4" t="s">
        <v>1248</v>
      </c>
      <c r="F558" s="6" t="str">
        <f t="shared" si="223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558" s="19"/>
      <c r="H558" s="3" t="str">
        <f t="shared" si="224"/>
        <v>C087EB6A1B47</v>
      </c>
      <c r="I558" s="19" t="str">
        <f t="shared" si="22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558" s="19"/>
      <c r="K558" s="19" t="str">
        <f t="shared" si="226"/>
        <v>11BM100</v>
      </c>
      <c r="L558" s="19" t="str">
        <f t="shared" si="227"/>
        <v>11B</v>
      </c>
      <c r="M558" s="35" t="str">
        <f>VLOOKUP($L558,setting!$A$2:$M$93,3,0)</f>
        <v>192.168.0.152</v>
      </c>
      <c r="N558" s="35">
        <f>VLOOKUP($L558,setting!$A$2:$M$93,4,0)</f>
        <v>8002</v>
      </c>
      <c r="O558" s="35" t="str">
        <f>VLOOKUP($L558,setting!$A$2:$M$93,5,0)</f>
        <v>36.66.214.246</v>
      </c>
      <c r="P558" s="35">
        <f>VLOOKUP($L558,setting!$A$2:$M$93,6,0)</f>
        <v>8002</v>
      </c>
      <c r="Q558" s="19">
        <v>1</v>
      </c>
      <c r="R558" s="19">
        <v>1</v>
      </c>
      <c r="S558" s="19">
        <v>1234</v>
      </c>
      <c r="T558" s="19" t="s">
        <v>120</v>
      </c>
      <c r="U558" s="19" t="s">
        <v>302</v>
      </c>
      <c r="V558" s="19" t="s">
        <v>302</v>
      </c>
      <c r="W558" s="3" t="s">
        <v>466</v>
      </c>
      <c r="X558" s="3" t="s">
        <v>466</v>
      </c>
      <c r="Y558" s="19"/>
      <c r="Z558" s="35" t="str">
        <f>VLOOKUP($L558,setting!$A$2:$M$93,12,0)</f>
        <v>118.97.237.244</v>
      </c>
      <c r="AA558" s="35">
        <f>VLOOKUP($L558,setting!$A$2:$M$93,13,0)</f>
        <v>8002</v>
      </c>
      <c r="AB558" s="19"/>
      <c r="AC558" s="6" t="s">
        <v>305</v>
      </c>
      <c r="AD558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('C087EB6A1B47','&lt;?xml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559" spans="1:30" ht="150" x14ac:dyDescent="0.25">
      <c r="A559" s="4" t="s">
        <v>1233</v>
      </c>
      <c r="B559" s="4" t="str">
        <f t="shared" si="210"/>
        <v>13J</v>
      </c>
      <c r="C559" s="4" t="str">
        <f>VLOOKUP(B559,Cabang!A:B,2,0)</f>
        <v>Garut</v>
      </c>
      <c r="D559" s="4" t="str">
        <f>VLOOKUP(B559,Cabang!A:C,3,0)</f>
        <v>TKTW2</v>
      </c>
      <c r="E559" s="4" t="s">
        <v>1249</v>
      </c>
      <c r="F559" s="6" t="str">
        <f t="shared" si="223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59" s="19"/>
      <c r="H559" s="3" t="str">
        <f t="shared" si="224"/>
        <v>C087EB6A1B11</v>
      </c>
      <c r="I559" s="19" t="str">
        <f t="shared" si="225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59" s="19"/>
      <c r="K559" s="19" t="str">
        <f t="shared" si="226"/>
        <v>13JM100</v>
      </c>
      <c r="L559" s="19" t="str">
        <f t="shared" si="227"/>
        <v>13J</v>
      </c>
      <c r="M559" s="35" t="str">
        <f>VLOOKUP($L559,setting!$A$2:$M$93,3,0)</f>
        <v>192.168.0.153</v>
      </c>
      <c r="N559" s="35">
        <f>VLOOKUP($L559,setting!$A$2:$M$93,4,0)</f>
        <v>8009</v>
      </c>
      <c r="O559" s="35" t="str">
        <f>VLOOKUP($L559,setting!$A$2:$M$93,5,0)</f>
        <v>180.250.176.222</v>
      </c>
      <c r="P559" s="35">
        <f>VLOOKUP($L559,setting!$A$2:$M$93,6,0)</f>
        <v>8009</v>
      </c>
      <c r="Q559" s="19">
        <v>1</v>
      </c>
      <c r="R559" s="19">
        <v>1</v>
      </c>
      <c r="S559" s="19">
        <v>1234</v>
      </c>
      <c r="T559" s="19" t="s">
        <v>120</v>
      </c>
      <c r="U559" s="19" t="s">
        <v>302</v>
      </c>
      <c r="V559" s="19" t="s">
        <v>302</v>
      </c>
      <c r="W559" s="3" t="s">
        <v>466</v>
      </c>
      <c r="X559" s="3" t="s">
        <v>466</v>
      </c>
      <c r="Y559" s="19"/>
      <c r="Z559" s="35" t="str">
        <f>VLOOKUP($L559,setting!$A$2:$M$93,12,0)</f>
        <v>118.97.237.244</v>
      </c>
      <c r="AA559" s="35">
        <f>VLOOKUP($L559,setting!$A$2:$M$93,13,0)</f>
        <v>8009</v>
      </c>
      <c r="AB559" s="19"/>
      <c r="AC559" s="6" t="s">
        <v>305</v>
      </c>
      <c r="AD559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('C087EB6A1B11','&lt;?xml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560" spans="1:30" ht="150" x14ac:dyDescent="0.25">
      <c r="A560" s="20" t="s">
        <v>1234</v>
      </c>
      <c r="B560" s="4" t="str">
        <f t="shared" si="210"/>
        <v>16E</v>
      </c>
      <c r="C560" s="4" t="str">
        <f>VLOOKUP(B560,Cabang!A:B,2,0)</f>
        <v>Kediri</v>
      </c>
      <c r="D560" s="4" t="str">
        <f>VLOOKUP(B560,Cabang!A:C,3,0)</f>
        <v>TKTW4</v>
      </c>
      <c r="E560" s="4" t="s">
        <v>1250</v>
      </c>
      <c r="F560" s="6" t="str">
        <f t="shared" si="223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60" s="19"/>
      <c r="H560" s="3" t="str">
        <f t="shared" si="224"/>
        <v>205EF72D2D7E</v>
      </c>
      <c r="I560" s="19" t="str">
        <f t="shared" si="225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60" s="19"/>
      <c r="K560" s="19" t="str">
        <f t="shared" si="226"/>
        <v>16EM100</v>
      </c>
      <c r="L560" s="19" t="str">
        <f t="shared" si="227"/>
        <v>16E</v>
      </c>
      <c r="M560" s="35" t="str">
        <f>VLOOKUP($L560,setting!$A$2:$M$93,3,0)</f>
        <v>192.168.0.240</v>
      </c>
      <c r="N560" s="35">
        <f>VLOOKUP($L560,setting!$A$2:$M$93,4,0)</f>
        <v>8005</v>
      </c>
      <c r="O560" s="35" t="str">
        <f>VLOOKUP($L560,setting!$A$2:$M$93,5,0)</f>
        <v>182.23.61.173</v>
      </c>
      <c r="P560" s="35">
        <f>VLOOKUP($L560,setting!$A$2:$M$93,6,0)</f>
        <v>8005</v>
      </c>
      <c r="Q560" s="19">
        <v>1</v>
      </c>
      <c r="R560" s="19">
        <v>1</v>
      </c>
      <c r="S560" s="19">
        <v>1234</v>
      </c>
      <c r="T560" s="19" t="s">
        <v>120</v>
      </c>
      <c r="U560" s="19" t="s">
        <v>302</v>
      </c>
      <c r="V560" s="19" t="s">
        <v>302</v>
      </c>
      <c r="W560" s="3" t="s">
        <v>466</v>
      </c>
      <c r="X560" s="3" t="s">
        <v>466</v>
      </c>
      <c r="Y560" s="19"/>
      <c r="Z560" s="35" t="str">
        <f>VLOOKUP($L560,setting!$A$2:$M$93,12,0)</f>
        <v>118.97.237.244</v>
      </c>
      <c r="AA560" s="35">
        <f>VLOOKUP($L560,setting!$A$2:$M$93,13,0)</f>
        <v>8005</v>
      </c>
      <c r="AB560" s="19"/>
      <c r="AC560" s="6" t="s">
        <v>305</v>
      </c>
      <c r="AD560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('205EF72D2D7E','&lt;?xml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561" spans="1:30" ht="150" x14ac:dyDescent="0.25">
      <c r="A561" s="4" t="s">
        <v>1235</v>
      </c>
      <c r="B561" s="4" t="str">
        <f t="shared" si="210"/>
        <v>16F</v>
      </c>
      <c r="C561" s="4" t="str">
        <f>VLOOKUP(B561,Cabang!A:B,2,0)</f>
        <v>Malang</v>
      </c>
      <c r="D561" s="4" t="str">
        <f>VLOOKUP(B561,Cabang!A:C,3,0)</f>
        <v>TKTW4</v>
      </c>
      <c r="E561" s="4" t="s">
        <v>1251</v>
      </c>
      <c r="F561" s="6" t="str">
        <f t="shared" si="223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61" s="19"/>
      <c r="H561" s="3" t="str">
        <f t="shared" si="224"/>
        <v>205EF77A8E78</v>
      </c>
      <c r="I561" s="19" t="str">
        <f t="shared" si="225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61" s="19"/>
      <c r="K561" s="19" t="str">
        <f t="shared" si="226"/>
        <v>16FM100</v>
      </c>
      <c r="L561" s="19" t="str">
        <f t="shared" si="227"/>
        <v>16F</v>
      </c>
      <c r="M561" s="35" t="str">
        <f>VLOOKUP($L561,setting!$A$2:$M$93,3,0)</f>
        <v>192.168.0.155</v>
      </c>
      <c r="N561" s="35">
        <f>VLOOKUP($L561,setting!$A$2:$M$93,4,0)</f>
        <v>8005</v>
      </c>
      <c r="O561" s="35" t="str">
        <f>VLOOKUP($L561,setting!$A$2:$M$93,5,0)</f>
        <v>182.23.61.173</v>
      </c>
      <c r="P561" s="35">
        <f>VLOOKUP($L561,setting!$A$2:$M$93,6,0)</f>
        <v>8005</v>
      </c>
      <c r="Q561" s="19">
        <v>1</v>
      </c>
      <c r="R561" s="19">
        <v>1</v>
      </c>
      <c r="S561" s="19">
        <v>1234</v>
      </c>
      <c r="T561" s="19" t="s">
        <v>120</v>
      </c>
      <c r="U561" s="19" t="s">
        <v>302</v>
      </c>
      <c r="V561" s="19" t="s">
        <v>302</v>
      </c>
      <c r="W561" s="3" t="s">
        <v>466</v>
      </c>
      <c r="X561" s="3" t="s">
        <v>466</v>
      </c>
      <c r="Y561" s="19"/>
      <c r="Z561" s="35" t="str">
        <f>VLOOKUP($L561,setting!$A$2:$M$93,12,0)</f>
        <v>118.97.237.244</v>
      </c>
      <c r="AA561" s="35">
        <f>VLOOKUP($L561,setting!$A$2:$M$93,13,0)</f>
        <v>8005</v>
      </c>
      <c r="AB561" s="19"/>
      <c r="AC561" s="6" t="s">
        <v>305</v>
      </c>
      <c r="AD561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('205EF77A8E78','&lt;?xml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562" spans="1:30" ht="150" x14ac:dyDescent="0.25">
      <c r="A562" s="4" t="s">
        <v>1236</v>
      </c>
      <c r="B562" s="4" t="str">
        <f t="shared" si="210"/>
        <v>16K</v>
      </c>
      <c r="C562" s="4" t="str">
        <f>VLOOKUP(B562,Cabang!A:B,2,0)</f>
        <v>Surabaya Barat</v>
      </c>
      <c r="D562" s="4" t="str">
        <f>VLOOKUP(B562,Cabang!A:C,3,0)</f>
        <v>TKTW4</v>
      </c>
      <c r="E562" s="4" t="s">
        <v>1252</v>
      </c>
      <c r="F562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2" s="19"/>
      <c r="H562" s="3" t="str">
        <f t="shared" si="224"/>
        <v>205EF72D2D72</v>
      </c>
      <c r="I562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2" s="19"/>
      <c r="K562" s="19" t="str">
        <f t="shared" si="226"/>
        <v>16KM100</v>
      </c>
      <c r="L562" s="19" t="str">
        <f t="shared" si="227"/>
        <v>16K</v>
      </c>
      <c r="M562" s="35" t="str">
        <f>VLOOKUP($L562,setting!$A$2:$M$93,3,0)</f>
        <v>192.168.0.155</v>
      </c>
      <c r="N562" s="35">
        <f>VLOOKUP($L562,setting!$A$2:$M$93,4,0)</f>
        <v>8009</v>
      </c>
      <c r="O562" s="35" t="str">
        <f>VLOOKUP($L562,setting!$A$2:$M$93,5,0)</f>
        <v>182.23.61.173</v>
      </c>
      <c r="P562" s="35">
        <f>VLOOKUP($L562,setting!$A$2:$M$93,6,0)</f>
        <v>8009</v>
      </c>
      <c r="Q562" s="19">
        <v>1</v>
      </c>
      <c r="R562" s="19">
        <v>1</v>
      </c>
      <c r="S562" s="19">
        <v>1234</v>
      </c>
      <c r="T562" s="19" t="s">
        <v>120</v>
      </c>
      <c r="U562" s="19" t="s">
        <v>302</v>
      </c>
      <c r="V562" s="19" t="s">
        <v>302</v>
      </c>
      <c r="W562" s="3" t="s">
        <v>466</v>
      </c>
      <c r="X562" s="3" t="s">
        <v>466</v>
      </c>
      <c r="Y562" s="19"/>
      <c r="Z562" s="35" t="str">
        <f>VLOOKUP($L562,setting!$A$2:$M$93,12,0)</f>
        <v>118.97.237.244</v>
      </c>
      <c r="AA562" s="35">
        <f>VLOOKUP($L562,setting!$A$2:$M$93,13,0)</f>
        <v>8009</v>
      </c>
      <c r="AB562" s="19"/>
      <c r="AC562" s="6" t="s">
        <v>305</v>
      </c>
      <c r="AD562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('205EF72D2D72','&lt;?xml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3" spans="1:30" ht="150" x14ac:dyDescent="0.25">
      <c r="A563" s="4" t="s">
        <v>1237</v>
      </c>
      <c r="B563" s="4" t="str">
        <f t="shared" si="210"/>
        <v>16K</v>
      </c>
      <c r="C563" s="4" t="str">
        <f>VLOOKUP(B563,Cabang!A:B,2,0)</f>
        <v>Surabaya Barat</v>
      </c>
      <c r="D563" s="4" t="str">
        <f>VLOOKUP(B563,Cabang!A:C,3,0)</f>
        <v>TKTW4</v>
      </c>
      <c r="E563" s="4" t="s">
        <v>1253</v>
      </c>
      <c r="F563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3" s="19"/>
      <c r="H563" s="3" t="str">
        <f t="shared" si="224"/>
        <v>205EF77A8992</v>
      </c>
      <c r="I563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3" s="19"/>
      <c r="K563" s="19" t="str">
        <f t="shared" si="226"/>
        <v>16KM100</v>
      </c>
      <c r="L563" s="19" t="str">
        <f t="shared" si="227"/>
        <v>16K</v>
      </c>
      <c r="M563" s="35" t="str">
        <f>VLOOKUP($L563,setting!$A$2:$M$93,3,0)</f>
        <v>192.168.0.155</v>
      </c>
      <c r="N563" s="35">
        <f>VLOOKUP($L563,setting!$A$2:$M$93,4,0)</f>
        <v>8009</v>
      </c>
      <c r="O563" s="35" t="str">
        <f>VLOOKUP($L563,setting!$A$2:$M$93,5,0)</f>
        <v>182.23.61.173</v>
      </c>
      <c r="P563" s="35">
        <f>VLOOKUP($L563,setting!$A$2:$M$93,6,0)</f>
        <v>8009</v>
      </c>
      <c r="Q563" s="19">
        <v>1</v>
      </c>
      <c r="R563" s="19">
        <v>1</v>
      </c>
      <c r="S563" s="19">
        <v>1234</v>
      </c>
      <c r="T563" s="19" t="s">
        <v>120</v>
      </c>
      <c r="U563" s="19" t="s">
        <v>302</v>
      </c>
      <c r="V563" s="19" t="s">
        <v>302</v>
      </c>
      <c r="W563" s="3" t="s">
        <v>466</v>
      </c>
      <c r="X563" s="3" t="s">
        <v>466</v>
      </c>
      <c r="Y563" s="19"/>
      <c r="Z563" s="35" t="str">
        <f>VLOOKUP($L563,setting!$A$2:$M$93,12,0)</f>
        <v>118.97.237.244</v>
      </c>
      <c r="AA563" s="35">
        <f>VLOOKUP($L563,setting!$A$2:$M$93,13,0)</f>
        <v>8009</v>
      </c>
      <c r="AB563" s="19"/>
      <c r="AC563" s="6" t="s">
        <v>305</v>
      </c>
      <c r="AD563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('205EF77A8992','&lt;?xml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4" spans="1:30" ht="150" x14ac:dyDescent="0.25">
      <c r="A564" s="4" t="s">
        <v>1238</v>
      </c>
      <c r="B564" s="4" t="str">
        <f t="shared" si="210"/>
        <v>16K</v>
      </c>
      <c r="C564" s="4" t="str">
        <f>VLOOKUP(B564,Cabang!A:B,2,0)</f>
        <v>Surabaya Barat</v>
      </c>
      <c r="D564" s="4" t="str">
        <f>VLOOKUP(B564,Cabang!A:C,3,0)</f>
        <v>TKTW4</v>
      </c>
      <c r="E564" s="4" t="s">
        <v>1254</v>
      </c>
      <c r="F564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4" s="19"/>
      <c r="H564" s="3" t="str">
        <f t="shared" si="224"/>
        <v>2053F77A8D54</v>
      </c>
      <c r="I564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4" s="19"/>
      <c r="K564" s="19" t="str">
        <f t="shared" si="226"/>
        <v>16KM100</v>
      </c>
      <c r="L564" s="19" t="str">
        <f t="shared" si="227"/>
        <v>16K</v>
      </c>
      <c r="M564" s="35" t="str">
        <f>VLOOKUP($L564,setting!$A$2:$M$93,3,0)</f>
        <v>192.168.0.155</v>
      </c>
      <c r="N564" s="35">
        <f>VLOOKUP($L564,setting!$A$2:$M$93,4,0)</f>
        <v>8009</v>
      </c>
      <c r="O564" s="35" t="str">
        <f>VLOOKUP($L564,setting!$A$2:$M$93,5,0)</f>
        <v>182.23.61.173</v>
      </c>
      <c r="P564" s="35">
        <f>VLOOKUP($L564,setting!$A$2:$M$93,6,0)</f>
        <v>8009</v>
      </c>
      <c r="Q564" s="19">
        <v>1</v>
      </c>
      <c r="R564" s="19">
        <v>1</v>
      </c>
      <c r="S564" s="19">
        <v>1234</v>
      </c>
      <c r="T564" s="19" t="s">
        <v>120</v>
      </c>
      <c r="U564" s="19" t="s">
        <v>302</v>
      </c>
      <c r="V564" s="19" t="s">
        <v>302</v>
      </c>
      <c r="W564" s="3" t="s">
        <v>466</v>
      </c>
      <c r="X564" s="3" t="s">
        <v>466</v>
      </c>
      <c r="Y564" s="19"/>
      <c r="Z564" s="35" t="str">
        <f>VLOOKUP($L564,setting!$A$2:$M$93,12,0)</f>
        <v>118.97.237.244</v>
      </c>
      <c r="AA564" s="35">
        <f>VLOOKUP($L564,setting!$A$2:$M$93,13,0)</f>
        <v>8009</v>
      </c>
      <c r="AB564" s="19"/>
      <c r="AC564" s="6" t="s">
        <v>305</v>
      </c>
      <c r="AD564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('2053F77A8D54','&lt;?xml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5" spans="1:30" ht="150" x14ac:dyDescent="0.25">
      <c r="A565" s="4" t="s">
        <v>1239</v>
      </c>
      <c r="B565" s="4" t="str">
        <f t="shared" si="210"/>
        <v>16K</v>
      </c>
      <c r="C565" s="4" t="str">
        <f>VLOOKUP(B565,Cabang!A:B,2,0)</f>
        <v>Surabaya Barat</v>
      </c>
      <c r="D565" s="4" t="str">
        <f>VLOOKUP(B565,Cabang!A:C,3,0)</f>
        <v>TKTW4</v>
      </c>
      <c r="E565" s="4" t="s">
        <v>1255</v>
      </c>
      <c r="F565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5" s="19"/>
      <c r="H565" s="3" t="str">
        <f t="shared" si="224"/>
        <v>205EF77A8998</v>
      </c>
      <c r="I565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5" s="19"/>
      <c r="K565" s="19" t="str">
        <f t="shared" si="226"/>
        <v>16KM100</v>
      </c>
      <c r="L565" s="19" t="str">
        <f t="shared" si="227"/>
        <v>16K</v>
      </c>
      <c r="M565" s="35" t="str">
        <f>VLOOKUP($L565,setting!$A$2:$M$93,3,0)</f>
        <v>192.168.0.155</v>
      </c>
      <c r="N565" s="35">
        <f>VLOOKUP($L565,setting!$A$2:$M$93,4,0)</f>
        <v>8009</v>
      </c>
      <c r="O565" s="35" t="str">
        <f>VLOOKUP($L565,setting!$A$2:$M$93,5,0)</f>
        <v>182.23.61.173</v>
      </c>
      <c r="P565" s="35">
        <f>VLOOKUP($L565,setting!$A$2:$M$93,6,0)</f>
        <v>8009</v>
      </c>
      <c r="Q565" s="19">
        <v>1</v>
      </c>
      <c r="R565" s="19">
        <v>1</v>
      </c>
      <c r="S565" s="19">
        <v>1234</v>
      </c>
      <c r="T565" s="19" t="s">
        <v>120</v>
      </c>
      <c r="U565" s="19" t="s">
        <v>302</v>
      </c>
      <c r="V565" s="19" t="s">
        <v>302</v>
      </c>
      <c r="W565" s="3" t="s">
        <v>466</v>
      </c>
      <c r="X565" s="3" t="s">
        <v>466</v>
      </c>
      <c r="Y565" s="19"/>
      <c r="Z565" s="35" t="str">
        <f>VLOOKUP($L565,setting!$A$2:$M$93,12,0)</f>
        <v>118.97.237.244</v>
      </c>
      <c r="AA565" s="35">
        <f>VLOOKUP($L565,setting!$A$2:$M$93,13,0)</f>
        <v>8009</v>
      </c>
      <c r="AB565" s="19"/>
      <c r="AC565" s="6" t="s">
        <v>305</v>
      </c>
      <c r="AD565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('205EF77A8998','&lt;?xml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6" spans="1:30" ht="150" x14ac:dyDescent="0.25">
      <c r="A566" s="4" t="s">
        <v>1240</v>
      </c>
      <c r="B566" s="4" t="str">
        <f t="shared" si="210"/>
        <v>16K</v>
      </c>
      <c r="C566" s="4" t="str">
        <f>VLOOKUP(B566,Cabang!A:B,2,0)</f>
        <v>Surabaya Barat</v>
      </c>
      <c r="D566" s="4" t="str">
        <f>VLOOKUP(B566,Cabang!A:C,3,0)</f>
        <v>TKTW4</v>
      </c>
      <c r="E566" s="4" t="s">
        <v>1256</v>
      </c>
      <c r="F566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6" s="19"/>
      <c r="H566" s="3" t="str">
        <f t="shared" si="224"/>
        <v>205EF77A8C72</v>
      </c>
      <c r="I566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6" s="19"/>
      <c r="K566" s="19" t="str">
        <f t="shared" si="226"/>
        <v>16KM100</v>
      </c>
      <c r="L566" s="19" t="str">
        <f t="shared" si="227"/>
        <v>16K</v>
      </c>
      <c r="M566" s="35" t="str">
        <f>VLOOKUP($L566,setting!$A$2:$M$93,3,0)</f>
        <v>192.168.0.155</v>
      </c>
      <c r="N566" s="35">
        <f>VLOOKUP($L566,setting!$A$2:$M$93,4,0)</f>
        <v>8009</v>
      </c>
      <c r="O566" s="35" t="str">
        <f>VLOOKUP($L566,setting!$A$2:$M$93,5,0)</f>
        <v>182.23.61.173</v>
      </c>
      <c r="P566" s="35">
        <f>VLOOKUP($L566,setting!$A$2:$M$93,6,0)</f>
        <v>8009</v>
      </c>
      <c r="Q566" s="19">
        <v>1</v>
      </c>
      <c r="R566" s="19">
        <v>1</v>
      </c>
      <c r="S566" s="19">
        <v>1234</v>
      </c>
      <c r="T566" s="19" t="s">
        <v>120</v>
      </c>
      <c r="U566" s="19" t="s">
        <v>302</v>
      </c>
      <c r="V566" s="19" t="s">
        <v>302</v>
      </c>
      <c r="W566" s="3" t="s">
        <v>466</v>
      </c>
      <c r="X566" s="3" t="s">
        <v>466</v>
      </c>
      <c r="Y566" s="19"/>
      <c r="Z566" s="35" t="str">
        <f>VLOOKUP($L566,setting!$A$2:$M$93,12,0)</f>
        <v>118.97.237.244</v>
      </c>
      <c r="AA566" s="35">
        <f>VLOOKUP($L566,setting!$A$2:$M$93,13,0)</f>
        <v>8009</v>
      </c>
      <c r="AB566" s="19"/>
      <c r="AC566" s="6" t="s">
        <v>305</v>
      </c>
      <c r="AD566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('205EF77A8C72','&lt;?xml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7" spans="1:30" ht="150" x14ac:dyDescent="0.25">
      <c r="A567" s="21" t="s">
        <v>1241</v>
      </c>
      <c r="B567" s="4" t="str">
        <f t="shared" si="210"/>
        <v>16K</v>
      </c>
      <c r="C567" s="4" t="str">
        <f>VLOOKUP(B567,Cabang!A:B,2,0)</f>
        <v>Surabaya Barat</v>
      </c>
      <c r="D567" s="4" t="str">
        <f>VLOOKUP(B567,Cabang!A:C,3,0)</f>
        <v>TKTW4</v>
      </c>
      <c r="E567" s="4" t="s">
        <v>1257</v>
      </c>
      <c r="F567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7" s="19"/>
      <c r="H567" s="3" t="str">
        <f t="shared" si="224"/>
        <v>205EF77A8D46</v>
      </c>
      <c r="I567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7" s="19"/>
      <c r="K567" s="19" t="str">
        <f t="shared" si="226"/>
        <v>16KM100</v>
      </c>
      <c r="L567" s="19" t="str">
        <f t="shared" si="227"/>
        <v>16K</v>
      </c>
      <c r="M567" s="35" t="str">
        <f>VLOOKUP($L567,setting!$A$2:$M$93,3,0)</f>
        <v>192.168.0.155</v>
      </c>
      <c r="N567" s="35">
        <f>VLOOKUP($L567,setting!$A$2:$M$93,4,0)</f>
        <v>8009</v>
      </c>
      <c r="O567" s="35" t="str">
        <f>VLOOKUP($L567,setting!$A$2:$M$93,5,0)</f>
        <v>182.23.61.173</v>
      </c>
      <c r="P567" s="35">
        <f>VLOOKUP($L567,setting!$A$2:$M$93,6,0)</f>
        <v>8009</v>
      </c>
      <c r="Q567" s="19">
        <v>1</v>
      </c>
      <c r="R567" s="19">
        <v>1</v>
      </c>
      <c r="S567" s="19">
        <v>1234</v>
      </c>
      <c r="T567" s="19" t="s">
        <v>120</v>
      </c>
      <c r="U567" s="19" t="s">
        <v>302</v>
      </c>
      <c r="V567" s="19" t="s">
        <v>302</v>
      </c>
      <c r="W567" s="3" t="s">
        <v>466</v>
      </c>
      <c r="X567" s="3" t="s">
        <v>466</v>
      </c>
      <c r="Y567" s="19"/>
      <c r="Z567" s="35" t="str">
        <f>VLOOKUP($L567,setting!$A$2:$M$93,12,0)</f>
        <v>118.97.237.244</v>
      </c>
      <c r="AA567" s="35">
        <f>VLOOKUP($L567,setting!$A$2:$M$93,13,0)</f>
        <v>8009</v>
      </c>
      <c r="AB567" s="19"/>
      <c r="AC567" s="6" t="s">
        <v>305</v>
      </c>
      <c r="AD567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('205EF77A8D46','&lt;?xml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8" spans="1:30" ht="150" x14ac:dyDescent="0.25">
      <c r="A568" s="4" t="s">
        <v>1242</v>
      </c>
      <c r="B568" s="4" t="str">
        <f t="shared" si="210"/>
        <v>16K</v>
      </c>
      <c r="C568" s="4" t="str">
        <f>VLOOKUP(B568,Cabang!A:B,2,0)</f>
        <v>Surabaya Barat</v>
      </c>
      <c r="D568" s="4" t="str">
        <f>VLOOKUP(B568,Cabang!A:C,3,0)</f>
        <v>TKTW4</v>
      </c>
      <c r="E568" s="4" t="s">
        <v>1258</v>
      </c>
      <c r="F568" s="6" t="str">
        <f t="shared" si="223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68" s="19"/>
      <c r="H568" s="3" t="str">
        <f t="shared" si="224"/>
        <v>205EF72D2D38</v>
      </c>
      <c r="I568" s="19" t="str">
        <f t="shared" si="225"/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68" s="19"/>
      <c r="K568" s="19" t="str">
        <f t="shared" si="226"/>
        <v>16KM100</v>
      </c>
      <c r="L568" s="19" t="str">
        <f t="shared" si="227"/>
        <v>16K</v>
      </c>
      <c r="M568" s="35" t="str">
        <f>VLOOKUP($L568,setting!$A$2:$M$93,3,0)</f>
        <v>192.168.0.155</v>
      </c>
      <c r="N568" s="35">
        <f>VLOOKUP($L568,setting!$A$2:$M$93,4,0)</f>
        <v>8009</v>
      </c>
      <c r="O568" s="35" t="str">
        <f>VLOOKUP($L568,setting!$A$2:$M$93,5,0)</f>
        <v>182.23.61.173</v>
      </c>
      <c r="P568" s="35">
        <f>VLOOKUP($L568,setting!$A$2:$M$93,6,0)</f>
        <v>8009</v>
      </c>
      <c r="Q568" s="19">
        <v>1</v>
      </c>
      <c r="R568" s="19">
        <v>1</v>
      </c>
      <c r="S568" s="19">
        <v>1234</v>
      </c>
      <c r="T568" s="19" t="s">
        <v>120</v>
      </c>
      <c r="U568" s="19" t="s">
        <v>302</v>
      </c>
      <c r="V568" s="19" t="s">
        <v>302</v>
      </c>
      <c r="W568" s="3" t="s">
        <v>466</v>
      </c>
      <c r="X568" s="3" t="s">
        <v>466</v>
      </c>
      <c r="Y568" s="19"/>
      <c r="Z568" s="35" t="str">
        <f>VLOOKUP($L568,setting!$A$2:$M$93,12,0)</f>
        <v>118.97.237.244</v>
      </c>
      <c r="AA568" s="35">
        <f>VLOOKUP($L568,setting!$A$2:$M$93,13,0)</f>
        <v>8009</v>
      </c>
      <c r="AB568" s="19"/>
      <c r="AC568" s="6" t="s">
        <v>305</v>
      </c>
      <c r="AD568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('205EF72D2D38','&lt;?xml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569" spans="1:30" ht="150" x14ac:dyDescent="0.25">
      <c r="A569" s="4" t="s">
        <v>1243</v>
      </c>
      <c r="B569" s="4" t="str">
        <f t="shared" si="210"/>
        <v>21A</v>
      </c>
      <c r="C569" s="4" t="str">
        <f>VLOOKUP(B569,Cabang!A:B,2,0)</f>
        <v>Sampit</v>
      </c>
      <c r="D569" s="4" t="str">
        <f>VLOOKUP(B569,Cabang!A:C,3,0)</f>
        <v>TKTW5</v>
      </c>
      <c r="E569" s="4" t="s">
        <v>1259</v>
      </c>
      <c r="F569" s="6" t="str">
        <f t="shared" si="223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569" s="19"/>
      <c r="H569" s="3" t="str">
        <f t="shared" si="224"/>
        <v>C087EB6A1B31</v>
      </c>
      <c r="I569" s="19" t="str">
        <f t="shared" si="22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569" s="19"/>
      <c r="K569" s="19" t="str">
        <f t="shared" si="226"/>
        <v>21AM100</v>
      </c>
      <c r="L569" s="19" t="str">
        <f t="shared" si="227"/>
        <v>21A</v>
      </c>
      <c r="M569" s="35" t="str">
        <f>VLOOKUP($L569,setting!$A$2:$M$93,3,0)</f>
        <v>192.168.0.240</v>
      </c>
      <c r="N569" s="35">
        <f>VLOOKUP($L569,setting!$A$2:$M$93,4,0)</f>
        <v>8007</v>
      </c>
      <c r="O569" s="35" t="str">
        <f>VLOOKUP($L569,setting!$A$2:$M$93,5,0)</f>
        <v>36.89.97.211</v>
      </c>
      <c r="P569" s="35">
        <f>VLOOKUP($L569,setting!$A$2:$M$93,6,0)</f>
        <v>8007</v>
      </c>
      <c r="Q569" s="19">
        <v>1</v>
      </c>
      <c r="R569" s="19">
        <v>1</v>
      </c>
      <c r="S569" s="19">
        <v>1234</v>
      </c>
      <c r="T569" s="19" t="s">
        <v>120</v>
      </c>
      <c r="U569" s="19" t="s">
        <v>302</v>
      </c>
      <c r="V569" s="19" t="s">
        <v>302</v>
      </c>
      <c r="W569" s="3" t="s">
        <v>466</v>
      </c>
      <c r="X569" s="3" t="s">
        <v>466</v>
      </c>
      <c r="Y569" s="19"/>
      <c r="Z569" s="35" t="str">
        <f>VLOOKUP($L569,setting!$A$2:$M$93,12,0)</f>
        <v>118.97.237.244</v>
      </c>
      <c r="AA569" s="35">
        <f>VLOOKUP($L569,setting!$A$2:$M$93,13,0)</f>
        <v>8007</v>
      </c>
      <c r="AB569" s="19"/>
      <c r="AC569" s="6" t="s">
        <v>305</v>
      </c>
      <c r="AD569" s="6" t="str">
        <f t="shared" si="22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('C087EB6A1B31','&lt;?xml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&lt;/userconfig&gt;','','21AM100','21A','192.168.0.240','8007','36.89.97.211','8007','1','1','1234','TO','INJECT','INJECT','2017-12-22 08:15:30','2017-12-22 08:15:30','','118.97.237.244','8007');</v>
      </c>
    </row>
    <row r="570" spans="1:30" x14ac:dyDescent="0.25">
      <c r="L570"/>
    </row>
    <row r="571" spans="1:30" ht="135" x14ac:dyDescent="0.25">
      <c r="A571" t="s">
        <v>226</v>
      </c>
      <c r="B571" s="4" t="str">
        <f t="shared" ref="B571" si="229">LEFT(A571,3)</f>
        <v>16C</v>
      </c>
      <c r="C571" s="4" t="str">
        <f>VLOOKUP(B571,Cabang!A:B,2,0)</f>
        <v>Surabaya Timur</v>
      </c>
      <c r="D571" s="4" t="str">
        <f>VLOOKUP(B571,Cabang!A:C,3,0)</f>
        <v>TKTW4</v>
      </c>
      <c r="E571" t="s">
        <v>1260</v>
      </c>
      <c r="F571" s="6" t="str">
        <f t="shared" ref="F571" si="230">CONCATENATE("&lt;?xml version=""1.0"" encoding=""UTF-8""?&gt;&lt;userconfig&gt;&lt;username&gt;Office Mebel ",C571,"&lt;/username&gt;&lt;szId&gt;",K571,"&lt;/szId&gt;&lt;password&gt;1234&lt;/password&gt;&lt;szDepoId&gt;",L571,"&lt;/szDepoId&gt;&lt;szDepoName&gt;",C571,"&lt;/szDepoName&gt;&lt;database&gt;MobileSFA.db3&lt;/database&gt;&lt;szWifiIP&gt;",M571,"&lt;/szWifiIP&gt;&lt;szWifiPort&gt;",N571,"&lt;/szWifiPort&gt;&lt;szGPRSIP&gt;",O571,"&lt;/szGPRSIP&gt;&lt;szGPRSPort&gt;",P571,"&lt;/szGPRSPort&gt;  &lt;szBackUpIP&gt;",Z571,"&lt;/szBackUpIP&gt;&lt;szBackUpPort&gt;",AA571,"&lt;/szBackUpPort&gt;  &lt;szType&gt;TO&lt;/szType&gt;&lt;bWifi&gt;YES&lt;/bWifi&gt;&lt;bDalamKota&gt;YES&lt;/bDalamKota&gt;    &lt;/userconfig&gt;")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71" s="19"/>
      <c r="H571" s="3" t="str">
        <f t="shared" ref="H571" si="231">E571</f>
        <v>205EF7A9B93C</v>
      </c>
      <c r="I571" s="19" t="str">
        <f t="shared" ref="I571" si="232">F571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71" s="19"/>
      <c r="K571" s="19" t="str">
        <f t="shared" ref="K571" si="233">CONCATENATE(B571,"M100")</f>
        <v>16CM100</v>
      </c>
      <c r="L571" s="19" t="str">
        <f t="shared" ref="L571" si="234">B571</f>
        <v>16C</v>
      </c>
      <c r="M571" s="35" t="str">
        <f>VLOOKUP($L571,setting!$A$2:$M$93,3,0)</f>
        <v>192.168.0.240</v>
      </c>
      <c r="N571" s="35">
        <f>VLOOKUP($L571,setting!$A$2:$M$93,4,0)</f>
        <v>8005</v>
      </c>
      <c r="O571" s="35" t="str">
        <f>VLOOKUP($L571,setting!$A$2:$M$93,5,0)</f>
        <v>182.23.61.173</v>
      </c>
      <c r="P571" s="35">
        <f>VLOOKUP($L571,setting!$A$2:$M$93,6,0)</f>
        <v>8005</v>
      </c>
      <c r="Q571" s="19">
        <v>1</v>
      </c>
      <c r="R571" s="19">
        <v>1</v>
      </c>
      <c r="S571" s="19">
        <v>1234</v>
      </c>
      <c r="T571" s="19" t="s">
        <v>120</v>
      </c>
      <c r="U571" s="19" t="s">
        <v>302</v>
      </c>
      <c r="V571" s="19" t="s">
        <v>302</v>
      </c>
      <c r="W571" s="3" t="s">
        <v>466</v>
      </c>
      <c r="X571" s="3" t="s">
        <v>466</v>
      </c>
      <c r="Y571" s="19"/>
      <c r="Z571" s="35" t="str">
        <f>VLOOKUP($L571,setting!$A$2:$M$93,12,0)</f>
        <v>118.97.237.244</v>
      </c>
      <c r="AA571" s="35">
        <f>VLOOKUP($L571,setting!$A$2:$M$93,13,0)</f>
        <v>8005</v>
      </c>
      <c r="AB571" s="19"/>
      <c r="AC571" s="6" t="s">
        <v>305</v>
      </c>
      <c r="AD571" s="6" t="str">
        <f t="shared" ref="AD571" si="235">CONCATENATE(AC571,H571,"','",I571,"','",J571,"','",K571,"','",L571,"','",M571,"','",N571,"','",O571,"','",P571,"','",Q571,"','",R571,"','",S571,"','",T571,"','",U571,"','",V571,"','",W571,"','",X571,"','",Y571,"','",Z571,"','",AA571,"');")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('205EF7A9B93C','&lt;?xml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72" spans="1:30" x14ac:dyDescent="0.25">
      <c r="L572"/>
    </row>
    <row r="573" spans="1:30" ht="135" x14ac:dyDescent="0.25">
      <c r="A573" s="17" t="s">
        <v>1261</v>
      </c>
      <c r="B573" s="4" t="str">
        <f t="shared" ref="B573" si="236">LEFT(A573,3)</f>
        <v>16D</v>
      </c>
      <c r="C573" s="4" t="str">
        <f>VLOOKUP(B573,Cabang!A:B,2,0)</f>
        <v>Sidoarjo</v>
      </c>
      <c r="D573" s="4" t="str">
        <f>VLOOKUP(B573,Cabang!A:C,3,0)</f>
        <v>TKTW4</v>
      </c>
      <c r="E573" s="17" t="s">
        <v>1262</v>
      </c>
      <c r="F573" s="6" t="str">
        <f t="shared" ref="F573" si="237">CONCATENATE("&lt;?xml version=""1.0"" encoding=""UTF-8""?&gt;&lt;userconfig&gt;&lt;username&gt;Office Mebel ",C573,"&lt;/username&gt;&lt;szId&gt;",K573,"&lt;/szId&gt;&lt;password&gt;1234&lt;/password&gt;&lt;szDepoId&gt;",L573,"&lt;/szDepoId&gt;&lt;szDepoName&gt;",C573,"&lt;/szDepoName&gt;&lt;database&gt;MobileSFA.db3&lt;/database&gt;&lt;szWifiIP&gt;",M573,"&lt;/szWifiIP&gt;&lt;szWifiPort&gt;",N573,"&lt;/szWifiPort&gt;&lt;szGPRSIP&gt;",O573,"&lt;/szGPRSIP&gt;&lt;szGPRSPort&gt;",P573,"&lt;/szGPRSPort&gt;  &lt;szBackUpIP&gt;",Z573,"&lt;/szBackUpIP&gt;&lt;szBackUpPort&gt;",AA573,"&lt;/szBackUpPort&gt;  &lt;szType&gt;TO&lt;/szType&gt;&lt;bWifi&gt;YES&lt;/bWifi&gt;&lt;bDalamKota&gt;YES&lt;/bDalamKota&gt;    &lt;/userconfig&gt;")</f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73" s="19"/>
      <c r="H573" s="3" t="str">
        <f t="shared" ref="H573" si="238">E573</f>
        <v>C087EB5B86C7</v>
      </c>
      <c r="I573" s="19" t="str">
        <f t="shared" ref="I573" si="239">F573</f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73" s="19"/>
      <c r="K573" s="19" t="str">
        <f t="shared" ref="K573" si="240">CONCATENATE(B573,"M100")</f>
        <v>16DM100</v>
      </c>
      <c r="L573" s="19" t="str">
        <f t="shared" ref="L573" si="241">B573</f>
        <v>16D</v>
      </c>
      <c r="M573" s="35" t="str">
        <f>VLOOKUP($L573,setting!$A$2:$M$93,3,0)</f>
        <v>192.168.0.240</v>
      </c>
      <c r="N573" s="35">
        <f>VLOOKUP($L573,setting!$A$2:$M$93,4,0)</f>
        <v>8005</v>
      </c>
      <c r="O573" s="35" t="str">
        <f>VLOOKUP($L573,setting!$A$2:$M$93,5,0)</f>
        <v>182.23.61.173</v>
      </c>
      <c r="P573" s="35">
        <f>VLOOKUP($L573,setting!$A$2:$M$93,6,0)</f>
        <v>8005</v>
      </c>
      <c r="Q573" s="19">
        <v>1</v>
      </c>
      <c r="R573" s="19">
        <v>1</v>
      </c>
      <c r="S573" s="19">
        <v>1234</v>
      </c>
      <c r="T573" s="19" t="s">
        <v>120</v>
      </c>
      <c r="U573" s="19" t="s">
        <v>302</v>
      </c>
      <c r="V573" s="19" t="s">
        <v>302</v>
      </c>
      <c r="W573" s="3" t="s">
        <v>466</v>
      </c>
      <c r="X573" s="3" t="s">
        <v>466</v>
      </c>
      <c r="Y573" s="19"/>
      <c r="Z573" s="35" t="str">
        <f>VLOOKUP($L573,setting!$A$2:$M$93,12,0)</f>
        <v>118.97.237.244</v>
      </c>
      <c r="AA573" s="35">
        <f>VLOOKUP($L573,setting!$A$2:$M$93,13,0)</f>
        <v>8005</v>
      </c>
      <c r="AB573" s="19"/>
      <c r="AC573" s="6" t="s">
        <v>305</v>
      </c>
      <c r="AD573" s="6" t="str">
        <f t="shared" ref="AD573" si="242">CONCATENATE(AC573,H573,"','",I573,"','",J573,"','",K573,"','",L573,"','",M573,"','",N573,"','",O573,"','",P573,"','",Q573,"','",R573,"','",S573,"','",T573,"','",U573,"','",V573,"','",W573,"','",X573,"','",Y573,"','",Z573,"','",AA573,"');")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('C087EB5B86C7','&lt;?xml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574" spans="1:30" x14ac:dyDescent="0.25">
      <c r="L574"/>
    </row>
    <row r="575" spans="1:30" ht="135" x14ac:dyDescent="0.25">
      <c r="A575" s="17" t="s">
        <v>1263</v>
      </c>
      <c r="B575" s="4" t="str">
        <f t="shared" ref="B575:B576" si="243">LEFT(A575,3)</f>
        <v>27C</v>
      </c>
      <c r="C575" s="4" t="str">
        <f>VLOOKUP(B575,Cabang!A:B,2,0)</f>
        <v>Bulukumba</v>
      </c>
      <c r="D575" s="4" t="str">
        <f>VLOOKUP(B575,Cabang!A:C,3,0)</f>
        <v>TKTW5</v>
      </c>
      <c r="E575" s="17" t="s">
        <v>1265</v>
      </c>
      <c r="F575" s="6" t="str">
        <f t="shared" ref="F575:F576" si="244">CONCATENATE("&lt;?xml version=""1.0"" encoding=""UTF-8""?&gt;&lt;userconfig&gt;&lt;username&gt;Office Mebel ",C575,"&lt;/username&gt;&lt;szId&gt;",K575,"&lt;/szId&gt;&lt;password&gt;1234&lt;/password&gt;&lt;szDepoId&gt;",L575,"&lt;/szDepoId&gt;&lt;szDepoName&gt;",C575,"&lt;/szDepoName&gt;&lt;database&gt;MobileSFA.db3&lt;/database&gt;&lt;szWifiIP&gt;",M575,"&lt;/szWifiIP&gt;&lt;szWifiPort&gt;",N575,"&lt;/szWifiPort&gt;&lt;szGPRSIP&gt;",O575,"&lt;/szGPRSIP&gt;&lt;szGPRSPort&gt;",P575,"&lt;/szGPRSPort&gt;  &lt;szBackUpIP&gt;",Z575,"&lt;/szBackUpIP&gt;&lt;szBackUpPort&gt;",AA575,"&lt;/szBackUpPort&gt;  &lt;szType&gt;TO&lt;/szType&gt;&lt;bWifi&gt;YES&lt;/bWifi&gt;&lt;bDalamKota&gt;YES&lt;/bDalamKota&gt;    &lt;/userconfig&gt;")</f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75" s="19"/>
      <c r="H575" s="3" t="str">
        <f t="shared" ref="H575:H576" si="245">E575</f>
        <v>C087EB5A490F</v>
      </c>
      <c r="I575" s="19" t="str">
        <f t="shared" ref="I575:I576" si="246">F575</f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75" s="19"/>
      <c r="K575" s="19" t="str">
        <f t="shared" ref="K575:K576" si="247">CONCATENATE(B575,"M100")</f>
        <v>27CM100</v>
      </c>
      <c r="L575" s="19" t="str">
        <f t="shared" ref="L575:L576" si="248">B575</f>
        <v>27C</v>
      </c>
      <c r="M575" s="35" t="str">
        <f>VLOOKUP($L575,setting!$A$2:$M$93,3,0)</f>
        <v>192.168.0.240</v>
      </c>
      <c r="N575" s="35">
        <f>VLOOKUP($L575,setting!$A$2:$M$93,4,0)</f>
        <v>8006</v>
      </c>
      <c r="O575" s="35" t="str">
        <f>VLOOKUP($L575,setting!$A$2:$M$93,5,0)</f>
        <v>180.250.176.221</v>
      </c>
      <c r="P575" s="35">
        <f>VLOOKUP($L575,setting!$A$2:$M$93,6,0)</f>
        <v>8009</v>
      </c>
      <c r="Q575" s="19">
        <v>1</v>
      </c>
      <c r="R575" s="19">
        <v>1</v>
      </c>
      <c r="S575" s="19">
        <v>1234</v>
      </c>
      <c r="T575" s="19" t="s">
        <v>120</v>
      </c>
      <c r="U575" s="19" t="s">
        <v>302</v>
      </c>
      <c r="V575" s="19" t="s">
        <v>302</v>
      </c>
      <c r="W575" s="3" t="s">
        <v>466</v>
      </c>
      <c r="X575" s="3" t="s">
        <v>466</v>
      </c>
      <c r="Y575" s="19"/>
      <c r="Z575" s="35" t="str">
        <f>VLOOKUP($L575,setting!$A$2:$M$93,12,0)</f>
        <v>118.97.237.244</v>
      </c>
      <c r="AA575" s="35">
        <f>VLOOKUP($L575,setting!$A$2:$M$93,13,0)</f>
        <v>8009</v>
      </c>
      <c r="AB575" s="19"/>
      <c r="AC575" s="6" t="s">
        <v>305</v>
      </c>
      <c r="AD575" s="6" t="str">
        <f t="shared" ref="AD575:AD576" si="249">CONCATENATE(AC575,H575,"','",I575,"','",J575,"','",K575,"','",L575,"','",M575,"','",N575,"','",O575,"','",P575,"','",Q575,"','",R575,"','",S575,"','",T575,"','",U575,"','",V575,"','",W575,"','",X575,"','",Y575,"','",Z575,"','",AA575,"');")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('C087EB5A490F','&lt;?xml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&lt;/userconfig&gt;','','27CM100','27C','192.168.0.240','8006','180.250.176.221','8009','1','1','1234','TO','INJECT','INJECT','2017-12-22 08:15:30','2017-12-22 08:15:30','','118.97.237.244','8009');</v>
      </c>
    </row>
    <row r="576" spans="1:30" ht="135" x14ac:dyDescent="0.25">
      <c r="A576" s="17" t="s">
        <v>1264</v>
      </c>
      <c r="B576" s="4" t="str">
        <f t="shared" si="243"/>
        <v>22B</v>
      </c>
      <c r="C576" s="4" t="str">
        <f>VLOOKUP(B576,Cabang!A:B,2,0)</f>
        <v>Barabai</v>
      </c>
      <c r="D576" s="4" t="str">
        <f>VLOOKUP(B576,Cabang!A:C,3,0)</f>
        <v>TKTW5</v>
      </c>
      <c r="E576" s="17" t="s">
        <v>1266</v>
      </c>
      <c r="F576" s="6" t="str">
        <f t="shared" si="244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76" s="19"/>
      <c r="H576" s="3" t="str">
        <f t="shared" si="245"/>
        <v>C087EB5B8179</v>
      </c>
      <c r="I576" s="19" t="str">
        <f t="shared" si="246"/>
        <v>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76" s="19"/>
      <c r="K576" s="19" t="str">
        <f t="shared" si="247"/>
        <v>22BM100</v>
      </c>
      <c r="L576" s="19" t="str">
        <f t="shared" si="248"/>
        <v>22B</v>
      </c>
      <c r="M576" s="35" t="str">
        <f>VLOOKUP($L576,setting!$A$2:$M$93,3,0)</f>
        <v>192.168.0.157</v>
      </c>
      <c r="N576" s="35">
        <f>VLOOKUP($L576,setting!$A$2:$M$93,4,0)</f>
        <v>8009</v>
      </c>
      <c r="O576" s="35" t="str">
        <f>VLOOKUP($L576,setting!$A$2:$M$93,5,0)</f>
        <v>36.89.97.211</v>
      </c>
      <c r="P576" s="35">
        <f>VLOOKUP($L576,setting!$A$2:$M$93,6,0)</f>
        <v>8009</v>
      </c>
      <c r="Q576" s="19">
        <v>1</v>
      </c>
      <c r="R576" s="19">
        <v>1</v>
      </c>
      <c r="S576" s="19">
        <v>1234</v>
      </c>
      <c r="T576" s="19" t="s">
        <v>120</v>
      </c>
      <c r="U576" s="19" t="s">
        <v>302</v>
      </c>
      <c r="V576" s="19" t="s">
        <v>302</v>
      </c>
      <c r="W576" s="3" t="s">
        <v>466</v>
      </c>
      <c r="X576" s="3" t="s">
        <v>466</v>
      </c>
      <c r="Y576" s="19"/>
      <c r="Z576" s="35" t="str">
        <f>VLOOKUP($L576,setting!$A$2:$M$93,12,0)</f>
        <v>118.97.237.244</v>
      </c>
      <c r="AA576" s="35">
        <f>VLOOKUP($L576,setting!$A$2:$M$93,13,0)</f>
        <v>8009</v>
      </c>
      <c r="AB576" s="19"/>
      <c r="AC576" s="6" t="s">
        <v>305</v>
      </c>
      <c r="AD576" s="6" t="str">
        <f t="shared" si="24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('C087EB5B8179','&lt;?xml version="1.0" encoding="UTF-8"?&gt;&lt;userconfig&gt;&lt;username&gt;Office Mebel Barabai&lt;/username&gt;&lt;szId&gt;22BM100&lt;/szId&gt;&lt;password&gt;1234&lt;/password&gt;&lt;szDepoId&gt;22B&lt;/szDepoId&gt;&lt;szDepoName&gt;Barabai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&lt;/userconfig&gt;','','22BM100','22B','192.168.0.157','8009','36.89.97.211','8009','1','1','1234','TO','INJECT','INJECT','2017-12-22 08:15:30','2017-12-22 08:15:30','','118.97.237.244','8009');</v>
      </c>
    </row>
    <row r="577" spans="1:30" x14ac:dyDescent="0.25">
      <c r="L577"/>
    </row>
    <row r="578" spans="1:30" ht="135" x14ac:dyDescent="0.25">
      <c r="A578" s="18" t="s">
        <v>1267</v>
      </c>
      <c r="B578" s="4" t="str">
        <f t="shared" ref="B578" si="250">LEFT(A578,3)</f>
        <v>10A</v>
      </c>
      <c r="C578" s="4" t="str">
        <f>VLOOKUP(B578,Cabang!A:B,2,0)</f>
        <v>Bandarlampung</v>
      </c>
      <c r="D578" s="4" t="str">
        <f>VLOOKUP(B578,Cabang!A:C,3,0)</f>
        <v>TKTW1</v>
      </c>
      <c r="E578" s="17" t="s">
        <v>1278</v>
      </c>
      <c r="F578" s="6" t="str">
        <f t="shared" ref="F578" si="251">CONCATENATE("&lt;?xml version=""1.0"" encoding=""UTF-8""?&gt;&lt;userconfig&gt;&lt;username&gt;Office Mebel ",C578,"&lt;/username&gt;&lt;szId&gt;",K578,"&lt;/szId&gt;&lt;password&gt;1234&lt;/password&gt;&lt;szDepoId&gt;",L578,"&lt;/szDepoId&gt;&lt;szDepoName&gt;",C578,"&lt;/szDepoName&gt;&lt;database&gt;MobileSFA.db3&lt;/database&gt;&lt;szWifiIP&gt;",M578,"&lt;/szWifiIP&gt;&lt;szWifiPort&gt;",N578,"&lt;/szWifiPort&gt;&lt;szGPRSIP&gt;",O578,"&lt;/szGPRSIP&gt;&lt;szGPRSPort&gt;",P578,"&lt;/szGPRSPort&gt;  &lt;szBackUpIP&gt;",Z578,"&lt;/szBackUpIP&gt;&lt;szBackUpPort&gt;",AA578,"&lt;/szBackUpPort&gt;  &lt;szType&gt;TO&lt;/szType&gt;&lt;bWifi&gt;YES&lt;/bWifi&gt;&lt;bDalamKota&gt;YES&lt;/bDalamKota&gt;    &lt;/userconfig&gt;")</f>
        <v>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78" s="19"/>
      <c r="H578" s="3" t="str">
        <f t="shared" ref="H578" si="252">E578</f>
        <v>C087EB5B8189</v>
      </c>
      <c r="I578" s="19" t="str">
        <f t="shared" ref="I578" si="253">F578</f>
        <v>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78" s="19"/>
      <c r="K578" s="19" t="str">
        <f t="shared" ref="K578" si="254">CONCATENATE(B578,"M100")</f>
        <v>10AM100</v>
      </c>
      <c r="L578" s="19" t="str">
        <f t="shared" ref="L578" si="255">B578</f>
        <v>10A</v>
      </c>
      <c r="M578" s="35" t="str">
        <f>VLOOKUP($L578,setting!$A$2:$M$93,3,0)</f>
        <v>192.168.0.240</v>
      </c>
      <c r="N578" s="35">
        <f>VLOOKUP($L578,setting!$A$2:$M$93,4,0)</f>
        <v>8008</v>
      </c>
      <c r="O578" s="35" t="str">
        <f>VLOOKUP($L578,setting!$A$2:$M$93,5,0)</f>
        <v>36.89.97.212</v>
      </c>
      <c r="P578" s="35">
        <f>VLOOKUP($L578,setting!$A$2:$M$93,6,0)</f>
        <v>8009</v>
      </c>
      <c r="Q578" s="19">
        <v>1</v>
      </c>
      <c r="R578" s="19">
        <v>1</v>
      </c>
      <c r="S578" s="19">
        <v>1234</v>
      </c>
      <c r="T578" s="19" t="s">
        <v>120</v>
      </c>
      <c r="U578" s="19" t="s">
        <v>302</v>
      </c>
      <c r="V578" s="19" t="s">
        <v>302</v>
      </c>
      <c r="W578" s="3" t="s">
        <v>466</v>
      </c>
      <c r="X578" s="3" t="s">
        <v>466</v>
      </c>
      <c r="Y578" s="19"/>
      <c r="Z578" s="35" t="str">
        <f>VLOOKUP($L578,setting!$A$2:$M$93,12,0)</f>
        <v>118.97.237.244</v>
      </c>
      <c r="AA578" s="35">
        <f>VLOOKUP($L578,setting!$A$2:$M$93,13,0)</f>
        <v>8009</v>
      </c>
      <c r="AB578" s="19"/>
      <c r="AC578" s="6" t="s">
        <v>305</v>
      </c>
      <c r="AD578" s="6" t="str">
        <f t="shared" ref="AD578" si="256">CONCATENATE(AC578,H578,"','",I578,"','",J578,"','",K578,"','",L578,"','",M578,"','",N578,"','",O578,"','",P578,"','",Q578,"','",R578,"','",S578,"','",T578,"','",U578,"','",V578,"','",W578,"','",X578,"','",Y578,"','",Z578,"','",AA578,"');")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('C087EB5B8189','&lt;?xml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&lt;/userconfig&gt;','','10AM100','10A','192.168.0.240','8008','36.89.97.212','8009','1','1','1234','TO','INJECT','INJECT','2017-12-22 08:15:30','2017-12-22 08:15:30','','118.97.237.244','8009');</v>
      </c>
    </row>
    <row r="579" spans="1:30" ht="135" x14ac:dyDescent="0.25">
      <c r="A579" s="18" t="s">
        <v>1268</v>
      </c>
      <c r="B579" s="4" t="str">
        <f t="shared" ref="B579:B588" si="257">LEFT(A579,3)</f>
        <v>13D</v>
      </c>
      <c r="C579" s="4" t="str">
        <f>VLOOKUP(B579,Cabang!A:B,2,0)</f>
        <v>Purwakarta</v>
      </c>
      <c r="D579" s="4" t="str">
        <f>VLOOKUP(B579,Cabang!A:C,3,0)</f>
        <v>TKTW2</v>
      </c>
      <c r="E579" s="17" t="s">
        <v>1279</v>
      </c>
      <c r="F579" s="6" t="str">
        <f t="shared" ref="F579:F588" si="258">CONCATENATE("&lt;?xml version=""1.0"" encoding=""UTF-8""?&gt;&lt;userconfig&gt;&lt;username&gt;Office Mebel ",C579,"&lt;/username&gt;&lt;szId&gt;",K579,"&lt;/szId&gt;&lt;password&gt;1234&lt;/password&gt;&lt;szDepoId&gt;",L579,"&lt;/szDepoId&gt;&lt;szDepoName&gt;",C579,"&lt;/szDepoName&gt;&lt;database&gt;MobileSFA.db3&lt;/database&gt;&lt;szWifiIP&gt;",M579,"&lt;/szWifiIP&gt;&lt;szWifiPort&gt;",N579,"&lt;/szWifiPort&gt;&lt;szGPRSIP&gt;",O579,"&lt;/szGPRSIP&gt;&lt;szGPRSPort&gt;",P579,"&lt;/szGPRSPort&gt;  &lt;szBackUpIP&gt;",Z579,"&lt;/szBackUpIP&gt;&lt;szBackUpPort&gt;",AA579,"&lt;/szBackUpPort&gt;  &lt;szType&gt;TO&lt;/szType&gt;&lt;bWifi&gt;YES&lt;/bWifi&gt;&lt;bDalamKota&gt;YES&lt;/bDalamKota&gt;    &lt;/userconfig&gt;")</f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579" s="19"/>
      <c r="H579" s="3" t="str">
        <f t="shared" ref="H579:H588" si="259">E579</f>
        <v>C087EB5B8375</v>
      </c>
      <c r="I579" s="19" t="str">
        <f t="shared" ref="I579:I588" si="260">F579</f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579" s="19"/>
      <c r="K579" s="19" t="str">
        <f t="shared" ref="K579:K588" si="261">CONCATENATE(B579,"M100")</f>
        <v>13DM100</v>
      </c>
      <c r="L579" s="19" t="str">
        <f t="shared" ref="L579:L588" si="262">B579</f>
        <v>13D</v>
      </c>
      <c r="M579" s="35" t="str">
        <f>VLOOKUP($L579,setting!$A$2:$M$93,3,0)</f>
        <v>192.168.0.240</v>
      </c>
      <c r="N579" s="35">
        <f>VLOOKUP($L579,setting!$A$2:$M$93,4,0)</f>
        <v>8003</v>
      </c>
      <c r="O579" s="35" t="str">
        <f>VLOOKUP($L579,setting!$A$2:$M$93,5,0)</f>
        <v>180.250.176.222</v>
      </c>
      <c r="P579" s="35">
        <f>VLOOKUP($L579,setting!$A$2:$M$93,6,0)</f>
        <v>8003</v>
      </c>
      <c r="Q579" s="19">
        <v>1</v>
      </c>
      <c r="R579" s="19">
        <v>1</v>
      </c>
      <c r="S579" s="19">
        <v>1234</v>
      </c>
      <c r="T579" s="19" t="s">
        <v>120</v>
      </c>
      <c r="U579" s="19" t="s">
        <v>302</v>
      </c>
      <c r="V579" s="19" t="s">
        <v>302</v>
      </c>
      <c r="W579" s="3" t="s">
        <v>466</v>
      </c>
      <c r="X579" s="3" t="s">
        <v>466</v>
      </c>
      <c r="Y579" s="19"/>
      <c r="Z579" s="35" t="str">
        <f>VLOOKUP($L579,setting!$A$2:$M$93,12,0)</f>
        <v>118.97.237.244</v>
      </c>
      <c r="AA579" s="35">
        <f>VLOOKUP($L579,setting!$A$2:$M$93,13,0)</f>
        <v>8003</v>
      </c>
      <c r="AB579" s="19"/>
      <c r="AC579" s="6" t="s">
        <v>305</v>
      </c>
      <c r="AD579" s="6" t="str">
        <f t="shared" ref="AD579:AD588" si="263">CONCATENATE(AC579,H579,"','",I579,"','",J579,"','",K579,"','",L579,"','",M579,"','",N579,"','",O579,"','",P579,"','",Q579,"','",R579,"','",S579,"','",T579,"','",U579,"','",V579,"','",W579,"','",X579,"','",Y579,"','",Z579,"','",AA579,"');")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('C087EB5B8375','&lt;?xml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580" spans="1:30" ht="135" x14ac:dyDescent="0.25">
      <c r="A580" s="18" t="s">
        <v>1269</v>
      </c>
      <c r="B580" s="4" t="str">
        <f t="shared" si="257"/>
        <v>13D</v>
      </c>
      <c r="C580" s="4" t="str">
        <f>VLOOKUP(B580,Cabang!A:B,2,0)</f>
        <v>Purwakarta</v>
      </c>
      <c r="D580" s="4" t="str">
        <f>VLOOKUP(B580,Cabang!A:C,3,0)</f>
        <v>TKTW2</v>
      </c>
      <c r="E580" s="17" t="s">
        <v>1280</v>
      </c>
      <c r="F580" s="6" t="str">
        <f t="shared" si="25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580" s="19"/>
      <c r="H580" s="3" t="str">
        <f t="shared" si="259"/>
        <v>C087EB5B884B</v>
      </c>
      <c r="I580" s="19" t="str">
        <f t="shared" si="260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580" s="19"/>
      <c r="K580" s="19" t="str">
        <f t="shared" si="261"/>
        <v>13DM100</v>
      </c>
      <c r="L580" s="19" t="str">
        <f t="shared" si="262"/>
        <v>13D</v>
      </c>
      <c r="M580" s="35" t="str">
        <f>VLOOKUP($L580,setting!$A$2:$M$93,3,0)</f>
        <v>192.168.0.240</v>
      </c>
      <c r="N580" s="35">
        <f>VLOOKUP($L580,setting!$A$2:$M$93,4,0)</f>
        <v>8003</v>
      </c>
      <c r="O580" s="35" t="str">
        <f>VLOOKUP($L580,setting!$A$2:$M$93,5,0)</f>
        <v>180.250.176.222</v>
      </c>
      <c r="P580" s="35">
        <f>VLOOKUP($L580,setting!$A$2:$M$93,6,0)</f>
        <v>8003</v>
      </c>
      <c r="Q580" s="19">
        <v>1</v>
      </c>
      <c r="R580" s="19">
        <v>1</v>
      </c>
      <c r="S580" s="19">
        <v>1234</v>
      </c>
      <c r="T580" s="19" t="s">
        <v>120</v>
      </c>
      <c r="U580" s="19" t="s">
        <v>302</v>
      </c>
      <c r="V580" s="19" t="s">
        <v>302</v>
      </c>
      <c r="W580" s="3" t="s">
        <v>466</v>
      </c>
      <c r="X580" s="3" t="s">
        <v>466</v>
      </c>
      <c r="Y580" s="19"/>
      <c r="Z580" s="35" t="str">
        <f>VLOOKUP($L580,setting!$A$2:$M$93,12,0)</f>
        <v>118.97.237.244</v>
      </c>
      <c r="AA580" s="35">
        <f>VLOOKUP($L580,setting!$A$2:$M$93,13,0)</f>
        <v>8003</v>
      </c>
      <c r="AB580" s="19"/>
      <c r="AC580" s="6" t="s">
        <v>305</v>
      </c>
      <c r="AD580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('C087EB5B884B','&lt;?xml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581" spans="1:30" ht="135" x14ac:dyDescent="0.25">
      <c r="A581" s="18" t="s">
        <v>1270</v>
      </c>
      <c r="B581" s="4" t="str">
        <f t="shared" si="257"/>
        <v>13D</v>
      </c>
      <c r="C581" s="4" t="str">
        <f>VLOOKUP(B581,Cabang!A:B,2,0)</f>
        <v>Purwakarta</v>
      </c>
      <c r="D581" s="4" t="str">
        <f>VLOOKUP(B581,Cabang!A:C,3,0)</f>
        <v>TKTW2</v>
      </c>
      <c r="E581" s="17" t="s">
        <v>1281</v>
      </c>
      <c r="F581" s="6" t="str">
        <f t="shared" si="25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581" s="19"/>
      <c r="H581" s="3" t="str">
        <f t="shared" si="259"/>
        <v>C087EB5B8377</v>
      </c>
      <c r="I581" s="19" t="str">
        <f t="shared" si="260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581" s="19"/>
      <c r="K581" s="19" t="str">
        <f t="shared" si="261"/>
        <v>13DM100</v>
      </c>
      <c r="L581" s="19" t="str">
        <f t="shared" si="262"/>
        <v>13D</v>
      </c>
      <c r="M581" s="35" t="str">
        <f>VLOOKUP($L581,setting!$A$2:$M$93,3,0)</f>
        <v>192.168.0.240</v>
      </c>
      <c r="N581" s="35">
        <f>VLOOKUP($L581,setting!$A$2:$M$93,4,0)</f>
        <v>8003</v>
      </c>
      <c r="O581" s="35" t="str">
        <f>VLOOKUP($L581,setting!$A$2:$M$93,5,0)</f>
        <v>180.250.176.222</v>
      </c>
      <c r="P581" s="35">
        <f>VLOOKUP($L581,setting!$A$2:$M$93,6,0)</f>
        <v>8003</v>
      </c>
      <c r="Q581" s="19">
        <v>1</v>
      </c>
      <c r="R581" s="19">
        <v>1</v>
      </c>
      <c r="S581" s="19">
        <v>1234</v>
      </c>
      <c r="T581" s="19" t="s">
        <v>120</v>
      </c>
      <c r="U581" s="19" t="s">
        <v>302</v>
      </c>
      <c r="V581" s="19" t="s">
        <v>302</v>
      </c>
      <c r="W581" s="3" t="s">
        <v>466</v>
      </c>
      <c r="X581" s="3" t="s">
        <v>466</v>
      </c>
      <c r="Y581" s="19"/>
      <c r="Z581" s="35" t="str">
        <f>VLOOKUP($L581,setting!$A$2:$M$93,12,0)</f>
        <v>118.97.237.244</v>
      </c>
      <c r="AA581" s="35">
        <f>VLOOKUP($L581,setting!$A$2:$M$93,13,0)</f>
        <v>8003</v>
      </c>
      <c r="AB581" s="19"/>
      <c r="AC581" s="6" t="s">
        <v>305</v>
      </c>
      <c r="AD581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('C087EB5B8377','&lt;?xml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582" spans="1:30" ht="135" x14ac:dyDescent="0.25">
      <c r="A582" s="18" t="s">
        <v>1271</v>
      </c>
      <c r="B582" s="4" t="str">
        <f t="shared" si="257"/>
        <v>13D</v>
      </c>
      <c r="C582" s="4" t="str">
        <f>VLOOKUP(B582,Cabang!A:B,2,0)</f>
        <v>Purwakarta</v>
      </c>
      <c r="D582" s="4" t="str">
        <f>VLOOKUP(B582,Cabang!A:C,3,0)</f>
        <v>TKTW2</v>
      </c>
      <c r="E582" s="17" t="s">
        <v>1282</v>
      </c>
      <c r="F582" s="6" t="str">
        <f t="shared" si="258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582" s="19"/>
      <c r="H582" s="3" t="str">
        <f t="shared" si="259"/>
        <v>C087EB5B881B</v>
      </c>
      <c r="I582" s="19" t="str">
        <f t="shared" si="260"/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582" s="19"/>
      <c r="K582" s="19" t="str">
        <f t="shared" si="261"/>
        <v>13DM100</v>
      </c>
      <c r="L582" s="19" t="str">
        <f t="shared" si="262"/>
        <v>13D</v>
      </c>
      <c r="M582" s="35" t="str">
        <f>VLOOKUP($L582,setting!$A$2:$M$93,3,0)</f>
        <v>192.168.0.240</v>
      </c>
      <c r="N582" s="35">
        <f>VLOOKUP($L582,setting!$A$2:$M$93,4,0)</f>
        <v>8003</v>
      </c>
      <c r="O582" s="35" t="str">
        <f>VLOOKUP($L582,setting!$A$2:$M$93,5,0)</f>
        <v>180.250.176.222</v>
      </c>
      <c r="P582" s="35">
        <f>VLOOKUP($L582,setting!$A$2:$M$93,6,0)</f>
        <v>8003</v>
      </c>
      <c r="Q582" s="19">
        <v>1</v>
      </c>
      <c r="R582" s="19">
        <v>1</v>
      </c>
      <c r="S582" s="19">
        <v>1234</v>
      </c>
      <c r="T582" s="19" t="s">
        <v>120</v>
      </c>
      <c r="U582" s="19" t="s">
        <v>302</v>
      </c>
      <c r="V582" s="19" t="s">
        <v>302</v>
      </c>
      <c r="W582" s="3" t="s">
        <v>466</v>
      </c>
      <c r="X582" s="3" t="s">
        <v>466</v>
      </c>
      <c r="Y582" s="19"/>
      <c r="Z582" s="35" t="str">
        <f>VLOOKUP($L582,setting!$A$2:$M$93,12,0)</f>
        <v>118.97.237.244</v>
      </c>
      <c r="AA582" s="35">
        <f>VLOOKUP($L582,setting!$A$2:$M$93,13,0)</f>
        <v>8003</v>
      </c>
      <c r="AB582" s="19"/>
      <c r="AC582" s="6" t="s">
        <v>305</v>
      </c>
      <c r="AD582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('C087EB5B881B','&lt;?xml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583" spans="1:30" ht="135" x14ac:dyDescent="0.25">
      <c r="A583" s="18" t="s">
        <v>1272</v>
      </c>
      <c r="B583" s="4" t="str">
        <f t="shared" si="257"/>
        <v>16C</v>
      </c>
      <c r="C583" s="4" t="str">
        <f>VLOOKUP(B583,Cabang!A:B,2,0)</f>
        <v>Surabaya Timur</v>
      </c>
      <c r="D583" s="4" t="str">
        <f>VLOOKUP(B583,Cabang!A:C,3,0)</f>
        <v>TKTW4</v>
      </c>
      <c r="E583" s="17" t="s">
        <v>1283</v>
      </c>
      <c r="F583" s="6" t="str">
        <f t="shared" si="258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83" s="19"/>
      <c r="H583" s="3" t="str">
        <f t="shared" si="259"/>
        <v>C087EB5A495F</v>
      </c>
      <c r="I583" s="19" t="str">
        <f t="shared" si="260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83" s="19"/>
      <c r="K583" s="19" t="str">
        <f t="shared" si="261"/>
        <v>16CM100</v>
      </c>
      <c r="L583" s="19" t="str">
        <f t="shared" si="262"/>
        <v>16C</v>
      </c>
      <c r="M583" s="35" t="str">
        <f>VLOOKUP($L583,setting!$A$2:$M$93,3,0)</f>
        <v>192.168.0.240</v>
      </c>
      <c r="N583" s="35">
        <f>VLOOKUP($L583,setting!$A$2:$M$93,4,0)</f>
        <v>8005</v>
      </c>
      <c r="O583" s="35" t="str">
        <f>VLOOKUP($L583,setting!$A$2:$M$93,5,0)</f>
        <v>182.23.61.173</v>
      </c>
      <c r="P583" s="35">
        <f>VLOOKUP($L583,setting!$A$2:$M$93,6,0)</f>
        <v>8005</v>
      </c>
      <c r="Q583" s="19">
        <v>1</v>
      </c>
      <c r="R583" s="19">
        <v>1</v>
      </c>
      <c r="S583" s="19">
        <v>1234</v>
      </c>
      <c r="T583" s="19" t="s">
        <v>120</v>
      </c>
      <c r="U583" s="19" t="s">
        <v>302</v>
      </c>
      <c r="V583" s="19" t="s">
        <v>302</v>
      </c>
      <c r="W583" s="3" t="s">
        <v>466</v>
      </c>
      <c r="X583" s="3" t="s">
        <v>466</v>
      </c>
      <c r="Y583" s="19"/>
      <c r="Z583" s="35" t="str">
        <f>VLOOKUP($L583,setting!$A$2:$M$93,12,0)</f>
        <v>118.97.237.244</v>
      </c>
      <c r="AA583" s="35">
        <f>VLOOKUP($L583,setting!$A$2:$M$93,13,0)</f>
        <v>8005</v>
      </c>
      <c r="AB583" s="19"/>
      <c r="AC583" s="6" t="s">
        <v>305</v>
      </c>
      <c r="AD583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('C087EB5A495F','&lt;?xml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584" spans="1:30" ht="135" x14ac:dyDescent="0.25">
      <c r="A584" s="17" t="s">
        <v>1273</v>
      </c>
      <c r="B584" s="4" t="str">
        <f t="shared" si="257"/>
        <v>16D</v>
      </c>
      <c r="C584" s="4" t="str">
        <f>VLOOKUP(B584,Cabang!A:B,2,0)</f>
        <v>Sidoarjo</v>
      </c>
      <c r="D584" s="4" t="str">
        <f>VLOOKUP(B584,Cabang!A:C,3,0)</f>
        <v>TKTW4</v>
      </c>
      <c r="E584" s="17" t="s">
        <v>1284</v>
      </c>
      <c r="F584" s="6" t="str">
        <f t="shared" si="258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84" s="19"/>
      <c r="H584" s="3" t="str">
        <f t="shared" si="259"/>
        <v>C087EB5B84C5</v>
      </c>
      <c r="I584" s="19" t="str">
        <f t="shared" si="260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84" s="19"/>
      <c r="K584" s="19" t="str">
        <f t="shared" si="261"/>
        <v>16DM100</v>
      </c>
      <c r="L584" s="19" t="str">
        <f t="shared" si="262"/>
        <v>16D</v>
      </c>
      <c r="M584" s="35" t="str">
        <f>VLOOKUP($L584,setting!$A$2:$M$93,3,0)</f>
        <v>192.168.0.240</v>
      </c>
      <c r="N584" s="35">
        <f>VLOOKUP($L584,setting!$A$2:$M$93,4,0)</f>
        <v>8005</v>
      </c>
      <c r="O584" s="35" t="str">
        <f>VLOOKUP($L584,setting!$A$2:$M$93,5,0)</f>
        <v>182.23.61.173</v>
      </c>
      <c r="P584" s="35">
        <f>VLOOKUP($L584,setting!$A$2:$M$93,6,0)</f>
        <v>8005</v>
      </c>
      <c r="Q584" s="19">
        <v>1</v>
      </c>
      <c r="R584" s="19">
        <v>1</v>
      </c>
      <c r="S584" s="19">
        <v>1234</v>
      </c>
      <c r="T584" s="19" t="s">
        <v>120</v>
      </c>
      <c r="U584" s="19" t="s">
        <v>302</v>
      </c>
      <c r="V584" s="19" t="s">
        <v>302</v>
      </c>
      <c r="W584" s="3" t="s">
        <v>466</v>
      </c>
      <c r="X584" s="3" t="s">
        <v>466</v>
      </c>
      <c r="Y584" s="19"/>
      <c r="Z584" s="35" t="str">
        <f>VLOOKUP($L584,setting!$A$2:$M$93,12,0)</f>
        <v>118.97.237.244</v>
      </c>
      <c r="AA584" s="35">
        <f>VLOOKUP($L584,setting!$A$2:$M$93,13,0)</f>
        <v>8005</v>
      </c>
      <c r="AB584" s="19"/>
      <c r="AC584" s="6" t="s">
        <v>305</v>
      </c>
      <c r="AD584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('C087EB5B84C5','&lt;?xml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585" spans="1:30" ht="135" x14ac:dyDescent="0.25">
      <c r="A585" s="22" t="s">
        <v>1274</v>
      </c>
      <c r="B585" s="4" t="str">
        <f t="shared" si="257"/>
        <v>16E</v>
      </c>
      <c r="C585" s="4" t="str">
        <f>VLOOKUP(B585,Cabang!A:B,2,0)</f>
        <v>Kediri</v>
      </c>
      <c r="D585" s="4" t="str">
        <f>VLOOKUP(B585,Cabang!A:C,3,0)</f>
        <v>TKTW4</v>
      </c>
      <c r="E585" s="17" t="s">
        <v>1285</v>
      </c>
      <c r="F585" s="6" t="str">
        <f t="shared" si="258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85" s="19"/>
      <c r="H585" s="3" t="str">
        <f t="shared" si="259"/>
        <v>C087EB5B8567</v>
      </c>
      <c r="I585" s="19" t="str">
        <f t="shared" si="260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85" s="19"/>
      <c r="K585" s="19" t="str">
        <f t="shared" si="261"/>
        <v>16EM100</v>
      </c>
      <c r="L585" s="19" t="str">
        <f t="shared" si="262"/>
        <v>16E</v>
      </c>
      <c r="M585" s="35" t="str">
        <f>VLOOKUP($L585,setting!$A$2:$M$93,3,0)</f>
        <v>192.168.0.240</v>
      </c>
      <c r="N585" s="35">
        <f>VLOOKUP($L585,setting!$A$2:$M$93,4,0)</f>
        <v>8005</v>
      </c>
      <c r="O585" s="35" t="str">
        <f>VLOOKUP($L585,setting!$A$2:$M$93,5,0)</f>
        <v>182.23.61.173</v>
      </c>
      <c r="P585" s="35">
        <f>VLOOKUP($L585,setting!$A$2:$M$93,6,0)</f>
        <v>8005</v>
      </c>
      <c r="Q585" s="19">
        <v>1</v>
      </c>
      <c r="R585" s="19">
        <v>1</v>
      </c>
      <c r="S585" s="19">
        <v>1234</v>
      </c>
      <c r="T585" s="19" t="s">
        <v>120</v>
      </c>
      <c r="U585" s="19" t="s">
        <v>302</v>
      </c>
      <c r="V585" s="19" t="s">
        <v>302</v>
      </c>
      <c r="W585" s="3" t="s">
        <v>466</v>
      </c>
      <c r="X585" s="3" t="s">
        <v>466</v>
      </c>
      <c r="Y585" s="19"/>
      <c r="Z585" s="35" t="str">
        <f>VLOOKUP($L585,setting!$A$2:$M$93,12,0)</f>
        <v>118.97.237.244</v>
      </c>
      <c r="AA585" s="35">
        <f>VLOOKUP($L585,setting!$A$2:$M$93,13,0)</f>
        <v>8005</v>
      </c>
      <c r="AB585" s="19"/>
      <c r="AC585" s="6" t="s">
        <v>305</v>
      </c>
      <c r="AD585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('C087EB5B8567','&lt;?xml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586" spans="1:30" ht="135" x14ac:dyDescent="0.25">
      <c r="A586" s="17" t="s">
        <v>1275</v>
      </c>
      <c r="B586" s="4" t="str">
        <f t="shared" si="257"/>
        <v>22A</v>
      </c>
      <c r="C586" s="4" t="str">
        <f>VLOOKUP(B586,Cabang!A:B,2,0)</f>
        <v>Banjarmasin</v>
      </c>
      <c r="D586" s="4" t="str">
        <f>VLOOKUP(B586,Cabang!A:C,3,0)</f>
        <v>TKTW5</v>
      </c>
      <c r="E586" s="17" t="s">
        <v>1286</v>
      </c>
      <c r="F586" s="6" t="str">
        <f t="shared" si="258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586" s="19"/>
      <c r="H586" s="3" t="str">
        <f t="shared" si="259"/>
        <v>C087EB5B87A3</v>
      </c>
      <c r="I586" s="19" t="str">
        <f t="shared" si="260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586" s="19"/>
      <c r="K586" s="19" t="str">
        <f t="shared" si="261"/>
        <v>22AM100</v>
      </c>
      <c r="L586" s="19" t="str">
        <f t="shared" si="262"/>
        <v>22A</v>
      </c>
      <c r="M586" s="35" t="str">
        <f>VLOOKUP($L586,setting!$A$2:$M$93,3,0)</f>
        <v>192.168.0.240</v>
      </c>
      <c r="N586" s="35">
        <f>VLOOKUP($L586,setting!$A$2:$M$93,4,0)</f>
        <v>8007</v>
      </c>
      <c r="O586" s="35" t="str">
        <f>VLOOKUP($L586,setting!$A$2:$M$93,5,0)</f>
        <v>36.89.97.211</v>
      </c>
      <c r="P586" s="35">
        <f>VLOOKUP($L586,setting!$A$2:$M$93,6,0)</f>
        <v>8007</v>
      </c>
      <c r="Q586" s="19">
        <v>1</v>
      </c>
      <c r="R586" s="19">
        <v>1</v>
      </c>
      <c r="S586" s="19">
        <v>1234</v>
      </c>
      <c r="T586" s="19" t="s">
        <v>120</v>
      </c>
      <c r="U586" s="19" t="s">
        <v>302</v>
      </c>
      <c r="V586" s="19" t="s">
        <v>302</v>
      </c>
      <c r="W586" s="3" t="s">
        <v>466</v>
      </c>
      <c r="X586" s="3" t="s">
        <v>466</v>
      </c>
      <c r="Y586" s="19"/>
      <c r="Z586" s="35" t="str">
        <f>VLOOKUP($L586,setting!$A$2:$M$93,12,0)</f>
        <v>118.97.237.244</v>
      </c>
      <c r="AA586" s="35">
        <f>VLOOKUP($L586,setting!$A$2:$M$93,13,0)</f>
        <v>8007</v>
      </c>
      <c r="AB586" s="19"/>
      <c r="AC586" s="6" t="s">
        <v>305</v>
      </c>
      <c r="AD586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('C087EB5B87A3','&lt;?xml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&lt;/userconfig&gt;','','22AM100','22A','192.168.0.240','8007','36.89.97.211','8007','1','1','1234','TO','INJECT','INJECT','2017-12-22 08:15:30','2017-12-22 08:15:30','','118.97.237.244','8007');</v>
      </c>
    </row>
    <row r="587" spans="1:30" ht="135" x14ac:dyDescent="0.25">
      <c r="A587" s="17" t="s">
        <v>1276</v>
      </c>
      <c r="B587" s="4" t="str">
        <f t="shared" si="257"/>
        <v>22A</v>
      </c>
      <c r="C587" s="4" t="str">
        <f>VLOOKUP(B587,Cabang!A:B,2,0)</f>
        <v>Banjarmasin</v>
      </c>
      <c r="D587" s="4" t="str">
        <f>VLOOKUP(B587,Cabang!A:C,3,0)</f>
        <v>TKTW5</v>
      </c>
      <c r="E587" s="17" t="s">
        <v>1287</v>
      </c>
      <c r="F587" s="6" t="str">
        <f t="shared" si="258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587" s="19"/>
      <c r="H587" s="3" t="str">
        <f t="shared" si="259"/>
        <v>C087EB5B818F</v>
      </c>
      <c r="I587" s="19" t="str">
        <f t="shared" si="260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587" s="19"/>
      <c r="K587" s="19" t="str">
        <f t="shared" si="261"/>
        <v>22AM100</v>
      </c>
      <c r="L587" s="19" t="str">
        <f t="shared" si="262"/>
        <v>22A</v>
      </c>
      <c r="M587" s="35" t="str">
        <f>VLOOKUP($L587,setting!$A$2:$M$93,3,0)</f>
        <v>192.168.0.240</v>
      </c>
      <c r="N587" s="35">
        <f>VLOOKUP($L587,setting!$A$2:$M$93,4,0)</f>
        <v>8007</v>
      </c>
      <c r="O587" s="35" t="str">
        <f>VLOOKUP($L587,setting!$A$2:$M$93,5,0)</f>
        <v>36.89.97.211</v>
      </c>
      <c r="P587" s="35">
        <f>VLOOKUP($L587,setting!$A$2:$M$93,6,0)</f>
        <v>8007</v>
      </c>
      <c r="Q587" s="19">
        <v>1</v>
      </c>
      <c r="R587" s="19">
        <v>1</v>
      </c>
      <c r="S587" s="19">
        <v>1234</v>
      </c>
      <c r="T587" s="19" t="s">
        <v>120</v>
      </c>
      <c r="U587" s="19" t="s">
        <v>302</v>
      </c>
      <c r="V587" s="19" t="s">
        <v>302</v>
      </c>
      <c r="W587" s="3" t="s">
        <v>466</v>
      </c>
      <c r="X587" s="3" t="s">
        <v>466</v>
      </c>
      <c r="Y587" s="19"/>
      <c r="Z587" s="35" t="str">
        <f>VLOOKUP($L587,setting!$A$2:$M$93,12,0)</f>
        <v>118.97.237.244</v>
      </c>
      <c r="AA587" s="35">
        <f>VLOOKUP($L587,setting!$A$2:$M$93,13,0)</f>
        <v>8007</v>
      </c>
      <c r="AB587" s="19"/>
      <c r="AC587" s="6" t="s">
        <v>305</v>
      </c>
      <c r="AD587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('C087EB5B818F','&lt;?xml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&lt;/userconfig&gt;','','22AM100','22A','192.168.0.240','8007','36.89.97.211','8007','1','1','1234','TO','INJECT','INJECT','2017-12-22 08:15:30','2017-12-22 08:15:30','','118.97.237.244','8007');</v>
      </c>
    </row>
    <row r="588" spans="1:30" ht="135" x14ac:dyDescent="0.25">
      <c r="A588" s="18" t="s">
        <v>1277</v>
      </c>
      <c r="B588" s="4" t="str">
        <f t="shared" si="257"/>
        <v>23A</v>
      </c>
      <c r="C588" s="4" t="str">
        <f>VLOOKUP(B588,Cabang!A:B,2,0)</f>
        <v>Samarinda</v>
      </c>
      <c r="D588" s="4" t="str">
        <f>VLOOKUP(B588,Cabang!A:C,3,0)</f>
        <v>TKTW5</v>
      </c>
      <c r="E588" s="17" t="s">
        <v>1288</v>
      </c>
      <c r="F588" s="6" t="str">
        <f t="shared" si="258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88" s="19"/>
      <c r="H588" s="3" t="str">
        <f t="shared" si="259"/>
        <v>C087EB5B8371</v>
      </c>
      <c r="I588" s="19" t="str">
        <f t="shared" si="260"/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88" s="19"/>
      <c r="K588" s="19" t="str">
        <f t="shared" si="261"/>
        <v>23AM100</v>
      </c>
      <c r="L588" s="19" t="str">
        <f t="shared" si="262"/>
        <v>23A</v>
      </c>
      <c r="M588" s="35" t="str">
        <f>VLOOKUP($L588,setting!$A$2:$M$93,3,0)</f>
        <v>192.168.0.240</v>
      </c>
      <c r="N588" s="35">
        <f>VLOOKUP($L588,setting!$A$2:$M$93,4,0)</f>
        <v>8007</v>
      </c>
      <c r="O588" s="35" t="str">
        <f>VLOOKUP($L588,setting!$A$2:$M$93,5,0)</f>
        <v>36.89.97.211</v>
      </c>
      <c r="P588" s="35">
        <f>VLOOKUP($L588,setting!$A$2:$M$93,6,0)</f>
        <v>8009</v>
      </c>
      <c r="Q588" s="19">
        <v>1</v>
      </c>
      <c r="R588" s="19">
        <v>1</v>
      </c>
      <c r="S588" s="19">
        <v>1234</v>
      </c>
      <c r="T588" s="19" t="s">
        <v>120</v>
      </c>
      <c r="U588" s="19" t="s">
        <v>302</v>
      </c>
      <c r="V588" s="19" t="s">
        <v>302</v>
      </c>
      <c r="W588" s="3" t="s">
        <v>466</v>
      </c>
      <c r="X588" s="3" t="s">
        <v>466</v>
      </c>
      <c r="Y588" s="19"/>
      <c r="Z588" s="35" t="str">
        <f>VLOOKUP($L588,setting!$A$2:$M$93,12,0)</f>
        <v>118.97.237.244</v>
      </c>
      <c r="AA588" s="35">
        <f>VLOOKUP($L588,setting!$A$2:$M$93,13,0)</f>
        <v>8009</v>
      </c>
      <c r="AB588" s="19"/>
      <c r="AC588" s="6" t="s">
        <v>305</v>
      </c>
      <c r="AD588" s="6" t="str">
        <f t="shared" si="26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('C087EB5B8371','&lt;?xml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589" spans="1:30" x14ac:dyDescent="0.25">
      <c r="L589"/>
    </row>
    <row r="590" spans="1:30" ht="135" x14ac:dyDescent="0.25">
      <c r="A590" s="19" t="s">
        <v>386</v>
      </c>
      <c r="B590" s="4" t="str">
        <f t="shared" ref="B590" si="264">LEFT(A590,3)</f>
        <v>21A</v>
      </c>
      <c r="C590" s="4" t="str">
        <f>VLOOKUP(B590,Cabang!A:B,2,0)</f>
        <v>Sampit</v>
      </c>
      <c r="D590" s="4" t="str">
        <f>VLOOKUP(B590,Cabang!A:C,3,0)</f>
        <v>TKTW5</v>
      </c>
      <c r="E590" s="19" t="s">
        <v>1289</v>
      </c>
      <c r="F590" s="6" t="str">
        <f t="shared" ref="F590" si="265">CONCATENATE("&lt;?xml version=""1.0"" encoding=""UTF-8""?&gt;&lt;userconfig&gt;&lt;username&gt;Office Mebel ",C590,"&lt;/username&gt;&lt;szId&gt;",K590,"&lt;/szId&gt;&lt;password&gt;1234&lt;/password&gt;&lt;szDepoId&gt;",L590,"&lt;/szDepoId&gt;&lt;szDepoName&gt;",C590,"&lt;/szDepoName&gt;&lt;database&gt;MobileSFA.db3&lt;/database&gt;&lt;szWifiIP&gt;",M590,"&lt;/szWifiIP&gt;&lt;szWifiPort&gt;",N590,"&lt;/szWifiPort&gt;&lt;szGPRSIP&gt;",O590,"&lt;/szGPRSIP&gt;&lt;szGPRSPort&gt;",P590,"&lt;/szGPRSPort&gt;  &lt;szBackUpIP&gt;",Z590,"&lt;/szBackUpIP&gt;&lt;szBackUpPort&gt;",AA590,"&lt;/szBackUpPort&gt;  &lt;szType&gt;TO&lt;/szType&gt;&lt;bWifi&gt;YES&lt;/bWifi&gt;&lt;bDalamKota&gt;YES&lt;/bDalamKota&gt;    &lt;/userconfig&gt;")</f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590" s="19"/>
      <c r="H590" s="3" t="str">
        <f t="shared" ref="H590" si="266">E590</f>
        <v>C087EB5A4935</v>
      </c>
      <c r="I590" s="19" t="str">
        <f t="shared" ref="I590" si="267">F590</f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590" s="19"/>
      <c r="K590" s="19" t="str">
        <f t="shared" ref="K590" si="268">CONCATENATE(B590,"M100")</f>
        <v>21AM100</v>
      </c>
      <c r="L590" s="19" t="str">
        <f t="shared" ref="L590" si="269">B590</f>
        <v>21A</v>
      </c>
      <c r="M590" s="35" t="str">
        <f>VLOOKUP($L590,setting!$A$2:$M$93,3,0)</f>
        <v>192.168.0.240</v>
      </c>
      <c r="N590" s="35">
        <f>VLOOKUP($L590,setting!$A$2:$M$93,4,0)</f>
        <v>8007</v>
      </c>
      <c r="O590" s="35" t="str">
        <f>VLOOKUP($L590,setting!$A$2:$M$93,5,0)</f>
        <v>36.89.97.211</v>
      </c>
      <c r="P590" s="35">
        <f>VLOOKUP($L590,setting!$A$2:$M$93,6,0)</f>
        <v>8007</v>
      </c>
      <c r="Q590" s="19">
        <v>1</v>
      </c>
      <c r="R590" s="19">
        <v>1</v>
      </c>
      <c r="S590" s="19">
        <v>1234</v>
      </c>
      <c r="T590" s="19" t="s">
        <v>120</v>
      </c>
      <c r="U590" s="19" t="s">
        <v>302</v>
      </c>
      <c r="V590" s="19" t="s">
        <v>302</v>
      </c>
      <c r="W590" s="3" t="s">
        <v>466</v>
      </c>
      <c r="X590" s="3" t="s">
        <v>466</v>
      </c>
      <c r="Y590" s="19"/>
      <c r="Z590" s="35" t="str">
        <f>VLOOKUP($L590,setting!$A$2:$M$93,12,0)</f>
        <v>118.97.237.244</v>
      </c>
      <c r="AA590" s="35">
        <f>VLOOKUP($L590,setting!$A$2:$M$93,13,0)</f>
        <v>8007</v>
      </c>
      <c r="AB590" s="19"/>
      <c r="AC590" s="6" t="s">
        <v>305</v>
      </c>
      <c r="AD590" s="6" t="str">
        <f t="shared" ref="AD590" si="270">CONCATENATE(AC590,H590,"','",I590,"','",J590,"','",K590,"','",L590,"','",M590,"','",N590,"','",O590,"','",P590,"','",Q590,"','",R590,"','",S590,"','",T590,"','",U590,"','",V590,"','",W590,"','",X590,"','",Y590,"','",Z590,"','",AA590,"');")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('C087EB5A4935','&lt;?xml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&lt;/userconfig&gt;','','21AM100','21A','192.168.0.240','8007','36.89.97.211','8007','1','1','1234','TO','INJECT','INJECT','2017-12-22 08:15:30','2017-12-22 08:15:30','','118.97.237.244','8007');</v>
      </c>
    </row>
    <row r="591" spans="1:30" x14ac:dyDescent="0.25">
      <c r="L591"/>
    </row>
    <row r="592" spans="1:30" ht="135" x14ac:dyDescent="0.25">
      <c r="A592" s="19" t="s">
        <v>1290</v>
      </c>
      <c r="B592" s="4" t="str">
        <f t="shared" ref="B592" si="271">LEFT(A592,3)</f>
        <v>16F</v>
      </c>
      <c r="C592" s="4" t="str">
        <f>VLOOKUP(B592,Cabang!A:B,2,0)</f>
        <v>Malang</v>
      </c>
      <c r="D592" s="4" t="str">
        <f>VLOOKUP(B592,Cabang!A:C,3,0)</f>
        <v>TKTW4</v>
      </c>
      <c r="E592" s="19" t="s">
        <v>1291</v>
      </c>
      <c r="F592" s="6" t="str">
        <f t="shared" ref="F592" si="272">CONCATENATE("&lt;?xml version=""1.0"" encoding=""UTF-8""?&gt;&lt;userconfig&gt;&lt;username&gt;Office Mebel ",C592,"&lt;/username&gt;&lt;szId&gt;",K592,"&lt;/szId&gt;&lt;password&gt;1234&lt;/password&gt;&lt;szDepoId&gt;",L592,"&lt;/szDepoId&gt;&lt;szDepoName&gt;",C592,"&lt;/szDepoName&gt;&lt;database&gt;MobileSFA.db3&lt;/database&gt;&lt;szWifiIP&gt;",M592,"&lt;/szWifiIP&gt;&lt;szWifiPort&gt;",N592,"&lt;/szWifiPort&gt;&lt;szGPRSIP&gt;",O592,"&lt;/szGPRSIP&gt;&lt;szGPRSPort&gt;",P592,"&lt;/szGPRSPort&gt;  &lt;szBackUpIP&gt;",Z592,"&lt;/szBackUpIP&gt;&lt;szBackUpPort&gt;",AA592,"&lt;/szBackUpPort&gt;  &lt;szType&gt;TO&lt;/szType&gt;&lt;bWifi&gt;YES&lt;/bWifi&gt;&lt;bDalamKota&gt;YES&lt;/bDalamKota&gt;    &lt;/userconfig&gt;")</f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592" s="19"/>
      <c r="H592" s="3" t="str">
        <f t="shared" ref="H592" si="273">E592</f>
        <v>C087EB5A4969</v>
      </c>
      <c r="I592" s="19" t="str">
        <f t="shared" ref="I592" si="274">F592</f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592" s="19"/>
      <c r="K592" s="19" t="str">
        <f t="shared" ref="K592" si="275">CONCATENATE(B592,"M100")</f>
        <v>16FM100</v>
      </c>
      <c r="L592" s="19" t="str">
        <f t="shared" ref="L592" si="276">B592</f>
        <v>16F</v>
      </c>
      <c r="M592" s="35" t="str">
        <f>VLOOKUP($L592,setting!$A$2:$M$93,3,0)</f>
        <v>192.168.0.155</v>
      </c>
      <c r="N592" s="35">
        <f>VLOOKUP($L592,setting!$A$2:$M$93,4,0)</f>
        <v>8005</v>
      </c>
      <c r="O592" s="35" t="str">
        <f>VLOOKUP($L592,setting!$A$2:$M$93,5,0)</f>
        <v>182.23.61.173</v>
      </c>
      <c r="P592" s="35">
        <f>VLOOKUP($L592,setting!$A$2:$M$93,6,0)</f>
        <v>8005</v>
      </c>
      <c r="Q592" s="19">
        <v>1</v>
      </c>
      <c r="R592" s="19">
        <v>1</v>
      </c>
      <c r="S592" s="19">
        <v>1234</v>
      </c>
      <c r="T592" s="19" t="s">
        <v>1292</v>
      </c>
      <c r="U592" s="19" t="s">
        <v>302</v>
      </c>
      <c r="V592" s="19" t="s">
        <v>302</v>
      </c>
      <c r="W592" s="3" t="s">
        <v>466</v>
      </c>
      <c r="X592" s="3" t="s">
        <v>466</v>
      </c>
      <c r="Y592" s="19"/>
      <c r="Z592" s="35" t="str">
        <f>VLOOKUP($L592,setting!$A$2:$M$93,12,0)</f>
        <v>118.97.237.244</v>
      </c>
      <c r="AA592" s="35">
        <f>VLOOKUP($L592,setting!$A$2:$M$93,13,0)</f>
        <v>8005</v>
      </c>
      <c r="AB592" s="19"/>
      <c r="AC592" s="6" t="s">
        <v>305</v>
      </c>
      <c r="AD592" s="6" t="str">
        <f t="shared" ref="AD592" si="277">CONCATENATE(AC592,H592,"','",I592,"','",J592,"','",K592,"','",L592,"','",M592,"','",N592,"','",O592,"','",P592,"','",Q592,"','",R592,"','",S592,"','",T592,"','",U592,"','",V592,"','",W592,"','",X592,"','",Y592,"','",Z592,"','",AA592,"');")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('C087EB5A4969','&lt;?xml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&lt;/userconfig&gt;','','16FM100','16F','192.168.0.155','8005','182.23.61.173','8005','1','1','1234','TECH','INJECT','INJECT','2017-12-22 08:15:30','2017-12-22 08:15:30','','118.97.237.244','8005');</v>
      </c>
    </row>
    <row r="593" spans="1:30" x14ac:dyDescent="0.25">
      <c r="L593"/>
    </row>
    <row r="594" spans="1:30" ht="135" x14ac:dyDescent="0.25">
      <c r="A594" s="23" t="s">
        <v>1293</v>
      </c>
      <c r="B594" s="4" t="str">
        <f t="shared" ref="B594" si="278">LEFT(A594,3)</f>
        <v>14E</v>
      </c>
      <c r="C594" s="4" t="str">
        <f>VLOOKUP(B594,Cabang!A:B,2,0)</f>
        <v>Purworejo</v>
      </c>
      <c r="D594" s="4" t="str">
        <f>VLOOKUP(B594,Cabang!A:C,3,0)</f>
        <v>TKTW3</v>
      </c>
      <c r="E594" s="21" t="s">
        <v>1294</v>
      </c>
      <c r="F594" s="6" t="str">
        <f t="shared" ref="F594" si="279">CONCATENATE("&lt;?xml version=""1.0"" encoding=""UTF-8""?&gt;&lt;userconfig&gt;&lt;username&gt;Office Mebel ",C594,"&lt;/username&gt;&lt;szId&gt;",K594,"&lt;/szId&gt;&lt;password&gt;1234&lt;/password&gt;&lt;szDepoId&gt;",L594,"&lt;/szDepoId&gt;&lt;szDepoName&gt;",C594,"&lt;/szDepoName&gt;&lt;database&gt;MobileSFA.db3&lt;/database&gt;&lt;szWifiIP&gt;",M594,"&lt;/szWifiIP&gt;&lt;szWifiPort&gt;",N594,"&lt;/szWifiPort&gt;&lt;szGPRSIP&gt;",O594,"&lt;/szGPRSIP&gt;&lt;szGPRSPort&gt;",P594,"&lt;/szGPRSPort&gt;  &lt;szBackUpIP&gt;",Z594,"&lt;/szBackUpIP&gt;&lt;szBackUpPort&gt;",AA594,"&lt;/szBackUpPort&gt;  &lt;szType&gt;TO&lt;/szType&gt;&lt;bWifi&gt;YES&lt;/bWifi&gt;&lt;bDalamKota&gt;YES&lt;/bDalamKota&gt;    &lt;/userconfig&gt;")</f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594" s="19"/>
      <c r="H594" s="3" t="str">
        <f t="shared" ref="H594" si="280">E594</f>
        <v>C087EB6A1707</v>
      </c>
      <c r="I594" s="19" t="str">
        <f t="shared" ref="I594" si="281">F594</f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594" s="19"/>
      <c r="K594" s="19" t="str">
        <f t="shared" ref="K594" si="282">CONCATENATE(B594,"M100")</f>
        <v>14EM100</v>
      </c>
      <c r="L594" s="19" t="str">
        <f t="shared" ref="L594" si="283">B594</f>
        <v>14E</v>
      </c>
      <c r="M594" s="35" t="str">
        <f>VLOOKUP($L594,setting!$A$2:$M$93,3,0)</f>
        <v>192.168.0.154</v>
      </c>
      <c r="N594" s="35">
        <f>VLOOKUP($L594,setting!$A$2:$M$93,4,0)</f>
        <v>8004</v>
      </c>
      <c r="O594" s="35" t="str">
        <f>VLOOKUP($L594,setting!$A$2:$M$93,5,0)</f>
        <v>182.23.61.172</v>
      </c>
      <c r="P594" s="35">
        <f>VLOOKUP($L594,setting!$A$2:$M$93,6,0)</f>
        <v>8004</v>
      </c>
      <c r="Q594" s="19">
        <v>1</v>
      </c>
      <c r="R594" s="19">
        <v>1</v>
      </c>
      <c r="S594" s="19">
        <v>1234</v>
      </c>
      <c r="T594" s="19" t="s">
        <v>1292</v>
      </c>
      <c r="U594" s="19" t="s">
        <v>302</v>
      </c>
      <c r="V594" s="19" t="s">
        <v>302</v>
      </c>
      <c r="W594" s="3" t="s">
        <v>466</v>
      </c>
      <c r="X594" s="3" t="s">
        <v>466</v>
      </c>
      <c r="Y594" s="19"/>
      <c r="Z594" s="35" t="str">
        <f>VLOOKUP($L594,setting!$A$2:$M$93,12,0)</f>
        <v>118.97.237.244</v>
      </c>
      <c r="AA594" s="35">
        <f>VLOOKUP($L594,setting!$A$2:$M$93,13,0)</f>
        <v>8004</v>
      </c>
      <c r="AB594" s="19"/>
      <c r="AC594" s="6" t="s">
        <v>305</v>
      </c>
      <c r="AD594" s="6" t="str">
        <f t="shared" ref="AD594" si="284">CONCATENATE(AC594,H594,"','",I594,"','",J594,"','",K594,"','",L594,"','",M594,"','",N594,"','",O594,"','",P594,"','",Q594,"','",R594,"','",S594,"','",T594,"','",U594,"','",V594,"','",W594,"','",X594,"','",Y594,"','",Z594,"','",AA594,"');")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('C087EB6A1707','&lt;?xml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&lt;/userconfig&gt;','','14EM100','14E','192.168.0.154','8004','182.23.61.172','8004','1','1','1234','TECH','INJECT','INJECT','2017-12-22 08:15:30','2017-12-22 08:15:30','','118.97.237.244','8004');</v>
      </c>
    </row>
    <row r="595" spans="1:30" x14ac:dyDescent="0.25">
      <c r="L595"/>
    </row>
    <row r="596" spans="1:30" ht="135" x14ac:dyDescent="0.25">
      <c r="A596" s="4" t="s">
        <v>1295</v>
      </c>
      <c r="B596" s="4" t="str">
        <f t="shared" ref="B596:B600" si="285">LEFT(A596,3)</f>
        <v>13B</v>
      </c>
      <c r="C596" s="4" t="str">
        <f>VLOOKUP(B596,Cabang!A:B,2,0)</f>
        <v>Bogor</v>
      </c>
      <c r="D596" s="4" t="str">
        <f>VLOOKUP(B596,Cabang!A:C,3,0)</f>
        <v>TKTW2</v>
      </c>
      <c r="E596" s="21" t="s">
        <v>1300</v>
      </c>
      <c r="F596" s="6" t="str">
        <f t="shared" ref="F596:F600" si="286">CONCATENATE("&lt;?xml version=""1.0"" encoding=""UTF-8""?&gt;&lt;userconfig&gt;&lt;username&gt;Office Mebel ",C596,"&lt;/username&gt;&lt;szId&gt;",K596,"&lt;/szId&gt;&lt;password&gt;1234&lt;/password&gt;&lt;szDepoId&gt;",L596,"&lt;/szDepoId&gt;&lt;szDepoName&gt;",C596,"&lt;/szDepoName&gt;&lt;database&gt;MobileSFA.db3&lt;/database&gt;&lt;szWifiIP&gt;",M596,"&lt;/szWifiIP&gt;&lt;szWifiPort&gt;",N596,"&lt;/szWifiPort&gt;&lt;szGPRSIP&gt;",O596,"&lt;/szGPRSIP&gt;&lt;szGPRSPort&gt;",P596,"&lt;/szGPRSPort&gt;  &lt;szBackUpIP&gt;",Z596,"&lt;/szBackUpIP&gt;&lt;szBackUpPort&gt;",AA596,"&lt;/szBackUpPort&gt;  &lt;szType&gt;TO&lt;/szType&gt;&lt;bWifi&gt;YES&lt;/bWifi&gt;&lt;bDalamKota&gt;YES&lt;/bDalamKota&gt;    &lt;/userconfig&gt;")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96" s="25"/>
      <c r="H596" s="3" t="str">
        <f t="shared" ref="H596:H600" si="287">E596</f>
        <v>C087EB68DB09</v>
      </c>
      <c r="I596" s="25" t="str">
        <f t="shared" ref="I596:I600" si="288">F596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96" s="25"/>
      <c r="K596" s="25" t="str">
        <f t="shared" ref="K596:K600" si="289">CONCATENATE(B596,"M100")</f>
        <v>13BM100</v>
      </c>
      <c r="L596" s="25" t="str">
        <f t="shared" ref="L596:L600" si="290">B596</f>
        <v>13B</v>
      </c>
      <c r="M596" s="35" t="str">
        <f>VLOOKUP($L596,setting!$A$2:$M$93,3,0)</f>
        <v>192.168.0.240</v>
      </c>
      <c r="N596" s="35">
        <f>VLOOKUP($L596,setting!$A$2:$M$93,4,0)</f>
        <v>8002</v>
      </c>
      <c r="O596" s="35" t="str">
        <f>VLOOKUP($L596,setting!$A$2:$M$93,5,0)</f>
        <v>36.66.214.246</v>
      </c>
      <c r="P596" s="35">
        <f>VLOOKUP($L596,setting!$A$2:$M$93,6,0)</f>
        <v>8009</v>
      </c>
      <c r="Q596" s="25">
        <v>1</v>
      </c>
      <c r="R596" s="25">
        <v>1</v>
      </c>
      <c r="S596" s="25">
        <v>1234</v>
      </c>
      <c r="T596" s="25" t="s">
        <v>1292</v>
      </c>
      <c r="U596" s="25" t="s">
        <v>302</v>
      </c>
      <c r="V596" s="25" t="s">
        <v>302</v>
      </c>
      <c r="W596" s="3" t="s">
        <v>466</v>
      </c>
      <c r="X596" s="3" t="s">
        <v>466</v>
      </c>
      <c r="Y596" s="25"/>
      <c r="Z596" s="35" t="str">
        <f>VLOOKUP($L596,setting!$A$2:$M$93,12,0)</f>
        <v>118.97.237.244</v>
      </c>
      <c r="AA596" s="35">
        <f>VLOOKUP($L596,setting!$A$2:$M$93,13,0)</f>
        <v>8009</v>
      </c>
      <c r="AB596" s="25"/>
      <c r="AC596" s="6" t="s">
        <v>305</v>
      </c>
      <c r="AD596" s="6" t="str">
        <f t="shared" ref="AD596:AD600" si="291">CONCATENATE(AC596,H596,"','",I596,"','",J596,"','",K596,"','",L596,"','",M596,"','",N596,"','",O596,"','",P596,"','",Q596,"','",R596,"','",S596,"','",T596,"','",U596,"','",V596,"','",W596,"','",X596,"','",Y596,"','",Z596,"','",AA596,"');")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('C087EB68DB09','&lt;?xml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&lt;/userconfig&gt;','','13BM100','13B','192.168.0.240','8002','36.66.214.246','8009','1','1','1234','TECH','INJECT','INJECT','2017-12-22 08:15:30','2017-12-22 08:15:30','','118.97.237.244','8009');</v>
      </c>
    </row>
    <row r="597" spans="1:30" ht="135" x14ac:dyDescent="0.25">
      <c r="A597" s="21" t="s">
        <v>1296</v>
      </c>
      <c r="B597" s="4" t="str">
        <f t="shared" si="285"/>
        <v>14H</v>
      </c>
      <c r="C597" s="4" t="str">
        <f>VLOOKUP(B597,Cabang!A:B,2,0)</f>
        <v>Kudus</v>
      </c>
      <c r="D597" s="4" t="str">
        <f>VLOOKUP(B597,Cabang!A:C,3,0)</f>
        <v>TKTW3</v>
      </c>
      <c r="E597" s="21" t="s">
        <v>1301</v>
      </c>
      <c r="F597" s="6" t="str">
        <f t="shared" si="286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97" s="25"/>
      <c r="H597" s="3" t="str">
        <f t="shared" si="287"/>
        <v>C087EB52F627</v>
      </c>
      <c r="I597" s="25" t="str">
        <f t="shared" si="288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97" s="25"/>
      <c r="K597" s="25" t="str">
        <f t="shared" si="289"/>
        <v>14HM100</v>
      </c>
      <c r="L597" s="25" t="str">
        <f t="shared" si="290"/>
        <v>14H</v>
      </c>
      <c r="M597" s="35" t="str">
        <f>VLOOKUP($L597,setting!$A$2:$M$93,3,0)</f>
        <v>192.168.0.240</v>
      </c>
      <c r="N597" s="35">
        <f>VLOOKUP($L597,setting!$A$2:$M$93,4,0)</f>
        <v>8004</v>
      </c>
      <c r="O597" s="35" t="str">
        <f>VLOOKUP($L597,setting!$A$2:$M$93,5,0)</f>
        <v>182.23.61.172</v>
      </c>
      <c r="P597" s="35">
        <f>VLOOKUP($L597,setting!$A$2:$M$93,6,0)</f>
        <v>8009</v>
      </c>
      <c r="Q597" s="25">
        <v>1</v>
      </c>
      <c r="R597" s="25">
        <v>1</v>
      </c>
      <c r="S597" s="25">
        <v>1234</v>
      </c>
      <c r="T597" s="25" t="s">
        <v>1292</v>
      </c>
      <c r="U597" s="25" t="s">
        <v>302</v>
      </c>
      <c r="V597" s="25" t="s">
        <v>302</v>
      </c>
      <c r="W597" s="3" t="s">
        <v>466</v>
      </c>
      <c r="X597" s="3" t="s">
        <v>466</v>
      </c>
      <c r="Y597" s="25"/>
      <c r="Z597" s="35" t="str">
        <f>VLOOKUP($L597,setting!$A$2:$M$93,12,0)</f>
        <v>118.97.237.244</v>
      </c>
      <c r="AA597" s="35">
        <f>VLOOKUP($L597,setting!$A$2:$M$93,13,0)</f>
        <v>8009</v>
      </c>
      <c r="AB597" s="25"/>
      <c r="AC597" s="6" t="s">
        <v>305</v>
      </c>
      <c r="AD597" s="6" t="str">
        <f t="shared" si="2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('C087EB52F627','&lt;?xml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&lt;/userconfig&gt;','','14HM100','14H','192.168.0.240','8004','182.23.61.172','8009','1','1','1234','TECH','INJECT','INJECT','2017-12-22 08:15:30','2017-12-22 08:15:30','','118.97.237.244','8009');</v>
      </c>
    </row>
    <row r="598" spans="1:30" ht="135" x14ac:dyDescent="0.25">
      <c r="A598" s="21" t="s">
        <v>1297</v>
      </c>
      <c r="B598" s="4" t="str">
        <f t="shared" si="285"/>
        <v>16L</v>
      </c>
      <c r="C598" s="4" t="str">
        <f>VLOOKUP(B598,Cabang!A:B,2,0)</f>
        <v>Jombang</v>
      </c>
      <c r="D598" s="4" t="str">
        <f>VLOOKUP(B598,Cabang!A:C,3,0)</f>
        <v>TKTW4</v>
      </c>
      <c r="E598" s="21" t="s">
        <v>1302</v>
      </c>
      <c r="F598" s="6" t="str">
        <f t="shared" si="286"/>
        <v>&lt;?xml version="1.0" encoding="UTF-8"?&gt;&lt;userconfig&gt;&lt;username&gt;Office Mebel Jombang&lt;/username&gt;&lt;szId&gt;16LM100&lt;/szId&gt;&lt;password&gt;1234&lt;/password&gt;&lt;szDepoId&gt;16L&lt;/szDepoId&gt;&lt;szDepoName&gt;Jombang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98" s="25"/>
      <c r="H598" s="3" t="str">
        <f t="shared" si="287"/>
        <v>C087EB6A1A97</v>
      </c>
      <c r="I598" s="25" t="str">
        <f t="shared" si="288"/>
        <v>&lt;?xml version="1.0" encoding="UTF-8"?&gt;&lt;userconfig&gt;&lt;username&gt;Office Mebel Jombang&lt;/username&gt;&lt;szId&gt;16LM100&lt;/szId&gt;&lt;password&gt;1234&lt;/password&gt;&lt;szDepoId&gt;16L&lt;/szDepoId&gt;&lt;szDepoName&gt;Jombang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98" s="25"/>
      <c r="K598" s="25" t="str">
        <f t="shared" si="289"/>
        <v>16LM100</v>
      </c>
      <c r="L598" s="25" t="str">
        <f t="shared" si="290"/>
        <v>16L</v>
      </c>
      <c r="M598" s="35" t="str">
        <f>VLOOKUP($L598,setting!$A$2:$M$93,3,0)</f>
        <v>192.168.0.155</v>
      </c>
      <c r="N598" s="35">
        <f>VLOOKUP($L598,setting!$A$2:$M$93,4,0)</f>
        <v>8009</v>
      </c>
      <c r="O598" s="35" t="str">
        <f>VLOOKUP($L598,setting!$A$2:$M$93,5,0)</f>
        <v>182.23.61.173</v>
      </c>
      <c r="P598" s="35">
        <f>VLOOKUP($L598,setting!$A$2:$M$93,6,0)</f>
        <v>8009</v>
      </c>
      <c r="Q598" s="25">
        <v>1</v>
      </c>
      <c r="R598" s="25">
        <v>1</v>
      </c>
      <c r="S598" s="25">
        <v>1234</v>
      </c>
      <c r="T598" s="25" t="s">
        <v>1292</v>
      </c>
      <c r="U598" s="25" t="s">
        <v>302</v>
      </c>
      <c r="V598" s="25" t="s">
        <v>302</v>
      </c>
      <c r="W598" s="3" t="s">
        <v>466</v>
      </c>
      <c r="X598" s="3" t="s">
        <v>466</v>
      </c>
      <c r="Y598" s="25"/>
      <c r="Z598" s="35" t="str">
        <f>VLOOKUP($L598,setting!$A$2:$M$93,12,0)</f>
        <v>118.97.237.244</v>
      </c>
      <c r="AA598" s="35">
        <f>VLOOKUP($L598,setting!$A$2:$M$93,13,0)</f>
        <v>8009</v>
      </c>
      <c r="AB598" s="25"/>
      <c r="AC598" s="6" t="s">
        <v>305</v>
      </c>
      <c r="AD598" s="6" t="str">
        <f t="shared" si="2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('C087EB6A1A97','&lt;?xml version="1.0" encoding="UTF-8"?&gt;&lt;userconfig&gt;&lt;username&gt;Office Mebel Jombang&lt;/username&gt;&lt;szId&gt;16LM100&lt;/szId&gt;&lt;password&gt;1234&lt;/password&gt;&lt;szDepoId&gt;16L&lt;/szDepoId&gt;&lt;szDepoName&gt;Jombang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&lt;/userconfig&gt;','','16LM100','16L','192.168.0.155','8009','182.23.61.173','8009','1','1','1234','TECH','INJECT','INJECT','2017-12-22 08:15:30','2017-12-22 08:15:30','','118.97.237.244','8009');</v>
      </c>
    </row>
    <row r="599" spans="1:30" ht="135" x14ac:dyDescent="0.25">
      <c r="A599" s="21" t="s">
        <v>1298</v>
      </c>
      <c r="B599" s="4" t="str">
        <f t="shared" si="285"/>
        <v>19A</v>
      </c>
      <c r="C599" s="4" t="str">
        <f>VLOOKUP(B599,Cabang!A:B,2,0)</f>
        <v>Kupang</v>
      </c>
      <c r="D599" s="4" t="str">
        <f>VLOOKUP(B599,Cabang!A:C,3,0)</f>
        <v>TKTW4</v>
      </c>
      <c r="E599" s="21" t="s">
        <v>1303</v>
      </c>
      <c r="F599" s="6" t="str">
        <f t="shared" si="286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599" s="25"/>
      <c r="H599" s="3" t="str">
        <f t="shared" si="287"/>
        <v>C087EB6EEB6B</v>
      </c>
      <c r="I599" s="25" t="str">
        <f t="shared" si="288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599" s="25"/>
      <c r="K599" s="25" t="str">
        <f t="shared" si="289"/>
        <v>19AM100</v>
      </c>
      <c r="L599" s="25" t="str">
        <f t="shared" si="290"/>
        <v>19A</v>
      </c>
      <c r="M599" s="35" t="str">
        <f>VLOOKUP($L599,setting!$A$2:$M$93,3,0)</f>
        <v>192.168.0.240</v>
      </c>
      <c r="N599" s="35">
        <f>VLOOKUP($L599,setting!$A$2:$M$93,4,0)</f>
        <v>8009</v>
      </c>
      <c r="O599" s="35" t="str">
        <f>VLOOKUP($L599,setting!$A$2:$M$93,5,0)</f>
        <v>36.89.97.213</v>
      </c>
      <c r="P599" s="35">
        <f>VLOOKUP($L599,setting!$A$2:$M$93,6,0)</f>
        <v>8009</v>
      </c>
      <c r="Q599" s="25">
        <v>1</v>
      </c>
      <c r="R599" s="25">
        <v>1</v>
      </c>
      <c r="S599" s="25">
        <v>1234</v>
      </c>
      <c r="T599" s="25" t="s">
        <v>1292</v>
      </c>
      <c r="U599" s="25" t="s">
        <v>302</v>
      </c>
      <c r="V599" s="25" t="s">
        <v>302</v>
      </c>
      <c r="W599" s="3" t="s">
        <v>466</v>
      </c>
      <c r="X599" s="3" t="s">
        <v>466</v>
      </c>
      <c r="Y599" s="25"/>
      <c r="Z599" s="35" t="str">
        <f>VLOOKUP($L599,setting!$A$2:$M$93,12,0)</f>
        <v>118.97.237.244</v>
      </c>
      <c r="AA599" s="35">
        <f>VLOOKUP($L599,setting!$A$2:$M$93,13,0)</f>
        <v>8009</v>
      </c>
      <c r="AB599" s="25"/>
      <c r="AC599" s="6" t="s">
        <v>305</v>
      </c>
      <c r="AD599" s="6" t="str">
        <f t="shared" si="2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('C087EB6EEB6B','&lt;?xml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&lt;/userconfig&gt;','','19AM100','19A','192.168.0.240','8009','36.89.97.213','8009','1','1','1234','TECH','INJECT','INJECT','2017-12-22 08:15:30','2017-12-22 08:15:30','','118.97.237.244','8009');</v>
      </c>
    </row>
    <row r="600" spans="1:30" ht="135" x14ac:dyDescent="0.25">
      <c r="A600" s="4" t="s">
        <v>1299</v>
      </c>
      <c r="B600" s="4" t="str">
        <f t="shared" si="285"/>
        <v>31A</v>
      </c>
      <c r="C600" s="4" t="str">
        <f>VLOOKUP(B600,Cabang!A:B,2,0)</f>
        <v>Ambon</v>
      </c>
      <c r="D600" s="4" t="str">
        <f>VLOOKUP(B600,Cabang!A:C,3,0)</f>
        <v>TKTW5</v>
      </c>
      <c r="E600" s="21" t="s">
        <v>1304</v>
      </c>
      <c r="F600" s="6" t="str">
        <f t="shared" si="286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G600" s="25"/>
      <c r="H600" s="3" t="str">
        <f t="shared" si="287"/>
        <v>C087EB6A18C9</v>
      </c>
      <c r="I600" s="25" t="str">
        <f t="shared" si="288"/>
        <v>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</v>
      </c>
      <c r="J600" s="25"/>
      <c r="K600" s="25" t="str">
        <f t="shared" si="289"/>
        <v>31AM100</v>
      </c>
      <c r="L600" s="25" t="str">
        <f t="shared" si="290"/>
        <v>31A</v>
      </c>
      <c r="M600" s="35" t="str">
        <f>VLOOKUP($L600,setting!$A$2:$M$93,3,0)</f>
        <v>192.168.0.159</v>
      </c>
      <c r="N600" s="35">
        <f>VLOOKUP($L600,setting!$A$2:$M$93,4,0)</f>
        <v>8010</v>
      </c>
      <c r="O600" s="35" t="str">
        <f>VLOOKUP($L600,setting!$A$2:$M$93,5,0)</f>
        <v>36.89.97.213</v>
      </c>
      <c r="P600" s="35">
        <f>VLOOKUP($L600,setting!$A$2:$M$93,6,0)</f>
        <v>8010</v>
      </c>
      <c r="Q600" s="25">
        <v>1</v>
      </c>
      <c r="R600" s="25">
        <v>1</v>
      </c>
      <c r="S600" s="25">
        <v>1234</v>
      </c>
      <c r="T600" s="25" t="s">
        <v>1292</v>
      </c>
      <c r="U600" s="25" t="s">
        <v>302</v>
      </c>
      <c r="V600" s="25" t="s">
        <v>302</v>
      </c>
      <c r="W600" s="3" t="s">
        <v>466</v>
      </c>
      <c r="X600" s="3" t="s">
        <v>466</v>
      </c>
      <c r="Y600" s="25"/>
      <c r="Z600" s="35" t="str">
        <f>VLOOKUP($L600,setting!$A$2:$M$93,12,0)</f>
        <v>118.97.237.244</v>
      </c>
      <c r="AA600" s="35">
        <f>VLOOKUP($L600,setting!$A$2:$M$93,13,0)</f>
        <v>8010</v>
      </c>
      <c r="AB600" s="25"/>
      <c r="AC600" s="6" t="s">
        <v>305</v>
      </c>
      <c r="AD600" s="6" t="str">
        <f t="shared" si="29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('C087EB6A18C9','&lt;?xml version="1.0" encoding="UTF-8"?&gt;&lt;userconfig&gt;&lt;username&gt;Office Mebel Ambon&lt;/username&gt;&lt;szId&gt;31AM100&lt;/szId&gt;&lt;password&gt;1234&lt;/password&gt;&lt;szDepoId&gt;31A&lt;/szDepoId&gt;&lt;szDepoName&gt;Ambon&lt;/szDepoName&gt;&lt;database&gt;MobileSFA.db3&lt;/database&gt;&lt;szWifiIP&gt;192.168.0.159&lt;/szWifiIP&gt;&lt;szWifiPort&gt;8010&lt;/szWifiPort&gt;&lt;szGPRSIP&gt;36.89.97.213&lt;/szGPRSIP&gt;&lt;szGPRSPort&gt;8010&lt;/szGPRSPort&gt;  &lt;szBackUpIP&gt;118.97.237.244&lt;/szBackUpIP&gt;&lt;szBackUpPort&gt;8010&lt;/szBackUpPort&gt;  &lt;szType&gt;TO&lt;/szType&gt;&lt;bWifi&gt;YES&lt;/bWifi&gt;&lt;bDalamKota&gt;YES&lt;/bDalamKota&gt;    &lt;/userconfig&gt;','','31AM100','31A','192.168.0.159','8010','36.89.97.213','8010','1','1','1234','TECH','INJECT','INJECT','2017-12-22 08:15:30','2017-12-22 08:15:30','','118.97.237.244','8010');</v>
      </c>
    </row>
    <row r="601" spans="1:30" x14ac:dyDescent="0.25">
      <c r="A601" s="4"/>
      <c r="B601" s="24"/>
      <c r="C601" s="21"/>
      <c r="D601" s="4"/>
      <c r="E601" s="4"/>
      <c r="L601"/>
    </row>
    <row r="602" spans="1:30" ht="135" x14ac:dyDescent="0.25">
      <c r="A602" s="4" t="s">
        <v>1305</v>
      </c>
      <c r="B602" s="4" t="str">
        <f t="shared" ref="B602" si="292">LEFT(A602,3)</f>
        <v>06B</v>
      </c>
      <c r="C602" s="4" t="str">
        <f>VLOOKUP(B602,Cabang!A:B,2,0)</f>
        <v>Muarabungo</v>
      </c>
      <c r="D602" s="4" t="str">
        <f>VLOOKUP(B602,Cabang!A:C,3,0)</f>
        <v>TKTW1</v>
      </c>
      <c r="E602" s="21" t="s">
        <v>1306</v>
      </c>
      <c r="F602" s="6" t="str">
        <f t="shared" ref="F602" si="293">CONCATENATE("&lt;?xml version=""1.0"" encoding=""UTF-8""?&gt;&lt;userconfig&gt;&lt;username&gt;Office Mebel ",C602,"&lt;/username&gt;&lt;szId&gt;",K602,"&lt;/szId&gt;&lt;password&gt;1234&lt;/password&gt;&lt;szDepoId&gt;",L602,"&lt;/szDepoId&gt;&lt;szDepoName&gt;",C602,"&lt;/szDepoName&gt;&lt;database&gt;MobileSFA.db3&lt;/database&gt;&lt;szWifiIP&gt;",M602,"&lt;/szWifiIP&gt;&lt;szWifiPort&gt;",N602,"&lt;/szWifiPort&gt;&lt;szGPRSIP&gt;",O602,"&lt;/szGPRSIP&gt;&lt;szGPRSPort&gt;",P602,"&lt;/szGPRSPort&gt;  &lt;szBackUpIP&gt;",Z602,"&lt;/szBackUpIP&gt;&lt;szBackUpPort&gt;",AA602,"&lt;/szBackUpPort&gt;  &lt;szType&gt;TO&lt;/szType&gt;&lt;bWifi&gt;YES&lt;/bWifi&gt;&lt;bDalamKota&gt;YES&lt;/bDalamKota&gt;    &lt;/userconfig&gt;")</f>
        <v>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G602" s="26"/>
      <c r="H602" s="3" t="str">
        <f t="shared" ref="H602" si="294">E602</f>
        <v>205EF72D2684</v>
      </c>
      <c r="I602" s="26" t="str">
        <f t="shared" ref="I602" si="295">F602</f>
        <v>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J602" s="26"/>
      <c r="K602" s="26" t="str">
        <f t="shared" ref="K602" si="296">CONCATENATE(B602,"M100")</f>
        <v>06BM100</v>
      </c>
      <c r="L602" s="26" t="str">
        <f t="shared" ref="L602" si="297">B602</f>
        <v>06B</v>
      </c>
      <c r="M602" s="35" t="str">
        <f>VLOOKUP($L602,setting!$A$2:$M$93,3,0)</f>
        <v>192.168.0.158</v>
      </c>
      <c r="N602" s="35">
        <f>VLOOKUP($L602,setting!$A$2:$M$93,4,0)</f>
        <v>8008</v>
      </c>
      <c r="O602" s="35" t="str">
        <f>VLOOKUP($L602,setting!$A$2:$M$93,5,0)</f>
        <v>36.89.97.212</v>
      </c>
      <c r="P602" s="35">
        <f>VLOOKUP($L602,setting!$A$2:$M$93,6,0)</f>
        <v>8008</v>
      </c>
      <c r="Q602" s="26">
        <v>1</v>
      </c>
      <c r="R602" s="26">
        <v>1</v>
      </c>
      <c r="S602" s="26">
        <v>1234</v>
      </c>
      <c r="T602" s="26" t="s">
        <v>1292</v>
      </c>
      <c r="U602" s="26" t="s">
        <v>302</v>
      </c>
      <c r="V602" s="26" t="s">
        <v>302</v>
      </c>
      <c r="W602" s="3" t="s">
        <v>466</v>
      </c>
      <c r="X602" s="3" t="s">
        <v>466</v>
      </c>
      <c r="Y602" s="26"/>
      <c r="Z602" s="35" t="str">
        <f>VLOOKUP($L602,setting!$A$2:$M$93,12,0)</f>
        <v>118.97.237.244</v>
      </c>
      <c r="AA602" s="35">
        <f>VLOOKUP($L602,setting!$A$2:$M$93,13,0)</f>
        <v>8008</v>
      </c>
      <c r="AB602" s="26"/>
      <c r="AC602" s="6" t="s">
        <v>305</v>
      </c>
      <c r="AD602" s="6" t="str">
        <f t="shared" ref="AD602" si="298">CONCATENATE(AC602,H602,"','",I602,"','",J602,"','",K602,"','",L602,"','",M602,"','",N602,"','",O602,"','",P602,"','",Q602,"','",R602,"','",S602,"','",T602,"','",U602,"','",V602,"','",W602,"','",X602,"','",Y602,"','",Z602,"','",AA602,"');")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('205EF72D2684','&lt;?xml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&lt;/userconfig&gt;','','06BM100','06B','192.168.0.158','8008','36.89.97.212','8008','1','1','1234','TECH','INJECT','INJECT','2017-12-22 08:15:30','2017-12-22 08:15:30','','118.97.237.244','8008');</v>
      </c>
    </row>
    <row r="603" spans="1:30" x14ac:dyDescent="0.25">
      <c r="L603"/>
    </row>
    <row r="604" spans="1:30" ht="135" x14ac:dyDescent="0.25">
      <c r="A604" s="29" t="s">
        <v>1307</v>
      </c>
      <c r="B604" s="4" t="str">
        <f t="shared" ref="B604:B606" si="299">LEFT(A604,3)</f>
        <v>16A</v>
      </c>
      <c r="C604" s="4" t="str">
        <f>VLOOKUP(B604,Cabang!A:B,2,0)</f>
        <v>Tuban</v>
      </c>
      <c r="D604" s="4" t="str">
        <f>VLOOKUP(B604,Cabang!A:C,3,0)</f>
        <v>TKTW4</v>
      </c>
      <c r="E604" s="28" t="s">
        <v>1310</v>
      </c>
      <c r="F604" s="6" t="str">
        <f t="shared" ref="F604:F606" si="300">CONCATENATE("&lt;?xml version=""1.0"" encoding=""UTF-8""?&gt;&lt;userconfig&gt;&lt;username&gt;Office Mebel ",C604,"&lt;/username&gt;&lt;szId&gt;",K604,"&lt;/szId&gt;&lt;password&gt;1234&lt;/password&gt;&lt;szDepoId&gt;",L604,"&lt;/szDepoId&gt;&lt;szDepoName&gt;",C604,"&lt;/szDepoName&gt;&lt;database&gt;MobileSFA.db3&lt;/database&gt;&lt;szWifiIP&gt;",M604,"&lt;/szWifiIP&gt;&lt;szWifiPort&gt;",N604,"&lt;/szWifiPort&gt;&lt;szGPRSIP&gt;",O604,"&lt;/szGPRSIP&gt;&lt;szGPRSPort&gt;",P604,"&lt;/szGPRSPort&gt;  &lt;szBackUpIP&gt;",Z604,"&lt;/szBackUpIP&gt;&lt;szBackUpPort&gt;",AA604,"&lt;/szBackUpPort&gt;  &lt;szType&gt;TO&lt;/szType&gt;&lt;bWifi&gt;YES&lt;/bWifi&gt;&lt;bDalamKota&gt;YES&lt;/bDalamKota&gt;    &lt;/userconfig&gt;")</f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04" s="27"/>
      <c r="H604" s="3" t="str">
        <f t="shared" ref="H604:H606" si="301">E604</f>
        <v>205EF72D2D40</v>
      </c>
      <c r="I604" s="27" t="str">
        <f t="shared" ref="I604:I606" si="302">F604</f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04" s="27"/>
      <c r="K604" s="27" t="str">
        <f t="shared" ref="K604:K606" si="303">CONCATENATE(B604,"M100")</f>
        <v>16AM100</v>
      </c>
      <c r="L604" s="27" t="str">
        <f t="shared" ref="L604:L606" si="304">B604</f>
        <v>16A</v>
      </c>
      <c r="M604" s="35" t="str">
        <f>VLOOKUP($L604,setting!$A$2:$M$93,3,0)</f>
        <v>192.168.0.155</v>
      </c>
      <c r="N604" s="35">
        <f>VLOOKUP($L604,setting!$A$2:$M$93,4,0)</f>
        <v>8005</v>
      </c>
      <c r="O604" s="35" t="str">
        <f>VLOOKUP($L604,setting!$A$2:$M$93,5,0)</f>
        <v>182.23.61.173</v>
      </c>
      <c r="P604" s="35">
        <f>VLOOKUP($L604,setting!$A$2:$M$93,6,0)</f>
        <v>8005</v>
      </c>
      <c r="Q604" s="27">
        <v>1</v>
      </c>
      <c r="R604" s="27">
        <v>1</v>
      </c>
      <c r="S604" s="27">
        <v>1234</v>
      </c>
      <c r="T604" s="27" t="s">
        <v>1292</v>
      </c>
      <c r="U604" s="27" t="s">
        <v>302</v>
      </c>
      <c r="V604" s="27" t="s">
        <v>302</v>
      </c>
      <c r="W604" s="3" t="s">
        <v>466</v>
      </c>
      <c r="X604" s="3" t="s">
        <v>466</v>
      </c>
      <c r="Y604" s="27"/>
      <c r="Z604" s="35" t="str">
        <f>VLOOKUP($L604,setting!$A$2:$M$93,12,0)</f>
        <v>118.97.237.244</v>
      </c>
      <c r="AA604" s="35">
        <f>VLOOKUP($L604,setting!$A$2:$M$93,13,0)</f>
        <v>8005</v>
      </c>
      <c r="AB604" s="27"/>
      <c r="AC604" s="6" t="s">
        <v>305</v>
      </c>
      <c r="AD604" s="6" t="str">
        <f t="shared" ref="AD604:AD606" si="305">CONCATENATE(AC604,H604,"','",I604,"','",J604,"','",K604,"','",L604,"','",M604,"','",N604,"','",O604,"','",P604,"','",Q604,"','",R604,"','",S604,"','",T604,"','",U604,"','",V604,"','",W604,"','",X604,"','",Y604,"','",Z604,"','",AA604,"');")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('205EF72D2D40','&lt;?xml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&lt;/userconfig&gt;','','16AM100','16A','192.168.0.155','8005','182.23.61.173','8005','1','1','1234','TECH','INJECT','INJECT','2017-12-22 08:15:30','2017-12-22 08:15:30','','118.97.237.244','8005');</v>
      </c>
    </row>
    <row r="605" spans="1:30" ht="135" x14ac:dyDescent="0.25">
      <c r="A605" s="29" t="s">
        <v>1309</v>
      </c>
      <c r="B605" s="4" t="str">
        <f t="shared" si="299"/>
        <v>16E</v>
      </c>
      <c r="C605" s="4" t="str">
        <f>VLOOKUP(B605,Cabang!A:B,2,0)</f>
        <v>Kediri</v>
      </c>
      <c r="D605" s="4" t="str">
        <f>VLOOKUP(B605,Cabang!A:C,3,0)</f>
        <v>TKTW4</v>
      </c>
      <c r="E605" s="28" t="s">
        <v>1311</v>
      </c>
      <c r="F605" s="6" t="str">
        <f t="shared" si="300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05" s="27"/>
      <c r="H605" s="3" t="str">
        <f t="shared" si="301"/>
        <v>205EF72D2DD2</v>
      </c>
      <c r="I605" s="27" t="str">
        <f t="shared" si="30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05" s="27"/>
      <c r="K605" s="27" t="str">
        <f t="shared" si="303"/>
        <v>16EM100</v>
      </c>
      <c r="L605" s="27" t="str">
        <f t="shared" si="304"/>
        <v>16E</v>
      </c>
      <c r="M605" s="35" t="str">
        <f>VLOOKUP($L605,setting!$A$2:$M$93,3,0)</f>
        <v>192.168.0.240</v>
      </c>
      <c r="N605" s="35">
        <f>VLOOKUP($L605,setting!$A$2:$M$93,4,0)</f>
        <v>8005</v>
      </c>
      <c r="O605" s="35" t="str">
        <f>VLOOKUP($L605,setting!$A$2:$M$93,5,0)</f>
        <v>182.23.61.173</v>
      </c>
      <c r="P605" s="35">
        <f>VLOOKUP($L605,setting!$A$2:$M$93,6,0)</f>
        <v>8005</v>
      </c>
      <c r="Q605" s="27">
        <v>1</v>
      </c>
      <c r="R605" s="27">
        <v>1</v>
      </c>
      <c r="S605" s="27">
        <v>1234</v>
      </c>
      <c r="T605" s="27" t="s">
        <v>1292</v>
      </c>
      <c r="U605" s="27" t="s">
        <v>302</v>
      </c>
      <c r="V605" s="27" t="s">
        <v>302</v>
      </c>
      <c r="W605" s="3" t="s">
        <v>466</v>
      </c>
      <c r="X605" s="3" t="s">
        <v>466</v>
      </c>
      <c r="Y605" s="27"/>
      <c r="Z605" s="35" t="str">
        <f>VLOOKUP($L605,setting!$A$2:$M$93,12,0)</f>
        <v>118.97.237.244</v>
      </c>
      <c r="AA605" s="35">
        <f>VLOOKUP($L605,setting!$A$2:$M$93,13,0)</f>
        <v>8005</v>
      </c>
      <c r="AB605" s="27"/>
      <c r="AC605" s="6" t="s">
        <v>305</v>
      </c>
      <c r="AD605" s="6" t="str">
        <f t="shared" si="3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('205EF72D2DD2','&lt;?xml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&lt;/userconfig&gt;','','16EM100','16E','192.168.0.240','8005','182.23.61.173','8005','1','1','1234','TECH','INJECT','INJECT','2017-12-22 08:15:30','2017-12-22 08:15:30','','118.97.237.244','8005');</v>
      </c>
    </row>
    <row r="606" spans="1:30" ht="135" x14ac:dyDescent="0.25">
      <c r="A606" s="29" t="s">
        <v>1308</v>
      </c>
      <c r="B606" s="4" t="str">
        <f t="shared" si="299"/>
        <v>16E</v>
      </c>
      <c r="C606" s="4" t="str">
        <f>VLOOKUP(B606,Cabang!A:B,2,0)</f>
        <v>Kediri</v>
      </c>
      <c r="D606" s="4" t="str">
        <f>VLOOKUP(B606,Cabang!A:C,3,0)</f>
        <v>TKTW4</v>
      </c>
      <c r="E606" s="28" t="s">
        <v>1312</v>
      </c>
      <c r="F606" s="6" t="str">
        <f t="shared" si="300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06" s="27"/>
      <c r="H606" s="3" t="str">
        <f t="shared" si="301"/>
        <v>205EF72D2BBE</v>
      </c>
      <c r="I606" s="27" t="str">
        <f t="shared" si="302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06" s="27"/>
      <c r="K606" s="27" t="str">
        <f t="shared" si="303"/>
        <v>16EM100</v>
      </c>
      <c r="L606" s="27" t="str">
        <f t="shared" si="304"/>
        <v>16E</v>
      </c>
      <c r="M606" s="35" t="str">
        <f>VLOOKUP($L606,setting!$A$2:$M$93,3,0)</f>
        <v>192.168.0.240</v>
      </c>
      <c r="N606" s="35">
        <f>VLOOKUP($L606,setting!$A$2:$M$93,4,0)</f>
        <v>8005</v>
      </c>
      <c r="O606" s="35" t="str">
        <f>VLOOKUP($L606,setting!$A$2:$M$93,5,0)</f>
        <v>182.23.61.173</v>
      </c>
      <c r="P606" s="35">
        <f>VLOOKUP($L606,setting!$A$2:$M$93,6,0)</f>
        <v>8005</v>
      </c>
      <c r="Q606" s="27">
        <v>1</v>
      </c>
      <c r="R606" s="27">
        <v>1</v>
      </c>
      <c r="S606" s="27">
        <v>1234</v>
      </c>
      <c r="T606" s="27" t="s">
        <v>1292</v>
      </c>
      <c r="U606" s="27" t="s">
        <v>302</v>
      </c>
      <c r="V606" s="27" t="s">
        <v>302</v>
      </c>
      <c r="W606" s="3" t="s">
        <v>466</v>
      </c>
      <c r="X606" s="3" t="s">
        <v>466</v>
      </c>
      <c r="Y606" s="27"/>
      <c r="Z606" s="35" t="str">
        <f>VLOOKUP($L606,setting!$A$2:$M$93,12,0)</f>
        <v>118.97.237.244</v>
      </c>
      <c r="AA606" s="35">
        <f>VLOOKUP($L606,setting!$A$2:$M$93,13,0)</f>
        <v>8005</v>
      </c>
      <c r="AB606" s="27"/>
      <c r="AC606" s="6" t="s">
        <v>305</v>
      </c>
      <c r="AD606" s="6" t="str">
        <f t="shared" si="30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('205EF72D2BBE','&lt;?xml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&lt;/userconfig&gt;','','16EM100','16E','192.168.0.240','8005','182.23.61.173','8005','1','1','1234','TECH','INJECT','INJECT','2017-12-22 08:15:30','2017-12-22 08:15:30','','118.97.237.244','8005');</v>
      </c>
    </row>
    <row r="607" spans="1:30" x14ac:dyDescent="0.25">
      <c r="L607"/>
    </row>
    <row r="608" spans="1:30" ht="135" x14ac:dyDescent="0.25">
      <c r="A608" s="30" t="s">
        <v>1313</v>
      </c>
      <c r="B608" s="4" t="str">
        <f t="shared" ref="B608:B612" si="306">LEFT(A608,3)</f>
        <v>12B</v>
      </c>
      <c r="C608" s="4" t="str">
        <f>VLOOKUP(B608,Cabang!A:B,2,0)</f>
        <v>Serang</v>
      </c>
      <c r="D608" s="4" t="str">
        <f>VLOOKUP(B608,Cabang!A:C,3,0)</f>
        <v>TKTW2</v>
      </c>
      <c r="E608" s="30" t="s">
        <v>1318</v>
      </c>
      <c r="F608" s="6" t="str">
        <f t="shared" ref="F608:F612" si="307">CONCATENATE("&lt;?xml version=""1.0"" encoding=""UTF-8""?&gt;&lt;userconfig&gt;&lt;username&gt;Office Mebel ",C608,"&lt;/username&gt;&lt;szId&gt;",K608,"&lt;/szId&gt;&lt;password&gt;1234&lt;/password&gt;&lt;szDepoId&gt;",L608,"&lt;/szDepoId&gt;&lt;szDepoName&gt;",C608,"&lt;/szDepoName&gt;&lt;database&gt;MobileSFA.db3&lt;/database&gt;&lt;szWifiIP&gt;",M608,"&lt;/szWifiIP&gt;&lt;szWifiPort&gt;",N608,"&lt;/szWifiPort&gt;&lt;szGPRSIP&gt;",O608,"&lt;/szGPRSIP&gt;&lt;szGPRSPort&gt;",P608,"&lt;/szGPRSPort&gt;  &lt;szBackUpIP&gt;",Z608,"&lt;/szBackUpIP&gt;&lt;szBackUpPort&gt;",AA608,"&lt;/szBackUpPort&gt;  &lt;szType&gt;TO&lt;/szType&gt;&lt;bWifi&gt;YES&lt;/bWifi&gt;&lt;bDalamKota&gt;YES&lt;/bDalamKota&gt;    &lt;/userconfig&gt;")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08" s="30"/>
      <c r="H608" s="3" t="str">
        <f t="shared" ref="H608:H612" si="308">E608</f>
        <v>C087EB68DB21</v>
      </c>
      <c r="I608" s="30" t="str">
        <f t="shared" ref="I608:I612" si="309">F608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08" s="30"/>
      <c r="K608" s="30" t="str">
        <f t="shared" ref="K608:K612" si="310">CONCATENATE(B608,"M100")</f>
        <v>12BM100</v>
      </c>
      <c r="L608" s="30" t="str">
        <f t="shared" ref="L608:L612" si="311">B608</f>
        <v>12B</v>
      </c>
      <c r="M608" s="35" t="str">
        <f>VLOOKUP($L608,setting!$A$2:$M$93,3,0)</f>
        <v>192.168.0.240</v>
      </c>
      <c r="N608" s="35">
        <f>VLOOKUP($L608,setting!$A$2:$M$93,4,0)</f>
        <v>8002</v>
      </c>
      <c r="O608" s="35" t="str">
        <f>VLOOKUP($L608,setting!$A$2:$M$93,5,0)</f>
        <v>36.66.214.246</v>
      </c>
      <c r="P608" s="35">
        <f>VLOOKUP($L608,setting!$A$2:$M$93,6,0)</f>
        <v>8002</v>
      </c>
      <c r="Q608" s="30">
        <v>1</v>
      </c>
      <c r="R608" s="30">
        <v>1</v>
      </c>
      <c r="S608" s="30">
        <v>1234</v>
      </c>
      <c r="T608" s="30" t="s">
        <v>1292</v>
      </c>
      <c r="U608" s="30" t="s">
        <v>302</v>
      </c>
      <c r="V608" s="30" t="s">
        <v>302</v>
      </c>
      <c r="W608" s="3" t="s">
        <v>466</v>
      </c>
      <c r="X608" s="3" t="s">
        <v>466</v>
      </c>
      <c r="Y608" s="30"/>
      <c r="Z608" s="35" t="str">
        <f>VLOOKUP($L608,setting!$A$2:$M$93,12,0)</f>
        <v>118.97.237.244</v>
      </c>
      <c r="AA608" s="35">
        <f>VLOOKUP($L608,setting!$A$2:$M$93,13,0)</f>
        <v>8002</v>
      </c>
      <c r="AB608" s="30"/>
      <c r="AC608" s="6" t="s">
        <v>305</v>
      </c>
      <c r="AD608" s="6" t="str">
        <f t="shared" ref="AD608:AD612" si="312">CONCATENATE(AC608,H608,"','",I608,"','",J608,"','",K608,"','",L608,"','",M608,"','",N608,"','",O608,"','",P608,"','",Q608,"','",R608,"','",S608,"','",T608,"','",U608,"','",V608,"','",W608,"','",X608,"','",Y608,"','",Z608,"','",AA608,"');")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('C087EB68DB21','&lt;?xml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&lt;/userconfig&gt;','','12BM100','12B','192.168.0.240','8002','36.66.214.246','8002','1','1','1234','TECH','INJECT','INJECT','2017-12-22 08:15:30','2017-12-22 08:15:30','','118.97.237.244','8002');</v>
      </c>
    </row>
    <row r="609" spans="1:30" ht="135" x14ac:dyDescent="0.25">
      <c r="A609" s="30" t="s">
        <v>1314</v>
      </c>
      <c r="B609" s="4" t="str">
        <f t="shared" si="306"/>
        <v>12B</v>
      </c>
      <c r="C609" s="4" t="str">
        <f>VLOOKUP(B609,Cabang!A:B,2,0)</f>
        <v>Serang</v>
      </c>
      <c r="D609" s="4" t="str">
        <f>VLOOKUP(B609,Cabang!A:C,3,0)</f>
        <v>TKTW2</v>
      </c>
      <c r="E609" s="30" t="s">
        <v>1319</v>
      </c>
      <c r="F609" s="6" t="str">
        <f t="shared" si="30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09" s="30"/>
      <c r="H609" s="3" t="str">
        <f t="shared" si="308"/>
        <v>C087EB6A18AB</v>
      </c>
      <c r="I609" s="30" t="str">
        <f t="shared" si="309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09" s="30"/>
      <c r="K609" s="30" t="str">
        <f t="shared" si="310"/>
        <v>12BM100</v>
      </c>
      <c r="L609" s="30" t="str">
        <f t="shared" si="311"/>
        <v>12B</v>
      </c>
      <c r="M609" s="35" t="str">
        <f>VLOOKUP($L609,setting!$A$2:$M$93,3,0)</f>
        <v>192.168.0.240</v>
      </c>
      <c r="N609" s="35">
        <f>VLOOKUP($L609,setting!$A$2:$M$93,4,0)</f>
        <v>8002</v>
      </c>
      <c r="O609" s="35" t="str">
        <f>VLOOKUP($L609,setting!$A$2:$M$93,5,0)</f>
        <v>36.66.214.246</v>
      </c>
      <c r="P609" s="35">
        <f>VLOOKUP($L609,setting!$A$2:$M$93,6,0)</f>
        <v>8002</v>
      </c>
      <c r="Q609" s="30">
        <v>1</v>
      </c>
      <c r="R609" s="30">
        <v>1</v>
      </c>
      <c r="S609" s="30">
        <v>1234</v>
      </c>
      <c r="T609" s="30" t="s">
        <v>1292</v>
      </c>
      <c r="U609" s="30" t="s">
        <v>302</v>
      </c>
      <c r="V609" s="30" t="s">
        <v>302</v>
      </c>
      <c r="W609" s="3" t="s">
        <v>466</v>
      </c>
      <c r="X609" s="3" t="s">
        <v>466</v>
      </c>
      <c r="Y609" s="30"/>
      <c r="Z609" s="35" t="str">
        <f>VLOOKUP($L609,setting!$A$2:$M$93,12,0)</f>
        <v>118.97.237.244</v>
      </c>
      <c r="AA609" s="35">
        <f>VLOOKUP($L609,setting!$A$2:$M$93,13,0)</f>
        <v>8002</v>
      </c>
      <c r="AB609" s="30"/>
      <c r="AC609" s="6" t="s">
        <v>305</v>
      </c>
      <c r="AD609" s="6" t="str">
        <f t="shared" si="3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('C087EB6A18AB','&lt;?xml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&lt;/userconfig&gt;','','12BM100','12B','192.168.0.240','8002','36.66.214.246','8002','1','1','1234','TECH','INJECT','INJECT','2017-12-22 08:15:30','2017-12-22 08:15:30','','118.97.237.244','8002');</v>
      </c>
    </row>
    <row r="610" spans="1:30" ht="135" x14ac:dyDescent="0.25">
      <c r="A610" s="30" t="s">
        <v>1315</v>
      </c>
      <c r="B610" s="4" t="str">
        <f t="shared" si="306"/>
        <v>12B</v>
      </c>
      <c r="C610" s="4" t="str">
        <f>VLOOKUP(B610,Cabang!A:B,2,0)</f>
        <v>Serang</v>
      </c>
      <c r="D610" s="4" t="str">
        <f>VLOOKUP(B610,Cabang!A:C,3,0)</f>
        <v>TKTW2</v>
      </c>
      <c r="E610" s="30" t="s">
        <v>1320</v>
      </c>
      <c r="F610" s="6" t="str">
        <f t="shared" si="30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10" s="30"/>
      <c r="H610" s="3" t="str">
        <f t="shared" si="308"/>
        <v>C087EB6A1719</v>
      </c>
      <c r="I610" s="30" t="str">
        <f t="shared" si="309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10" s="30"/>
      <c r="K610" s="30" t="str">
        <f t="shared" si="310"/>
        <v>12BM100</v>
      </c>
      <c r="L610" s="30" t="str">
        <f t="shared" si="311"/>
        <v>12B</v>
      </c>
      <c r="M610" s="35" t="str">
        <f>VLOOKUP($L610,setting!$A$2:$M$93,3,0)</f>
        <v>192.168.0.240</v>
      </c>
      <c r="N610" s="35">
        <f>VLOOKUP($L610,setting!$A$2:$M$93,4,0)</f>
        <v>8002</v>
      </c>
      <c r="O610" s="35" t="str">
        <f>VLOOKUP($L610,setting!$A$2:$M$93,5,0)</f>
        <v>36.66.214.246</v>
      </c>
      <c r="P610" s="35">
        <f>VLOOKUP($L610,setting!$A$2:$M$93,6,0)</f>
        <v>8002</v>
      </c>
      <c r="Q610" s="30">
        <v>1</v>
      </c>
      <c r="R610" s="30">
        <v>1</v>
      </c>
      <c r="S610" s="30">
        <v>1234</v>
      </c>
      <c r="T610" s="30" t="s">
        <v>1292</v>
      </c>
      <c r="U610" s="30" t="s">
        <v>302</v>
      </c>
      <c r="V610" s="30" t="s">
        <v>302</v>
      </c>
      <c r="W610" s="3" t="s">
        <v>466</v>
      </c>
      <c r="X610" s="3" t="s">
        <v>466</v>
      </c>
      <c r="Y610" s="30"/>
      <c r="Z610" s="35" t="str">
        <f>VLOOKUP($L610,setting!$A$2:$M$93,12,0)</f>
        <v>118.97.237.244</v>
      </c>
      <c r="AA610" s="35">
        <f>VLOOKUP($L610,setting!$A$2:$M$93,13,0)</f>
        <v>8002</v>
      </c>
      <c r="AB610" s="30"/>
      <c r="AC610" s="6" t="s">
        <v>305</v>
      </c>
      <c r="AD610" s="6" t="str">
        <f t="shared" si="3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('C087EB6A1719','&lt;?xml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&lt;/userconfig&gt;','','12BM100','12B','192.168.0.240','8002','36.66.214.246','8002','1','1','1234','TECH','INJECT','INJECT','2017-12-22 08:15:30','2017-12-22 08:15:30','','118.97.237.244','8002');</v>
      </c>
    </row>
    <row r="611" spans="1:30" ht="135" x14ac:dyDescent="0.25">
      <c r="A611" s="30" t="s">
        <v>1316</v>
      </c>
      <c r="B611" s="4" t="str">
        <f t="shared" si="306"/>
        <v>12B</v>
      </c>
      <c r="C611" s="4" t="str">
        <f>VLOOKUP(B611,Cabang!A:B,2,0)</f>
        <v>Serang</v>
      </c>
      <c r="D611" s="4" t="str">
        <f>VLOOKUP(B611,Cabang!A:C,3,0)</f>
        <v>TKTW2</v>
      </c>
      <c r="E611" s="30" t="s">
        <v>1321</v>
      </c>
      <c r="F611" s="6" t="str">
        <f t="shared" si="307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11" s="30"/>
      <c r="H611" s="3" t="str">
        <f t="shared" si="308"/>
        <v>C087EB6A1B01</v>
      </c>
      <c r="I611" s="30" t="str">
        <f t="shared" si="309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11" s="30"/>
      <c r="K611" s="30" t="str">
        <f t="shared" si="310"/>
        <v>12BM100</v>
      </c>
      <c r="L611" s="30" t="str">
        <f t="shared" si="311"/>
        <v>12B</v>
      </c>
      <c r="M611" s="35" t="str">
        <f>VLOOKUP($L611,setting!$A$2:$M$93,3,0)</f>
        <v>192.168.0.240</v>
      </c>
      <c r="N611" s="35">
        <f>VLOOKUP($L611,setting!$A$2:$M$93,4,0)</f>
        <v>8002</v>
      </c>
      <c r="O611" s="35" t="str">
        <f>VLOOKUP($L611,setting!$A$2:$M$93,5,0)</f>
        <v>36.66.214.246</v>
      </c>
      <c r="P611" s="35">
        <f>VLOOKUP($L611,setting!$A$2:$M$93,6,0)</f>
        <v>8002</v>
      </c>
      <c r="Q611" s="30">
        <v>1</v>
      </c>
      <c r="R611" s="30">
        <v>1</v>
      </c>
      <c r="S611" s="30">
        <v>1234</v>
      </c>
      <c r="T611" s="30" t="s">
        <v>1292</v>
      </c>
      <c r="U611" s="30" t="s">
        <v>302</v>
      </c>
      <c r="V611" s="30" t="s">
        <v>302</v>
      </c>
      <c r="W611" s="3" t="s">
        <v>466</v>
      </c>
      <c r="X611" s="3" t="s">
        <v>466</v>
      </c>
      <c r="Y611" s="30"/>
      <c r="Z611" s="35" t="str">
        <f>VLOOKUP($L611,setting!$A$2:$M$93,12,0)</f>
        <v>118.97.237.244</v>
      </c>
      <c r="AA611" s="35">
        <f>VLOOKUP($L611,setting!$A$2:$M$93,13,0)</f>
        <v>8002</v>
      </c>
      <c r="AB611" s="30"/>
      <c r="AC611" s="6" t="s">
        <v>305</v>
      </c>
      <c r="AD611" s="6" t="str">
        <f t="shared" si="3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('C087EB6A1B01','&lt;?xml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&lt;/userconfig&gt;','','12BM100','12B','192.168.0.240','8002','36.66.214.246','8002','1','1','1234','TECH','INJECT','INJECT','2017-12-22 08:15:30','2017-12-22 08:15:30','','118.97.237.244','8002');</v>
      </c>
    </row>
    <row r="612" spans="1:30" ht="135" x14ac:dyDescent="0.25">
      <c r="A612" s="30" t="s">
        <v>1317</v>
      </c>
      <c r="B612" s="4" t="str">
        <f t="shared" si="306"/>
        <v>16D</v>
      </c>
      <c r="C612" s="4" t="str">
        <f>VLOOKUP(B612,Cabang!A:B,2,0)</f>
        <v>Sidoarjo</v>
      </c>
      <c r="D612" s="4" t="str">
        <f>VLOOKUP(B612,Cabang!A:C,3,0)</f>
        <v>TKTW4</v>
      </c>
      <c r="E612" s="30" t="s">
        <v>1322</v>
      </c>
      <c r="F612" s="6" t="str">
        <f t="shared" si="307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12" s="30"/>
      <c r="H612" s="3" t="str">
        <f t="shared" si="308"/>
        <v>C087EB5CB5B9</v>
      </c>
      <c r="I612" s="30" t="str">
        <f t="shared" si="309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12" s="30"/>
      <c r="K612" s="30" t="str">
        <f t="shared" si="310"/>
        <v>16DM100</v>
      </c>
      <c r="L612" s="30" t="str">
        <f t="shared" si="311"/>
        <v>16D</v>
      </c>
      <c r="M612" s="35" t="str">
        <f>VLOOKUP($L612,setting!$A$2:$M$93,3,0)</f>
        <v>192.168.0.240</v>
      </c>
      <c r="N612" s="35">
        <f>VLOOKUP($L612,setting!$A$2:$M$93,4,0)</f>
        <v>8005</v>
      </c>
      <c r="O612" s="35" t="str">
        <f>VLOOKUP($L612,setting!$A$2:$M$93,5,0)</f>
        <v>182.23.61.173</v>
      </c>
      <c r="P612" s="35">
        <f>VLOOKUP($L612,setting!$A$2:$M$93,6,0)</f>
        <v>8005</v>
      </c>
      <c r="Q612" s="30">
        <v>1</v>
      </c>
      <c r="R612" s="30">
        <v>1</v>
      </c>
      <c r="S612" s="30">
        <v>1234</v>
      </c>
      <c r="T612" s="30" t="s">
        <v>1292</v>
      </c>
      <c r="U612" s="30" t="s">
        <v>302</v>
      </c>
      <c r="V612" s="30" t="s">
        <v>302</v>
      </c>
      <c r="W612" s="3" t="s">
        <v>466</v>
      </c>
      <c r="X612" s="3" t="s">
        <v>466</v>
      </c>
      <c r="Y612" s="30"/>
      <c r="Z612" s="35" t="str">
        <f>VLOOKUP($L612,setting!$A$2:$M$93,12,0)</f>
        <v>118.97.237.244</v>
      </c>
      <c r="AA612" s="35">
        <f>VLOOKUP($L612,setting!$A$2:$M$93,13,0)</f>
        <v>8005</v>
      </c>
      <c r="AB612" s="30"/>
      <c r="AC612" s="6" t="s">
        <v>305</v>
      </c>
      <c r="AD612" s="6" t="str">
        <f t="shared" si="31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('C087EB5CB5B9','&lt;?xml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&lt;/userconfig&gt;','','16DM100','16D','192.168.0.240','8005','182.23.61.173','8005','1','1','1234','TECH','INJECT','INJECT','2017-12-22 08:15:30','2017-12-22 08:15:30','','118.97.237.244','8005');</v>
      </c>
    </row>
    <row r="613" spans="1:30" x14ac:dyDescent="0.25">
      <c r="L613"/>
    </row>
    <row r="614" spans="1:30" ht="135" x14ac:dyDescent="0.25">
      <c r="A614" s="31" t="s">
        <v>1323</v>
      </c>
      <c r="B614" s="4" t="str">
        <f t="shared" ref="B614:B616" si="313">LEFT(A614,3)</f>
        <v>16B</v>
      </c>
      <c r="C614" s="4" t="str">
        <f>VLOOKUP(B614,Cabang!A:B,2,0)</f>
        <v>Madiun</v>
      </c>
      <c r="D614" s="4" t="str">
        <f>VLOOKUP(B614,Cabang!A:C,3,0)</f>
        <v>TKTW4</v>
      </c>
      <c r="E614" s="31" t="s">
        <v>1326</v>
      </c>
      <c r="F614" s="6" t="str">
        <f t="shared" ref="F614:F616" si="314">CONCATENATE("&lt;?xml version=""1.0"" encoding=""UTF-8""?&gt;&lt;userconfig&gt;&lt;username&gt;Office Mebel ",C614,"&lt;/username&gt;&lt;szId&gt;",K614,"&lt;/szId&gt;&lt;password&gt;1234&lt;/password&gt;&lt;szDepoId&gt;",L614,"&lt;/szDepoId&gt;&lt;szDepoName&gt;",C614,"&lt;/szDepoName&gt;&lt;database&gt;MobileSFA.db3&lt;/database&gt;&lt;szWifiIP&gt;",M614,"&lt;/szWifiIP&gt;&lt;szWifiPort&gt;",N614,"&lt;/szWifiPort&gt;&lt;szGPRSIP&gt;",O614,"&lt;/szGPRSIP&gt;&lt;szGPRSPort&gt;",P614,"&lt;/szGPRSPort&gt;  &lt;szBackUpIP&gt;",Z614,"&lt;/szBackUpIP&gt;&lt;szBackUpPort&gt;",AA614,"&lt;/szBackUpPort&gt;  &lt;szType&gt;TO&lt;/szType&gt;&lt;bWifi&gt;YES&lt;/bWifi&gt;&lt;bDalamKota&gt;YES&lt;/bDalamKota&gt;    &lt;/userconfig&gt;")</f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14" s="30"/>
      <c r="H614" s="3" t="str">
        <f t="shared" ref="H614:H616" si="315">E614</f>
        <v>C087EB6A165B</v>
      </c>
      <c r="I614" s="30" t="str">
        <f t="shared" ref="I614:I616" si="316">F614</f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14" s="30"/>
      <c r="K614" s="30" t="str">
        <f t="shared" ref="K614:K616" si="317">CONCATENATE(B614,"M100")</f>
        <v>16BM100</v>
      </c>
      <c r="L614" s="30" t="str">
        <f t="shared" ref="L614:L616" si="318">B614</f>
        <v>16B</v>
      </c>
      <c r="M614" s="35" t="str">
        <f>VLOOKUP($L614,setting!$A$2:$M$93,3,0)</f>
        <v>192.168.0.240</v>
      </c>
      <c r="N614" s="35">
        <f>VLOOKUP($L614,setting!$A$2:$M$93,4,0)</f>
        <v>8005</v>
      </c>
      <c r="O614" s="35" t="str">
        <f>VLOOKUP($L614,setting!$A$2:$M$93,5,0)</f>
        <v>182.23.61.173</v>
      </c>
      <c r="P614" s="35">
        <f>VLOOKUP($L614,setting!$A$2:$M$93,6,0)</f>
        <v>8005</v>
      </c>
      <c r="Q614" s="30">
        <v>1</v>
      </c>
      <c r="R614" s="30">
        <v>1</v>
      </c>
      <c r="S614" s="30">
        <v>1234</v>
      </c>
      <c r="T614" s="30" t="s">
        <v>1292</v>
      </c>
      <c r="U614" s="30" t="s">
        <v>302</v>
      </c>
      <c r="V614" s="30" t="s">
        <v>302</v>
      </c>
      <c r="W614" s="3" t="s">
        <v>466</v>
      </c>
      <c r="X614" s="3" t="s">
        <v>466</v>
      </c>
      <c r="Y614" s="30"/>
      <c r="Z614" s="35" t="str">
        <f>VLOOKUP($L614,setting!$A$2:$M$93,12,0)</f>
        <v>118.97.237.244</v>
      </c>
      <c r="AA614" s="35">
        <f>VLOOKUP($L614,setting!$A$2:$M$93,13,0)</f>
        <v>8005</v>
      </c>
      <c r="AB614" s="30"/>
      <c r="AC614" s="6" t="s">
        <v>305</v>
      </c>
      <c r="AD614" s="6" t="str">
        <f t="shared" ref="AD614:AD616" si="319">CONCATENATE(AC614,H614,"','",I614,"','",J614,"','",K614,"','",L614,"','",M614,"','",N614,"','",O614,"','",P614,"','",Q614,"','",R614,"','",S614,"','",T614,"','",U614,"','",V614,"','",W614,"','",X614,"','",Y614,"','",Z614,"','",AA614,"');")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('C087EB6A165B','&lt;?xml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&lt;/userconfig&gt;','','16BM100','16B','192.168.0.240','8005','182.23.61.173','8005','1','1','1234','TECH','INJECT','INJECT','2017-12-22 08:15:30','2017-12-22 08:15:30','','118.97.237.244','8005');</v>
      </c>
    </row>
    <row r="615" spans="1:30" ht="135" x14ac:dyDescent="0.25">
      <c r="A615" s="31" t="s">
        <v>1324</v>
      </c>
      <c r="B615" s="4" t="str">
        <f t="shared" si="313"/>
        <v>16B</v>
      </c>
      <c r="C615" s="4" t="str">
        <f>VLOOKUP(B615,Cabang!A:B,2,0)</f>
        <v>Madiun</v>
      </c>
      <c r="D615" s="4" t="str">
        <f>VLOOKUP(B615,Cabang!A:C,3,0)</f>
        <v>TKTW4</v>
      </c>
      <c r="E615" s="31" t="s">
        <v>1327</v>
      </c>
      <c r="F615" s="6" t="str">
        <f t="shared" si="314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15" s="30"/>
      <c r="H615" s="3" t="str">
        <f t="shared" si="315"/>
        <v>C087EB68DAFF</v>
      </c>
      <c r="I615" s="30" t="str">
        <f t="shared" si="316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15" s="30"/>
      <c r="K615" s="30" t="str">
        <f t="shared" si="317"/>
        <v>16BM100</v>
      </c>
      <c r="L615" s="30" t="str">
        <f t="shared" si="318"/>
        <v>16B</v>
      </c>
      <c r="M615" s="35" t="str">
        <f>VLOOKUP($L615,setting!$A$2:$M$93,3,0)</f>
        <v>192.168.0.240</v>
      </c>
      <c r="N615" s="35">
        <f>VLOOKUP($L615,setting!$A$2:$M$93,4,0)</f>
        <v>8005</v>
      </c>
      <c r="O615" s="35" t="str">
        <f>VLOOKUP($L615,setting!$A$2:$M$93,5,0)</f>
        <v>182.23.61.173</v>
      </c>
      <c r="P615" s="35">
        <f>VLOOKUP($L615,setting!$A$2:$M$93,6,0)</f>
        <v>8005</v>
      </c>
      <c r="Q615" s="30">
        <v>1</v>
      </c>
      <c r="R615" s="30">
        <v>1</v>
      </c>
      <c r="S615" s="30">
        <v>1234</v>
      </c>
      <c r="T615" s="30" t="s">
        <v>1292</v>
      </c>
      <c r="U615" s="30" t="s">
        <v>302</v>
      </c>
      <c r="V615" s="30" t="s">
        <v>302</v>
      </c>
      <c r="W615" s="3" t="s">
        <v>466</v>
      </c>
      <c r="X615" s="3" t="s">
        <v>466</v>
      </c>
      <c r="Y615" s="30"/>
      <c r="Z615" s="35" t="str">
        <f>VLOOKUP($L615,setting!$A$2:$M$93,12,0)</f>
        <v>118.97.237.244</v>
      </c>
      <c r="AA615" s="35">
        <f>VLOOKUP($L615,setting!$A$2:$M$93,13,0)</f>
        <v>8005</v>
      </c>
      <c r="AB615" s="30"/>
      <c r="AC615" s="6" t="s">
        <v>305</v>
      </c>
      <c r="AD615" s="6" t="str">
        <f t="shared" si="31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('C087EB68DAFF','&lt;?xml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&lt;/userconfig&gt;','','16BM100','16B','192.168.0.240','8005','182.23.61.173','8005','1','1','1234','TECH','INJECT','INJECT','2017-12-22 08:15:30','2017-12-22 08:15:30','','118.97.237.244','8005');</v>
      </c>
    </row>
    <row r="616" spans="1:30" ht="135" x14ac:dyDescent="0.25">
      <c r="A616" s="31" t="s">
        <v>1325</v>
      </c>
      <c r="B616" s="4" t="str">
        <f t="shared" si="313"/>
        <v>16B</v>
      </c>
      <c r="C616" s="4" t="str">
        <f>VLOOKUP(B616,Cabang!A:B,2,0)</f>
        <v>Madiun</v>
      </c>
      <c r="D616" s="4" t="str">
        <f>VLOOKUP(B616,Cabang!A:C,3,0)</f>
        <v>TKTW4</v>
      </c>
      <c r="E616" s="31" t="s">
        <v>1328</v>
      </c>
      <c r="F616" s="6" t="str">
        <f t="shared" si="314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16" s="30"/>
      <c r="H616" s="3" t="str">
        <f t="shared" si="315"/>
        <v>C087EB68D897</v>
      </c>
      <c r="I616" s="30" t="str">
        <f t="shared" si="316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16" s="30"/>
      <c r="K616" s="30" t="str">
        <f t="shared" si="317"/>
        <v>16BM100</v>
      </c>
      <c r="L616" s="30" t="str">
        <f t="shared" si="318"/>
        <v>16B</v>
      </c>
      <c r="M616" s="35" t="str">
        <f>VLOOKUP($L616,setting!$A$2:$M$93,3,0)</f>
        <v>192.168.0.240</v>
      </c>
      <c r="N616" s="35">
        <f>VLOOKUP($L616,setting!$A$2:$M$93,4,0)</f>
        <v>8005</v>
      </c>
      <c r="O616" s="35" t="str">
        <f>VLOOKUP($L616,setting!$A$2:$M$93,5,0)</f>
        <v>182.23.61.173</v>
      </c>
      <c r="P616" s="35">
        <f>VLOOKUP($L616,setting!$A$2:$M$93,6,0)</f>
        <v>8005</v>
      </c>
      <c r="Q616" s="30">
        <v>1</v>
      </c>
      <c r="R616" s="30">
        <v>1</v>
      </c>
      <c r="S616" s="30">
        <v>1234</v>
      </c>
      <c r="T616" s="30" t="s">
        <v>1292</v>
      </c>
      <c r="U616" s="30" t="s">
        <v>302</v>
      </c>
      <c r="V616" s="30" t="s">
        <v>302</v>
      </c>
      <c r="W616" s="3" t="s">
        <v>466</v>
      </c>
      <c r="X616" s="3" t="s">
        <v>466</v>
      </c>
      <c r="Y616" s="30"/>
      <c r="Z616" s="35" t="str">
        <f>VLOOKUP($L616,setting!$A$2:$M$93,12,0)</f>
        <v>118.97.237.244</v>
      </c>
      <c r="AA616" s="35">
        <f>VLOOKUP($L616,setting!$A$2:$M$93,13,0)</f>
        <v>8005</v>
      </c>
      <c r="AB616" s="30"/>
      <c r="AC616" s="6" t="s">
        <v>305</v>
      </c>
      <c r="AD616" s="6" t="str">
        <f t="shared" si="31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('C087EB68D897','&lt;?xml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&lt;/userconfig&gt;','','16BM100','16B','192.168.0.240','8005','182.23.61.173','8005','1','1','1234','TECH','INJECT','INJECT','2017-12-22 08:15:30','2017-12-22 08:15:30','','118.97.237.244','8005');</v>
      </c>
    </row>
    <row r="617" spans="1:30" x14ac:dyDescent="0.25">
      <c r="L617"/>
    </row>
    <row r="618" spans="1:30" ht="135" x14ac:dyDescent="0.25">
      <c r="A618" s="4" t="s">
        <v>1329</v>
      </c>
      <c r="B618" s="4" t="str">
        <f t="shared" ref="B618:B620" si="320">LEFT(A618,3)</f>
        <v>07A</v>
      </c>
      <c r="C618" s="4" t="str">
        <f>VLOOKUP(B618,Cabang!A:B,2,0)</f>
        <v>Bengkulu</v>
      </c>
      <c r="D618" s="4" t="str">
        <f>VLOOKUP(B618,Cabang!A:C,3,0)</f>
        <v>TKTW1</v>
      </c>
      <c r="E618" s="4" t="s">
        <v>1332</v>
      </c>
      <c r="F618" s="6" t="str">
        <f t="shared" ref="F618:F620" si="321">CONCATENATE("&lt;?xml version=""1.0"" encoding=""UTF-8""?&gt;&lt;userconfig&gt;&lt;username&gt;Office Mebel ",C618,"&lt;/username&gt;&lt;szId&gt;",K618,"&lt;/szId&gt;&lt;password&gt;1234&lt;/password&gt;&lt;szDepoId&gt;",L618,"&lt;/szDepoId&gt;&lt;szDepoName&gt;",C618,"&lt;/szDepoName&gt;&lt;database&gt;MobileSFA.db3&lt;/database&gt;&lt;szWifiIP&gt;",M618,"&lt;/szWifiIP&gt;&lt;szWifiPort&gt;",N618,"&lt;/szWifiPort&gt;&lt;szGPRSIP&gt;",O618,"&lt;/szGPRSIP&gt;&lt;szGPRSPort&gt;",P618,"&lt;/szGPRSPort&gt;  &lt;szBackUpIP&gt;",Z618,"&lt;/szBackUpIP&gt;&lt;szBackUpPort&gt;",AA618,"&lt;/szBackUpPort&gt;  &lt;szType&gt;TO&lt;/szType&gt;&lt;bWifi&gt;YES&lt;/bWifi&gt;&lt;bDalamKota&gt;YES&lt;/bDalamKota&gt;    &lt;/userconfig&gt;")</f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G618" s="30"/>
      <c r="H618" s="3" t="str">
        <f t="shared" ref="H618:H620" si="322">E618</f>
        <v>C087EB6A1727</v>
      </c>
      <c r="I618" s="30" t="str">
        <f t="shared" ref="I618:I620" si="323">F618</f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J618" s="30"/>
      <c r="K618" s="30" t="str">
        <f t="shared" ref="K618:K620" si="324">CONCATENATE(B618,"M100")</f>
        <v>07AM100</v>
      </c>
      <c r="L618" s="30" t="str">
        <f t="shared" ref="L618:L620" si="325">B618</f>
        <v>07A</v>
      </c>
      <c r="M618" s="35" t="str">
        <f>VLOOKUP($L618,setting!$A$2:$M$93,3,0)</f>
        <v>192.168.0.158</v>
      </c>
      <c r="N618" s="35">
        <f>VLOOKUP($L618,setting!$A$2:$M$93,4,0)</f>
        <v>8008</v>
      </c>
      <c r="O618" s="35" t="str">
        <f>VLOOKUP($L618,setting!$A$2:$M$93,5,0)</f>
        <v>36.89.97.212</v>
      </c>
      <c r="P618" s="35">
        <f>VLOOKUP($L618,setting!$A$2:$M$93,6,0)</f>
        <v>8008</v>
      </c>
      <c r="Q618" s="30">
        <v>1</v>
      </c>
      <c r="R618" s="30">
        <v>1</v>
      </c>
      <c r="S618" s="30">
        <v>1234</v>
      </c>
      <c r="T618" s="30" t="s">
        <v>1292</v>
      </c>
      <c r="U618" s="30" t="s">
        <v>302</v>
      </c>
      <c r="V618" s="30" t="s">
        <v>302</v>
      </c>
      <c r="W618" s="3" t="s">
        <v>466</v>
      </c>
      <c r="X618" s="3" t="s">
        <v>466</v>
      </c>
      <c r="Y618" s="30"/>
      <c r="Z618" s="35" t="str">
        <f>VLOOKUP($L618,setting!$A$2:$M$93,12,0)</f>
        <v>118.97.237.244</v>
      </c>
      <c r="AA618" s="35">
        <f>VLOOKUP($L618,setting!$A$2:$M$93,13,0)</f>
        <v>8008</v>
      </c>
      <c r="AB618" s="30"/>
      <c r="AC618" s="6" t="s">
        <v>305</v>
      </c>
      <c r="AD618" s="6" t="str">
        <f t="shared" ref="AD618:AD620" si="326">CONCATENATE(AC618,H618,"','",I618,"','",J618,"','",K618,"','",L618,"','",M618,"','",N618,"','",O618,"','",P618,"','",Q618,"','",R618,"','",S618,"','",T618,"','",U618,"','",V618,"','",W618,"','",X618,"','",Y618,"','",Z618,"','",AA618,"');")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('C087EB6A1727','&lt;?xml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&lt;/userconfig&gt;','','07AM100','07A','192.168.0.158','8008','36.89.97.212','8008','1','1','1234','TECH','INJECT','INJECT','2017-12-22 08:15:30','2017-12-22 08:15:30','','118.97.237.244','8008');</v>
      </c>
    </row>
    <row r="619" spans="1:30" ht="135" x14ac:dyDescent="0.25">
      <c r="A619" s="4" t="s">
        <v>1330</v>
      </c>
      <c r="B619" s="4" t="str">
        <f t="shared" si="320"/>
        <v>13C</v>
      </c>
      <c r="C619" s="4" t="str">
        <f>VLOOKUP(B619,Cabang!A:B,2,0)</f>
        <v>Sukabumi</v>
      </c>
      <c r="D619" s="4" t="str">
        <f>VLOOKUP(B619,Cabang!A:C,3,0)</f>
        <v>TKTW2</v>
      </c>
      <c r="E619" s="4" t="s">
        <v>1333</v>
      </c>
      <c r="F619" s="6" t="str">
        <f t="shared" si="321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619" s="30"/>
      <c r="H619" s="3" t="str">
        <f t="shared" si="322"/>
        <v>C087EB5B8581</v>
      </c>
      <c r="I619" s="30" t="str">
        <f t="shared" si="323"/>
        <v>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619" s="30"/>
      <c r="K619" s="30" t="str">
        <f t="shared" si="324"/>
        <v>13CM100</v>
      </c>
      <c r="L619" s="30" t="str">
        <f t="shared" si="325"/>
        <v>13C</v>
      </c>
      <c r="M619" s="35" t="str">
        <f>VLOOKUP($L619,setting!$A$2:$M$93,3,0)</f>
        <v>192.168.0.240</v>
      </c>
      <c r="N619" s="35">
        <f>VLOOKUP($L619,setting!$A$2:$M$93,4,0)</f>
        <v>8003</v>
      </c>
      <c r="O619" s="35" t="str">
        <f>VLOOKUP($L619,setting!$A$2:$M$93,5,0)</f>
        <v>180.250.176.222</v>
      </c>
      <c r="P619" s="35">
        <f>VLOOKUP($L619,setting!$A$2:$M$93,6,0)</f>
        <v>8003</v>
      </c>
      <c r="Q619" s="30">
        <v>1</v>
      </c>
      <c r="R619" s="30">
        <v>1</v>
      </c>
      <c r="S619" s="30">
        <v>1234</v>
      </c>
      <c r="T619" s="30" t="s">
        <v>1292</v>
      </c>
      <c r="U619" s="30" t="s">
        <v>302</v>
      </c>
      <c r="V619" s="30" t="s">
        <v>302</v>
      </c>
      <c r="W619" s="3" t="s">
        <v>466</v>
      </c>
      <c r="X619" s="3" t="s">
        <v>466</v>
      </c>
      <c r="Y619" s="30"/>
      <c r="Z619" s="35" t="str">
        <f>VLOOKUP($L619,setting!$A$2:$M$93,12,0)</f>
        <v>118.97.237.244</v>
      </c>
      <c r="AA619" s="35">
        <f>VLOOKUP($L619,setting!$A$2:$M$93,13,0)</f>
        <v>8003</v>
      </c>
      <c r="AB619" s="30"/>
      <c r="AC619" s="6" t="s">
        <v>305</v>
      </c>
      <c r="AD619" s="6" t="str">
        <f t="shared" si="3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('C087EB5B8581','&lt;?xml version="1.0" encoding="UTF-8"?&gt;&lt;userconfig&gt;&lt;username&gt;Office Mebel Sukabumi&lt;/username&gt;&lt;szId&gt;13CM100&lt;/szId&gt;&lt;password&gt;1234&lt;/password&gt;&lt;szDepoId&gt;13C&lt;/szDepoId&gt;&lt;szDepoName&gt;Sukabumi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&lt;/userconfig&gt;','','13CM100','13C','192.168.0.240','8003','180.250.176.222','8003','1','1','1234','TECH','INJECT','INJECT','2017-12-22 08:15:30','2017-12-22 08:15:30','','118.97.237.244','8003');</v>
      </c>
    </row>
    <row r="620" spans="1:30" ht="135" x14ac:dyDescent="0.25">
      <c r="A620" s="4" t="s">
        <v>1331</v>
      </c>
      <c r="B620" s="4" t="str">
        <f t="shared" si="320"/>
        <v>16A</v>
      </c>
      <c r="C620" s="4" t="str">
        <f>VLOOKUP(B620,Cabang!A:B,2,0)</f>
        <v>Tuban</v>
      </c>
      <c r="D620" s="4" t="str">
        <f>VLOOKUP(B620,Cabang!A:C,3,0)</f>
        <v>TKTW4</v>
      </c>
      <c r="E620" s="4" t="s">
        <v>1334</v>
      </c>
      <c r="F620" s="6" t="str">
        <f t="shared" si="321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20" s="30"/>
      <c r="H620" s="3" t="str">
        <f t="shared" si="322"/>
        <v>C087EB5B858B</v>
      </c>
      <c r="I620" s="30" t="str">
        <f t="shared" si="323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20" s="30"/>
      <c r="K620" s="30" t="str">
        <f t="shared" si="324"/>
        <v>16AM100</v>
      </c>
      <c r="L620" s="30" t="str">
        <f t="shared" si="325"/>
        <v>16A</v>
      </c>
      <c r="M620" s="35" t="str">
        <f>VLOOKUP($L620,setting!$A$2:$M$93,3,0)</f>
        <v>192.168.0.155</v>
      </c>
      <c r="N620" s="35">
        <f>VLOOKUP($L620,setting!$A$2:$M$93,4,0)</f>
        <v>8005</v>
      </c>
      <c r="O620" s="35" t="str">
        <f>VLOOKUP($L620,setting!$A$2:$M$93,5,0)</f>
        <v>182.23.61.173</v>
      </c>
      <c r="P620" s="35">
        <f>VLOOKUP($L620,setting!$A$2:$M$93,6,0)</f>
        <v>8005</v>
      </c>
      <c r="Q620" s="30">
        <v>1</v>
      </c>
      <c r="R620" s="30">
        <v>1</v>
      </c>
      <c r="S620" s="30">
        <v>1234</v>
      </c>
      <c r="T620" s="30" t="s">
        <v>1292</v>
      </c>
      <c r="U620" s="30" t="s">
        <v>302</v>
      </c>
      <c r="V620" s="30" t="s">
        <v>302</v>
      </c>
      <c r="W620" s="3" t="s">
        <v>466</v>
      </c>
      <c r="X620" s="3" t="s">
        <v>466</v>
      </c>
      <c r="Y620" s="30"/>
      <c r="Z620" s="35" t="str">
        <f>VLOOKUP($L620,setting!$A$2:$M$93,12,0)</f>
        <v>118.97.237.244</v>
      </c>
      <c r="AA620" s="35">
        <f>VLOOKUP($L620,setting!$A$2:$M$93,13,0)</f>
        <v>8005</v>
      </c>
      <c r="AB620" s="30"/>
      <c r="AC620" s="6" t="s">
        <v>305</v>
      </c>
      <c r="AD620" s="6" t="str">
        <f t="shared" si="32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('C087EB5B858B','&lt;?xml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&lt;/userconfig&gt;','','16AM100','16A','192.168.0.155','8005','182.23.61.173','8005','1','1','1234','TECH','INJECT','INJECT','2017-12-22 08:15:30','2017-12-22 08:15:30','','118.97.237.244','8005');</v>
      </c>
    </row>
    <row r="621" spans="1:30" x14ac:dyDescent="0.25">
      <c r="L621"/>
    </row>
    <row r="622" spans="1:30" ht="135" x14ac:dyDescent="0.25">
      <c r="A622" s="4" t="s">
        <v>1335</v>
      </c>
      <c r="B622" s="4" t="str">
        <f t="shared" ref="B622" si="327">LEFT(A622,3)</f>
        <v>12B</v>
      </c>
      <c r="C622" s="4" t="str">
        <f>VLOOKUP(B622,Cabang!A:B,2,0)</f>
        <v>Serang</v>
      </c>
      <c r="D622" s="4" t="str">
        <f>VLOOKUP(B622,Cabang!A:C,3,0)</f>
        <v>TKTW2</v>
      </c>
      <c r="E622" s="4" t="s">
        <v>1336</v>
      </c>
      <c r="F622" s="6" t="str">
        <f t="shared" ref="F622" si="328">CONCATENATE("&lt;?xml version=""1.0"" encoding=""UTF-8""?&gt;&lt;userconfig&gt;&lt;username&gt;Office Mebel ",C622,"&lt;/username&gt;&lt;szId&gt;",K622,"&lt;/szId&gt;&lt;password&gt;1234&lt;/password&gt;&lt;szDepoId&gt;",L622,"&lt;/szDepoId&gt;&lt;szDepoName&gt;",C622,"&lt;/szDepoName&gt;&lt;database&gt;MobileSFA.db3&lt;/database&gt;&lt;szWifiIP&gt;",M622,"&lt;/szWifiIP&gt;&lt;szWifiPort&gt;",N622,"&lt;/szWifiPort&gt;&lt;szGPRSIP&gt;",O622,"&lt;/szGPRSIP&gt;&lt;szGPRSPort&gt;",P622,"&lt;/szGPRSPort&gt;  &lt;szBackUpIP&gt;",Z622,"&lt;/szBackUpIP&gt;&lt;szBackUpPort&gt;",AA622,"&lt;/szBackUpPort&gt;  &lt;szType&gt;TO&lt;/szType&gt;&lt;bWifi&gt;YES&lt;/bWifi&gt;&lt;bDalamKota&gt;YES&lt;/bDalamKota&gt;    &lt;/userconfig&gt;")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22" s="30"/>
      <c r="H622" s="3" t="str">
        <f t="shared" ref="H622" si="329">E622</f>
        <v>205EF72D2B5A</v>
      </c>
      <c r="I622" s="30" t="str">
        <f t="shared" ref="I622" si="330">F622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22" s="30"/>
      <c r="K622" s="30" t="str">
        <f t="shared" ref="K622" si="331">CONCATENATE(B622,"M100")</f>
        <v>12BM100</v>
      </c>
      <c r="L622" s="30" t="str">
        <f t="shared" ref="L622" si="332">B622</f>
        <v>12B</v>
      </c>
      <c r="M622" s="35" t="str">
        <f>VLOOKUP($L622,setting!$A$2:$M$93,3,0)</f>
        <v>192.168.0.240</v>
      </c>
      <c r="N622" s="35">
        <f>VLOOKUP($L622,setting!$A$2:$M$93,4,0)</f>
        <v>8002</v>
      </c>
      <c r="O622" s="35" t="str">
        <f>VLOOKUP($L622,setting!$A$2:$M$93,5,0)</f>
        <v>36.66.214.246</v>
      </c>
      <c r="P622" s="35">
        <f>VLOOKUP($L622,setting!$A$2:$M$93,6,0)</f>
        <v>8002</v>
      </c>
      <c r="Q622" s="30">
        <v>1</v>
      </c>
      <c r="R622" s="30">
        <v>1</v>
      </c>
      <c r="S622" s="30">
        <v>1234</v>
      </c>
      <c r="T622" s="30" t="s">
        <v>1292</v>
      </c>
      <c r="U622" s="30" t="s">
        <v>302</v>
      </c>
      <c r="V622" s="30" t="s">
        <v>302</v>
      </c>
      <c r="W622" s="3" t="s">
        <v>466</v>
      </c>
      <c r="X622" s="3" t="s">
        <v>466</v>
      </c>
      <c r="Y622" s="30"/>
      <c r="Z622" s="35" t="str">
        <f>VLOOKUP($L622,setting!$A$2:$M$93,12,0)</f>
        <v>118.97.237.244</v>
      </c>
      <c r="AA622" s="35">
        <f>VLOOKUP($L622,setting!$A$2:$M$93,13,0)</f>
        <v>8002</v>
      </c>
      <c r="AB622" s="30"/>
      <c r="AC622" s="6" t="s">
        <v>305</v>
      </c>
      <c r="AD622" s="6" t="str">
        <f t="shared" ref="AD622" si="333">CONCATENATE(AC622,H622,"','",I622,"','",J622,"','",K622,"','",L622,"','",M622,"','",N622,"','",O622,"','",P622,"','",Q622,"','",R622,"','",S622,"','",T622,"','",U622,"','",V622,"','",W622,"','",X622,"','",Y622,"','",Z622,"','",AA622,"');")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('205EF72D2B5A','&lt;?xml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&lt;/userconfig&gt;','','12BM100','12B','192.168.0.240','8002','36.66.214.246','8002','1','1','1234','TECH','INJECT','INJECT','2017-12-22 08:15:30','2017-12-22 08:15:30','','118.97.237.244','8002');</v>
      </c>
    </row>
    <row r="623" spans="1:30" x14ac:dyDescent="0.25">
      <c r="L623"/>
    </row>
    <row r="624" spans="1:30" ht="135" x14ac:dyDescent="0.25">
      <c r="A624" s="31" t="s">
        <v>1337</v>
      </c>
      <c r="B624" s="4" t="str">
        <f t="shared" ref="B624:B626" si="334">LEFT(A624,3)</f>
        <v>14A</v>
      </c>
      <c r="C624" s="4" t="str">
        <f>VLOOKUP(B624,Cabang!A:B,2,0)</f>
        <v>Tegal</v>
      </c>
      <c r="D624" s="4" t="str">
        <f>VLOOKUP(B624,Cabang!A:C,3,0)</f>
        <v>TKTW3</v>
      </c>
      <c r="E624" s="31" t="s">
        <v>1340</v>
      </c>
      <c r="F624" s="6" t="str">
        <f t="shared" ref="F624:F626" si="335">CONCATENATE("&lt;?xml version=""1.0"" encoding=""UTF-8""?&gt;&lt;userconfig&gt;&lt;username&gt;Office Mebel ",C624,"&lt;/username&gt;&lt;szId&gt;",K624,"&lt;/szId&gt;&lt;password&gt;1234&lt;/password&gt;&lt;szDepoId&gt;",L624,"&lt;/szDepoId&gt;&lt;szDepoName&gt;",C624,"&lt;/szDepoName&gt;&lt;database&gt;MobileSFA.db3&lt;/database&gt;&lt;szWifiIP&gt;",M624,"&lt;/szWifiIP&gt;&lt;szWifiPort&gt;",N624,"&lt;/szWifiPort&gt;&lt;szGPRSIP&gt;",O624,"&lt;/szGPRSIP&gt;&lt;szGPRSPort&gt;",P624,"&lt;/szGPRSPort&gt;  &lt;szBackUpIP&gt;",Z624,"&lt;/szBackUpIP&gt;&lt;szBackUpPort&gt;",AA624,"&lt;/szBackUpPort&gt;  &lt;szType&gt;TO&lt;/szType&gt;&lt;bWifi&gt;YES&lt;/bWifi&gt;&lt;bDalamKota&gt;YES&lt;/bDalamKota&gt;    &lt;/userconfig&gt;")</f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624" s="30"/>
      <c r="H624" s="3" t="str">
        <f t="shared" ref="H624:H626" si="336">E624</f>
        <v>C087EB5B8593</v>
      </c>
      <c r="I624" s="30" t="str">
        <f t="shared" ref="I624:I626" si="337">F624</f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624" s="30"/>
      <c r="K624" s="30" t="str">
        <f t="shared" ref="K624:K626" si="338">CONCATENATE(B624,"M100")</f>
        <v>14AM100</v>
      </c>
      <c r="L624" s="30" t="str">
        <f t="shared" ref="L624:L626" si="339">B624</f>
        <v>14A</v>
      </c>
      <c r="M624" s="35" t="str">
        <f>VLOOKUP($L624,setting!$A$2:$M$93,3,0)</f>
        <v>192.168.0.240</v>
      </c>
      <c r="N624" s="35">
        <f>VLOOKUP($L624,setting!$A$2:$M$93,4,0)</f>
        <v>8004</v>
      </c>
      <c r="O624" s="35" t="str">
        <f>VLOOKUP($L624,setting!$A$2:$M$93,5,0)</f>
        <v>182.23.61.172</v>
      </c>
      <c r="P624" s="35">
        <f>VLOOKUP($L624,setting!$A$2:$M$93,6,0)</f>
        <v>8004</v>
      </c>
      <c r="Q624" s="30">
        <v>1</v>
      </c>
      <c r="R624" s="30">
        <v>1</v>
      </c>
      <c r="S624" s="30">
        <v>1234</v>
      </c>
      <c r="T624" s="30" t="s">
        <v>120</v>
      </c>
      <c r="U624" s="30" t="s">
        <v>302</v>
      </c>
      <c r="V624" s="30" t="s">
        <v>302</v>
      </c>
      <c r="W624" s="3" t="s">
        <v>466</v>
      </c>
      <c r="X624" s="3" t="s">
        <v>466</v>
      </c>
      <c r="Y624" s="30"/>
      <c r="Z624" s="35" t="str">
        <f>VLOOKUP($L624,setting!$A$2:$M$93,12,0)</f>
        <v>118.97.237.244</v>
      </c>
      <c r="AA624" s="35">
        <f>VLOOKUP($L624,setting!$A$2:$M$93,13,0)</f>
        <v>8004</v>
      </c>
      <c r="AB624" s="30"/>
      <c r="AC624" s="6" t="s">
        <v>305</v>
      </c>
      <c r="AD624" s="6" t="str">
        <f t="shared" ref="AD624:AD626" si="340">CONCATENATE(AC624,H624,"','",I624,"','",J624,"','",K624,"','",L624,"','",M624,"','",N624,"','",O624,"','",P624,"','",Q624,"','",R624,"','",S624,"','",T624,"','",U624,"','",V624,"','",W624,"','",X624,"','",Y624,"','",Z624,"','",AA624,"');")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('C087EB5B8593','&lt;?xml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625" spans="1:30" ht="135" x14ac:dyDescent="0.25">
      <c r="A625" s="31" t="s">
        <v>1338</v>
      </c>
      <c r="B625" s="4" t="str">
        <f t="shared" si="334"/>
        <v>26B</v>
      </c>
      <c r="C625" s="4" t="str">
        <f>VLOOKUP(B625,Cabang!A:B,2,0)</f>
        <v>Luwuk</v>
      </c>
      <c r="D625" s="4" t="str">
        <f>VLOOKUP(B625,Cabang!A:C,3,0)</f>
        <v>TKTW5</v>
      </c>
      <c r="E625" s="31" t="s">
        <v>1341</v>
      </c>
      <c r="F625" s="6" t="str">
        <f t="shared" si="335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625" s="30"/>
      <c r="H625" s="3" t="str">
        <f t="shared" si="336"/>
        <v>C087EB5B857F</v>
      </c>
      <c r="I625" s="30" t="str">
        <f t="shared" si="337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625" s="30"/>
      <c r="K625" s="30" t="str">
        <f t="shared" si="338"/>
        <v>26BM100</v>
      </c>
      <c r="L625" s="30" t="str">
        <f t="shared" si="339"/>
        <v>26B</v>
      </c>
      <c r="M625" s="35" t="str">
        <f>VLOOKUP($L625,setting!$A$2:$M$93,3,0)</f>
        <v>192.168.0.156</v>
      </c>
      <c r="N625" s="35">
        <f>VLOOKUP($L625,setting!$A$2:$M$93,4,0)</f>
        <v>8006</v>
      </c>
      <c r="O625" s="35" t="str">
        <f>VLOOKUP($L625,setting!$A$2:$M$93,5,0)</f>
        <v>180.250.176.221</v>
      </c>
      <c r="P625" s="35">
        <f>VLOOKUP($L625,setting!$A$2:$M$93,6,0)</f>
        <v>8006</v>
      </c>
      <c r="Q625" s="30">
        <v>1</v>
      </c>
      <c r="R625" s="30">
        <v>1</v>
      </c>
      <c r="S625" s="30">
        <v>1234</v>
      </c>
      <c r="T625" s="30" t="s">
        <v>1292</v>
      </c>
      <c r="U625" s="30" t="s">
        <v>302</v>
      </c>
      <c r="V625" s="30" t="s">
        <v>302</v>
      </c>
      <c r="W625" s="3" t="s">
        <v>466</v>
      </c>
      <c r="X625" s="3" t="s">
        <v>466</v>
      </c>
      <c r="Y625" s="30"/>
      <c r="Z625" s="35" t="str">
        <f>VLOOKUP($L625,setting!$A$2:$M$93,12,0)</f>
        <v>118.97.237.244</v>
      </c>
      <c r="AA625" s="35">
        <f>VLOOKUP($L625,setting!$A$2:$M$93,13,0)</f>
        <v>8006</v>
      </c>
      <c r="AB625" s="30"/>
      <c r="AC625" s="6" t="s">
        <v>305</v>
      </c>
      <c r="AD625" s="6" t="str">
        <f t="shared" si="34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('C087EB5B857F','&lt;?xml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&lt;/userconfig&gt;','','26BM100','26B','192.168.0.156','8006','180.250.176.221','8006','1','1','1234','TECH','INJECT','INJECT','2017-12-22 08:15:30','2017-12-22 08:15:30','','118.97.237.244','8006');</v>
      </c>
    </row>
    <row r="626" spans="1:30" ht="135" x14ac:dyDescent="0.25">
      <c r="A626" s="31" t="s">
        <v>1339</v>
      </c>
      <c r="B626" s="4" t="str">
        <f t="shared" si="334"/>
        <v>14A</v>
      </c>
      <c r="C626" s="4" t="str">
        <f>VLOOKUP(B626,Cabang!A:B,2,0)</f>
        <v>Tegal</v>
      </c>
      <c r="D626" s="4" t="str">
        <f>VLOOKUP(B626,Cabang!A:C,3,0)</f>
        <v>TKTW3</v>
      </c>
      <c r="E626" s="31" t="s">
        <v>1342</v>
      </c>
      <c r="F626" s="6" t="str">
        <f t="shared" si="335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626" s="30"/>
      <c r="H626" s="3" t="str">
        <f t="shared" si="336"/>
        <v>C087EB5B85A1</v>
      </c>
      <c r="I626" s="30" t="str">
        <f t="shared" si="337"/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626" s="30"/>
      <c r="K626" s="30" t="str">
        <f t="shared" si="338"/>
        <v>14AM100</v>
      </c>
      <c r="L626" s="30" t="str">
        <f t="shared" si="339"/>
        <v>14A</v>
      </c>
      <c r="M626" s="35" t="str">
        <f>VLOOKUP($L626,setting!$A$2:$M$93,3,0)</f>
        <v>192.168.0.240</v>
      </c>
      <c r="N626" s="35">
        <f>VLOOKUP($L626,setting!$A$2:$M$93,4,0)</f>
        <v>8004</v>
      </c>
      <c r="O626" s="35" t="str">
        <f>VLOOKUP($L626,setting!$A$2:$M$93,5,0)</f>
        <v>182.23.61.172</v>
      </c>
      <c r="P626" s="35">
        <f>VLOOKUP($L626,setting!$A$2:$M$93,6,0)</f>
        <v>8004</v>
      </c>
      <c r="Q626" s="30">
        <v>1</v>
      </c>
      <c r="R626" s="30">
        <v>1</v>
      </c>
      <c r="S626" s="30">
        <v>1234</v>
      </c>
      <c r="T626" s="30" t="s">
        <v>120</v>
      </c>
      <c r="U626" s="30" t="s">
        <v>302</v>
      </c>
      <c r="V626" s="30" t="s">
        <v>302</v>
      </c>
      <c r="W626" s="3" t="s">
        <v>466</v>
      </c>
      <c r="X626" s="3" t="s">
        <v>466</v>
      </c>
      <c r="Y626" s="30"/>
      <c r="Z626" s="35" t="str">
        <f>VLOOKUP($L626,setting!$A$2:$M$93,12,0)</f>
        <v>118.97.237.244</v>
      </c>
      <c r="AA626" s="35">
        <f>VLOOKUP($L626,setting!$A$2:$M$93,13,0)</f>
        <v>8004</v>
      </c>
      <c r="AB626" s="30"/>
      <c r="AC626" s="6" t="s">
        <v>305</v>
      </c>
      <c r="AD626" s="6" t="str">
        <f t="shared" si="34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('C087EB5B85A1','&lt;?xml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627" spans="1:30" x14ac:dyDescent="0.25">
      <c r="L627"/>
    </row>
    <row r="628" spans="1:30" ht="135" x14ac:dyDescent="0.25">
      <c r="A628" s="4" t="s">
        <v>1343</v>
      </c>
      <c r="B628" s="4" t="str">
        <f t="shared" ref="B628" si="341">LEFT(A628,3)</f>
        <v>27B</v>
      </c>
      <c r="C628" s="4" t="str">
        <f>VLOOKUP(B628,Cabang!A:B,2,0)</f>
        <v>Parepare</v>
      </c>
      <c r="D628" s="4" t="str">
        <f>VLOOKUP(B628,Cabang!A:C,3,0)</f>
        <v>TKTW5</v>
      </c>
      <c r="E628" s="32" t="s">
        <v>1344</v>
      </c>
      <c r="F628" s="6" t="str">
        <f t="shared" ref="F628" si="342">CONCATENATE("&lt;?xml version=""1.0"" encoding=""UTF-8""?&gt;&lt;userconfig&gt;&lt;username&gt;Office Mebel ",C628,"&lt;/username&gt;&lt;szId&gt;",K628,"&lt;/szId&gt;&lt;password&gt;1234&lt;/password&gt;&lt;szDepoId&gt;",L628,"&lt;/szDepoId&gt;&lt;szDepoName&gt;",C628,"&lt;/szDepoName&gt;&lt;database&gt;MobileSFA.db3&lt;/database&gt;&lt;szWifiIP&gt;",M628,"&lt;/szWifiIP&gt;&lt;szWifiPort&gt;",N628,"&lt;/szWifiPort&gt;&lt;szGPRSIP&gt;",O628,"&lt;/szGPRSIP&gt;&lt;szGPRSPort&gt;",P628,"&lt;/szGPRSPort&gt;  &lt;szBackUpIP&gt;",Z628,"&lt;/szBackUpIP&gt;&lt;szBackUpPort&gt;",AA628,"&lt;/szBackUpPort&gt;  &lt;szType&gt;TO&lt;/szType&gt;&lt;bWifi&gt;YES&lt;/bWifi&gt;&lt;bDalamKota&gt;YES&lt;/bDalamKota&gt;    &lt;/userconfig&gt;")</f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28" s="30"/>
      <c r="H628" s="3" t="str">
        <f t="shared" ref="H628" si="343">E628</f>
        <v>C087EB5B8589</v>
      </c>
      <c r="I628" s="30" t="str">
        <f t="shared" ref="I628" si="344">F628</f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28" s="30"/>
      <c r="K628" s="30" t="str">
        <f t="shared" ref="K628" si="345">CONCATENATE(B628,"M100")</f>
        <v>27BM100</v>
      </c>
      <c r="L628" s="30" t="str">
        <f t="shared" ref="L628" si="346">B628</f>
        <v>27B</v>
      </c>
      <c r="M628" s="35" t="str">
        <f>VLOOKUP($L628,setting!$A$2:$M$93,3,0)</f>
        <v>192.168.0.240</v>
      </c>
      <c r="N628" s="35">
        <f>VLOOKUP($L628,setting!$A$2:$M$93,4,0)</f>
        <v>8006</v>
      </c>
      <c r="O628" s="35" t="str">
        <f>VLOOKUP($L628,setting!$A$2:$M$93,5,0)</f>
        <v>180.250.176.221</v>
      </c>
      <c r="P628" s="35">
        <f>VLOOKUP($L628,setting!$A$2:$M$93,6,0)</f>
        <v>8009</v>
      </c>
      <c r="Q628" s="30">
        <v>1</v>
      </c>
      <c r="R628" s="30">
        <v>1</v>
      </c>
      <c r="S628" s="30">
        <v>1234</v>
      </c>
      <c r="T628" s="30" t="s">
        <v>120</v>
      </c>
      <c r="U628" s="30" t="s">
        <v>302</v>
      </c>
      <c r="V628" s="30" t="s">
        <v>302</v>
      </c>
      <c r="W628" s="3" t="s">
        <v>466</v>
      </c>
      <c r="X628" s="3" t="s">
        <v>466</v>
      </c>
      <c r="Y628" s="30"/>
      <c r="Z628" s="35" t="str">
        <f>VLOOKUP($L628,setting!$A$2:$M$93,12,0)</f>
        <v>118.97.237.244</v>
      </c>
      <c r="AA628" s="35">
        <f>VLOOKUP($L628,setting!$A$2:$M$93,13,0)</f>
        <v>8009</v>
      </c>
      <c r="AB628" s="30"/>
      <c r="AC628" s="6" t="s">
        <v>305</v>
      </c>
      <c r="AD628" s="6" t="str">
        <f t="shared" ref="AD628" si="347">CONCATENATE(AC628,H628,"','",I628,"','",J628,"','",K628,"','",L628,"','",M628,"','",N628,"','",O628,"','",P628,"','",Q628,"','",R628,"','",S628,"','",T628,"','",U628,"','",V628,"','",W628,"','",X628,"','",Y628,"','",Z628,"','",AA628,"');")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('C087EB5B8589','&lt;?xml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629" spans="1:30" x14ac:dyDescent="0.25">
      <c r="L629"/>
    </row>
    <row r="630" spans="1:30" ht="135" x14ac:dyDescent="0.25">
      <c r="A630" s="4" t="s">
        <v>1345</v>
      </c>
      <c r="B630" s="4" t="str">
        <f t="shared" ref="B630:B638" si="348">LEFT(A630,3)</f>
        <v>13A</v>
      </c>
      <c r="C630" s="4" t="str">
        <f>VLOOKUP(B630,Cabang!A:B,2,0)</f>
        <v>Bekasi</v>
      </c>
      <c r="D630" s="4" t="str">
        <f>VLOOKUP(B630,Cabang!A:C,3,0)</f>
        <v>TKTW2</v>
      </c>
      <c r="E630" s="4" t="s">
        <v>1353</v>
      </c>
      <c r="F630" s="6" t="str">
        <f t="shared" ref="F630:F637" si="349">CONCATENATE("&lt;?xml version=""1.0"" encoding=""UTF-8""?&gt;&lt;userconfig&gt;&lt;username&gt;Office Mebel ",C630,"&lt;/username&gt;&lt;szId&gt;",K630,"&lt;/szId&gt;&lt;password&gt;1234&lt;/password&gt;&lt;szDepoId&gt;",L630,"&lt;/szDepoId&gt;&lt;szDepoName&gt;",C630,"&lt;/szDepoName&gt;&lt;database&gt;MobileSFA.db3&lt;/database&gt;&lt;szWifiIP&gt;",M630,"&lt;/szWifiIP&gt;&lt;szWifiPort&gt;",N630,"&lt;/szWifiPort&gt;&lt;szGPRSIP&gt;",O630,"&lt;/szGPRSIP&gt;&lt;szGPRSPort&gt;",P630,"&lt;/szGPRSPort&gt;  &lt;szBackUpIP&gt;",Z630,"&lt;/szBackUpIP&gt;&lt;szBackUpPort&gt;",AA630,"&lt;/szBackUpPort&gt;  &lt;szType&gt;TO&lt;/szType&gt;&lt;bWifi&gt;YES&lt;/bWifi&gt;&lt;bDalamKota&gt;YES&lt;/bDalamKota&gt;    &lt;/userconfig&gt;")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0" s="30"/>
      <c r="H630" s="3" t="str">
        <f t="shared" ref="H630:H637" si="350">E630</f>
        <v>C087EB5A4903</v>
      </c>
      <c r="I630" s="30" t="str">
        <f t="shared" ref="I630:I637" si="351">F630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0" s="30"/>
      <c r="K630" s="30" t="str">
        <f t="shared" ref="K630:K637" si="352">CONCATENATE(B630,"M100")</f>
        <v>13AM100</v>
      </c>
      <c r="L630" s="30" t="str">
        <f t="shared" ref="L630:L637" si="353">B630</f>
        <v>13A</v>
      </c>
      <c r="M630" s="35" t="str">
        <f>VLOOKUP($L630,setting!$A$2:$M$93,3,0)</f>
        <v>192.168.0.240</v>
      </c>
      <c r="N630" s="35">
        <f>VLOOKUP($L630,setting!$A$2:$M$93,4,0)</f>
        <v>8002</v>
      </c>
      <c r="O630" s="35" t="str">
        <f>VLOOKUP($L630,setting!$A$2:$M$93,5,0)</f>
        <v>36.66.214.246</v>
      </c>
      <c r="P630" s="35">
        <f>VLOOKUP($L630,setting!$A$2:$M$93,6,0)</f>
        <v>8009</v>
      </c>
      <c r="Q630" s="30">
        <v>1</v>
      </c>
      <c r="R630" s="30">
        <v>1</v>
      </c>
      <c r="S630" s="30">
        <v>1234</v>
      </c>
      <c r="T630" s="30" t="s">
        <v>120</v>
      </c>
      <c r="U630" s="30" t="s">
        <v>302</v>
      </c>
      <c r="V630" s="30" t="s">
        <v>302</v>
      </c>
      <c r="W630" s="3" t="s">
        <v>466</v>
      </c>
      <c r="X630" s="3" t="s">
        <v>466</v>
      </c>
      <c r="Y630" s="30"/>
      <c r="Z630" s="35" t="str">
        <f>VLOOKUP($L630,setting!$A$2:$M$93,12,0)</f>
        <v>118.97.237.244</v>
      </c>
      <c r="AA630" s="35">
        <f>VLOOKUP($L630,setting!$A$2:$M$93,13,0)</f>
        <v>8009</v>
      </c>
      <c r="AB630" s="30"/>
      <c r="AC630" s="6" t="s">
        <v>305</v>
      </c>
      <c r="AD630" s="6" t="str">
        <f t="shared" ref="AD630:AD637" si="354">CONCATENATE(AC630,H630,"','",I630,"','",J630,"','",K630,"','",L630,"','",M630,"','",N630,"','",O630,"','",P630,"','",Q630,"','",R630,"','",S630,"','",T630,"','",U630,"','",V630,"','",W630,"','",X630,"','",Y630,"','",Z630,"','",AA630,"');")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('C087EB5A4903','&lt;?xml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1" spans="1:30" ht="135" x14ac:dyDescent="0.25">
      <c r="A631" s="4" t="s">
        <v>1346</v>
      </c>
      <c r="B631" s="4" t="str">
        <f t="shared" si="348"/>
        <v>13A</v>
      </c>
      <c r="C631" s="4" t="str">
        <f>VLOOKUP(B631,Cabang!A:B,2,0)</f>
        <v>Bekasi</v>
      </c>
      <c r="D631" s="4" t="str">
        <f>VLOOKUP(B631,Cabang!A:C,3,0)</f>
        <v>TKTW2</v>
      </c>
      <c r="E631" s="4" t="s">
        <v>1354</v>
      </c>
      <c r="F631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1" s="30"/>
      <c r="H631" s="3" t="str">
        <f t="shared" si="350"/>
        <v>C087EB5B85A3</v>
      </c>
      <c r="I631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1" s="30"/>
      <c r="K631" s="30" t="str">
        <f t="shared" si="352"/>
        <v>13AM100</v>
      </c>
      <c r="L631" s="30" t="str">
        <f t="shared" si="353"/>
        <v>13A</v>
      </c>
      <c r="M631" s="35" t="str">
        <f>VLOOKUP($L631,setting!$A$2:$M$93,3,0)</f>
        <v>192.168.0.240</v>
      </c>
      <c r="N631" s="35">
        <f>VLOOKUP($L631,setting!$A$2:$M$93,4,0)</f>
        <v>8002</v>
      </c>
      <c r="O631" s="35" t="str">
        <f>VLOOKUP($L631,setting!$A$2:$M$93,5,0)</f>
        <v>36.66.214.246</v>
      </c>
      <c r="P631" s="35">
        <f>VLOOKUP($L631,setting!$A$2:$M$93,6,0)</f>
        <v>8009</v>
      </c>
      <c r="Q631" s="30">
        <v>1</v>
      </c>
      <c r="R631" s="30">
        <v>1</v>
      </c>
      <c r="S631" s="30">
        <v>1234</v>
      </c>
      <c r="T631" s="30" t="s">
        <v>120</v>
      </c>
      <c r="U631" s="30" t="s">
        <v>302</v>
      </c>
      <c r="V631" s="30" t="s">
        <v>302</v>
      </c>
      <c r="W631" s="3" t="s">
        <v>466</v>
      </c>
      <c r="X631" s="3" t="s">
        <v>466</v>
      </c>
      <c r="Y631" s="30"/>
      <c r="Z631" s="35" t="str">
        <f>VLOOKUP($L631,setting!$A$2:$M$93,12,0)</f>
        <v>118.97.237.244</v>
      </c>
      <c r="AA631" s="35">
        <f>VLOOKUP($L631,setting!$A$2:$M$93,13,0)</f>
        <v>8009</v>
      </c>
      <c r="AB631" s="30"/>
      <c r="AC631" s="6" t="s">
        <v>305</v>
      </c>
      <c r="AD631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('C087EB5B85A3','&lt;?xml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2" spans="1:30" ht="135" x14ac:dyDescent="0.25">
      <c r="A632" s="4" t="s">
        <v>1347</v>
      </c>
      <c r="B632" s="4" t="str">
        <f t="shared" si="348"/>
        <v>13A</v>
      </c>
      <c r="C632" s="4" t="str">
        <f>VLOOKUP(B632,Cabang!A:B,2,0)</f>
        <v>Bekasi</v>
      </c>
      <c r="D632" s="4" t="str">
        <f>VLOOKUP(B632,Cabang!A:C,3,0)</f>
        <v>TKTW2</v>
      </c>
      <c r="E632" s="4" t="s">
        <v>1355</v>
      </c>
      <c r="F632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2" s="30"/>
      <c r="H632" s="3" t="str">
        <f t="shared" si="350"/>
        <v>C087EB5B819D</v>
      </c>
      <c r="I632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2" s="30"/>
      <c r="K632" s="30" t="str">
        <f t="shared" si="352"/>
        <v>13AM100</v>
      </c>
      <c r="L632" s="30" t="str">
        <f t="shared" si="353"/>
        <v>13A</v>
      </c>
      <c r="M632" s="35" t="str">
        <f>VLOOKUP($L632,setting!$A$2:$M$93,3,0)</f>
        <v>192.168.0.240</v>
      </c>
      <c r="N632" s="35">
        <f>VLOOKUP($L632,setting!$A$2:$M$93,4,0)</f>
        <v>8002</v>
      </c>
      <c r="O632" s="35" t="str">
        <f>VLOOKUP($L632,setting!$A$2:$M$93,5,0)</f>
        <v>36.66.214.246</v>
      </c>
      <c r="P632" s="35">
        <f>VLOOKUP($L632,setting!$A$2:$M$93,6,0)</f>
        <v>8009</v>
      </c>
      <c r="Q632" s="30">
        <v>1</v>
      </c>
      <c r="R632" s="30">
        <v>1</v>
      </c>
      <c r="S632" s="30">
        <v>1234</v>
      </c>
      <c r="T632" s="30" t="s">
        <v>120</v>
      </c>
      <c r="U632" s="30" t="s">
        <v>302</v>
      </c>
      <c r="V632" s="30" t="s">
        <v>302</v>
      </c>
      <c r="W632" s="3" t="s">
        <v>466</v>
      </c>
      <c r="X632" s="3" t="s">
        <v>466</v>
      </c>
      <c r="Y632" s="30"/>
      <c r="Z632" s="35" t="str">
        <f>VLOOKUP($L632,setting!$A$2:$M$93,12,0)</f>
        <v>118.97.237.244</v>
      </c>
      <c r="AA632" s="35">
        <f>VLOOKUP($L632,setting!$A$2:$M$93,13,0)</f>
        <v>8009</v>
      </c>
      <c r="AB632" s="30"/>
      <c r="AC632" s="6" t="s">
        <v>305</v>
      </c>
      <c r="AD632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('C087EB5B819D','&lt;?xml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3" spans="1:30" ht="135" x14ac:dyDescent="0.25">
      <c r="A633" s="4" t="s">
        <v>1348</v>
      </c>
      <c r="B633" s="4" t="str">
        <f t="shared" si="348"/>
        <v>13A</v>
      </c>
      <c r="C633" s="4" t="str">
        <f>VLOOKUP(B633,Cabang!A:B,2,0)</f>
        <v>Bekasi</v>
      </c>
      <c r="D633" s="4" t="str">
        <f>VLOOKUP(B633,Cabang!A:C,3,0)</f>
        <v>TKTW2</v>
      </c>
      <c r="E633" s="4" t="s">
        <v>1356</v>
      </c>
      <c r="F633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3" s="30"/>
      <c r="H633" s="3" t="str">
        <f t="shared" si="350"/>
        <v>C087EB5B8585</v>
      </c>
      <c r="I633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3" s="30"/>
      <c r="K633" s="30" t="str">
        <f t="shared" si="352"/>
        <v>13AM100</v>
      </c>
      <c r="L633" s="30" t="str">
        <f t="shared" si="353"/>
        <v>13A</v>
      </c>
      <c r="M633" s="35" t="str">
        <f>VLOOKUP($L633,setting!$A$2:$M$93,3,0)</f>
        <v>192.168.0.240</v>
      </c>
      <c r="N633" s="35">
        <f>VLOOKUP($L633,setting!$A$2:$M$93,4,0)</f>
        <v>8002</v>
      </c>
      <c r="O633" s="35" t="str">
        <f>VLOOKUP($L633,setting!$A$2:$M$93,5,0)</f>
        <v>36.66.214.246</v>
      </c>
      <c r="P633" s="35">
        <f>VLOOKUP($L633,setting!$A$2:$M$93,6,0)</f>
        <v>8009</v>
      </c>
      <c r="Q633" s="30">
        <v>1</v>
      </c>
      <c r="R633" s="30">
        <v>1</v>
      </c>
      <c r="S633" s="30">
        <v>1234</v>
      </c>
      <c r="T633" s="30" t="s">
        <v>120</v>
      </c>
      <c r="U633" s="30" t="s">
        <v>302</v>
      </c>
      <c r="V633" s="30" t="s">
        <v>302</v>
      </c>
      <c r="W633" s="3" t="s">
        <v>466</v>
      </c>
      <c r="X633" s="3" t="s">
        <v>466</v>
      </c>
      <c r="Y633" s="30"/>
      <c r="Z633" s="35" t="str">
        <f>VLOOKUP($L633,setting!$A$2:$M$93,12,0)</f>
        <v>118.97.237.244</v>
      </c>
      <c r="AA633" s="35">
        <f>VLOOKUP($L633,setting!$A$2:$M$93,13,0)</f>
        <v>8009</v>
      </c>
      <c r="AB633" s="30"/>
      <c r="AC633" s="6" t="s">
        <v>305</v>
      </c>
      <c r="AD633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('C087EB5B8585','&lt;?xml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4" spans="1:30" ht="135" x14ac:dyDescent="0.25">
      <c r="A634" s="4" t="s">
        <v>1349</v>
      </c>
      <c r="B634" s="4" t="str">
        <f t="shared" si="348"/>
        <v>13A</v>
      </c>
      <c r="C634" s="4" t="str">
        <f>VLOOKUP(B634,Cabang!A:B,2,0)</f>
        <v>Bekasi</v>
      </c>
      <c r="D634" s="4" t="str">
        <f>VLOOKUP(B634,Cabang!A:C,3,0)</f>
        <v>TKTW2</v>
      </c>
      <c r="E634" s="4" t="s">
        <v>1357</v>
      </c>
      <c r="F634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4" s="30"/>
      <c r="H634" s="3" t="str">
        <f t="shared" si="350"/>
        <v>C087EB52F19B</v>
      </c>
      <c r="I634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4" s="30"/>
      <c r="K634" s="30" t="str">
        <f t="shared" si="352"/>
        <v>13AM100</v>
      </c>
      <c r="L634" s="30" t="str">
        <f t="shared" si="353"/>
        <v>13A</v>
      </c>
      <c r="M634" s="35" t="str">
        <f>VLOOKUP($L634,setting!$A$2:$M$93,3,0)</f>
        <v>192.168.0.240</v>
      </c>
      <c r="N634" s="35">
        <f>VLOOKUP($L634,setting!$A$2:$M$93,4,0)</f>
        <v>8002</v>
      </c>
      <c r="O634" s="35" t="str">
        <f>VLOOKUP($L634,setting!$A$2:$M$93,5,0)</f>
        <v>36.66.214.246</v>
      </c>
      <c r="P634" s="35">
        <f>VLOOKUP($L634,setting!$A$2:$M$93,6,0)</f>
        <v>8009</v>
      </c>
      <c r="Q634" s="30">
        <v>1</v>
      </c>
      <c r="R634" s="30">
        <v>1</v>
      </c>
      <c r="S634" s="30">
        <v>1234</v>
      </c>
      <c r="T634" s="30" t="s">
        <v>120</v>
      </c>
      <c r="U634" s="30" t="s">
        <v>302</v>
      </c>
      <c r="V634" s="30" t="s">
        <v>302</v>
      </c>
      <c r="W634" s="3" t="s">
        <v>466</v>
      </c>
      <c r="X634" s="3" t="s">
        <v>466</v>
      </c>
      <c r="Y634" s="30"/>
      <c r="Z634" s="35" t="str">
        <f>VLOOKUP($L634,setting!$A$2:$M$93,12,0)</f>
        <v>118.97.237.244</v>
      </c>
      <c r="AA634" s="35">
        <f>VLOOKUP($L634,setting!$A$2:$M$93,13,0)</f>
        <v>8009</v>
      </c>
      <c r="AB634" s="30"/>
      <c r="AC634" s="6" t="s">
        <v>305</v>
      </c>
      <c r="AD634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('C087EB52F19B','&lt;?xml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5" spans="1:30" ht="135" x14ac:dyDescent="0.25">
      <c r="A635" s="4" t="s">
        <v>1350</v>
      </c>
      <c r="B635" s="4" t="str">
        <f t="shared" si="348"/>
        <v>13A</v>
      </c>
      <c r="C635" s="4" t="str">
        <f>VLOOKUP(B635,Cabang!A:B,2,0)</f>
        <v>Bekasi</v>
      </c>
      <c r="D635" s="4" t="str">
        <f>VLOOKUP(B635,Cabang!A:C,3,0)</f>
        <v>TKTW2</v>
      </c>
      <c r="E635" s="4" t="s">
        <v>1358</v>
      </c>
      <c r="F635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5" s="30"/>
      <c r="H635" s="3" t="str">
        <f t="shared" si="350"/>
        <v>C087EB5B8583</v>
      </c>
      <c r="I635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5" s="30"/>
      <c r="K635" s="30" t="str">
        <f t="shared" si="352"/>
        <v>13AM100</v>
      </c>
      <c r="L635" s="30" t="str">
        <f t="shared" si="353"/>
        <v>13A</v>
      </c>
      <c r="M635" s="35" t="str">
        <f>VLOOKUP($L635,setting!$A$2:$M$93,3,0)</f>
        <v>192.168.0.240</v>
      </c>
      <c r="N635" s="35">
        <f>VLOOKUP($L635,setting!$A$2:$M$93,4,0)</f>
        <v>8002</v>
      </c>
      <c r="O635" s="35" t="str">
        <f>VLOOKUP($L635,setting!$A$2:$M$93,5,0)</f>
        <v>36.66.214.246</v>
      </c>
      <c r="P635" s="35">
        <f>VLOOKUP($L635,setting!$A$2:$M$93,6,0)</f>
        <v>8009</v>
      </c>
      <c r="Q635" s="30">
        <v>1</v>
      </c>
      <c r="R635" s="30">
        <v>1</v>
      </c>
      <c r="S635" s="30">
        <v>1234</v>
      </c>
      <c r="T635" s="30" t="s">
        <v>120</v>
      </c>
      <c r="U635" s="30" t="s">
        <v>302</v>
      </c>
      <c r="V635" s="30" t="s">
        <v>302</v>
      </c>
      <c r="W635" s="3" t="s">
        <v>466</v>
      </c>
      <c r="X635" s="3" t="s">
        <v>466</v>
      </c>
      <c r="Y635" s="30"/>
      <c r="Z635" s="35" t="str">
        <f>VLOOKUP($L635,setting!$A$2:$M$93,12,0)</f>
        <v>118.97.237.244</v>
      </c>
      <c r="AA635" s="35">
        <f>VLOOKUP($L635,setting!$A$2:$M$93,13,0)</f>
        <v>8009</v>
      </c>
      <c r="AB635" s="30"/>
      <c r="AC635" s="6" t="s">
        <v>305</v>
      </c>
      <c r="AD635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('C087EB5B8583','&lt;?xml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6" spans="1:30" ht="135" x14ac:dyDescent="0.25">
      <c r="A636" s="4" t="s">
        <v>1351</v>
      </c>
      <c r="B636" s="4" t="str">
        <f t="shared" si="348"/>
        <v>13A</v>
      </c>
      <c r="C636" s="4" t="str">
        <f>VLOOKUP(B636,Cabang!A:B,2,0)</f>
        <v>Bekasi</v>
      </c>
      <c r="D636" s="4" t="str">
        <f>VLOOKUP(B636,Cabang!A:C,3,0)</f>
        <v>TKTW2</v>
      </c>
      <c r="E636" s="4" t="s">
        <v>1359</v>
      </c>
      <c r="F636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6" s="30"/>
      <c r="H636" s="3" t="str">
        <f t="shared" si="350"/>
        <v>C087EB610AEF</v>
      </c>
      <c r="I636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6" s="30"/>
      <c r="K636" s="30" t="str">
        <f t="shared" si="352"/>
        <v>13AM100</v>
      </c>
      <c r="L636" s="30" t="str">
        <f t="shared" si="353"/>
        <v>13A</v>
      </c>
      <c r="M636" s="35" t="str">
        <f>VLOOKUP($L636,setting!$A$2:$M$93,3,0)</f>
        <v>192.168.0.240</v>
      </c>
      <c r="N636" s="35">
        <f>VLOOKUP($L636,setting!$A$2:$M$93,4,0)</f>
        <v>8002</v>
      </c>
      <c r="O636" s="35" t="str">
        <f>VLOOKUP($L636,setting!$A$2:$M$93,5,0)</f>
        <v>36.66.214.246</v>
      </c>
      <c r="P636" s="35">
        <f>VLOOKUP($L636,setting!$A$2:$M$93,6,0)</f>
        <v>8009</v>
      </c>
      <c r="Q636" s="30">
        <v>1</v>
      </c>
      <c r="R636" s="30">
        <v>1</v>
      </c>
      <c r="S636" s="30">
        <v>1234</v>
      </c>
      <c r="T636" s="30" t="s">
        <v>120</v>
      </c>
      <c r="U636" s="30" t="s">
        <v>302</v>
      </c>
      <c r="V636" s="30" t="s">
        <v>302</v>
      </c>
      <c r="W636" s="3" t="s">
        <v>466</v>
      </c>
      <c r="X636" s="3" t="s">
        <v>466</v>
      </c>
      <c r="Y636" s="30"/>
      <c r="Z636" s="35" t="str">
        <f>VLOOKUP($L636,setting!$A$2:$M$93,12,0)</f>
        <v>118.97.237.244</v>
      </c>
      <c r="AA636" s="35">
        <f>VLOOKUP($L636,setting!$A$2:$M$93,13,0)</f>
        <v>8009</v>
      </c>
      <c r="AB636" s="30"/>
      <c r="AC636" s="6" t="s">
        <v>305</v>
      </c>
      <c r="AD636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('C087EB610AEF','&lt;?xml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7" spans="1:30" ht="135" x14ac:dyDescent="0.25">
      <c r="A637" s="4" t="s">
        <v>1352</v>
      </c>
      <c r="B637" s="4" t="str">
        <f t="shared" si="348"/>
        <v>13A</v>
      </c>
      <c r="C637" s="4" t="str">
        <f>VLOOKUP(B637,Cabang!A:B,2,0)</f>
        <v>Bekasi</v>
      </c>
      <c r="D637" s="4" t="str">
        <f>VLOOKUP(B637,Cabang!A:C,3,0)</f>
        <v>TKTW2</v>
      </c>
      <c r="E637" s="4" t="s">
        <v>1360</v>
      </c>
      <c r="F637" s="6" t="str">
        <f t="shared" si="34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7" s="30"/>
      <c r="H637" s="3" t="str">
        <f t="shared" si="350"/>
        <v>C087EB5A4907</v>
      </c>
      <c r="I637" s="30" t="str">
        <f t="shared" si="351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7" s="30"/>
      <c r="K637" s="30" t="str">
        <f t="shared" si="352"/>
        <v>13AM100</v>
      </c>
      <c r="L637" s="30" t="str">
        <f t="shared" si="353"/>
        <v>13A</v>
      </c>
      <c r="M637" s="35" t="str">
        <f>VLOOKUP($L637,setting!$A$2:$M$93,3,0)</f>
        <v>192.168.0.240</v>
      </c>
      <c r="N637" s="35">
        <f>VLOOKUP($L637,setting!$A$2:$M$93,4,0)</f>
        <v>8002</v>
      </c>
      <c r="O637" s="35" t="str">
        <f>VLOOKUP($L637,setting!$A$2:$M$93,5,0)</f>
        <v>36.66.214.246</v>
      </c>
      <c r="P637" s="35">
        <f>VLOOKUP($L637,setting!$A$2:$M$93,6,0)</f>
        <v>8009</v>
      </c>
      <c r="Q637" s="30">
        <v>1</v>
      </c>
      <c r="R637" s="30">
        <v>1</v>
      </c>
      <c r="S637" s="30">
        <v>1234</v>
      </c>
      <c r="T637" s="30" t="s">
        <v>120</v>
      </c>
      <c r="U637" s="30" t="s">
        <v>302</v>
      </c>
      <c r="V637" s="30" t="s">
        <v>302</v>
      </c>
      <c r="W637" s="3" t="s">
        <v>466</v>
      </c>
      <c r="X637" s="3" t="s">
        <v>466</v>
      </c>
      <c r="Y637" s="30"/>
      <c r="Z637" s="35" t="str">
        <f>VLOOKUP($L637,setting!$A$2:$M$93,12,0)</f>
        <v>118.97.237.244</v>
      </c>
      <c r="AA637" s="35">
        <f>VLOOKUP($L637,setting!$A$2:$M$93,13,0)</f>
        <v>8009</v>
      </c>
      <c r="AB637" s="30"/>
      <c r="AC637" s="6" t="s">
        <v>305</v>
      </c>
      <c r="AD637" s="6" t="str">
        <f t="shared" si="35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('C087EB5A4907','&lt;?xml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638" spans="1:30" x14ac:dyDescent="0.25">
      <c r="B638" s="4" t="str">
        <f t="shared" si="348"/>
        <v/>
      </c>
      <c r="L638"/>
    </row>
    <row r="639" spans="1:30" ht="120" x14ac:dyDescent="0.25">
      <c r="A639" s="4" t="s">
        <v>1361</v>
      </c>
      <c r="B639" s="4" t="str">
        <f t="shared" ref="B639" si="355">LEFT(A639,3)</f>
        <v>19A</v>
      </c>
      <c r="C639" s="4" t="str">
        <f>VLOOKUP(B639,Cabang!A:B,2,0)</f>
        <v>Kupang</v>
      </c>
      <c r="D639" s="4" t="str">
        <f>VLOOKUP(B639,Cabang!A:C,3,0)</f>
        <v>TKTW4</v>
      </c>
      <c r="E639" s="21" t="s">
        <v>1362</v>
      </c>
      <c r="F639" s="33" t="str">
        <f t="shared" ref="F639" si="356">CONCATENATE("&lt;?xml version=""1.0"" encoding=""UTF-8""?&gt;&lt;userconfig&gt;&lt;username&gt;Office Mebel ",C639,"&lt;/username&gt;&lt;szId&gt;",K639,"&lt;/szId&gt;&lt;password&gt;1234&lt;/password&gt;&lt;szDepoId&gt;",L639,"&lt;/szDepoId&gt;&lt;szDepoName&gt;",C639,"&lt;/szDepoName&gt;&lt;database&gt;MobileSFA.db3&lt;/database&gt;&lt;szWifiIP&gt;",M639,"&lt;/szWifiIP&gt;&lt;szWifiPort&gt;",N639,"&lt;/szWifiPort&gt;&lt;szGPRSIP&gt;",O639,"&lt;/szGPRSIP&gt;&lt;szGPRSPort&gt;",P639,"&lt;/szGPRSPort&gt;  &lt;szBackUpIP&gt;",Z639,"&lt;/szBackUpIP&gt;&lt;szBackUpPort&gt;",AA639,"&lt;/szBackUpPort&gt;  &lt;szType&gt;TO&lt;/szType&gt;&lt;bWifi&gt;YES&lt;/bWifi&gt;&lt;bDalamKota&gt;YES&lt;/bDalamKota&gt;    &lt;/userconfig&gt;")</f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39" s="30"/>
      <c r="H639" s="3" t="str">
        <f t="shared" ref="H639" si="357">E639</f>
        <v>C087EB5B81B5</v>
      </c>
      <c r="I639" s="30" t="str">
        <f t="shared" ref="I639" si="358">F639</f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39" s="30"/>
      <c r="K639" s="30" t="str">
        <f t="shared" ref="K639" si="359">CONCATENATE(B639,"M100")</f>
        <v>19AM100</v>
      </c>
      <c r="L639" s="30" t="str">
        <f t="shared" ref="L639" si="360">B639</f>
        <v>19A</v>
      </c>
      <c r="M639" s="35" t="str">
        <f>VLOOKUP($L639,setting!$A$2:$M$93,3,0)</f>
        <v>192.168.0.240</v>
      </c>
      <c r="N639" s="35">
        <f>VLOOKUP($L639,setting!$A$2:$M$93,4,0)</f>
        <v>8009</v>
      </c>
      <c r="O639" s="35" t="str">
        <f>VLOOKUP($L639,setting!$A$2:$M$93,5,0)</f>
        <v>36.89.97.213</v>
      </c>
      <c r="P639" s="35">
        <f>VLOOKUP($L639,setting!$A$2:$M$93,6,0)</f>
        <v>8009</v>
      </c>
      <c r="Q639" s="30">
        <v>1</v>
      </c>
      <c r="R639" s="30">
        <v>1</v>
      </c>
      <c r="S639" s="30">
        <v>1234</v>
      </c>
      <c r="T639" s="30" t="s">
        <v>120</v>
      </c>
      <c r="U639" s="30" t="s">
        <v>302</v>
      </c>
      <c r="V639" s="30" t="s">
        <v>302</v>
      </c>
      <c r="W639" s="3" t="s">
        <v>466</v>
      </c>
      <c r="X639" s="3" t="s">
        <v>466</v>
      </c>
      <c r="Y639" s="30"/>
      <c r="Z639" s="35" t="str">
        <f>VLOOKUP($L639,setting!$A$2:$M$93,12,0)</f>
        <v>118.97.237.244</v>
      </c>
      <c r="AA639" s="35">
        <f>VLOOKUP($L639,setting!$A$2:$M$93,13,0)</f>
        <v>8009</v>
      </c>
      <c r="AB639" s="30"/>
      <c r="AC639" s="6" t="s">
        <v>305</v>
      </c>
      <c r="AD639" s="6" t="str">
        <f t="shared" ref="AD639" si="361">CONCATENATE(AC639,H639,"','",I639,"','",J639,"','",K639,"','",L639,"','",M639,"','",N639,"','",O639,"','",P639,"','",Q639,"','",R639,"','",S639,"','",T639,"','",U639,"','",V639,"','",W639,"','",X639,"','",Y639,"','",Z639,"','",AA639,"');")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('C087EB5B81B5','&lt;?xml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640" spans="1:30" x14ac:dyDescent="0.25">
      <c r="L640"/>
    </row>
    <row r="641" spans="1:30" ht="135" x14ac:dyDescent="0.25">
      <c r="A641" s="21" t="s">
        <v>1363</v>
      </c>
      <c r="B641" s="4" t="str">
        <f t="shared" ref="B641:B645" si="362">LEFT(A641,3)</f>
        <v>05A</v>
      </c>
      <c r="C641" s="4" t="str">
        <f>VLOOKUP(B641,Cabang!A:B,2,0)</f>
        <v>Padang</v>
      </c>
      <c r="D641" s="4" t="str">
        <f>VLOOKUP(B641,Cabang!A:C,3,0)</f>
        <v>TKTW1</v>
      </c>
      <c r="E641" s="4" t="s">
        <v>1368</v>
      </c>
      <c r="F641" s="33" t="str">
        <f t="shared" ref="F641:F645" si="363">CONCATENATE("&lt;?xml version=""1.0"" encoding=""UTF-8""?&gt;&lt;userconfig&gt;&lt;username&gt;Office Mebel ",C641,"&lt;/username&gt;&lt;szId&gt;",K641,"&lt;/szId&gt;&lt;password&gt;1234&lt;/password&gt;&lt;szDepoId&gt;",L641,"&lt;/szDepoId&gt;&lt;szDepoName&gt;",C641,"&lt;/szDepoName&gt;&lt;database&gt;MobileSFA.db3&lt;/database&gt;&lt;szWifiIP&gt;",M641,"&lt;/szWifiIP&gt;&lt;szWifiPort&gt;",N641,"&lt;/szWifiPort&gt;&lt;szGPRSIP&gt;",O641,"&lt;/szGPRSIP&gt;&lt;szGPRSPort&gt;",P641,"&lt;/szGPRSPort&gt;  &lt;szBackUpIP&gt;",Z641,"&lt;/szBackUpIP&gt;&lt;szBackUpPort&gt;",AA641,"&lt;/szBackUpPort&gt;  &lt;szType&gt;TO&lt;/szType&gt;&lt;bWifi&gt;YES&lt;/bWifi&gt;&lt;bDalamKota&gt;YES&lt;/bDalamKota&gt;    &lt;/userconfig&gt;")</f>
        <v>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G641" s="34"/>
      <c r="H641" s="3" t="str">
        <f t="shared" ref="H641:H645" si="364">E641</f>
        <v>C087EB610CD3</v>
      </c>
      <c r="I641" s="34" t="str">
        <f t="shared" ref="I641:I645" si="365">F641</f>
        <v>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J641" s="34"/>
      <c r="K641" s="34" t="str">
        <f t="shared" ref="K641:K645" si="366">CONCATENATE(B641,"M100")</f>
        <v>05AM100</v>
      </c>
      <c r="L641" s="34" t="str">
        <f t="shared" ref="L641:L645" si="367">B641</f>
        <v>05A</v>
      </c>
      <c r="M641" s="35" t="str">
        <f>VLOOKUP($L641,setting!$A$2:$M$93,3,0)</f>
        <v>192.168.0.240</v>
      </c>
      <c r="N641" s="35">
        <f>VLOOKUP($L641,setting!$A$2:$M$93,4,0)</f>
        <v>8008</v>
      </c>
      <c r="O641" s="35" t="str">
        <f>VLOOKUP($L641,setting!$A$2:$M$93,5,0)</f>
        <v>36.89.97.212</v>
      </c>
      <c r="P641" s="35">
        <f>VLOOKUP($L641,setting!$A$2:$M$93,6,0)</f>
        <v>8008</v>
      </c>
      <c r="Q641" s="34">
        <v>1</v>
      </c>
      <c r="R641" s="34">
        <v>1</v>
      </c>
      <c r="S641" s="34">
        <v>1234</v>
      </c>
      <c r="T641" s="34" t="s">
        <v>120</v>
      </c>
      <c r="U641" s="34" t="s">
        <v>302</v>
      </c>
      <c r="V641" s="34" t="s">
        <v>302</v>
      </c>
      <c r="W641" s="3" t="s">
        <v>466</v>
      </c>
      <c r="X641" s="3" t="s">
        <v>466</v>
      </c>
      <c r="Y641" s="34"/>
      <c r="Z641" s="35" t="str">
        <f>VLOOKUP($L641,setting!$A$2:$M$93,12,0)</f>
        <v>118.97.237.244</v>
      </c>
      <c r="AA641" s="35">
        <f>VLOOKUP($L641,setting!$A$2:$M$93,13,0)</f>
        <v>8008</v>
      </c>
      <c r="AB641" s="34"/>
      <c r="AC641" s="6" t="s">
        <v>305</v>
      </c>
      <c r="AD641" s="6" t="str">
        <f t="shared" ref="AD641:AD645" si="368">CONCATENATE(AC641,H641,"','",I641,"','",J641,"','",K641,"','",L641,"','",M641,"','",N641,"','",O641,"','",P641,"','",Q641,"','",R641,"','",S641,"','",T641,"','",U641,"','",V641,"','",W641,"','",X641,"','",Y641,"','",Z641,"','",AA641,"');")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('C087EB610CD3','&lt;?xml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&lt;/userconfig&gt;','','05AM100','05A','192.168.0.240','8008','36.89.97.212','8008','1','1','1234','TO','INJECT','INJECT','2017-12-22 08:15:30','2017-12-22 08:15:30','','118.97.237.244','8008');</v>
      </c>
    </row>
    <row r="642" spans="1:30" ht="135" x14ac:dyDescent="0.25">
      <c r="A642" s="21" t="s">
        <v>1364</v>
      </c>
      <c r="B642" s="4" t="str">
        <f t="shared" si="362"/>
        <v>11B</v>
      </c>
      <c r="C642" s="4" t="str">
        <f>VLOOKUP(B642,Cabang!A:B,2,0)</f>
        <v>Jakarta Barat</v>
      </c>
      <c r="D642" s="4" t="str">
        <f>VLOOKUP(B642,Cabang!A:C,3,0)</f>
        <v>TKTW2</v>
      </c>
      <c r="E642" s="4" t="s">
        <v>1369</v>
      </c>
      <c r="F642" s="33" t="str">
        <f t="shared" si="363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42" s="34"/>
      <c r="H642" s="3" t="str">
        <f t="shared" si="364"/>
        <v>C087EB610C2F</v>
      </c>
      <c r="I642" s="34" t="str">
        <f t="shared" si="36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42" s="34"/>
      <c r="K642" s="34" t="str">
        <f t="shared" si="366"/>
        <v>11BM100</v>
      </c>
      <c r="L642" s="34" t="str">
        <f t="shared" si="367"/>
        <v>11B</v>
      </c>
      <c r="M642" s="35" t="str">
        <f>VLOOKUP($L642,setting!$A$2:$M$93,3,0)</f>
        <v>192.168.0.152</v>
      </c>
      <c r="N642" s="35">
        <f>VLOOKUP($L642,setting!$A$2:$M$93,4,0)</f>
        <v>8002</v>
      </c>
      <c r="O642" s="35" t="str">
        <f>VLOOKUP($L642,setting!$A$2:$M$93,5,0)</f>
        <v>36.66.214.246</v>
      </c>
      <c r="P642" s="35">
        <f>VLOOKUP($L642,setting!$A$2:$M$93,6,0)</f>
        <v>8002</v>
      </c>
      <c r="Q642" s="34">
        <v>1</v>
      </c>
      <c r="R642" s="34">
        <v>1</v>
      </c>
      <c r="S642" s="34">
        <v>1234</v>
      </c>
      <c r="T642" s="34" t="s">
        <v>120</v>
      </c>
      <c r="U642" s="34" t="s">
        <v>302</v>
      </c>
      <c r="V642" s="34" t="s">
        <v>302</v>
      </c>
      <c r="W642" s="3" t="s">
        <v>466</v>
      </c>
      <c r="X642" s="3" t="s">
        <v>466</v>
      </c>
      <c r="Y642" s="34"/>
      <c r="Z642" s="35" t="str">
        <f>VLOOKUP($L642,setting!$A$2:$M$93,12,0)</f>
        <v>118.97.237.244</v>
      </c>
      <c r="AA642" s="35">
        <f>VLOOKUP($L642,setting!$A$2:$M$93,13,0)</f>
        <v>8002</v>
      </c>
      <c r="AB642" s="34"/>
      <c r="AC642" s="6" t="s">
        <v>305</v>
      </c>
      <c r="AD642" s="6" t="str">
        <f t="shared" si="36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('C087EB610C2F','&lt;?xml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643" spans="1:30" ht="135" x14ac:dyDescent="0.25">
      <c r="A643" s="4" t="s">
        <v>1365</v>
      </c>
      <c r="B643" s="4" t="str">
        <f t="shared" si="362"/>
        <v>12A</v>
      </c>
      <c r="C643" s="4" t="str">
        <f>VLOOKUP(B643,Cabang!A:B,2,0)</f>
        <v>Tangerang</v>
      </c>
      <c r="D643" s="4" t="str">
        <f>VLOOKUP(B643,Cabang!A:C,3,0)</f>
        <v>TKTW2</v>
      </c>
      <c r="E643" s="4" t="s">
        <v>1370</v>
      </c>
      <c r="F643" s="33" t="str">
        <f t="shared" si="363"/>
        <v>&lt;?xml version="1.0" encoding="UTF-8"?&gt;&lt;userconfig&gt;&lt;username&gt;Office Mebel Tangerang&lt;/username&gt;&lt;szId&gt;12AM100&lt;/szId&gt;&lt;password&gt;1234&lt;/password&gt;&lt;szDepoId&gt;12A&lt;/szDepoId&gt;&lt;szDepoName&gt;Tang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43" s="34"/>
      <c r="H643" s="3" t="str">
        <f t="shared" si="364"/>
        <v>205EF72D2BEE</v>
      </c>
      <c r="I643" s="34" t="str">
        <f t="shared" si="365"/>
        <v>&lt;?xml version="1.0" encoding="UTF-8"?&gt;&lt;userconfig&gt;&lt;username&gt;Office Mebel Tangerang&lt;/username&gt;&lt;szId&gt;12AM100&lt;/szId&gt;&lt;password&gt;1234&lt;/password&gt;&lt;szDepoId&gt;12A&lt;/szDepoId&gt;&lt;szDepoName&gt;Tang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43" s="34"/>
      <c r="K643" s="34" t="str">
        <f t="shared" si="366"/>
        <v>12AM100</v>
      </c>
      <c r="L643" s="34" t="str">
        <f t="shared" si="367"/>
        <v>12A</v>
      </c>
      <c r="M643" s="35" t="str">
        <f>VLOOKUP($L643,setting!$A$2:$M$93,3,0)</f>
        <v>192.168.0.240</v>
      </c>
      <c r="N643" s="35">
        <f>VLOOKUP($L643,setting!$A$2:$M$93,4,0)</f>
        <v>8002</v>
      </c>
      <c r="O643" s="35" t="str">
        <f>VLOOKUP($L643,setting!$A$2:$M$93,5,0)</f>
        <v>36.66.214.246</v>
      </c>
      <c r="P643" s="35">
        <f>VLOOKUP($L643,setting!$A$2:$M$93,6,0)</f>
        <v>8002</v>
      </c>
      <c r="Q643" s="34">
        <v>1</v>
      </c>
      <c r="R643" s="34">
        <v>1</v>
      </c>
      <c r="S643" s="34">
        <v>1234</v>
      </c>
      <c r="T643" s="34" t="s">
        <v>120</v>
      </c>
      <c r="U643" s="34" t="s">
        <v>302</v>
      </c>
      <c r="V643" s="34" t="s">
        <v>302</v>
      </c>
      <c r="W643" s="3" t="s">
        <v>466</v>
      </c>
      <c r="X643" s="3" t="s">
        <v>466</v>
      </c>
      <c r="Y643" s="34"/>
      <c r="Z643" s="35" t="str">
        <f>VLOOKUP($L643,setting!$A$2:$M$93,12,0)</f>
        <v>118.97.237.244</v>
      </c>
      <c r="AA643" s="35">
        <f>VLOOKUP($L643,setting!$A$2:$M$93,13,0)</f>
        <v>8002</v>
      </c>
      <c r="AB643" s="34"/>
      <c r="AC643" s="6" t="s">
        <v>305</v>
      </c>
      <c r="AD643" s="6" t="str">
        <f t="shared" si="36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('205EF72D2BEE','&lt;?xml version="1.0" encoding="UTF-8"?&gt;&lt;userconfig&gt;&lt;username&gt;Office Mebel Tangerang&lt;/username&gt;&lt;szId&gt;12AM100&lt;/szId&gt;&lt;password&gt;1234&lt;/password&gt;&lt;szDepoId&gt;12A&lt;/szDepoId&gt;&lt;szDepoName&gt;Tang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&lt;/userconfig&gt;','','12AM100','12A','192.168.0.240','8002','36.66.214.246','8002','1','1','1234','TO','INJECT','INJECT','2017-12-22 08:15:30','2017-12-22 08:15:30','','118.97.237.244','8002');</v>
      </c>
    </row>
    <row r="644" spans="1:30" ht="135" x14ac:dyDescent="0.25">
      <c r="A644" s="21" t="s">
        <v>1366</v>
      </c>
      <c r="B644" s="4" t="str">
        <f t="shared" si="362"/>
        <v>13H</v>
      </c>
      <c r="C644" s="4" t="str">
        <f>VLOOKUP(B644,Cabang!A:B,2,0)</f>
        <v>Tasikmalaya</v>
      </c>
      <c r="D644" s="4" t="str">
        <f>VLOOKUP(B644,Cabang!A:C,3,0)</f>
        <v>TKTW2</v>
      </c>
      <c r="E644" s="4" t="s">
        <v>1371</v>
      </c>
      <c r="F644" s="33" t="str">
        <f t="shared" si="363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44" s="34"/>
      <c r="H644" s="3" t="str">
        <f t="shared" si="364"/>
        <v>C087EB610AE1</v>
      </c>
      <c r="I644" s="34" t="str">
        <f t="shared" si="365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44" s="34"/>
      <c r="K644" s="34" t="str">
        <f t="shared" si="366"/>
        <v>13HM100</v>
      </c>
      <c r="L644" s="34" t="str">
        <f t="shared" si="367"/>
        <v>13H</v>
      </c>
      <c r="M644" s="35" t="str">
        <f>VLOOKUP($L644,setting!$A$2:$M$93,3,0)</f>
        <v>192.168.0.240</v>
      </c>
      <c r="N644" s="35">
        <f>VLOOKUP($L644,setting!$A$2:$M$93,4,0)</f>
        <v>8003</v>
      </c>
      <c r="O644" s="35" t="str">
        <f>VLOOKUP($L644,setting!$A$2:$M$93,5,0)</f>
        <v>180.250.176.222</v>
      </c>
      <c r="P644" s="35">
        <f>VLOOKUP($L644,setting!$A$2:$M$93,6,0)</f>
        <v>8009</v>
      </c>
      <c r="Q644" s="34">
        <v>1</v>
      </c>
      <c r="R644" s="34">
        <v>1</v>
      </c>
      <c r="S644" s="34">
        <v>1234</v>
      </c>
      <c r="T644" s="34" t="s">
        <v>120</v>
      </c>
      <c r="U644" s="34" t="s">
        <v>302</v>
      </c>
      <c r="V644" s="34" t="s">
        <v>302</v>
      </c>
      <c r="W644" s="3" t="s">
        <v>466</v>
      </c>
      <c r="X644" s="3" t="s">
        <v>466</v>
      </c>
      <c r="Y644" s="34"/>
      <c r="Z644" s="35" t="str">
        <f>VLOOKUP($L644,setting!$A$2:$M$93,12,0)</f>
        <v>118.97.237.244</v>
      </c>
      <c r="AA644" s="35">
        <f>VLOOKUP($L644,setting!$A$2:$M$93,13,0)</f>
        <v>8009</v>
      </c>
      <c r="AB644" s="34"/>
      <c r="AC644" s="6" t="s">
        <v>305</v>
      </c>
      <c r="AD644" s="6" t="str">
        <f t="shared" si="36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('C087EB610AE1','&lt;?xml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&lt;/userconfig&gt;','','13HM100','13H','192.168.0.240','8003','180.250.176.222','8009','1','1','1234','TO','INJECT','INJECT','2017-12-22 08:15:30','2017-12-22 08:15:30','','118.97.237.244','8009');</v>
      </c>
    </row>
    <row r="645" spans="1:30" s="37" customFormat="1" ht="135" x14ac:dyDescent="0.25">
      <c r="A645" s="37" t="s">
        <v>1367</v>
      </c>
      <c r="B645" s="37" t="str">
        <f t="shared" si="362"/>
        <v>16L</v>
      </c>
      <c r="C645" s="37" t="str">
        <f>VLOOKUP(B645,Cabang!A:B,2,0)</f>
        <v>Jombang</v>
      </c>
      <c r="D645" s="37" t="str">
        <f>VLOOKUP(B645,Cabang!A:C,3,0)</f>
        <v>TKTW4</v>
      </c>
      <c r="E645" s="37" t="s">
        <v>1372</v>
      </c>
      <c r="F645" s="33" t="str">
        <f t="shared" si="363"/>
        <v>&lt;?xml version="1.0" encoding="UTF-8"?&gt;&lt;userconfig&gt;&lt;username&gt;Office Mebel Jombang&lt;/username&gt;&lt;szId&gt;16LM100&lt;/szId&gt;&lt;password&gt;1234&lt;/password&gt;&lt;szDepoId&gt;16L&lt;/szDepoId&gt;&lt;szDepoName&gt;Jombang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45" s="5" t="str">
        <f t="shared" si="364"/>
        <v>C087EB610C23</v>
      </c>
      <c r="I645" s="37" t="str">
        <f t="shared" si="365"/>
        <v>&lt;?xml version="1.0" encoding="UTF-8"?&gt;&lt;userconfig&gt;&lt;username&gt;Office Mebel Jombang&lt;/username&gt;&lt;szId&gt;16LM100&lt;/szId&gt;&lt;password&gt;1234&lt;/password&gt;&lt;szDepoId&gt;16L&lt;/szDepoId&gt;&lt;szDepoName&gt;Jombang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45" s="37" t="str">
        <f t="shared" si="366"/>
        <v>16LM100</v>
      </c>
      <c r="L645" s="37" t="str">
        <f t="shared" si="367"/>
        <v>16L</v>
      </c>
      <c r="M645" s="35" t="str">
        <f>VLOOKUP($L645,setting!$A$2:$M$93,3,0)</f>
        <v>192.168.0.155</v>
      </c>
      <c r="N645" s="35">
        <f>VLOOKUP($L645,setting!$A$2:$M$93,4,0)</f>
        <v>8009</v>
      </c>
      <c r="O645" s="35" t="str">
        <f>VLOOKUP($L645,setting!$A$2:$M$93,5,0)</f>
        <v>182.23.61.173</v>
      </c>
      <c r="P645" s="35">
        <f>VLOOKUP($L645,setting!$A$2:$M$93,6,0)</f>
        <v>8009</v>
      </c>
      <c r="Q645" s="37">
        <v>1</v>
      </c>
      <c r="R645" s="37">
        <v>1</v>
      </c>
      <c r="S645" s="37">
        <v>1234</v>
      </c>
      <c r="T645" s="37" t="s">
        <v>120</v>
      </c>
      <c r="U645" s="37" t="s">
        <v>302</v>
      </c>
      <c r="V645" s="37" t="s">
        <v>302</v>
      </c>
      <c r="W645" s="5" t="s">
        <v>466</v>
      </c>
      <c r="X645" s="5" t="s">
        <v>466</v>
      </c>
      <c r="Z645" s="35" t="str">
        <f>VLOOKUP($L645,setting!$A$2:$M$93,12,0)</f>
        <v>118.97.237.244</v>
      </c>
      <c r="AA645" s="35">
        <f>VLOOKUP($L645,setting!$A$2:$M$93,13,0)</f>
        <v>8009</v>
      </c>
      <c r="AC645" s="33" t="s">
        <v>305</v>
      </c>
      <c r="AD645" s="33" t="str">
        <f t="shared" si="36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('C087EB610C23','&lt;?xml version="1.0" encoding="UTF-8"?&gt;&lt;userconfig&gt;&lt;username&gt;Office Mebel Jombang&lt;/username&gt;&lt;szId&gt;16LM100&lt;/szId&gt;&lt;password&gt;1234&lt;/password&gt;&lt;szDepoId&gt;16L&lt;/szDepoId&gt;&lt;szDepoName&gt;Jombang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&lt;/userconfig&gt;','','16LM100','16L','192.168.0.155','8009','182.23.61.173','8009','1','1','1234','TO','INJECT','INJECT','2017-12-22 08:15:30','2017-12-22 08:15:30','','118.97.237.244','8009');</v>
      </c>
    </row>
    <row r="646" spans="1:30" s="37" customFormat="1" x14ac:dyDescent="0.25"/>
    <row r="647" spans="1:30" s="37" customFormat="1" ht="135" x14ac:dyDescent="0.25">
      <c r="A647" s="32" t="s">
        <v>1373</v>
      </c>
      <c r="B647" s="37" t="str">
        <f t="shared" ref="B647" si="369">LEFT(A647,3)</f>
        <v>14I</v>
      </c>
      <c r="C647" s="37" t="str">
        <f>VLOOKUP(B647,Cabang!A:B,2,0)</f>
        <v>Solo</v>
      </c>
      <c r="D647" s="37" t="str">
        <f>VLOOKUP(B647,Cabang!A:C,3,0)</f>
        <v>TKTW3</v>
      </c>
      <c r="E647" s="32" t="s">
        <v>1376</v>
      </c>
      <c r="F647" s="33" t="str">
        <f t="shared" ref="F647" si="370">CONCATENATE("&lt;?xml version=""1.0"" encoding=""UTF-8""?&gt;&lt;userconfig&gt;&lt;username&gt;Office Mebel ",C647,"&lt;/username&gt;&lt;szId&gt;",K647,"&lt;/szId&gt;&lt;password&gt;1234&lt;/password&gt;&lt;szDepoId&gt;",L647,"&lt;/szDepoId&gt;&lt;szDepoName&gt;",C647,"&lt;/szDepoName&gt;&lt;database&gt;MobileSFA.db3&lt;/database&gt;&lt;szWifiIP&gt;",M647,"&lt;/szWifiIP&gt;&lt;szWifiPort&gt;",N647,"&lt;/szWifiPort&gt;&lt;szGPRSIP&gt;",O647,"&lt;/szGPRSIP&gt;&lt;szGPRSPort&gt;",P647,"&lt;/szGPRSPort&gt;  &lt;szBackUpIP&gt;",Z647,"&lt;/szBackUpIP&gt;&lt;szBackUpPort&gt;",AA647,"&lt;/szBackUpPort&gt;  &lt;szType&gt;TO&lt;/szType&gt;&lt;bWifi&gt;YES&lt;/bWifi&gt;&lt;bDalamKota&gt;YES&lt;/bDalamKota&gt;    &lt;/userconfig&gt;")</f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47" s="5" t="str">
        <f t="shared" ref="H647" si="371">E647</f>
        <v>C087EB6109E9</v>
      </c>
      <c r="I647" s="37" t="str">
        <f t="shared" ref="I647" si="372">F647</f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47" s="37" t="str">
        <f t="shared" ref="K647" si="373">CONCATENATE(B647,"M100")</f>
        <v>14IM100</v>
      </c>
      <c r="L647" s="37" t="str">
        <f t="shared" ref="L647" si="374">B647</f>
        <v>14I</v>
      </c>
      <c r="M647" s="35" t="str">
        <f>VLOOKUP($L647,setting!$A$2:$M$93,3,0)</f>
        <v>192.168.0.154</v>
      </c>
      <c r="N647" s="35">
        <f>VLOOKUP($L647,setting!$A$2:$M$93,4,0)</f>
        <v>8009</v>
      </c>
      <c r="O647" s="35" t="str">
        <f>VLOOKUP($L647,setting!$A$2:$M$93,5,0)</f>
        <v>182.23.61.172</v>
      </c>
      <c r="P647" s="35">
        <f>VLOOKUP($L647,setting!$A$2:$M$93,6,0)</f>
        <v>8009</v>
      </c>
      <c r="Q647" s="37">
        <v>1</v>
      </c>
      <c r="R647" s="37">
        <v>1</v>
      </c>
      <c r="S647" s="37">
        <v>1234</v>
      </c>
      <c r="T647" s="37" t="s">
        <v>120</v>
      </c>
      <c r="U647" s="37" t="s">
        <v>302</v>
      </c>
      <c r="V647" s="37" t="s">
        <v>302</v>
      </c>
      <c r="W647" s="5" t="s">
        <v>466</v>
      </c>
      <c r="X647" s="5" t="s">
        <v>466</v>
      </c>
      <c r="Z647" s="35" t="str">
        <f>VLOOKUP($L647,setting!$A$2:$M$93,12,0)</f>
        <v>118.97.237.244</v>
      </c>
      <c r="AA647" s="35">
        <f>VLOOKUP($L647,setting!$A$2:$M$93,13,0)</f>
        <v>8009</v>
      </c>
      <c r="AC647" s="33" t="s">
        <v>305</v>
      </c>
      <c r="AD647" s="33" t="str">
        <f t="shared" ref="AD647" si="375">CONCATENATE(AC647,H647,"','",I647,"','",J647,"','",K647,"','",L647,"','",M647,"','",N647,"','",O647,"','",P647,"','",Q647,"','",R647,"','",S647,"','",T647,"','",U647,"','",V647,"','",W647,"','",X647,"','",Y647,"','",Z647,"','",AA647,"');")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('C087EB6109E9','&lt;?xml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&lt;/userconfig&gt;','','14IM100','14I','192.168.0.154','8009','182.23.61.172','8009','1','1','1234','TO','INJECT','INJECT','2017-12-22 08:15:30','2017-12-22 08:15:30','','118.97.237.244','8009');</v>
      </c>
    </row>
    <row r="648" spans="1:30" s="37" customFormat="1" x14ac:dyDescent="0.25"/>
    <row r="649" spans="1:30" s="37" customFormat="1" ht="135" x14ac:dyDescent="0.25">
      <c r="A649" s="37" t="s">
        <v>1374</v>
      </c>
      <c r="B649" s="37" t="str">
        <f t="shared" ref="B649" si="376">LEFT(A649,3)</f>
        <v>13G</v>
      </c>
      <c r="C649" s="37" t="str">
        <f>VLOOKUP(B649,Cabang!A:B,2,0)</f>
        <v>Majalengka</v>
      </c>
      <c r="D649" s="37" t="str">
        <f>VLOOKUP(B649,Cabang!A:C,3,0)</f>
        <v>TKTW2</v>
      </c>
      <c r="E649" s="21" t="s">
        <v>1375</v>
      </c>
      <c r="F649" s="33" t="str">
        <f t="shared" ref="F649" si="377">CONCATENATE("&lt;?xml version=""1.0"" encoding=""UTF-8""?&gt;&lt;userconfig&gt;&lt;username&gt;Office Mebel ",C649,"&lt;/username&gt;&lt;szId&gt;",K649,"&lt;/szId&gt;&lt;password&gt;1234&lt;/password&gt;&lt;szDepoId&gt;",L649,"&lt;/szDepoId&gt;&lt;szDepoName&gt;",C649,"&lt;/szDepoName&gt;&lt;database&gt;MobileSFA.db3&lt;/database&gt;&lt;szWifiIP&gt;",M649,"&lt;/szWifiIP&gt;&lt;szWifiPort&gt;",N649,"&lt;/szWifiPort&gt;&lt;szGPRSIP&gt;",O649,"&lt;/szGPRSIP&gt;&lt;szGPRSPort&gt;",P649,"&lt;/szGPRSPort&gt;  &lt;szBackUpIP&gt;",Z649,"&lt;/szBackUpIP&gt;&lt;szBackUpPort&gt;",AA649,"&lt;/szBackUpPort&gt;  &lt;szType&gt;TO&lt;/szType&gt;&lt;bWifi&gt;YES&lt;/bWifi&gt;&lt;bDalamKota&gt;YES&lt;/bDalamKota&gt;    &lt;/userconfig&gt;")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649" s="5" t="str">
        <f t="shared" ref="H649" si="378">E649</f>
        <v>C087EB5B859F</v>
      </c>
      <c r="I649" s="37" t="str">
        <f t="shared" ref="I649" si="379">F649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649" s="37" t="str">
        <f t="shared" ref="K649" si="380">CONCATENATE(B649,"M100")</f>
        <v>13GM100</v>
      </c>
      <c r="L649" s="37" t="str">
        <f t="shared" ref="L649" si="381">B649</f>
        <v>13G</v>
      </c>
      <c r="M649" s="35" t="str">
        <f>VLOOKUP($L649,setting!$A$2:$M$93,3,0)</f>
        <v>192.168.0.153</v>
      </c>
      <c r="N649" s="35">
        <f>VLOOKUP($L649,setting!$A$2:$M$93,4,0)</f>
        <v>8003</v>
      </c>
      <c r="O649" s="35" t="str">
        <f>VLOOKUP($L649,setting!$A$2:$M$93,5,0)</f>
        <v>180.250.176.222</v>
      </c>
      <c r="P649" s="35">
        <f>VLOOKUP($L649,setting!$A$2:$M$93,6,0)</f>
        <v>8003</v>
      </c>
      <c r="Q649" s="37">
        <v>1</v>
      </c>
      <c r="R649" s="37">
        <v>1</v>
      </c>
      <c r="S649" s="37">
        <v>1234</v>
      </c>
      <c r="T649" s="37" t="s">
        <v>120</v>
      </c>
      <c r="U649" s="37" t="s">
        <v>302</v>
      </c>
      <c r="V649" s="37" t="s">
        <v>302</v>
      </c>
      <c r="W649" s="5" t="s">
        <v>466</v>
      </c>
      <c r="X649" s="5" t="s">
        <v>466</v>
      </c>
      <c r="Z649" s="35" t="str">
        <f>VLOOKUP($L649,setting!$A$2:$M$93,12,0)</f>
        <v>118.97.237.244</v>
      </c>
      <c r="AA649" s="35">
        <f>VLOOKUP($L649,setting!$A$2:$M$93,13,0)</f>
        <v>8003</v>
      </c>
      <c r="AC649" s="33" t="s">
        <v>305</v>
      </c>
      <c r="AD649" s="33" t="str">
        <f t="shared" ref="AD649" si="382">CONCATENATE(AC649,H649,"','",I649,"','",J649,"','",K649,"','",L649,"','",M649,"','",N649,"','",O649,"','",P649,"','",Q649,"','",R649,"','",S649,"','",T649,"','",U649,"','",V649,"','",W649,"','",X649,"','",Y649,"','",Z649,"','",AA649,"');")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('C087EB5B859F','&lt;?xml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&lt;/userconfig&gt;','','13GM100','13G','192.168.0.153','8003','180.250.176.222','8003','1','1','1234','TO','INJECT','INJECT','2017-12-22 08:15:30','2017-12-22 08:15:30','','118.97.237.244','8003');</v>
      </c>
    </row>
    <row r="650" spans="1:30" s="37" customFormat="1" x14ac:dyDescent="0.25"/>
    <row r="651" spans="1:30" s="37" customFormat="1" ht="135" x14ac:dyDescent="0.25">
      <c r="A651" s="32" t="s">
        <v>1377</v>
      </c>
      <c r="B651" s="37" t="str">
        <f t="shared" ref="B651:B657" si="383">LEFT(A651,3)</f>
        <v>08B</v>
      </c>
      <c r="C651" s="37" t="str">
        <f>VLOOKUP(B651,Cabang!A:B,2,0)</f>
        <v>Baturaja</v>
      </c>
      <c r="D651" s="37" t="str">
        <f>VLOOKUP(B651,Cabang!A:C,3,0)</f>
        <v>TKTW1</v>
      </c>
      <c r="E651" s="21" t="s">
        <v>1384</v>
      </c>
      <c r="F651" s="33" t="str">
        <f t="shared" ref="F651:F657" si="384">CONCATENATE("&lt;?xml version=""1.0"" encoding=""UTF-8""?&gt;&lt;userconfig&gt;&lt;username&gt;Office Mebel ",C651,"&lt;/username&gt;&lt;szId&gt;",K651,"&lt;/szId&gt;&lt;password&gt;1234&lt;/password&gt;&lt;szDepoId&gt;",L651,"&lt;/szDepoId&gt;&lt;szDepoName&gt;",C651,"&lt;/szDepoName&gt;&lt;database&gt;MobileSFA.db3&lt;/database&gt;&lt;szWifiIP&gt;",M651,"&lt;/szWifiIP&gt;&lt;szWifiPort&gt;",N651,"&lt;/szWifiPort&gt;&lt;szGPRSIP&gt;",O651,"&lt;/szGPRSIP&gt;&lt;szGPRSPort&gt;",P651,"&lt;/szGPRSPort&gt;  &lt;szBackUpIP&gt;",Z651,"&lt;/szBackUpIP&gt;&lt;szBackUpPort&gt;",AA651,"&lt;/szBackUpPort&gt;  &lt;szType&gt;TO&lt;/szType&gt;&lt;bWifi&gt;YES&lt;/bWifi&gt;&lt;bDalamKota&gt;YES&lt;/bDalamKota&gt;    &lt;/userconfig&gt;")</f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1" s="5" t="str">
        <f t="shared" ref="H651:H657" si="385">E651</f>
        <v>C087EB610CD1</v>
      </c>
      <c r="I651" s="37" t="str">
        <f t="shared" ref="I651:I657" si="386">F651</f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1" s="37" t="str">
        <f t="shared" ref="K651:K657" si="387">CONCATENATE(B651,"M100")</f>
        <v>08BM100</v>
      </c>
      <c r="L651" s="37" t="str">
        <f t="shared" ref="L651:L657" si="388">B651</f>
        <v>08B</v>
      </c>
      <c r="M651" s="35" t="str">
        <f>VLOOKUP($L651,setting!$A$2:$M$93,3,0)</f>
        <v>192.168.0.158</v>
      </c>
      <c r="N651" s="35">
        <f>VLOOKUP($L651,setting!$A$2:$M$93,4,0)</f>
        <v>8009</v>
      </c>
      <c r="O651" s="35" t="str">
        <f>VLOOKUP($L651,setting!$A$2:$M$93,5,0)</f>
        <v>36.89.97.212</v>
      </c>
      <c r="P651" s="35">
        <f>VLOOKUP($L651,setting!$A$2:$M$93,6,0)</f>
        <v>8009</v>
      </c>
      <c r="Q651" s="37">
        <v>1</v>
      </c>
      <c r="R651" s="37">
        <v>1</v>
      </c>
      <c r="S651" s="37">
        <v>1234</v>
      </c>
      <c r="T651" s="37" t="s">
        <v>120</v>
      </c>
      <c r="U651" s="37" t="s">
        <v>302</v>
      </c>
      <c r="V651" s="37" t="s">
        <v>302</v>
      </c>
      <c r="W651" s="5" t="s">
        <v>466</v>
      </c>
      <c r="X651" s="5" t="s">
        <v>466</v>
      </c>
      <c r="Z651" s="35" t="str">
        <f>VLOOKUP($L651,setting!$A$2:$M$93,12,0)</f>
        <v>118.97.237.244</v>
      </c>
      <c r="AA651" s="35">
        <f>VLOOKUP($L651,setting!$A$2:$M$93,13,0)</f>
        <v>8009</v>
      </c>
      <c r="AC651" s="33" t="s">
        <v>305</v>
      </c>
      <c r="AD651" s="33" t="str">
        <f t="shared" ref="AD651:AD657" si="389">CONCATENATE(AC651,H651,"','",I651,"','",J651,"','",K651,"','",L651,"','",M651,"','",N651,"','",O651,"','",P651,"','",Q651,"','",R651,"','",S651,"','",T651,"','",U651,"','",V651,"','",W651,"','",X651,"','",Y651,"','",Z651,"','",AA651,"');")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('C087EB610CD1','&lt;?xml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2" spans="1:30" s="37" customFormat="1" ht="135" x14ac:dyDescent="0.25">
      <c r="A652" s="32" t="s">
        <v>1378</v>
      </c>
      <c r="B652" s="37" t="str">
        <f t="shared" si="383"/>
        <v>08B</v>
      </c>
      <c r="C652" s="37" t="str">
        <f>VLOOKUP(B652,Cabang!A:B,2,0)</f>
        <v>Baturaja</v>
      </c>
      <c r="D652" s="37" t="str">
        <f>VLOOKUP(B652,Cabang!A:C,3,0)</f>
        <v>TKTW1</v>
      </c>
      <c r="E652" s="21" t="s">
        <v>1385</v>
      </c>
      <c r="F652" s="33" t="str">
        <f t="shared" si="384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2" s="5" t="str">
        <f t="shared" si="385"/>
        <v>C087EB5A48EF</v>
      </c>
      <c r="I652" s="37" t="str">
        <f t="shared" si="386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2" s="37" t="str">
        <f t="shared" si="387"/>
        <v>08BM100</v>
      </c>
      <c r="L652" s="37" t="str">
        <f t="shared" si="388"/>
        <v>08B</v>
      </c>
      <c r="M652" s="35" t="str">
        <f>VLOOKUP($L652,setting!$A$2:$M$93,3,0)</f>
        <v>192.168.0.158</v>
      </c>
      <c r="N652" s="35">
        <f>VLOOKUP($L652,setting!$A$2:$M$93,4,0)</f>
        <v>8009</v>
      </c>
      <c r="O652" s="35" t="str">
        <f>VLOOKUP($L652,setting!$A$2:$M$93,5,0)</f>
        <v>36.89.97.212</v>
      </c>
      <c r="P652" s="35">
        <f>VLOOKUP($L652,setting!$A$2:$M$93,6,0)</f>
        <v>8009</v>
      </c>
      <c r="Q652" s="37">
        <v>1</v>
      </c>
      <c r="R652" s="37">
        <v>1</v>
      </c>
      <c r="S652" s="37">
        <v>1234</v>
      </c>
      <c r="T652" s="37" t="s">
        <v>120</v>
      </c>
      <c r="U652" s="37" t="s">
        <v>302</v>
      </c>
      <c r="V652" s="37" t="s">
        <v>302</v>
      </c>
      <c r="W652" s="5" t="s">
        <v>466</v>
      </c>
      <c r="X652" s="5" t="s">
        <v>466</v>
      </c>
      <c r="Z652" s="35" t="str">
        <f>VLOOKUP($L652,setting!$A$2:$M$93,12,0)</f>
        <v>118.97.237.244</v>
      </c>
      <c r="AA652" s="35">
        <f>VLOOKUP($L652,setting!$A$2:$M$93,13,0)</f>
        <v>8009</v>
      </c>
      <c r="AC652" s="33" t="s">
        <v>305</v>
      </c>
      <c r="AD652" s="33" t="str">
        <f t="shared" si="38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('C087EB5A48EF','&lt;?xml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3" spans="1:30" s="37" customFormat="1" ht="135" x14ac:dyDescent="0.25">
      <c r="A653" s="32" t="s">
        <v>1379</v>
      </c>
      <c r="B653" s="37" t="str">
        <f t="shared" si="383"/>
        <v>08B</v>
      </c>
      <c r="C653" s="37" t="str">
        <f>VLOOKUP(B653,Cabang!A:B,2,0)</f>
        <v>Baturaja</v>
      </c>
      <c r="D653" s="37" t="str">
        <f>VLOOKUP(B653,Cabang!A:C,3,0)</f>
        <v>TKTW1</v>
      </c>
      <c r="E653" s="21" t="s">
        <v>1386</v>
      </c>
      <c r="F653" s="33" t="str">
        <f t="shared" si="384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3" s="5" t="str">
        <f t="shared" si="385"/>
        <v>C087EB610CB9</v>
      </c>
      <c r="I653" s="37" t="str">
        <f t="shared" si="386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3" s="37" t="str">
        <f t="shared" si="387"/>
        <v>08BM100</v>
      </c>
      <c r="L653" s="37" t="str">
        <f t="shared" si="388"/>
        <v>08B</v>
      </c>
      <c r="M653" s="35" t="str">
        <f>VLOOKUP($L653,setting!$A$2:$M$93,3,0)</f>
        <v>192.168.0.158</v>
      </c>
      <c r="N653" s="35">
        <f>VLOOKUP($L653,setting!$A$2:$M$93,4,0)</f>
        <v>8009</v>
      </c>
      <c r="O653" s="35" t="str">
        <f>VLOOKUP($L653,setting!$A$2:$M$93,5,0)</f>
        <v>36.89.97.212</v>
      </c>
      <c r="P653" s="35">
        <f>VLOOKUP($L653,setting!$A$2:$M$93,6,0)</f>
        <v>8009</v>
      </c>
      <c r="Q653" s="37">
        <v>1</v>
      </c>
      <c r="R653" s="37">
        <v>1</v>
      </c>
      <c r="S653" s="37">
        <v>1234</v>
      </c>
      <c r="T653" s="37" t="s">
        <v>120</v>
      </c>
      <c r="U653" s="37" t="s">
        <v>302</v>
      </c>
      <c r="V653" s="37" t="s">
        <v>302</v>
      </c>
      <c r="W653" s="5" t="s">
        <v>466</v>
      </c>
      <c r="X653" s="5" t="s">
        <v>466</v>
      </c>
      <c r="Z653" s="35" t="str">
        <f>VLOOKUP($L653,setting!$A$2:$M$93,12,0)</f>
        <v>118.97.237.244</v>
      </c>
      <c r="AA653" s="35">
        <f>VLOOKUP($L653,setting!$A$2:$M$93,13,0)</f>
        <v>8009</v>
      </c>
      <c r="AC653" s="33" t="s">
        <v>305</v>
      </c>
      <c r="AD653" s="33" t="str">
        <f t="shared" si="38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('C087EB610CB9','&lt;?xml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4" spans="1:30" s="37" customFormat="1" ht="135" x14ac:dyDescent="0.25">
      <c r="A654" s="32" t="s">
        <v>1380</v>
      </c>
      <c r="B654" s="37" t="str">
        <f t="shared" si="383"/>
        <v>08B</v>
      </c>
      <c r="C654" s="37" t="str">
        <f>VLOOKUP(B654,Cabang!A:B,2,0)</f>
        <v>Baturaja</v>
      </c>
      <c r="D654" s="37" t="str">
        <f>VLOOKUP(B654,Cabang!A:C,3,0)</f>
        <v>TKTW1</v>
      </c>
      <c r="E654" s="21" t="s">
        <v>1387</v>
      </c>
      <c r="F654" s="33" t="str">
        <f t="shared" si="384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4" s="5" t="str">
        <f t="shared" si="385"/>
        <v>C087EB6109A7</v>
      </c>
      <c r="I654" s="37" t="str">
        <f t="shared" si="386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4" s="37" t="str">
        <f t="shared" si="387"/>
        <v>08BM100</v>
      </c>
      <c r="L654" s="37" t="str">
        <f t="shared" si="388"/>
        <v>08B</v>
      </c>
      <c r="M654" s="35" t="str">
        <f>VLOOKUP($L654,setting!$A$2:$M$93,3,0)</f>
        <v>192.168.0.158</v>
      </c>
      <c r="N654" s="35">
        <f>VLOOKUP($L654,setting!$A$2:$M$93,4,0)</f>
        <v>8009</v>
      </c>
      <c r="O654" s="35" t="str">
        <f>VLOOKUP($L654,setting!$A$2:$M$93,5,0)</f>
        <v>36.89.97.212</v>
      </c>
      <c r="P654" s="35">
        <f>VLOOKUP($L654,setting!$A$2:$M$93,6,0)</f>
        <v>8009</v>
      </c>
      <c r="Q654" s="37">
        <v>1</v>
      </c>
      <c r="R654" s="37">
        <v>1</v>
      </c>
      <c r="S654" s="37">
        <v>1234</v>
      </c>
      <c r="T654" s="37" t="s">
        <v>120</v>
      </c>
      <c r="U654" s="37" t="s">
        <v>302</v>
      </c>
      <c r="V654" s="37" t="s">
        <v>302</v>
      </c>
      <c r="W654" s="5" t="s">
        <v>466</v>
      </c>
      <c r="X654" s="5" t="s">
        <v>466</v>
      </c>
      <c r="Z654" s="35" t="str">
        <f>VLOOKUP($L654,setting!$A$2:$M$93,12,0)</f>
        <v>118.97.237.244</v>
      </c>
      <c r="AA654" s="35">
        <f>VLOOKUP($L654,setting!$A$2:$M$93,13,0)</f>
        <v>8009</v>
      </c>
      <c r="AC654" s="33" t="s">
        <v>305</v>
      </c>
      <c r="AD654" s="33" t="str">
        <f t="shared" si="38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('C087EB6109A7','&lt;?xml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5" spans="1:30" s="37" customFormat="1" ht="135" x14ac:dyDescent="0.25">
      <c r="A655" s="32" t="s">
        <v>1381</v>
      </c>
      <c r="B655" s="37" t="str">
        <f t="shared" si="383"/>
        <v>08B</v>
      </c>
      <c r="C655" s="37" t="str">
        <f>VLOOKUP(B655,Cabang!A:B,2,0)</f>
        <v>Baturaja</v>
      </c>
      <c r="D655" s="37" t="str">
        <f>VLOOKUP(B655,Cabang!A:C,3,0)</f>
        <v>TKTW1</v>
      </c>
      <c r="E655" s="21" t="s">
        <v>1388</v>
      </c>
      <c r="F655" s="33" t="str">
        <f t="shared" si="384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5" s="5" t="str">
        <f t="shared" si="385"/>
        <v>C087EB5A4A99</v>
      </c>
      <c r="I655" s="37" t="str">
        <f t="shared" si="386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5" s="37" t="str">
        <f t="shared" si="387"/>
        <v>08BM100</v>
      </c>
      <c r="L655" s="37" t="str">
        <f t="shared" si="388"/>
        <v>08B</v>
      </c>
      <c r="M655" s="35" t="str">
        <f>VLOOKUP($L655,setting!$A$2:$M$93,3,0)</f>
        <v>192.168.0.158</v>
      </c>
      <c r="N655" s="35">
        <f>VLOOKUP($L655,setting!$A$2:$M$93,4,0)</f>
        <v>8009</v>
      </c>
      <c r="O655" s="35" t="str">
        <f>VLOOKUP($L655,setting!$A$2:$M$93,5,0)</f>
        <v>36.89.97.212</v>
      </c>
      <c r="P655" s="35">
        <f>VLOOKUP($L655,setting!$A$2:$M$93,6,0)</f>
        <v>8009</v>
      </c>
      <c r="Q655" s="37">
        <v>1</v>
      </c>
      <c r="R655" s="37">
        <v>1</v>
      </c>
      <c r="S655" s="37">
        <v>1234</v>
      </c>
      <c r="T655" s="37" t="s">
        <v>120</v>
      </c>
      <c r="U655" s="37" t="s">
        <v>302</v>
      </c>
      <c r="V655" s="37" t="s">
        <v>302</v>
      </c>
      <c r="W655" s="5" t="s">
        <v>466</v>
      </c>
      <c r="X655" s="5" t="s">
        <v>466</v>
      </c>
      <c r="Z655" s="35" t="str">
        <f>VLOOKUP($L655,setting!$A$2:$M$93,12,0)</f>
        <v>118.97.237.244</v>
      </c>
      <c r="AA655" s="35">
        <f>VLOOKUP($L655,setting!$A$2:$M$93,13,0)</f>
        <v>8009</v>
      </c>
      <c r="AC655" s="33" t="s">
        <v>305</v>
      </c>
      <c r="AD655" s="33" t="str">
        <f t="shared" si="38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('C087EB5A4A99','&lt;?xml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6" spans="1:30" s="37" customFormat="1" ht="135" x14ac:dyDescent="0.25">
      <c r="A656" s="32" t="s">
        <v>1382</v>
      </c>
      <c r="B656" s="37" t="str">
        <f t="shared" si="383"/>
        <v>08B</v>
      </c>
      <c r="C656" s="37" t="str">
        <f>VLOOKUP(B656,Cabang!A:B,2,0)</f>
        <v>Baturaja</v>
      </c>
      <c r="D656" s="37" t="str">
        <f>VLOOKUP(B656,Cabang!A:C,3,0)</f>
        <v>TKTW1</v>
      </c>
      <c r="E656" s="21" t="s">
        <v>1389</v>
      </c>
      <c r="F656" s="33" t="str">
        <f t="shared" si="384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6" s="5" t="str">
        <f t="shared" si="385"/>
        <v>C087EB610C2B</v>
      </c>
      <c r="I656" s="37" t="str">
        <f t="shared" si="386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6" s="37" t="str">
        <f t="shared" si="387"/>
        <v>08BM100</v>
      </c>
      <c r="L656" s="37" t="str">
        <f t="shared" si="388"/>
        <v>08B</v>
      </c>
      <c r="M656" s="35" t="str">
        <f>VLOOKUP($L656,setting!$A$2:$M$93,3,0)</f>
        <v>192.168.0.158</v>
      </c>
      <c r="N656" s="35">
        <f>VLOOKUP($L656,setting!$A$2:$M$93,4,0)</f>
        <v>8009</v>
      </c>
      <c r="O656" s="35" t="str">
        <f>VLOOKUP($L656,setting!$A$2:$M$93,5,0)</f>
        <v>36.89.97.212</v>
      </c>
      <c r="P656" s="35">
        <f>VLOOKUP($L656,setting!$A$2:$M$93,6,0)</f>
        <v>8009</v>
      </c>
      <c r="Q656" s="37">
        <v>1</v>
      </c>
      <c r="R656" s="37">
        <v>1</v>
      </c>
      <c r="S656" s="37">
        <v>1234</v>
      </c>
      <c r="T656" s="37" t="s">
        <v>120</v>
      </c>
      <c r="U656" s="37" t="s">
        <v>302</v>
      </c>
      <c r="V656" s="37" t="s">
        <v>302</v>
      </c>
      <c r="W656" s="5" t="s">
        <v>466</v>
      </c>
      <c r="X656" s="5" t="s">
        <v>466</v>
      </c>
      <c r="Z656" s="35" t="str">
        <f>VLOOKUP($L656,setting!$A$2:$M$93,12,0)</f>
        <v>118.97.237.244</v>
      </c>
      <c r="AA656" s="35">
        <f>VLOOKUP($L656,setting!$A$2:$M$93,13,0)</f>
        <v>8009</v>
      </c>
      <c r="AC656" s="33" t="s">
        <v>305</v>
      </c>
      <c r="AD656" s="33" t="str">
        <f t="shared" si="38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('C087EB610C2B','&lt;?xml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7" spans="1:30" s="37" customFormat="1" ht="135" x14ac:dyDescent="0.25">
      <c r="A657" s="32" t="s">
        <v>1383</v>
      </c>
      <c r="B657" s="37" t="str">
        <f t="shared" si="383"/>
        <v>08B</v>
      </c>
      <c r="C657" s="37" t="str">
        <f>VLOOKUP(B657,Cabang!A:B,2,0)</f>
        <v>Baturaja</v>
      </c>
      <c r="D657" s="37" t="str">
        <f>VLOOKUP(B657,Cabang!A:C,3,0)</f>
        <v>TKTW1</v>
      </c>
      <c r="E657" s="21" t="s">
        <v>1390</v>
      </c>
      <c r="F657" s="33" t="str">
        <f t="shared" si="384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57" s="5" t="str">
        <f t="shared" si="385"/>
        <v>C087EB51A08D</v>
      </c>
      <c r="I657" s="37" t="str">
        <f t="shared" si="386"/>
        <v>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57" s="37" t="str">
        <f t="shared" si="387"/>
        <v>08BM100</v>
      </c>
      <c r="L657" s="37" t="str">
        <f t="shared" si="388"/>
        <v>08B</v>
      </c>
      <c r="M657" s="35" t="str">
        <f>VLOOKUP($L657,setting!$A$2:$M$93,3,0)</f>
        <v>192.168.0.158</v>
      </c>
      <c r="N657" s="35">
        <f>VLOOKUP($L657,setting!$A$2:$M$93,4,0)</f>
        <v>8009</v>
      </c>
      <c r="O657" s="35" t="str">
        <f>VLOOKUP($L657,setting!$A$2:$M$93,5,0)</f>
        <v>36.89.97.212</v>
      </c>
      <c r="P657" s="35">
        <f>VLOOKUP($L657,setting!$A$2:$M$93,6,0)</f>
        <v>8009</v>
      </c>
      <c r="Q657" s="37">
        <v>1</v>
      </c>
      <c r="R657" s="37">
        <v>1</v>
      </c>
      <c r="S657" s="37">
        <v>1234</v>
      </c>
      <c r="T657" s="37" t="s">
        <v>120</v>
      </c>
      <c r="U657" s="37" t="s">
        <v>302</v>
      </c>
      <c r="V657" s="37" t="s">
        <v>302</v>
      </c>
      <c r="W657" s="5" t="s">
        <v>466</v>
      </c>
      <c r="X657" s="5" t="s">
        <v>466</v>
      </c>
      <c r="Z657" s="35" t="str">
        <f>VLOOKUP($L657,setting!$A$2:$M$93,12,0)</f>
        <v>118.97.237.244</v>
      </c>
      <c r="AA657" s="35">
        <f>VLOOKUP($L657,setting!$A$2:$M$93,13,0)</f>
        <v>8009</v>
      </c>
      <c r="AC657" s="33" t="s">
        <v>305</v>
      </c>
      <c r="AD657" s="33" t="str">
        <f t="shared" si="38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('C087EB51A08D','&lt;?xml version="1.0" encoding="UTF-8"?&gt;&lt;userconfig&gt;&lt;username&gt;Office Mebel Baturaja&lt;/username&gt;&lt;szId&gt;08BM100&lt;/szId&gt;&lt;password&gt;1234&lt;/password&gt;&lt;szDepoId&gt;08B&lt;/szDepoId&gt;&lt;szDepoName&gt;Baturaja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&lt;/userconfig&gt;','','08BM100','08B','192.168.0.158','8009','36.89.97.212','8009','1','1','1234','TO','INJECT','INJECT','2017-12-22 08:15:30','2017-12-22 08:15:30','','118.97.237.244','8009');</v>
      </c>
    </row>
    <row r="658" spans="1:30" s="37" customFormat="1" x14ac:dyDescent="0.25"/>
    <row r="659" spans="1:30" s="37" customFormat="1" ht="135" x14ac:dyDescent="0.25">
      <c r="A659" s="36" t="s">
        <v>1393</v>
      </c>
      <c r="B659" s="37" t="str">
        <f t="shared" ref="B659" si="390">LEFT(A659,3)</f>
        <v>24A</v>
      </c>
      <c r="C659" s="37" t="str">
        <f>VLOOKUP(B659,Cabang!A:B,2,0)</f>
        <v>Manado</v>
      </c>
      <c r="D659" s="37" t="str">
        <f>VLOOKUP(B659,Cabang!A:C,3,0)</f>
        <v>TKTW5</v>
      </c>
      <c r="E659" s="37" t="s">
        <v>1394</v>
      </c>
      <c r="F659" s="33" t="str">
        <f t="shared" ref="F659" si="391">CONCATENATE("&lt;?xml version=""1.0"" encoding=""UTF-8""?&gt;&lt;userconfig&gt;&lt;username&gt;Office Mebel ",C659,"&lt;/username&gt;&lt;szId&gt;",K659,"&lt;/szId&gt;&lt;password&gt;1234&lt;/password&gt;&lt;szDepoId&gt;",L659,"&lt;/szDepoId&gt;&lt;szDepoName&gt;",C659,"&lt;/szDepoName&gt;&lt;database&gt;MobileSFA.db3&lt;/database&gt;&lt;szWifiIP&gt;",M659,"&lt;/szWifiIP&gt;&lt;szWifiPort&gt;",N659,"&lt;/szWifiPort&gt;&lt;szGPRSIP&gt;",O659,"&lt;/szGPRSIP&gt;&lt;szGPRSPort&gt;",P659,"&lt;/szGPRSPort&gt;  &lt;szBackUpIP&gt;",Z659,"&lt;/szBackUpIP&gt;&lt;szBackUpPort&gt;",AA659,"&lt;/szBackUpPort&gt;  &lt;szType&gt;TO&lt;/szType&gt;&lt;bWifi&gt;YES&lt;/bWifi&gt;&lt;bDalamKota&gt;YES&lt;/bDalamKota&gt;    &lt;/userconfig&gt;")</f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H659" s="5" t="str">
        <f t="shared" ref="H659" si="392">E659</f>
        <v>C087EB68DAF9</v>
      </c>
      <c r="I659" s="37" t="str">
        <f t="shared" ref="I659" si="393">F659</f>
        <v>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K659" s="37" t="str">
        <f t="shared" ref="K659" si="394">CONCATENATE(B659,"M100")</f>
        <v>24AM100</v>
      </c>
      <c r="L659" s="37" t="str">
        <f t="shared" ref="L659" si="395">B659</f>
        <v>24A</v>
      </c>
      <c r="M659" s="35" t="str">
        <f>VLOOKUP($L659,setting!$A$2:$M$93,3,0)</f>
        <v>192.168.0.240</v>
      </c>
      <c r="N659" s="35">
        <f>VLOOKUP($L659,setting!$A$2:$M$93,4,0)</f>
        <v>8006</v>
      </c>
      <c r="O659" s="35" t="str">
        <f>VLOOKUP($L659,setting!$A$2:$M$93,5,0)</f>
        <v>180.250.176.221</v>
      </c>
      <c r="P659" s="35">
        <f>VLOOKUP($L659,setting!$A$2:$M$93,6,0)</f>
        <v>8006</v>
      </c>
      <c r="Q659" s="37">
        <v>1</v>
      </c>
      <c r="R659" s="37">
        <v>1</v>
      </c>
      <c r="S659" s="37">
        <v>1234</v>
      </c>
      <c r="T659" s="37" t="s">
        <v>120</v>
      </c>
      <c r="U659" s="37" t="s">
        <v>302</v>
      </c>
      <c r="V659" s="37" t="s">
        <v>302</v>
      </c>
      <c r="W659" s="5" t="s">
        <v>466</v>
      </c>
      <c r="X659" s="5" t="s">
        <v>466</v>
      </c>
      <c r="Z659" s="35" t="str">
        <f>VLOOKUP($L659,setting!$A$2:$M$93,12,0)</f>
        <v>118.97.237.244</v>
      </c>
      <c r="AA659" s="35">
        <f>VLOOKUP($L659,setting!$A$2:$M$93,13,0)</f>
        <v>8006</v>
      </c>
      <c r="AC659" s="33" t="s">
        <v>305</v>
      </c>
      <c r="AD659" s="33" t="str">
        <f t="shared" ref="AD659" si="396">CONCATENATE(AC659,H659,"','",I659,"','",J659,"','",K659,"','",L659,"','",M659,"','",N659,"','",O659,"','",P659,"','",Q659,"','",R659,"','",S659,"','",T659,"','",U659,"','",V659,"','",W659,"','",X659,"','",Y659,"','",Z659,"','",AA659,"');")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('C087EB68DAF9','&lt;?xml version="1.0" encoding="UTF-8"?&gt;&lt;userconfig&gt;&lt;username&gt;Office Mebel Manado&lt;/username&gt;&lt;szId&gt;24AM100&lt;/szId&gt;&lt;password&gt;1234&lt;/password&gt;&lt;szDepoId&gt;24A&lt;/szDepoId&gt;&lt;szDepoName&gt;Manado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&lt;/userconfig&gt;','','24AM100','24A','192.168.0.240','8006','180.250.176.221','8006','1','1','1234','TO','INJECT','INJECT','2017-12-22 08:15:30','2017-12-22 08:15:30','','118.97.237.244','8006');</v>
      </c>
    </row>
    <row r="660" spans="1:30" s="37" customFormat="1" x14ac:dyDescent="0.25"/>
    <row r="661" spans="1:30" s="37" customFormat="1" ht="135" x14ac:dyDescent="0.25">
      <c r="A661" s="37" t="s">
        <v>1395</v>
      </c>
      <c r="B661" s="37" t="str">
        <f t="shared" ref="B661:B665" si="397">LEFT(A661,3)</f>
        <v>06B</v>
      </c>
      <c r="C661" s="37" t="str">
        <f>VLOOKUP(B661,Cabang!A:B,2,0)</f>
        <v>Muarabungo</v>
      </c>
      <c r="D661" s="37" t="str">
        <f>VLOOKUP(B661,Cabang!A:C,3,0)</f>
        <v>TKTW1</v>
      </c>
      <c r="E661" s="37" t="s">
        <v>1400</v>
      </c>
      <c r="F661" s="33" t="str">
        <f t="shared" ref="F661:F665" si="398">CONCATENATE("&lt;?xml version=""1.0"" encoding=""UTF-8""?&gt;&lt;userconfig&gt;&lt;username&gt;Office Mebel ",C661,"&lt;/username&gt;&lt;szId&gt;",K661,"&lt;/szId&gt;&lt;password&gt;1234&lt;/password&gt;&lt;szDepoId&gt;",L661,"&lt;/szDepoId&gt;&lt;szDepoName&gt;",C661,"&lt;/szDepoName&gt;&lt;database&gt;MobileSFA.db3&lt;/database&gt;&lt;szWifiIP&gt;",M661,"&lt;/szWifiIP&gt;&lt;szWifiPort&gt;",N661,"&lt;/szWifiPort&gt;&lt;szGPRSIP&gt;",O661,"&lt;/szGPRSIP&gt;&lt;szGPRSPort&gt;",P661,"&lt;/szGPRSPort&gt;  &lt;szBackUpIP&gt;",Z661,"&lt;/szBackUpIP&gt;&lt;szBackUpPort&gt;",AA661,"&lt;/szBackUpPort&gt;  &lt;szType&gt;TO&lt;/szType&gt;&lt;bWifi&gt;YES&lt;/bWifi&gt;&lt;bDalamKota&gt;YES&lt;/bDalamKota&gt;    &lt;/userconfig&gt;")</f>
        <v>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661" s="5" t="str">
        <f t="shared" ref="H661:H665" si="399">E661</f>
        <v>C087EB5A48F9</v>
      </c>
      <c r="I661" s="37" t="str">
        <f t="shared" ref="I661:I665" si="400">F661</f>
        <v>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661" s="37" t="str">
        <f t="shared" ref="K661:K665" si="401">CONCATENATE(B661,"M100")</f>
        <v>06BM100</v>
      </c>
      <c r="L661" s="37" t="str">
        <f t="shared" ref="L661:L665" si="402">B661</f>
        <v>06B</v>
      </c>
      <c r="M661" s="35" t="str">
        <f>VLOOKUP($L661,setting!$A$2:$M$93,3,0)</f>
        <v>192.168.0.158</v>
      </c>
      <c r="N661" s="35">
        <f>VLOOKUP($L661,setting!$A$2:$M$93,4,0)</f>
        <v>8008</v>
      </c>
      <c r="O661" s="35" t="str">
        <f>VLOOKUP($L661,setting!$A$2:$M$93,5,0)</f>
        <v>36.89.97.212</v>
      </c>
      <c r="P661" s="35">
        <f>VLOOKUP($L661,setting!$A$2:$M$93,6,0)</f>
        <v>8008</v>
      </c>
      <c r="Q661" s="37">
        <v>1</v>
      </c>
      <c r="R661" s="37">
        <v>1</v>
      </c>
      <c r="S661" s="37">
        <v>1234</v>
      </c>
      <c r="T661" s="37" t="s">
        <v>120</v>
      </c>
      <c r="U661" s="37" t="s">
        <v>302</v>
      </c>
      <c r="V661" s="37" t="s">
        <v>302</v>
      </c>
      <c r="W661" s="5" t="s">
        <v>466</v>
      </c>
      <c r="X661" s="5" t="s">
        <v>466</v>
      </c>
      <c r="Z661" s="35" t="str">
        <f>VLOOKUP($L661,setting!$A$2:$M$93,12,0)</f>
        <v>118.97.237.244</v>
      </c>
      <c r="AA661" s="35">
        <f>VLOOKUP($L661,setting!$A$2:$M$93,13,0)</f>
        <v>8008</v>
      </c>
      <c r="AC661" s="33" t="s">
        <v>305</v>
      </c>
      <c r="AD661" s="33" t="str">
        <f t="shared" ref="AD661:AD665" si="403">CONCATENATE(AC661,H661,"','",I661,"','",J661,"','",K661,"','",L661,"','",M661,"','",N661,"','",O661,"','",P661,"','",Q661,"','",R661,"','",S661,"','",T661,"','",U661,"','",V661,"','",W661,"','",X661,"','",Y661,"','",Z661,"','",AA661,"');")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('C087EB5A48F9','&lt;?xml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&lt;/userconfig&gt;','','06BM100','06B','192.168.0.158','8008','36.89.97.212','8008','1','1','1234','TO','INJECT','INJECT','2017-12-22 08:15:30','2017-12-22 08:15:30','','118.97.237.244','8008');</v>
      </c>
    </row>
    <row r="662" spans="1:30" s="37" customFormat="1" ht="135" x14ac:dyDescent="0.25">
      <c r="A662" s="37" t="s">
        <v>1396</v>
      </c>
      <c r="B662" s="37" t="str">
        <f t="shared" si="397"/>
        <v>12B</v>
      </c>
      <c r="C662" s="37" t="str">
        <f>VLOOKUP(B662,Cabang!A:B,2,0)</f>
        <v>Serang</v>
      </c>
      <c r="D662" s="37" t="str">
        <f>VLOOKUP(B662,Cabang!A:C,3,0)</f>
        <v>TKTW2</v>
      </c>
      <c r="E662" s="37" t="s">
        <v>1401</v>
      </c>
      <c r="F662" s="33" t="str">
        <f t="shared" si="398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H662" s="5" t="str">
        <f t="shared" si="399"/>
        <v>205EF72D2D4E</v>
      </c>
      <c r="I662" s="37" t="str">
        <f t="shared" si="400"/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K662" s="37" t="str">
        <f t="shared" si="401"/>
        <v>12BM100</v>
      </c>
      <c r="L662" s="37" t="str">
        <f t="shared" si="402"/>
        <v>12B</v>
      </c>
      <c r="M662" s="35" t="str">
        <f>VLOOKUP($L662,setting!$A$2:$M$93,3,0)</f>
        <v>192.168.0.240</v>
      </c>
      <c r="N662" s="35">
        <f>VLOOKUP($L662,setting!$A$2:$M$93,4,0)</f>
        <v>8002</v>
      </c>
      <c r="O662" s="35" t="str">
        <f>VLOOKUP($L662,setting!$A$2:$M$93,5,0)</f>
        <v>36.66.214.246</v>
      </c>
      <c r="P662" s="35">
        <f>VLOOKUP($L662,setting!$A$2:$M$93,6,0)</f>
        <v>8002</v>
      </c>
      <c r="Q662" s="37">
        <v>1</v>
      </c>
      <c r="R662" s="37">
        <v>1</v>
      </c>
      <c r="S662" s="37">
        <v>1234</v>
      </c>
      <c r="T662" s="37" t="s">
        <v>120</v>
      </c>
      <c r="U662" s="37" t="s">
        <v>302</v>
      </c>
      <c r="V662" s="37" t="s">
        <v>302</v>
      </c>
      <c r="W662" s="5" t="s">
        <v>466</v>
      </c>
      <c r="X662" s="5" t="s">
        <v>466</v>
      </c>
      <c r="Z662" s="35" t="str">
        <f>VLOOKUP($L662,setting!$A$2:$M$93,12,0)</f>
        <v>118.97.237.244</v>
      </c>
      <c r="AA662" s="35">
        <f>VLOOKUP($L662,setting!$A$2:$M$93,13,0)</f>
        <v>8002</v>
      </c>
      <c r="AC662" s="33" t="s">
        <v>305</v>
      </c>
      <c r="AD662" s="33" t="str">
        <f t="shared" si="40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('205EF72D2D4E','&lt;?xml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663" spans="1:30" s="37" customFormat="1" ht="135" x14ac:dyDescent="0.25">
      <c r="A663" s="21" t="s">
        <v>1397</v>
      </c>
      <c r="B663" s="37" t="str">
        <f t="shared" si="397"/>
        <v>13H</v>
      </c>
      <c r="C663" s="37" t="str">
        <f>VLOOKUP(B663,Cabang!A:B,2,0)</f>
        <v>Tasikmalaya</v>
      </c>
      <c r="D663" s="37" t="str">
        <f>VLOOKUP(B663,Cabang!A:C,3,0)</f>
        <v>TKTW2</v>
      </c>
      <c r="E663" s="37" t="s">
        <v>1402</v>
      </c>
      <c r="F663" s="33" t="str">
        <f t="shared" si="398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63" s="5" t="str">
        <f t="shared" si="399"/>
        <v>205EF72D2BEA</v>
      </c>
      <c r="I663" s="37" t="str">
        <f t="shared" si="400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63" s="37" t="str">
        <f t="shared" si="401"/>
        <v>13HM100</v>
      </c>
      <c r="L663" s="37" t="str">
        <f t="shared" si="402"/>
        <v>13H</v>
      </c>
      <c r="M663" s="35" t="str">
        <f>VLOOKUP($L663,setting!$A$2:$M$93,3,0)</f>
        <v>192.168.0.240</v>
      </c>
      <c r="N663" s="35">
        <f>VLOOKUP($L663,setting!$A$2:$M$93,4,0)</f>
        <v>8003</v>
      </c>
      <c r="O663" s="35" t="str">
        <f>VLOOKUP($L663,setting!$A$2:$M$93,5,0)</f>
        <v>180.250.176.222</v>
      </c>
      <c r="P663" s="35">
        <f>VLOOKUP($L663,setting!$A$2:$M$93,6,0)</f>
        <v>8009</v>
      </c>
      <c r="Q663" s="37">
        <v>1</v>
      </c>
      <c r="R663" s="37">
        <v>1</v>
      </c>
      <c r="S663" s="37">
        <v>1234</v>
      </c>
      <c r="T663" s="37" t="s">
        <v>120</v>
      </c>
      <c r="U663" s="37" t="s">
        <v>302</v>
      </c>
      <c r="V663" s="37" t="s">
        <v>302</v>
      </c>
      <c r="W663" s="5" t="s">
        <v>466</v>
      </c>
      <c r="X663" s="5" t="s">
        <v>466</v>
      </c>
      <c r="Z663" s="35" t="str">
        <f>VLOOKUP($L663,setting!$A$2:$M$93,12,0)</f>
        <v>118.97.237.244</v>
      </c>
      <c r="AA663" s="35">
        <f>VLOOKUP($L663,setting!$A$2:$M$93,13,0)</f>
        <v>8009</v>
      </c>
      <c r="AC663" s="33" t="s">
        <v>305</v>
      </c>
      <c r="AD663" s="33" t="str">
        <f t="shared" si="40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('205EF72D2BEA','&lt;?xml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&lt;/userconfig&gt;','','13HM100','13H','192.168.0.240','8003','180.250.176.222','8009','1','1','1234','TO','INJECT','INJECT','2017-12-22 08:15:30','2017-12-22 08:15:30','','118.97.237.244','8009');</v>
      </c>
    </row>
    <row r="664" spans="1:30" s="37" customFormat="1" ht="135" x14ac:dyDescent="0.25">
      <c r="A664" s="21" t="s">
        <v>1398</v>
      </c>
      <c r="B664" s="37" t="str">
        <f t="shared" si="397"/>
        <v>16C</v>
      </c>
      <c r="C664" s="37" t="str">
        <f>VLOOKUP(B664,Cabang!A:B,2,0)</f>
        <v>Surabaya Timur</v>
      </c>
      <c r="D664" s="37" t="str">
        <f>VLOOKUP(B664,Cabang!A:C,3,0)</f>
        <v>TKTW4</v>
      </c>
      <c r="E664" s="37" t="s">
        <v>1403</v>
      </c>
      <c r="F664" s="33" t="str">
        <f t="shared" si="398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664" s="5" t="str">
        <f t="shared" si="399"/>
        <v>205EF72D2BF6</v>
      </c>
      <c r="I664" s="37" t="str">
        <f t="shared" si="400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664" s="37" t="str">
        <f t="shared" si="401"/>
        <v>16CM100</v>
      </c>
      <c r="L664" s="37" t="str">
        <f t="shared" si="402"/>
        <v>16C</v>
      </c>
      <c r="M664" s="35" t="str">
        <f>VLOOKUP($L664,setting!$A$2:$M$93,3,0)</f>
        <v>192.168.0.240</v>
      </c>
      <c r="N664" s="35">
        <f>VLOOKUP($L664,setting!$A$2:$M$93,4,0)</f>
        <v>8005</v>
      </c>
      <c r="O664" s="35" t="str">
        <f>VLOOKUP($L664,setting!$A$2:$M$93,5,0)</f>
        <v>182.23.61.173</v>
      </c>
      <c r="P664" s="35">
        <f>VLOOKUP($L664,setting!$A$2:$M$93,6,0)</f>
        <v>8005</v>
      </c>
      <c r="Q664" s="37">
        <v>1</v>
      </c>
      <c r="R664" s="37">
        <v>1</v>
      </c>
      <c r="S664" s="37">
        <v>1234</v>
      </c>
      <c r="T664" s="37" t="s">
        <v>120</v>
      </c>
      <c r="U664" s="37" t="s">
        <v>302</v>
      </c>
      <c r="V664" s="37" t="s">
        <v>302</v>
      </c>
      <c r="W664" s="5" t="s">
        <v>466</v>
      </c>
      <c r="X664" s="5" t="s">
        <v>466</v>
      </c>
      <c r="Z664" s="35" t="str">
        <f>VLOOKUP($L664,setting!$A$2:$M$93,12,0)</f>
        <v>118.97.237.244</v>
      </c>
      <c r="AA664" s="35">
        <f>VLOOKUP($L664,setting!$A$2:$M$93,13,0)</f>
        <v>8005</v>
      </c>
      <c r="AC664" s="33" t="s">
        <v>305</v>
      </c>
      <c r="AD664" s="33" t="str">
        <f t="shared" si="40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('205EF72D2BF6','&lt;?xml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665" spans="1:30" s="37" customFormat="1" ht="135" x14ac:dyDescent="0.25">
      <c r="A665" s="21" t="s">
        <v>1399</v>
      </c>
      <c r="B665" s="37" t="str">
        <f t="shared" si="397"/>
        <v>29A</v>
      </c>
      <c r="C665" s="37" t="str">
        <f>VLOOKUP(B665,Cabang!A:B,2,0)</f>
        <v>Kendari</v>
      </c>
      <c r="D665" s="37" t="str">
        <f>VLOOKUP(B665,Cabang!A:C,3,0)</f>
        <v>TKTW5</v>
      </c>
      <c r="E665" s="37" t="s">
        <v>1404</v>
      </c>
      <c r="F665" s="33" t="str">
        <f t="shared" si="398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65" s="5" t="str">
        <f t="shared" si="399"/>
        <v>205EF72D2AA0</v>
      </c>
      <c r="I665" s="37" t="str">
        <f t="shared" si="400"/>
        <v>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65" s="37" t="str">
        <f t="shared" si="401"/>
        <v>29AM100</v>
      </c>
      <c r="L665" s="37" t="str">
        <f t="shared" si="402"/>
        <v>29A</v>
      </c>
      <c r="M665" s="35" t="str">
        <f>VLOOKUP($L665,setting!$A$2:$M$93,3,0)</f>
        <v>192.168.0.240</v>
      </c>
      <c r="N665" s="35">
        <f>VLOOKUP($L665,setting!$A$2:$M$93,4,0)</f>
        <v>8006</v>
      </c>
      <c r="O665" s="35" t="str">
        <f>VLOOKUP($L665,setting!$A$2:$M$93,5,0)</f>
        <v>180.250.176.221</v>
      </c>
      <c r="P665" s="35">
        <f>VLOOKUP($L665,setting!$A$2:$M$93,6,0)</f>
        <v>8009</v>
      </c>
      <c r="Q665" s="37">
        <v>1</v>
      </c>
      <c r="R665" s="37">
        <v>1</v>
      </c>
      <c r="S665" s="37">
        <v>1234</v>
      </c>
      <c r="T665" s="37" t="s">
        <v>120</v>
      </c>
      <c r="U665" s="37" t="s">
        <v>302</v>
      </c>
      <c r="V665" s="37" t="s">
        <v>302</v>
      </c>
      <c r="W665" s="5" t="s">
        <v>466</v>
      </c>
      <c r="X665" s="5" t="s">
        <v>466</v>
      </c>
      <c r="Z665" s="35" t="str">
        <f>VLOOKUP($L665,setting!$A$2:$M$93,12,0)</f>
        <v>118.97.237.244</v>
      </c>
      <c r="AA665" s="35">
        <f>VLOOKUP($L665,setting!$A$2:$M$93,13,0)</f>
        <v>8009</v>
      </c>
      <c r="AC665" s="33" t="s">
        <v>305</v>
      </c>
      <c r="AD665" s="33" t="str">
        <f t="shared" si="40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('205EF72D2AA0','&lt;?xml version="1.0" encoding="UTF-8"?&gt;&lt;userconfig&gt;&lt;username&gt;Office Mebel Kendari&lt;/username&gt;&lt;szId&gt;29AM100&lt;/szId&gt;&lt;password&gt;1234&lt;/password&gt;&lt;szDepoId&gt;29A&lt;/szDepoId&gt;&lt;szDepoName&gt;Kendari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&lt;/userconfig&gt;','','29AM100','29A','192.168.0.240','8006','180.250.176.221','8009','1','1','1234','TO','INJECT','INJECT','2017-12-22 08:15:30','2017-12-22 08:15:30','','118.97.237.244','8009');</v>
      </c>
    </row>
    <row r="666" spans="1:30" s="37" customFormat="1" x14ac:dyDescent="0.25"/>
    <row r="667" spans="1:30" s="37" customFormat="1" ht="135" x14ac:dyDescent="0.25">
      <c r="A667" s="32" t="s">
        <v>1405</v>
      </c>
      <c r="B667" s="37" t="str">
        <f t="shared" ref="B667" si="404">LEFT(A667,3)</f>
        <v>16E</v>
      </c>
      <c r="C667" s="37" t="str">
        <f>VLOOKUP(B667,Cabang!A:B,2,0)</f>
        <v>Kediri</v>
      </c>
      <c r="D667" s="37" t="str">
        <f>VLOOKUP(B667,Cabang!A:C,3,0)</f>
        <v>TKTW4</v>
      </c>
      <c r="E667" s="17" t="s">
        <v>1406</v>
      </c>
      <c r="F667" s="33" t="str">
        <f t="shared" ref="F667" si="405">CONCATENATE("&lt;?xml version=""1.0"" encoding=""UTF-8""?&gt;&lt;userconfig&gt;&lt;username&gt;Office Mebel ",C667,"&lt;/username&gt;&lt;szId&gt;",K667,"&lt;/szId&gt;&lt;password&gt;1234&lt;/password&gt;&lt;szDepoId&gt;",L667,"&lt;/szDepoId&gt;&lt;szDepoName&gt;",C667,"&lt;/szDepoName&gt;&lt;database&gt;MobileSFA.db3&lt;/database&gt;&lt;szWifiIP&gt;",M667,"&lt;/szWifiIP&gt;&lt;szWifiPort&gt;",N667,"&lt;/szWifiPort&gt;&lt;szGPRSIP&gt;",O667,"&lt;/szGPRSIP&gt;&lt;szGPRSPort&gt;",P667,"&lt;/szGPRSPort&gt;  &lt;szBackUpIP&gt;",Z667,"&lt;/szBackUpIP&gt;&lt;szBackUpPort&gt;",AA667,"&lt;/szBackUpPort&gt;  &lt;szType&gt;TO&lt;/szType&gt;&lt;bWifi&gt;YES&lt;/bWifi&gt;&lt;bDalamKota&gt;YES&lt;/bDalamKota&gt;    &lt;/userconfig&gt;")</f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667" s="5" t="str">
        <f t="shared" ref="H667" si="406">E667</f>
        <v>C087EB000CF5</v>
      </c>
      <c r="I667" s="37" t="str">
        <f t="shared" ref="I667" si="407">F667</f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667" s="37" t="str">
        <f t="shared" ref="K667" si="408">CONCATENATE(B667,"M100")</f>
        <v>16EM100</v>
      </c>
      <c r="L667" s="37" t="str">
        <f t="shared" ref="L667" si="409">B667</f>
        <v>16E</v>
      </c>
      <c r="M667" s="35" t="str">
        <f>VLOOKUP($L667,setting!$A$2:$M$93,3,0)</f>
        <v>192.168.0.240</v>
      </c>
      <c r="N667" s="35">
        <f>VLOOKUP($L667,setting!$A$2:$M$93,4,0)</f>
        <v>8005</v>
      </c>
      <c r="O667" s="35" t="str">
        <f>VLOOKUP($L667,setting!$A$2:$M$93,5,0)</f>
        <v>182.23.61.173</v>
      </c>
      <c r="P667" s="35">
        <f>VLOOKUP($L667,setting!$A$2:$M$93,6,0)</f>
        <v>8005</v>
      </c>
      <c r="Q667" s="37">
        <v>1</v>
      </c>
      <c r="R667" s="37">
        <v>1</v>
      </c>
      <c r="S667" s="37">
        <v>1234</v>
      </c>
      <c r="T667" s="37" t="s">
        <v>120</v>
      </c>
      <c r="U667" s="37" t="s">
        <v>302</v>
      </c>
      <c r="V667" s="37" t="s">
        <v>302</v>
      </c>
      <c r="W667" s="5" t="s">
        <v>466</v>
      </c>
      <c r="X667" s="5" t="s">
        <v>466</v>
      </c>
      <c r="Z667" s="35" t="str">
        <f>VLOOKUP($L667,setting!$A$2:$M$93,12,0)</f>
        <v>118.97.237.244</v>
      </c>
      <c r="AA667" s="35">
        <f>VLOOKUP($L667,setting!$A$2:$M$93,13,0)</f>
        <v>8005</v>
      </c>
      <c r="AC667" s="33" t="s">
        <v>305</v>
      </c>
      <c r="AD667" s="33" t="str">
        <f t="shared" ref="AD667" si="410">CONCATENATE(AC667,H667,"','",I667,"','",J667,"','",K667,"','",L667,"','",M667,"','",N667,"','",O667,"','",P667,"','",Q667,"','",R667,"','",S667,"','",T667,"','",U667,"','",V667,"','",W667,"','",X667,"','",Y667,"','",Z667,"','",AA667,"');")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('C087EB000CF5','&lt;?xml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668" spans="1:30" s="37" customFormat="1" x14ac:dyDescent="0.25"/>
    <row r="669" spans="1:30" s="37" customFormat="1" ht="135" x14ac:dyDescent="0.25">
      <c r="A669" s="32" t="s">
        <v>1407</v>
      </c>
      <c r="B669" s="37" t="str">
        <f t="shared" ref="B669:B670" si="411">LEFT(A669,3)</f>
        <v>23B</v>
      </c>
      <c r="C669" s="37" t="str">
        <f>VLOOKUP(B669,Cabang!A:B,2,0)</f>
        <v>Balikpapan</v>
      </c>
      <c r="D669" s="37" t="str">
        <f>VLOOKUP(B669,Cabang!A:C,3,0)</f>
        <v>TKTW5</v>
      </c>
      <c r="E669" s="17" t="s">
        <v>1409</v>
      </c>
      <c r="F669" s="33" t="str">
        <f t="shared" ref="F669:F670" si="412">CONCATENATE("&lt;?xml version=""1.0"" encoding=""UTF-8""?&gt;&lt;userconfig&gt;&lt;username&gt;Office Mebel ",C669,"&lt;/username&gt;&lt;szId&gt;",K669,"&lt;/szId&gt;&lt;password&gt;1234&lt;/password&gt;&lt;szDepoId&gt;",L669,"&lt;/szDepoId&gt;&lt;szDepoName&gt;",C669,"&lt;/szDepoName&gt;&lt;database&gt;MobileSFA.db3&lt;/database&gt;&lt;szWifiIP&gt;",M669,"&lt;/szWifiIP&gt;&lt;szWifiPort&gt;",N669,"&lt;/szWifiPort&gt;&lt;szGPRSIP&gt;",O669,"&lt;/szGPRSIP&gt;&lt;szGPRSPort&gt;",P669,"&lt;/szGPRSPort&gt;  &lt;szBackUpIP&gt;",Z669,"&lt;/szBackUpIP&gt;&lt;szBackUpPort&gt;",AA669,"&lt;/szBackUpPort&gt;  &lt;szType&gt;TO&lt;/szType&gt;&lt;bWifi&gt;YES&lt;/bWifi&gt;&lt;bDalamKota&gt;YES&lt;/bDalamKota&gt;    &lt;/userconfig&gt;")</f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69" s="5" t="str">
        <f t="shared" ref="H669:H670" si="413">E669</f>
        <v>C087EB5B8169</v>
      </c>
      <c r="I669" s="37" t="str">
        <f t="shared" ref="I669:I670" si="414">F669</f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69" s="37" t="str">
        <f t="shared" ref="K669:K670" si="415">CONCATENATE(B669,"M100")</f>
        <v>23BM100</v>
      </c>
      <c r="L669" s="37" t="str">
        <f t="shared" ref="L669:L670" si="416">B669</f>
        <v>23B</v>
      </c>
      <c r="M669" s="35" t="str">
        <f>VLOOKUP($L669,setting!$A$2:$M$93,3,0)</f>
        <v>192.168.0.157</v>
      </c>
      <c r="N669" s="35">
        <f>VLOOKUP($L669,setting!$A$2:$M$93,4,0)</f>
        <v>8009</v>
      </c>
      <c r="O669" s="35" t="str">
        <f>VLOOKUP($L669,setting!$A$2:$M$93,5,0)</f>
        <v>36.89.97.211</v>
      </c>
      <c r="P669" s="35">
        <f>VLOOKUP($L669,setting!$A$2:$M$93,6,0)</f>
        <v>8009</v>
      </c>
      <c r="Q669" s="37">
        <v>1</v>
      </c>
      <c r="R669" s="37">
        <v>1</v>
      </c>
      <c r="S669" s="37">
        <v>1234</v>
      </c>
      <c r="T669" s="37" t="s">
        <v>120</v>
      </c>
      <c r="U669" s="37" t="s">
        <v>302</v>
      </c>
      <c r="V669" s="37" t="s">
        <v>302</v>
      </c>
      <c r="W669" s="5" t="s">
        <v>466</v>
      </c>
      <c r="X669" s="5" t="s">
        <v>466</v>
      </c>
      <c r="Z669" s="35" t="str">
        <f>VLOOKUP($L669,setting!$A$2:$M$93,12,0)</f>
        <v>118.97.237.244</v>
      </c>
      <c r="AA669" s="35">
        <f>VLOOKUP($L669,setting!$A$2:$M$93,13,0)</f>
        <v>8009</v>
      </c>
      <c r="AC669" s="33" t="s">
        <v>305</v>
      </c>
      <c r="AD669" s="33" t="str">
        <f t="shared" ref="AD669:AD670" si="417">CONCATENATE(AC669,H669,"','",I669,"','",J669,"','",K669,"','",L669,"','",M669,"','",N669,"','",O669,"','",P669,"','",Q669,"','",R669,"','",S669,"','",T669,"','",U669,"','",V669,"','",W669,"','",X669,"','",Y669,"','",Z669,"','",AA669,"');")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('C087EB5B8169','&lt;?xml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670" spans="1:30" s="37" customFormat="1" ht="135" x14ac:dyDescent="0.25">
      <c r="A670" s="32" t="s">
        <v>1408</v>
      </c>
      <c r="B670" s="37" t="str">
        <f t="shared" si="411"/>
        <v>23B</v>
      </c>
      <c r="C670" s="37" t="str">
        <f>VLOOKUP(B670,Cabang!A:B,2,0)</f>
        <v>Balikpapan</v>
      </c>
      <c r="D670" s="37" t="str">
        <f>VLOOKUP(B670,Cabang!A:C,3,0)</f>
        <v>TKTW5</v>
      </c>
      <c r="E670" s="17" t="s">
        <v>1410</v>
      </c>
      <c r="F670" s="33" t="str">
        <f t="shared" si="412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670" s="5" t="str">
        <f t="shared" si="413"/>
        <v>C087EB5A4B6B</v>
      </c>
      <c r="I670" s="37" t="str">
        <f t="shared" si="414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670" s="37" t="str">
        <f t="shared" si="415"/>
        <v>23BM100</v>
      </c>
      <c r="L670" s="37" t="str">
        <f t="shared" si="416"/>
        <v>23B</v>
      </c>
      <c r="M670" s="35" t="str">
        <f>VLOOKUP($L670,setting!$A$2:$M$93,3,0)</f>
        <v>192.168.0.157</v>
      </c>
      <c r="N670" s="35">
        <f>VLOOKUP($L670,setting!$A$2:$M$93,4,0)</f>
        <v>8009</v>
      </c>
      <c r="O670" s="35" t="str">
        <f>VLOOKUP($L670,setting!$A$2:$M$93,5,0)</f>
        <v>36.89.97.211</v>
      </c>
      <c r="P670" s="35">
        <f>VLOOKUP($L670,setting!$A$2:$M$93,6,0)</f>
        <v>8009</v>
      </c>
      <c r="Q670" s="37">
        <v>1</v>
      </c>
      <c r="R670" s="37">
        <v>1</v>
      </c>
      <c r="S670" s="37">
        <v>1234</v>
      </c>
      <c r="T670" s="37" t="s">
        <v>120</v>
      </c>
      <c r="U670" s="37" t="s">
        <v>302</v>
      </c>
      <c r="V670" s="37" t="s">
        <v>302</v>
      </c>
      <c r="W670" s="5" t="s">
        <v>466</v>
      </c>
      <c r="X670" s="5" t="s">
        <v>466</v>
      </c>
      <c r="Z670" s="35" t="str">
        <f>VLOOKUP($L670,setting!$A$2:$M$93,12,0)</f>
        <v>118.97.237.244</v>
      </c>
      <c r="AA670" s="35">
        <f>VLOOKUP($L670,setting!$A$2:$M$93,13,0)</f>
        <v>8009</v>
      </c>
      <c r="AC670" s="33" t="s">
        <v>305</v>
      </c>
      <c r="AD670" s="33" t="str">
        <f t="shared" si="41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('C087EB5A4B6B','&lt;?xml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671" spans="1:30" s="37" customFormat="1" x14ac:dyDescent="0.25"/>
    <row r="672" spans="1:30" s="37" customFormat="1" ht="135" x14ac:dyDescent="0.25">
      <c r="A672" s="21" t="s">
        <v>1411</v>
      </c>
      <c r="B672" s="37" t="str">
        <f t="shared" ref="B672:B675" si="418">LEFT(A672,3)</f>
        <v>07A</v>
      </c>
      <c r="C672" s="37" t="str">
        <f>VLOOKUP(B672,Cabang!A:B,2,0)</f>
        <v>Bengkulu</v>
      </c>
      <c r="D672" s="37" t="str">
        <f>VLOOKUP(B672,Cabang!A:C,3,0)</f>
        <v>TKTW1</v>
      </c>
      <c r="E672" s="37" t="s">
        <v>1415</v>
      </c>
      <c r="F672" s="33" t="str">
        <f t="shared" ref="F672:F675" si="419">CONCATENATE("&lt;?xml version=""1.0"" encoding=""UTF-8""?&gt;&lt;userconfig&gt;&lt;username&gt;Office Mebel ",C672,"&lt;/username&gt;&lt;szId&gt;",K672,"&lt;/szId&gt;&lt;password&gt;1234&lt;/password&gt;&lt;szDepoId&gt;",L672,"&lt;/szDepoId&gt;&lt;szDepoName&gt;",C672,"&lt;/szDepoName&gt;&lt;database&gt;MobileSFA.db3&lt;/database&gt;&lt;szWifiIP&gt;",M672,"&lt;/szWifiIP&gt;&lt;szWifiPort&gt;",N672,"&lt;/szWifiPort&gt;&lt;szGPRSIP&gt;",O672,"&lt;/szGPRSIP&gt;&lt;szGPRSPort&gt;",P672,"&lt;/szGPRSPort&gt;  &lt;szBackUpIP&gt;",Z672,"&lt;/szBackUpIP&gt;&lt;szBackUpPort&gt;",AA672,"&lt;/szBackUpPort&gt;  &lt;szType&gt;TO&lt;/szType&gt;&lt;bWifi&gt;YES&lt;/bWifi&gt;&lt;bDalamKota&gt;YES&lt;/bDalamKota&gt;    &lt;/userconfig&gt;")</f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672" s="5" t="str">
        <f t="shared" ref="H672:H675" si="420">E672</f>
        <v>C087EB5A4B67</v>
      </c>
      <c r="I672" s="37" t="str">
        <f t="shared" ref="I672:I675" si="421">F672</f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672" s="37" t="str">
        <f t="shared" ref="K672:K675" si="422">CONCATENATE(B672,"M100")</f>
        <v>07AM100</v>
      </c>
      <c r="L672" s="37" t="str">
        <f t="shared" ref="L672:L675" si="423">B672</f>
        <v>07A</v>
      </c>
      <c r="M672" s="35" t="str">
        <f>VLOOKUP($L672,setting!$A$2:$M$93,3,0)</f>
        <v>192.168.0.158</v>
      </c>
      <c r="N672" s="35">
        <f>VLOOKUP($L672,setting!$A$2:$M$93,4,0)</f>
        <v>8008</v>
      </c>
      <c r="O672" s="35" t="str">
        <f>VLOOKUP($L672,setting!$A$2:$M$93,5,0)</f>
        <v>36.89.97.212</v>
      </c>
      <c r="P672" s="35">
        <f>VLOOKUP($L672,setting!$A$2:$M$93,6,0)</f>
        <v>8008</v>
      </c>
      <c r="Q672" s="37">
        <v>1</v>
      </c>
      <c r="R672" s="37">
        <v>1</v>
      </c>
      <c r="S672" s="37">
        <v>1234</v>
      </c>
      <c r="T672" s="37" t="s">
        <v>120</v>
      </c>
      <c r="U672" s="37" t="s">
        <v>302</v>
      </c>
      <c r="V672" s="37" t="s">
        <v>302</v>
      </c>
      <c r="W672" s="5" t="s">
        <v>466</v>
      </c>
      <c r="X672" s="5" t="s">
        <v>466</v>
      </c>
      <c r="Z672" s="35" t="str">
        <f>VLOOKUP($L672,setting!$A$2:$M$93,12,0)</f>
        <v>118.97.237.244</v>
      </c>
      <c r="AA672" s="35">
        <f>VLOOKUP($L672,setting!$A$2:$M$93,13,0)</f>
        <v>8008</v>
      </c>
      <c r="AC672" s="33" t="s">
        <v>305</v>
      </c>
      <c r="AD672" s="33" t="str">
        <f t="shared" ref="AD672:AD675" si="424">CONCATENATE(AC672,H672,"','",I672,"','",J672,"','",K672,"','",L672,"','",M672,"','",N672,"','",O672,"','",P672,"','",Q672,"','",R672,"','",S672,"','",T672,"','",U672,"','",V672,"','",W672,"','",X672,"','",Y672,"','",Z672,"','",AA672,"');")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('C087EB5A4B67','&lt;?xml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&lt;/userconfig&gt;','','07AM100','07A','192.168.0.158','8008','36.89.97.212','8008','1','1','1234','TO','INJECT','INJECT','2017-12-22 08:15:30','2017-12-22 08:15:30','','118.97.237.244','8008');</v>
      </c>
    </row>
    <row r="673" spans="1:30" s="37" customFormat="1" ht="135" x14ac:dyDescent="0.25">
      <c r="A673" s="21" t="s">
        <v>1412</v>
      </c>
      <c r="B673" s="37" t="str">
        <f t="shared" si="418"/>
        <v>07A</v>
      </c>
      <c r="C673" s="37" t="str">
        <f>VLOOKUP(B673,Cabang!A:B,2,0)</f>
        <v>Bengkulu</v>
      </c>
      <c r="D673" s="37" t="str">
        <f>VLOOKUP(B673,Cabang!A:C,3,0)</f>
        <v>TKTW1</v>
      </c>
      <c r="E673" s="37" t="s">
        <v>1416</v>
      </c>
      <c r="F673" s="33" t="str">
        <f t="shared" si="419"/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673" s="5" t="str">
        <f t="shared" si="420"/>
        <v>C087EB5B8187</v>
      </c>
      <c r="I673" s="37" t="str">
        <f t="shared" si="421"/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673" s="37" t="str">
        <f t="shared" si="422"/>
        <v>07AM100</v>
      </c>
      <c r="L673" s="37" t="str">
        <f t="shared" si="423"/>
        <v>07A</v>
      </c>
      <c r="M673" s="35" t="str">
        <f>VLOOKUP($L673,setting!$A$2:$M$93,3,0)</f>
        <v>192.168.0.158</v>
      </c>
      <c r="N673" s="35">
        <f>VLOOKUP($L673,setting!$A$2:$M$93,4,0)</f>
        <v>8008</v>
      </c>
      <c r="O673" s="35" t="str">
        <f>VLOOKUP($L673,setting!$A$2:$M$93,5,0)</f>
        <v>36.89.97.212</v>
      </c>
      <c r="P673" s="35">
        <f>VLOOKUP($L673,setting!$A$2:$M$93,6,0)</f>
        <v>8008</v>
      </c>
      <c r="Q673" s="37">
        <v>1</v>
      </c>
      <c r="R673" s="37">
        <v>1</v>
      </c>
      <c r="S673" s="37">
        <v>1234</v>
      </c>
      <c r="T673" s="37" t="s">
        <v>120</v>
      </c>
      <c r="U673" s="37" t="s">
        <v>302</v>
      </c>
      <c r="V673" s="37" t="s">
        <v>302</v>
      </c>
      <c r="W673" s="5" t="s">
        <v>466</v>
      </c>
      <c r="X673" s="5" t="s">
        <v>466</v>
      </c>
      <c r="Z673" s="35" t="str">
        <f>VLOOKUP($L673,setting!$A$2:$M$93,12,0)</f>
        <v>118.97.237.244</v>
      </c>
      <c r="AA673" s="35">
        <f>VLOOKUP($L673,setting!$A$2:$M$93,13,0)</f>
        <v>8008</v>
      </c>
      <c r="AC673" s="33" t="s">
        <v>305</v>
      </c>
      <c r="AD673" s="33" t="str">
        <f t="shared" si="42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('C087EB5B8187','&lt;?xml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&lt;/userconfig&gt;','','07AM100','07A','192.168.0.158','8008','36.89.97.212','8008','1','1','1234','TO','INJECT','INJECT','2017-12-22 08:15:30','2017-12-22 08:15:30','','118.97.237.244','8008');</v>
      </c>
    </row>
    <row r="674" spans="1:30" s="37" customFormat="1" ht="135" x14ac:dyDescent="0.25">
      <c r="A674" s="21" t="s">
        <v>1413</v>
      </c>
      <c r="B674" s="37" t="str">
        <f t="shared" si="418"/>
        <v>07A</v>
      </c>
      <c r="C674" s="37" t="str">
        <f>VLOOKUP(B674,Cabang!A:B,2,0)</f>
        <v>Bengkulu</v>
      </c>
      <c r="D674" s="37" t="str">
        <f>VLOOKUP(B674,Cabang!A:C,3,0)</f>
        <v>TKTW1</v>
      </c>
      <c r="E674" s="37" t="s">
        <v>1417</v>
      </c>
      <c r="F674" s="33" t="str">
        <f t="shared" si="419"/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674" s="5" t="str">
        <f t="shared" si="420"/>
        <v>C087EB5A48FD</v>
      </c>
      <c r="I674" s="37" t="str">
        <f t="shared" si="421"/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674" s="37" t="str">
        <f t="shared" si="422"/>
        <v>07AM100</v>
      </c>
      <c r="L674" s="37" t="str">
        <f t="shared" si="423"/>
        <v>07A</v>
      </c>
      <c r="M674" s="35" t="str">
        <f>VLOOKUP($L674,setting!$A$2:$M$93,3,0)</f>
        <v>192.168.0.158</v>
      </c>
      <c r="N674" s="35">
        <f>VLOOKUP($L674,setting!$A$2:$M$93,4,0)</f>
        <v>8008</v>
      </c>
      <c r="O674" s="35" t="str">
        <f>VLOOKUP($L674,setting!$A$2:$M$93,5,0)</f>
        <v>36.89.97.212</v>
      </c>
      <c r="P674" s="35">
        <f>VLOOKUP($L674,setting!$A$2:$M$93,6,0)</f>
        <v>8008</v>
      </c>
      <c r="Q674" s="37">
        <v>1</v>
      </c>
      <c r="R674" s="37">
        <v>1</v>
      </c>
      <c r="S674" s="37">
        <v>1234</v>
      </c>
      <c r="T674" s="37" t="s">
        <v>120</v>
      </c>
      <c r="U674" s="37" t="s">
        <v>302</v>
      </c>
      <c r="V674" s="37" t="s">
        <v>302</v>
      </c>
      <c r="W674" s="5" t="s">
        <v>466</v>
      </c>
      <c r="X674" s="5" t="s">
        <v>466</v>
      </c>
      <c r="Z674" s="35" t="str">
        <f>VLOOKUP($L674,setting!$A$2:$M$93,12,0)</f>
        <v>118.97.237.244</v>
      </c>
      <c r="AA674" s="35">
        <f>VLOOKUP($L674,setting!$A$2:$M$93,13,0)</f>
        <v>8008</v>
      </c>
      <c r="AC674" s="33" t="s">
        <v>305</v>
      </c>
      <c r="AD674" s="33" t="str">
        <f t="shared" si="42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('C087EB5A48FD','&lt;?xml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&lt;/userconfig&gt;','','07AM100','07A','192.168.0.158','8008','36.89.97.212','8008','1','1','1234','TO','INJECT','INJECT','2017-12-22 08:15:30','2017-12-22 08:15:30','','118.97.237.244','8008');</v>
      </c>
    </row>
    <row r="675" spans="1:30" s="37" customFormat="1" ht="135" x14ac:dyDescent="0.25">
      <c r="A675" s="21" t="s">
        <v>1414</v>
      </c>
      <c r="B675" s="37" t="str">
        <f t="shared" si="418"/>
        <v>07A</v>
      </c>
      <c r="C675" s="37" t="str">
        <f>VLOOKUP(B675,Cabang!A:B,2,0)</f>
        <v>Bengkulu</v>
      </c>
      <c r="D675" s="37" t="str">
        <f>VLOOKUP(B675,Cabang!A:C,3,0)</f>
        <v>TKTW1</v>
      </c>
      <c r="E675" s="37" t="s">
        <v>1418</v>
      </c>
      <c r="F675" s="33" t="str">
        <f t="shared" si="419"/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675" s="5" t="str">
        <f t="shared" si="420"/>
        <v>C087EB5A4B71</v>
      </c>
      <c r="I675" s="37" t="str">
        <f t="shared" si="421"/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675" s="37" t="str">
        <f t="shared" si="422"/>
        <v>07AM100</v>
      </c>
      <c r="L675" s="37" t="str">
        <f t="shared" si="423"/>
        <v>07A</v>
      </c>
      <c r="M675" s="35" t="str">
        <f>VLOOKUP($L675,setting!$A$2:$M$93,3,0)</f>
        <v>192.168.0.158</v>
      </c>
      <c r="N675" s="35">
        <f>VLOOKUP($L675,setting!$A$2:$M$93,4,0)</f>
        <v>8008</v>
      </c>
      <c r="O675" s="35" t="str">
        <f>VLOOKUP($L675,setting!$A$2:$M$93,5,0)</f>
        <v>36.89.97.212</v>
      </c>
      <c r="P675" s="35">
        <f>VLOOKUP($L675,setting!$A$2:$M$93,6,0)</f>
        <v>8008</v>
      </c>
      <c r="Q675" s="37">
        <v>1</v>
      </c>
      <c r="R675" s="37">
        <v>1</v>
      </c>
      <c r="S675" s="37">
        <v>1234</v>
      </c>
      <c r="T675" s="37" t="s">
        <v>120</v>
      </c>
      <c r="U675" s="37" t="s">
        <v>302</v>
      </c>
      <c r="V675" s="37" t="s">
        <v>302</v>
      </c>
      <c r="W675" s="5" t="s">
        <v>466</v>
      </c>
      <c r="X675" s="5" t="s">
        <v>466</v>
      </c>
      <c r="Z675" s="35" t="str">
        <f>VLOOKUP($L675,setting!$A$2:$M$93,12,0)</f>
        <v>118.97.237.244</v>
      </c>
      <c r="AA675" s="35">
        <f>VLOOKUP($L675,setting!$A$2:$M$93,13,0)</f>
        <v>8008</v>
      </c>
      <c r="AC675" s="33" t="s">
        <v>305</v>
      </c>
      <c r="AD675" s="33" t="str">
        <f t="shared" si="42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('C087EB5A4B71','&lt;?xml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&lt;/userconfig&gt;','','07AM100','07A','192.168.0.158','8008','36.89.97.212','8008','1','1','1234','TO','INJECT','INJECT','2017-12-22 08:15:30','2017-12-22 08:15:30','','118.97.237.244','8008');</v>
      </c>
    </row>
    <row r="676" spans="1:30" s="37" customFormat="1" x14ac:dyDescent="0.25"/>
    <row r="677" spans="1:30" s="37" customFormat="1" ht="135" x14ac:dyDescent="0.25">
      <c r="A677" s="32" t="s">
        <v>1419</v>
      </c>
      <c r="B677" s="40" t="str">
        <f t="shared" ref="B677:B678" si="425">LEFT(A677,3)</f>
        <v>16F</v>
      </c>
      <c r="C677" s="40" t="str">
        <f>VLOOKUP(B677,Cabang!A:B,2,0)</f>
        <v>Malang</v>
      </c>
      <c r="D677" s="40" t="str">
        <f>VLOOKUP(B677,Cabang!A:C,3,0)</f>
        <v>TKTW4</v>
      </c>
      <c r="E677" s="38" t="s">
        <v>1421</v>
      </c>
      <c r="F677" s="33" t="str">
        <f t="shared" ref="F677:F678" si="426">CONCATENATE("&lt;?xml version=""1.0"" encoding=""UTF-8""?&gt;&lt;userconfig&gt;&lt;username&gt;Office Mebel ",C677,"&lt;/username&gt;&lt;szId&gt;",K677,"&lt;/szId&gt;&lt;password&gt;1234&lt;/password&gt;&lt;szDepoId&gt;",L677,"&lt;/szDepoId&gt;&lt;szDepoName&gt;",C677,"&lt;/szDepoName&gt;&lt;database&gt;MobileSFA.db3&lt;/database&gt;&lt;szWifiIP&gt;",M677,"&lt;/szWifiIP&gt;&lt;szWifiPort&gt;",N677,"&lt;/szWifiPort&gt;&lt;szGPRSIP&gt;",O677,"&lt;/szGPRSIP&gt;&lt;szGPRSPort&gt;",P677,"&lt;/szGPRSPort&gt;  &lt;szBackUpIP&gt;",Z677,"&lt;/szBackUpIP&gt;&lt;szBackUpPort&gt;",AA677,"&lt;/szBackUpPort&gt;  &lt;szType&gt;TO&lt;/szType&gt;&lt;bWifi&gt;YES&lt;/bWifi&gt;&lt;bDalamKota&gt;YES&lt;/bDalamKota&gt;    &lt;/userconfig&gt;")</f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677" s="5" t="str">
        <f t="shared" ref="H677:H678" si="427">E677</f>
        <v>C087EB5A4AA5</v>
      </c>
      <c r="I677" s="37" t="str">
        <f t="shared" ref="I677:I678" si="428">F677</f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677" s="37" t="str">
        <f t="shared" ref="K677:K678" si="429">CONCATENATE(B677,"M100")</f>
        <v>16FM100</v>
      </c>
      <c r="L677" s="37" t="str">
        <f t="shared" ref="L677:L678" si="430">B677</f>
        <v>16F</v>
      </c>
      <c r="M677" s="35" t="str">
        <f>VLOOKUP($L677,setting!$A$2:$M$93,3,0)</f>
        <v>192.168.0.155</v>
      </c>
      <c r="N677" s="35">
        <f>VLOOKUP($L677,setting!$A$2:$M$93,4,0)</f>
        <v>8005</v>
      </c>
      <c r="O677" s="35" t="str">
        <f>VLOOKUP($L677,setting!$A$2:$M$93,5,0)</f>
        <v>182.23.61.173</v>
      </c>
      <c r="P677" s="35">
        <f>VLOOKUP($L677,setting!$A$2:$M$93,6,0)</f>
        <v>8005</v>
      </c>
      <c r="Q677" s="37">
        <v>1</v>
      </c>
      <c r="R677" s="37">
        <v>1</v>
      </c>
      <c r="S677" s="37">
        <v>1234</v>
      </c>
      <c r="T677" s="37" t="s">
        <v>120</v>
      </c>
      <c r="U677" s="37" t="s">
        <v>302</v>
      </c>
      <c r="V677" s="37" t="s">
        <v>302</v>
      </c>
      <c r="W677" s="5" t="s">
        <v>466</v>
      </c>
      <c r="X677" s="5" t="s">
        <v>466</v>
      </c>
      <c r="Z677" s="35" t="str">
        <f>VLOOKUP($L677,setting!$A$2:$M$93,12,0)</f>
        <v>118.97.237.244</v>
      </c>
      <c r="AA677" s="35">
        <f>VLOOKUP($L677,setting!$A$2:$M$93,13,0)</f>
        <v>8005</v>
      </c>
      <c r="AC677" s="33" t="s">
        <v>305</v>
      </c>
      <c r="AD677" s="33" t="str">
        <f t="shared" ref="AD677:AD678" si="431">CONCATENATE(AC677,H677,"','",I677,"','",J677,"','",K677,"','",L677,"','",M677,"','",N677,"','",O677,"','",P677,"','",Q677,"','",R677,"','",S677,"','",T677,"','",U677,"','",V677,"','",W677,"','",X677,"','",Y677,"','",Z677,"','",AA677,"');")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('C087EB5A4AA5','&lt;?xml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678" spans="1:30" s="37" customFormat="1" ht="135" x14ac:dyDescent="0.25">
      <c r="A678" s="32" t="s">
        <v>1420</v>
      </c>
      <c r="B678" s="40" t="str">
        <f t="shared" si="425"/>
        <v>16E</v>
      </c>
      <c r="C678" s="40" t="str">
        <f>VLOOKUP(B678,Cabang!A:B,2,0)</f>
        <v>Kediri</v>
      </c>
      <c r="D678" s="40" t="str">
        <f>VLOOKUP(B678,Cabang!A:C,3,0)</f>
        <v>TKTW4</v>
      </c>
      <c r="E678" s="38" t="s">
        <v>1422</v>
      </c>
      <c r="F678" s="33" t="str">
        <f t="shared" si="426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678" s="5" t="str">
        <f t="shared" si="427"/>
        <v>C087EB5B884F</v>
      </c>
      <c r="I678" s="37" t="str">
        <f t="shared" si="428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678" s="37" t="str">
        <f t="shared" si="429"/>
        <v>16EM100</v>
      </c>
      <c r="L678" s="37" t="str">
        <f t="shared" si="430"/>
        <v>16E</v>
      </c>
      <c r="M678" s="35" t="str">
        <f>VLOOKUP($L678,setting!$A$2:$M$93,3,0)</f>
        <v>192.168.0.240</v>
      </c>
      <c r="N678" s="35">
        <f>VLOOKUP($L678,setting!$A$2:$M$93,4,0)</f>
        <v>8005</v>
      </c>
      <c r="O678" s="35" t="str">
        <f>VLOOKUP($L678,setting!$A$2:$M$93,5,0)</f>
        <v>182.23.61.173</v>
      </c>
      <c r="P678" s="35">
        <f>VLOOKUP($L678,setting!$A$2:$M$93,6,0)</f>
        <v>8005</v>
      </c>
      <c r="Q678" s="37">
        <v>1</v>
      </c>
      <c r="R678" s="37">
        <v>1</v>
      </c>
      <c r="S678" s="37">
        <v>1234</v>
      </c>
      <c r="T678" s="37" t="s">
        <v>120</v>
      </c>
      <c r="U678" s="37" t="s">
        <v>302</v>
      </c>
      <c r="V678" s="37" t="s">
        <v>302</v>
      </c>
      <c r="W678" s="5" t="s">
        <v>466</v>
      </c>
      <c r="X678" s="5" t="s">
        <v>466</v>
      </c>
      <c r="Z678" s="35" t="str">
        <f>VLOOKUP($L678,setting!$A$2:$M$93,12,0)</f>
        <v>118.97.237.244</v>
      </c>
      <c r="AA678" s="35">
        <f>VLOOKUP($L678,setting!$A$2:$M$93,13,0)</f>
        <v>8005</v>
      </c>
      <c r="AC678" s="33" t="s">
        <v>305</v>
      </c>
      <c r="AD678" s="33" t="str">
        <f t="shared" si="431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('C087EB5B884F','&lt;?xml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679" spans="1:30" x14ac:dyDescent="0.25">
      <c r="A679" s="40"/>
      <c r="B679" s="40"/>
      <c r="C679" s="40"/>
      <c r="D679" s="40"/>
      <c r="E679" s="40"/>
      <c r="L679"/>
    </row>
    <row r="680" spans="1:30" ht="135" x14ac:dyDescent="0.25">
      <c r="A680" s="32" t="s">
        <v>1423</v>
      </c>
      <c r="B680" s="40" t="str">
        <f t="shared" ref="B680:B681" si="432">LEFT(A680,3)</f>
        <v>12C</v>
      </c>
      <c r="C680" s="40" t="str">
        <f>VLOOKUP(B680,Cabang!A:B,2,0)</f>
        <v>Balaraja</v>
      </c>
      <c r="D680" s="40" t="str">
        <f>VLOOKUP(B680,Cabang!A:C,3,0)</f>
        <v>TKTW2</v>
      </c>
      <c r="E680" s="32" t="s">
        <v>1425</v>
      </c>
      <c r="F680" s="33" t="str">
        <f t="shared" ref="F680:F681" si="433">CONCATENATE("&lt;?xml version=""1.0"" encoding=""UTF-8""?&gt;&lt;userconfig&gt;&lt;username&gt;Office Mebel ",C680,"&lt;/username&gt;&lt;szId&gt;",K680,"&lt;/szId&gt;&lt;password&gt;1234&lt;/password&gt;&lt;szDepoId&gt;",L680,"&lt;/szDepoId&gt;&lt;szDepoName&gt;",C680,"&lt;/szDepoName&gt;&lt;database&gt;MobileSFA.db3&lt;/database&gt;&lt;szWifiIP&gt;",M680,"&lt;/szWifiIP&gt;&lt;szWifiPort&gt;",N680,"&lt;/szWifiPort&gt;&lt;szGPRSIP&gt;",O680,"&lt;/szGPRSIP&gt;&lt;szGPRSPort&gt;",P680,"&lt;/szGPRSPort&gt;  &lt;szBackUpIP&gt;",Z680,"&lt;/szBackUpIP&gt;&lt;szBackUpPort&gt;",AA680,"&lt;/szBackUpPort&gt;  &lt;szType&gt;TO&lt;/szType&gt;&lt;bWifi&gt;YES&lt;/bWifi&gt;&lt;bDalamKota&gt;YES&lt;/bDalamKota&gt;    &lt;/userconfig&gt;")</f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80" s="37"/>
      <c r="H680" s="5" t="str">
        <f t="shared" ref="H680:H681" si="434">E680</f>
        <v>C087EB5CB681</v>
      </c>
      <c r="I680" s="37" t="str">
        <f t="shared" ref="I680:I681" si="435">F680</f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80" s="37"/>
      <c r="K680" s="37" t="str">
        <f t="shared" ref="K680:K681" si="436">CONCATENATE(B680,"M100")</f>
        <v>12CM100</v>
      </c>
      <c r="L680" s="37" t="str">
        <f t="shared" ref="L680:L681" si="437">B680</f>
        <v>12C</v>
      </c>
      <c r="M680" s="35" t="str">
        <f>VLOOKUP($L680,setting!$A$2:$M$93,3,0)</f>
        <v>192.168.0.152</v>
      </c>
      <c r="N680" s="35">
        <f>VLOOKUP($L680,setting!$A$2:$M$93,4,0)</f>
        <v>8009</v>
      </c>
      <c r="O680" s="35" t="str">
        <f>VLOOKUP($L680,setting!$A$2:$M$93,5,0)</f>
        <v>36.66.214.246</v>
      </c>
      <c r="P680" s="35">
        <f>VLOOKUP($L680,setting!$A$2:$M$93,6,0)</f>
        <v>8009</v>
      </c>
      <c r="Q680" s="37">
        <v>1</v>
      </c>
      <c r="R680" s="37">
        <v>1</v>
      </c>
      <c r="S680" s="37">
        <v>1234</v>
      </c>
      <c r="T680" s="37" t="s">
        <v>120</v>
      </c>
      <c r="U680" s="37" t="s">
        <v>302</v>
      </c>
      <c r="V680" s="37" t="s">
        <v>302</v>
      </c>
      <c r="W680" s="5" t="s">
        <v>466</v>
      </c>
      <c r="X680" s="5" t="s">
        <v>466</v>
      </c>
      <c r="Y680" s="37"/>
      <c r="Z680" s="35" t="str">
        <f>VLOOKUP($L680,setting!$A$2:$M$93,12,0)</f>
        <v>118.97.237.244</v>
      </c>
      <c r="AA680" s="35">
        <f>VLOOKUP($L680,setting!$A$2:$M$93,13,0)</f>
        <v>8009</v>
      </c>
      <c r="AB680" s="37"/>
      <c r="AC680" s="33" t="s">
        <v>305</v>
      </c>
      <c r="AD680" s="33" t="str">
        <f t="shared" ref="AD680:AD681" si="438">CONCATENATE(AC680,H680,"','",I680,"','",J680,"','",K680,"','",L680,"','",M680,"','",N680,"','",O680,"','",P680,"','",Q680,"','",R680,"','",S680,"','",T680,"','",U680,"','",V680,"','",W680,"','",X680,"','",Y680,"','",Z680,"','",AA680,"');")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('C087EB5CB681','&lt;?xml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681" spans="1:30" ht="135" x14ac:dyDescent="0.25">
      <c r="A681" s="32" t="s">
        <v>1424</v>
      </c>
      <c r="B681" s="40" t="str">
        <f t="shared" si="432"/>
        <v>12C</v>
      </c>
      <c r="C681" s="40" t="str">
        <f>VLOOKUP(B681,Cabang!A:B,2,0)</f>
        <v>Balaraja</v>
      </c>
      <c r="D681" s="40" t="str">
        <f>VLOOKUP(B681,Cabang!A:C,3,0)</f>
        <v>TKTW2</v>
      </c>
      <c r="E681" s="32" t="s">
        <v>1426</v>
      </c>
      <c r="F681" s="33" t="str">
        <f t="shared" si="43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81" s="37"/>
      <c r="H681" s="5" t="str">
        <f t="shared" si="434"/>
        <v>C087EB6109E7</v>
      </c>
      <c r="I681" s="37" t="str">
        <f t="shared" si="435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81" s="37"/>
      <c r="K681" s="37" t="str">
        <f t="shared" si="436"/>
        <v>12CM100</v>
      </c>
      <c r="L681" s="37" t="str">
        <f t="shared" si="437"/>
        <v>12C</v>
      </c>
      <c r="M681" s="35" t="str">
        <f>VLOOKUP($L681,setting!$A$2:$M$93,3,0)</f>
        <v>192.168.0.152</v>
      </c>
      <c r="N681" s="35">
        <f>VLOOKUP($L681,setting!$A$2:$M$93,4,0)</f>
        <v>8009</v>
      </c>
      <c r="O681" s="35" t="str">
        <f>VLOOKUP($L681,setting!$A$2:$M$93,5,0)</f>
        <v>36.66.214.246</v>
      </c>
      <c r="P681" s="35">
        <f>VLOOKUP($L681,setting!$A$2:$M$93,6,0)</f>
        <v>8009</v>
      </c>
      <c r="Q681" s="37">
        <v>1</v>
      </c>
      <c r="R681" s="37">
        <v>1</v>
      </c>
      <c r="S681" s="37">
        <v>1234</v>
      </c>
      <c r="T681" s="37" t="s">
        <v>120</v>
      </c>
      <c r="U681" s="37" t="s">
        <v>302</v>
      </c>
      <c r="V681" s="37" t="s">
        <v>302</v>
      </c>
      <c r="W681" s="5" t="s">
        <v>466</v>
      </c>
      <c r="X681" s="5" t="s">
        <v>466</v>
      </c>
      <c r="Y681" s="37"/>
      <c r="Z681" s="35" t="str">
        <f>VLOOKUP($L681,setting!$A$2:$M$93,12,0)</f>
        <v>118.97.237.244</v>
      </c>
      <c r="AA681" s="35">
        <f>VLOOKUP($L681,setting!$A$2:$M$93,13,0)</f>
        <v>8009</v>
      </c>
      <c r="AB681" s="37"/>
      <c r="AC681" s="33" t="s">
        <v>305</v>
      </c>
      <c r="AD681" s="33" t="str">
        <f t="shared" si="43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('C087EB6109E7','&lt;?xml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682" spans="1:30" x14ac:dyDescent="0.25">
      <c r="A682" s="40"/>
      <c r="B682" s="40"/>
      <c r="C682" s="40"/>
      <c r="D682" s="40"/>
      <c r="E682" s="40"/>
      <c r="L682"/>
    </row>
    <row r="683" spans="1:30" ht="135" x14ac:dyDescent="0.25">
      <c r="A683" s="39" t="s">
        <v>1427</v>
      </c>
      <c r="B683" s="40" t="str">
        <f t="shared" ref="B683" si="439">LEFT(A683,3)</f>
        <v>14A</v>
      </c>
      <c r="C683" s="40" t="str">
        <f>VLOOKUP(B683,Cabang!A:B,2,0)</f>
        <v>Tegal</v>
      </c>
      <c r="D683" s="40" t="str">
        <f>VLOOKUP(B683,Cabang!A:C,3,0)</f>
        <v>TKTW3</v>
      </c>
      <c r="E683" s="39" t="s">
        <v>1428</v>
      </c>
      <c r="F683" s="33" t="str">
        <f t="shared" ref="F683" si="440">CONCATENATE("&lt;?xml version=""1.0"" encoding=""UTF-8""?&gt;&lt;userconfig&gt;&lt;username&gt;Office Mebel ",C683,"&lt;/username&gt;&lt;szId&gt;",K683,"&lt;/szId&gt;&lt;password&gt;1234&lt;/password&gt;&lt;szDepoId&gt;",L683,"&lt;/szDepoId&gt;&lt;szDepoName&gt;",C683,"&lt;/szDepoName&gt;&lt;database&gt;MobileSFA.db3&lt;/database&gt;&lt;szWifiIP&gt;",M683,"&lt;/szWifiIP&gt;&lt;szWifiPort&gt;",N683,"&lt;/szWifiPort&gt;&lt;szGPRSIP&gt;",O683,"&lt;/szGPRSIP&gt;&lt;szGPRSPort&gt;",P683,"&lt;/szGPRSPort&gt;  &lt;szBackUpIP&gt;",Z683,"&lt;/szBackUpIP&gt;&lt;szBackUpPort&gt;",AA683,"&lt;/szBackUpPort&gt;  &lt;szType&gt;TO&lt;/szType&gt;&lt;bWifi&gt;YES&lt;/bWifi&gt;&lt;bDalamKota&gt;YES&lt;/bDalamKota&gt;    &lt;/userconfig&gt;")</f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683" s="37"/>
      <c r="H683" s="5" t="str">
        <f t="shared" ref="H683" si="441">E683</f>
        <v>C087EB5A48FB</v>
      </c>
      <c r="I683" s="37" t="str">
        <f t="shared" ref="I683" si="442">F683</f>
        <v>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683" s="37"/>
      <c r="K683" s="37" t="str">
        <f t="shared" ref="K683" si="443">CONCATENATE(B683,"M100")</f>
        <v>14AM100</v>
      </c>
      <c r="L683" s="37" t="str">
        <f t="shared" ref="L683" si="444">B683</f>
        <v>14A</v>
      </c>
      <c r="M683" s="35" t="str">
        <f>VLOOKUP($L683,setting!$A$2:$M$93,3,0)</f>
        <v>192.168.0.240</v>
      </c>
      <c r="N683" s="35">
        <f>VLOOKUP($L683,setting!$A$2:$M$93,4,0)</f>
        <v>8004</v>
      </c>
      <c r="O683" s="35" t="str">
        <f>VLOOKUP($L683,setting!$A$2:$M$93,5,0)</f>
        <v>182.23.61.172</v>
      </c>
      <c r="P683" s="35">
        <f>VLOOKUP($L683,setting!$A$2:$M$93,6,0)</f>
        <v>8004</v>
      </c>
      <c r="Q683" s="37">
        <v>1</v>
      </c>
      <c r="R683" s="37">
        <v>1</v>
      </c>
      <c r="S683" s="37">
        <v>1234</v>
      </c>
      <c r="T683" s="37" t="s">
        <v>120</v>
      </c>
      <c r="U683" s="37" t="s">
        <v>302</v>
      </c>
      <c r="V683" s="37" t="s">
        <v>302</v>
      </c>
      <c r="W683" s="5" t="s">
        <v>466</v>
      </c>
      <c r="X683" s="5" t="s">
        <v>466</v>
      </c>
      <c r="Y683" s="37"/>
      <c r="Z683" s="35" t="str">
        <f>VLOOKUP($L683,setting!$A$2:$M$93,12,0)</f>
        <v>118.97.237.244</v>
      </c>
      <c r="AA683" s="35">
        <f>VLOOKUP($L683,setting!$A$2:$M$93,13,0)</f>
        <v>8004</v>
      </c>
      <c r="AB683" s="37"/>
      <c r="AC683" s="33" t="s">
        <v>305</v>
      </c>
      <c r="AD683" s="33" t="str">
        <f t="shared" ref="AD683" si="445">CONCATENATE(AC683,H683,"','",I683,"','",J683,"','",K683,"','",L683,"','",M683,"','",N683,"','",O683,"','",P683,"','",Q683,"','",R683,"','",S683,"','",T683,"','",U683,"','",V683,"','",W683,"','",X683,"','",Y683,"','",Z683,"','",AA683,"');")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('C087EB5A48FB','&lt;?xml version="1.0" encoding="UTF-8"?&gt;&lt;userconfig&gt;&lt;username&gt;Office Mebel Tegal&lt;/username&gt;&lt;szId&gt;14AM100&lt;/szId&gt;&lt;password&gt;1234&lt;/password&gt;&lt;szDepoId&gt;14A&lt;/szDepoId&gt;&lt;szDepoName&gt;Tegal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&lt;/userconfig&gt;','','14AM100','14A','192.168.0.240','8004','182.23.61.172','8004','1','1','1234','TO','INJECT','INJECT','2017-12-22 08:15:30','2017-12-22 08:15:30','','118.97.237.244','8004');</v>
      </c>
    </row>
    <row r="684" spans="1:30" x14ac:dyDescent="0.25">
      <c r="A684" s="40"/>
      <c r="B684" s="40"/>
      <c r="C684" s="40"/>
      <c r="D684" s="40"/>
      <c r="E684" s="40"/>
      <c r="L684"/>
    </row>
    <row r="685" spans="1:30" ht="135" x14ac:dyDescent="0.25">
      <c r="A685" s="40" t="s">
        <v>1429</v>
      </c>
      <c r="B685" s="40" t="str">
        <f t="shared" ref="B685:B687" si="446">LEFT(A685,3)</f>
        <v>03B</v>
      </c>
      <c r="C685" s="40" t="str">
        <f>VLOOKUP(B685,Cabang!A:B,2,0)</f>
        <v>Dumai</v>
      </c>
      <c r="D685" s="40" t="str">
        <f>VLOOKUP(B685,Cabang!A:C,3,0)</f>
        <v>TKTW1</v>
      </c>
      <c r="E685" s="40" t="s">
        <v>1432</v>
      </c>
      <c r="F685" s="33" t="str">
        <f t="shared" ref="F685:F687" si="447">CONCATENATE("&lt;?xml version=""1.0"" encoding=""UTF-8""?&gt;&lt;userconfig&gt;&lt;username&gt;Office Mebel ",C685,"&lt;/username&gt;&lt;szId&gt;",K685,"&lt;/szId&gt;&lt;password&gt;1234&lt;/password&gt;&lt;szDepoId&gt;",L685,"&lt;/szDepoId&gt;&lt;szDepoName&gt;",C685,"&lt;/szDepoName&gt;&lt;database&gt;MobileSFA.db3&lt;/database&gt;&lt;szWifiIP&gt;",M685,"&lt;/szWifiIP&gt;&lt;szWifiPort&gt;",N685,"&lt;/szWifiPort&gt;&lt;szGPRSIP&gt;",O685,"&lt;/szGPRSIP&gt;&lt;szGPRSPort&gt;",P685,"&lt;/szGPRSPort&gt;  &lt;szBackUpIP&gt;",Z685,"&lt;/szBackUpIP&gt;&lt;szBackUpPort&gt;",AA685,"&lt;/szBackUpPort&gt;  &lt;szType&gt;TO&lt;/szType&gt;&lt;bWifi&gt;YES&lt;/bWifi&gt;&lt;bDalamKota&gt;YES&lt;/bDalamKota&gt;    &lt;/userconfig&gt;")</f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85" s="40"/>
      <c r="H685" s="5" t="str">
        <f t="shared" ref="H685:H687" si="448">E685</f>
        <v>C087EB5B816D</v>
      </c>
      <c r="I685" s="40" t="str">
        <f t="shared" ref="I685:I687" si="449">F685</f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85" s="40"/>
      <c r="K685" s="40" t="str">
        <f t="shared" ref="K685:K687" si="450">CONCATENATE(B685,"M100")</f>
        <v>03BM100</v>
      </c>
      <c r="L685" s="40" t="str">
        <f t="shared" ref="L685:L687" si="451">B685</f>
        <v>03B</v>
      </c>
      <c r="M685" s="35" t="str">
        <f>VLOOKUP($L685,setting!$A$2:$M$93,3,0)</f>
        <v>192.168.0.151</v>
      </c>
      <c r="N685" s="35">
        <f>VLOOKUP($L685,setting!$A$2:$M$93,4,0)</f>
        <v>8009</v>
      </c>
      <c r="O685" s="35" t="str">
        <f>VLOOKUP($L685,setting!$A$2:$M$93,5,0)</f>
        <v>180.250.176.220</v>
      </c>
      <c r="P685" s="35">
        <f>VLOOKUP($L685,setting!$A$2:$M$93,6,0)</f>
        <v>8009</v>
      </c>
      <c r="Q685" s="40">
        <v>1</v>
      </c>
      <c r="R685" s="40">
        <v>1</v>
      </c>
      <c r="S685" s="40">
        <v>1234</v>
      </c>
      <c r="T685" s="40" t="s">
        <v>120</v>
      </c>
      <c r="U685" s="40" t="s">
        <v>302</v>
      </c>
      <c r="V685" s="40" t="s">
        <v>302</v>
      </c>
      <c r="W685" s="5" t="s">
        <v>466</v>
      </c>
      <c r="X685" s="5" t="s">
        <v>466</v>
      </c>
      <c r="Y685" s="40"/>
      <c r="Z685" s="35" t="str">
        <f>VLOOKUP($L685,setting!$A$2:$M$93,12,0)</f>
        <v>118.97.237.244</v>
      </c>
      <c r="AA685" s="35">
        <f>VLOOKUP($L685,setting!$A$2:$M$93,13,0)</f>
        <v>8009</v>
      </c>
      <c r="AB685" s="40"/>
      <c r="AC685" s="33" t="s">
        <v>305</v>
      </c>
      <c r="AD685" s="33" t="str">
        <f t="shared" ref="AD685:AD687" si="452">CONCATENATE(AC685,H685,"','",I685,"','",J685,"','",K685,"','",L685,"','",M685,"','",N685,"','",O685,"','",P685,"','",Q685,"','",R685,"','",S685,"','",T685,"','",U685,"','",V685,"','",W685,"','",X685,"','",Y685,"','",Z685,"','",AA685,"');")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('C087EB5B816D','&lt;?xml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&lt;/userconfig&gt;','','03BM100','03B','192.168.0.151','8009','180.250.176.220','8009','1','1','1234','TO','INJECT','INJECT','2017-12-22 08:15:30','2017-12-22 08:15:30','','118.97.237.244','8009');</v>
      </c>
    </row>
    <row r="686" spans="1:30" ht="135" x14ac:dyDescent="0.25">
      <c r="A686" s="40" t="s">
        <v>1430</v>
      </c>
      <c r="B686" s="40" t="str">
        <f t="shared" si="446"/>
        <v>03B</v>
      </c>
      <c r="C686" s="40" t="str">
        <f>VLOOKUP(B686,Cabang!A:B,2,0)</f>
        <v>Dumai</v>
      </c>
      <c r="D686" s="40" t="str">
        <f>VLOOKUP(B686,Cabang!A:C,3,0)</f>
        <v>TKTW1</v>
      </c>
      <c r="E686" s="40" t="s">
        <v>1433</v>
      </c>
      <c r="F686" s="33" t="str">
        <f t="shared" si="447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86" s="40"/>
      <c r="H686" s="5" t="str">
        <f t="shared" si="448"/>
        <v>C087EB5A4B6D</v>
      </c>
      <c r="I686" s="40" t="str">
        <f t="shared" si="449"/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86" s="40"/>
      <c r="K686" s="40" t="str">
        <f t="shared" si="450"/>
        <v>03BM100</v>
      </c>
      <c r="L686" s="40" t="str">
        <f t="shared" si="451"/>
        <v>03B</v>
      </c>
      <c r="M686" s="35" t="str">
        <f>VLOOKUP($L686,setting!$A$2:$M$93,3,0)</f>
        <v>192.168.0.151</v>
      </c>
      <c r="N686" s="35">
        <f>VLOOKUP($L686,setting!$A$2:$M$93,4,0)</f>
        <v>8009</v>
      </c>
      <c r="O686" s="35" t="str">
        <f>VLOOKUP($L686,setting!$A$2:$M$93,5,0)</f>
        <v>180.250.176.220</v>
      </c>
      <c r="P686" s="35">
        <f>VLOOKUP($L686,setting!$A$2:$M$93,6,0)</f>
        <v>8009</v>
      </c>
      <c r="Q686" s="40">
        <v>1</v>
      </c>
      <c r="R686" s="40">
        <v>1</v>
      </c>
      <c r="S686" s="40">
        <v>1234</v>
      </c>
      <c r="T686" s="40" t="s">
        <v>120</v>
      </c>
      <c r="U686" s="40" t="s">
        <v>302</v>
      </c>
      <c r="V686" s="40" t="s">
        <v>302</v>
      </c>
      <c r="W686" s="5" t="s">
        <v>466</v>
      </c>
      <c r="X686" s="5" t="s">
        <v>466</v>
      </c>
      <c r="Y686" s="40"/>
      <c r="Z686" s="35" t="str">
        <f>VLOOKUP($L686,setting!$A$2:$M$93,12,0)</f>
        <v>118.97.237.244</v>
      </c>
      <c r="AA686" s="35">
        <f>VLOOKUP($L686,setting!$A$2:$M$93,13,0)</f>
        <v>8009</v>
      </c>
      <c r="AB686" s="40"/>
      <c r="AC686" s="33" t="s">
        <v>305</v>
      </c>
      <c r="AD686" s="33" t="str">
        <f t="shared" si="45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('C087EB5A4B6D','&lt;?xml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&lt;/userconfig&gt;','','03BM100','03B','192.168.0.151','8009','180.250.176.220','8009','1','1','1234','TO','INJECT','INJECT','2017-12-22 08:15:30','2017-12-22 08:15:30','','118.97.237.244','8009');</v>
      </c>
    </row>
    <row r="687" spans="1:30" ht="135" x14ac:dyDescent="0.25">
      <c r="A687" s="39" t="s">
        <v>1431</v>
      </c>
      <c r="B687" s="40" t="str">
        <f t="shared" si="446"/>
        <v>19A</v>
      </c>
      <c r="C687" s="40" t="str">
        <f>VLOOKUP(B687,Cabang!A:B,2,0)</f>
        <v>Kupang</v>
      </c>
      <c r="D687" s="40" t="str">
        <f>VLOOKUP(B687,Cabang!A:C,3,0)</f>
        <v>TKTW4</v>
      </c>
      <c r="E687" s="40" t="s">
        <v>1434</v>
      </c>
      <c r="F687" s="33" t="str">
        <f t="shared" si="447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87" s="40"/>
      <c r="H687" s="5" t="str">
        <f t="shared" si="448"/>
        <v>C087EB5B816B</v>
      </c>
      <c r="I687" s="40" t="str">
        <f t="shared" si="449"/>
        <v>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87" s="40"/>
      <c r="K687" s="40" t="str">
        <f t="shared" si="450"/>
        <v>19AM100</v>
      </c>
      <c r="L687" s="40" t="str">
        <f t="shared" si="451"/>
        <v>19A</v>
      </c>
      <c r="M687" s="35" t="str">
        <f>VLOOKUP($L687,setting!$A$2:$M$93,3,0)</f>
        <v>192.168.0.240</v>
      </c>
      <c r="N687" s="35">
        <f>VLOOKUP($L687,setting!$A$2:$M$93,4,0)</f>
        <v>8009</v>
      </c>
      <c r="O687" s="35" t="str">
        <f>VLOOKUP($L687,setting!$A$2:$M$93,5,0)</f>
        <v>36.89.97.213</v>
      </c>
      <c r="P687" s="35">
        <f>VLOOKUP($L687,setting!$A$2:$M$93,6,0)</f>
        <v>8009</v>
      </c>
      <c r="Q687" s="40">
        <v>1</v>
      </c>
      <c r="R687" s="40">
        <v>1</v>
      </c>
      <c r="S687" s="40">
        <v>1234</v>
      </c>
      <c r="T687" s="40" t="s">
        <v>120</v>
      </c>
      <c r="U687" s="40" t="s">
        <v>302</v>
      </c>
      <c r="V687" s="40" t="s">
        <v>302</v>
      </c>
      <c r="W687" s="5" t="s">
        <v>466</v>
      </c>
      <c r="X687" s="5" t="s">
        <v>466</v>
      </c>
      <c r="Y687" s="40"/>
      <c r="Z687" s="35" t="str">
        <f>VLOOKUP($L687,setting!$A$2:$M$93,12,0)</f>
        <v>118.97.237.244</v>
      </c>
      <c r="AA687" s="35">
        <f>VLOOKUP($L687,setting!$A$2:$M$93,13,0)</f>
        <v>8009</v>
      </c>
      <c r="AB687" s="40"/>
      <c r="AC687" s="33" t="s">
        <v>305</v>
      </c>
      <c r="AD687" s="33" t="str">
        <f t="shared" si="45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('C087EB5B816B','&lt;?xml version="1.0" encoding="UTF-8"?&gt;&lt;userconfig&gt;&lt;username&gt;Office Mebel Kupang&lt;/username&gt;&lt;szId&gt;19AM100&lt;/szId&gt;&lt;password&gt;1234&lt;/password&gt;&lt;szDepoId&gt;19A&lt;/szDepoId&gt;&lt;szDepoName&gt;Kupang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&lt;/userconfig&gt;','','19AM100','19A','192.168.0.240','8009','36.89.97.213','8009','1','1','1234','TO','INJECT','INJECT','2017-12-22 08:15:30','2017-12-22 08:15:30','','118.97.237.244','8009');</v>
      </c>
    </row>
    <row r="688" spans="1:30" x14ac:dyDescent="0.25">
      <c r="A688" s="40"/>
      <c r="B688" s="40"/>
      <c r="C688" s="40"/>
      <c r="D688" s="40"/>
      <c r="E688" s="40"/>
      <c r="L688"/>
    </row>
    <row r="689" spans="1:30" ht="135" x14ac:dyDescent="0.25">
      <c r="A689" s="40" t="s">
        <v>1435</v>
      </c>
      <c r="B689" s="40" t="str">
        <f t="shared" ref="B689:B694" si="453">LEFT(A689,3)</f>
        <v>12B</v>
      </c>
      <c r="C689" s="40" t="str">
        <f>VLOOKUP(B689,Cabang!A:B,2,0)</f>
        <v>Serang</v>
      </c>
      <c r="D689" s="40" t="str">
        <f>VLOOKUP(B689,Cabang!A:C,3,0)</f>
        <v>TKTW2</v>
      </c>
      <c r="E689" s="40" t="s">
        <v>1440</v>
      </c>
      <c r="F689" s="33" t="str">
        <f t="shared" ref="F689:F694" si="454">CONCATENATE("&lt;?xml version=""1.0"" encoding=""UTF-8""?&gt;&lt;userconfig&gt;&lt;username&gt;Office Mebel ",C689,"&lt;/username&gt;&lt;szId&gt;",K689,"&lt;/szId&gt;&lt;password&gt;1234&lt;/password&gt;&lt;szDepoId&gt;",L689,"&lt;/szDepoId&gt;&lt;szDepoName&gt;",C689,"&lt;/szDepoName&gt;&lt;database&gt;MobileSFA.db3&lt;/database&gt;&lt;szWifiIP&gt;",M689,"&lt;/szWifiIP&gt;&lt;szWifiPort&gt;",N689,"&lt;/szWifiPort&gt;&lt;szGPRSIP&gt;",O689,"&lt;/szGPRSIP&gt;&lt;szGPRSPort&gt;",P689,"&lt;/szGPRSPort&gt;  &lt;szBackUpIP&gt;",Z689,"&lt;/szBackUpIP&gt;&lt;szBackUpPort&gt;",AA689,"&lt;/szBackUpPort&gt;  &lt;szType&gt;TO&lt;/szType&gt;&lt;bWifi&gt;YES&lt;/bWifi&gt;&lt;bDalamKota&gt;YES&lt;/bDalamKota&gt;    &lt;/userconfig&gt;")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689" s="40"/>
      <c r="H689" s="5" t="str">
        <f t="shared" ref="H689:H694" si="455">E689</f>
        <v>205EF72D2D44</v>
      </c>
      <c r="I689" s="40" t="str">
        <f t="shared" ref="I689:I694" si="456">F689</f>
        <v>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689" s="40"/>
      <c r="K689" s="40" t="str">
        <f t="shared" ref="K689:K694" si="457">CONCATENATE(B689,"M100")</f>
        <v>12BM100</v>
      </c>
      <c r="L689" s="40" t="str">
        <f t="shared" ref="L689:L694" si="458">B689</f>
        <v>12B</v>
      </c>
      <c r="M689" s="35" t="str">
        <f>VLOOKUP($L689,setting!$A$2:$M$93,3,0)</f>
        <v>192.168.0.240</v>
      </c>
      <c r="N689" s="35">
        <f>VLOOKUP($L689,setting!$A$2:$M$93,4,0)</f>
        <v>8002</v>
      </c>
      <c r="O689" s="35" t="str">
        <f>VLOOKUP($L689,setting!$A$2:$M$93,5,0)</f>
        <v>36.66.214.246</v>
      </c>
      <c r="P689" s="35">
        <f>VLOOKUP($L689,setting!$A$2:$M$93,6,0)</f>
        <v>8002</v>
      </c>
      <c r="Q689" s="40">
        <v>1</v>
      </c>
      <c r="R689" s="40">
        <v>1</v>
      </c>
      <c r="S689" s="40">
        <v>1234</v>
      </c>
      <c r="T689" s="40" t="s">
        <v>120</v>
      </c>
      <c r="U689" s="40" t="s">
        <v>302</v>
      </c>
      <c r="V689" s="40" t="s">
        <v>302</v>
      </c>
      <c r="W689" s="5" t="s">
        <v>466</v>
      </c>
      <c r="X689" s="5" t="s">
        <v>466</v>
      </c>
      <c r="Y689" s="40"/>
      <c r="Z689" s="35" t="str">
        <f>VLOOKUP($L689,setting!$A$2:$M$93,12,0)</f>
        <v>118.97.237.244</v>
      </c>
      <c r="AA689" s="35">
        <f>VLOOKUP($L689,setting!$A$2:$M$93,13,0)</f>
        <v>8002</v>
      </c>
      <c r="AB689" s="40"/>
      <c r="AC689" s="33" t="s">
        <v>305</v>
      </c>
      <c r="AD689" s="33" t="str">
        <f t="shared" ref="AD689:AD694" si="459">CONCATENATE(AC689,H689,"','",I689,"','",J689,"','",K689,"','",L689,"','",M689,"','",N689,"','",O689,"','",P689,"','",Q689,"','",R689,"','",S689,"','",T689,"','",U689,"','",V689,"','",W689,"','",X689,"','",Y689,"','",Z689,"','",AA689,"');")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('205EF72D2D44','&lt;?xml version="1.0" encoding="UTF-8"?&gt;&lt;userconfig&gt;&lt;username&gt;Office Mebel Serang&lt;/username&gt;&lt;szId&gt;12BM100&lt;/szId&gt;&lt;password&gt;1234&lt;/password&gt;&lt;szDepoId&gt;12B&lt;/szDepoId&gt;&lt;szDepoName&gt;Serang&lt;/szDepoName&gt;&lt;database&gt;MobileSFA.db3&lt;/database&gt;&lt;szWifiIP&gt;192.168.0.240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&lt;/userconfig&gt;','','12BM100','12B','192.168.0.240','8002','36.66.214.246','8002','1','1','1234','TO','INJECT','INJECT','2017-12-22 08:15:30','2017-12-22 08:15:30','','118.97.237.244','8002');</v>
      </c>
    </row>
    <row r="690" spans="1:30" ht="135" x14ac:dyDescent="0.25">
      <c r="A690" s="39" t="s">
        <v>1436</v>
      </c>
      <c r="B690" s="40" t="str">
        <f t="shared" si="453"/>
        <v>14I</v>
      </c>
      <c r="C690" s="40" t="str">
        <f>VLOOKUP(B690,Cabang!A:B,2,0)</f>
        <v>Solo</v>
      </c>
      <c r="D690" s="40" t="str">
        <f>VLOOKUP(B690,Cabang!A:C,3,0)</f>
        <v>TKTW3</v>
      </c>
      <c r="E690" s="40" t="s">
        <v>1441</v>
      </c>
      <c r="F690" s="33" t="str">
        <f t="shared" si="454"/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90" s="40"/>
      <c r="H690" s="5" t="str">
        <f t="shared" si="455"/>
        <v>205EF72D2844</v>
      </c>
      <c r="I690" s="40" t="str">
        <f t="shared" si="456"/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90" s="40"/>
      <c r="K690" s="40" t="str">
        <f t="shared" si="457"/>
        <v>14IM100</v>
      </c>
      <c r="L690" s="40" t="str">
        <f t="shared" si="458"/>
        <v>14I</v>
      </c>
      <c r="M690" s="35" t="str">
        <f>VLOOKUP($L690,setting!$A$2:$M$93,3,0)</f>
        <v>192.168.0.154</v>
      </c>
      <c r="N690" s="35">
        <f>VLOOKUP($L690,setting!$A$2:$M$93,4,0)</f>
        <v>8009</v>
      </c>
      <c r="O690" s="35" t="str">
        <f>VLOOKUP($L690,setting!$A$2:$M$93,5,0)</f>
        <v>182.23.61.172</v>
      </c>
      <c r="P690" s="35">
        <f>VLOOKUP($L690,setting!$A$2:$M$93,6,0)</f>
        <v>8009</v>
      </c>
      <c r="Q690" s="40">
        <v>1</v>
      </c>
      <c r="R690" s="40">
        <v>1</v>
      </c>
      <c r="S690" s="40">
        <v>1234</v>
      </c>
      <c r="T690" s="40" t="s">
        <v>120</v>
      </c>
      <c r="U690" s="40" t="s">
        <v>302</v>
      </c>
      <c r="V690" s="40" t="s">
        <v>302</v>
      </c>
      <c r="W690" s="5" t="s">
        <v>466</v>
      </c>
      <c r="X690" s="5" t="s">
        <v>466</v>
      </c>
      <c r="Y690" s="40"/>
      <c r="Z690" s="35" t="str">
        <f>VLOOKUP($L690,setting!$A$2:$M$93,12,0)</f>
        <v>118.97.237.244</v>
      </c>
      <c r="AA690" s="35">
        <f>VLOOKUP($L690,setting!$A$2:$M$93,13,0)</f>
        <v>8009</v>
      </c>
      <c r="AB690" s="40"/>
      <c r="AC690" s="33" t="s">
        <v>305</v>
      </c>
      <c r="AD690" s="33" t="str">
        <f t="shared" si="45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('205EF72D2844','&lt;?xml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&lt;/userconfig&gt;','','14IM100','14I','192.168.0.154','8009','182.23.61.172','8009','1','1','1234','TO','INJECT','INJECT','2017-12-22 08:15:30','2017-12-22 08:15:30','','118.97.237.244','8009');</v>
      </c>
    </row>
    <row r="691" spans="1:30" ht="135" x14ac:dyDescent="0.25">
      <c r="A691" s="39" t="s">
        <v>1437</v>
      </c>
      <c r="B691" s="40" t="str">
        <f t="shared" si="453"/>
        <v>16D</v>
      </c>
      <c r="C691" s="40" t="str">
        <f>VLOOKUP(B691,Cabang!A:B,2,0)</f>
        <v>Sidoarjo</v>
      </c>
      <c r="D691" s="40" t="str">
        <f>VLOOKUP(B691,Cabang!A:C,3,0)</f>
        <v>TKTW4</v>
      </c>
      <c r="E691" s="40" t="s">
        <v>1442</v>
      </c>
      <c r="F691" s="33" t="str">
        <f t="shared" si="454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691" s="40"/>
      <c r="H691" s="5" t="str">
        <f t="shared" si="455"/>
        <v>205EF72D245E</v>
      </c>
      <c r="I691" s="40" t="str">
        <f t="shared" si="456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691" s="40"/>
      <c r="K691" s="40" t="str">
        <f t="shared" si="457"/>
        <v>16DM100</v>
      </c>
      <c r="L691" s="40" t="str">
        <f t="shared" si="458"/>
        <v>16D</v>
      </c>
      <c r="M691" s="35" t="str">
        <f>VLOOKUP($L691,setting!$A$2:$M$93,3,0)</f>
        <v>192.168.0.240</v>
      </c>
      <c r="N691" s="35">
        <f>VLOOKUP($L691,setting!$A$2:$M$93,4,0)</f>
        <v>8005</v>
      </c>
      <c r="O691" s="35" t="str">
        <f>VLOOKUP($L691,setting!$A$2:$M$93,5,0)</f>
        <v>182.23.61.173</v>
      </c>
      <c r="P691" s="35">
        <f>VLOOKUP($L691,setting!$A$2:$M$93,6,0)</f>
        <v>8005</v>
      </c>
      <c r="Q691" s="40">
        <v>1</v>
      </c>
      <c r="R691" s="40">
        <v>1</v>
      </c>
      <c r="S691" s="40">
        <v>1234</v>
      </c>
      <c r="T691" s="40" t="s">
        <v>120</v>
      </c>
      <c r="U691" s="40" t="s">
        <v>302</v>
      </c>
      <c r="V691" s="40" t="s">
        <v>302</v>
      </c>
      <c r="W691" s="5" t="s">
        <v>466</v>
      </c>
      <c r="X691" s="5" t="s">
        <v>466</v>
      </c>
      <c r="Y691" s="40"/>
      <c r="Z691" s="35" t="str">
        <f>VLOOKUP($L691,setting!$A$2:$M$93,12,0)</f>
        <v>118.97.237.244</v>
      </c>
      <c r="AA691" s="35">
        <f>VLOOKUP($L691,setting!$A$2:$M$93,13,0)</f>
        <v>8005</v>
      </c>
      <c r="AB691" s="40"/>
      <c r="AC691" s="33" t="s">
        <v>305</v>
      </c>
      <c r="AD691" s="33" t="str">
        <f t="shared" si="45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('205EF72D245E','&lt;?xml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692" spans="1:30" ht="135" x14ac:dyDescent="0.25">
      <c r="A692" s="39" t="s">
        <v>1438</v>
      </c>
      <c r="B692" s="40" t="str">
        <f t="shared" si="453"/>
        <v>10A</v>
      </c>
      <c r="C692" s="40" t="str">
        <f>VLOOKUP(B692,Cabang!A:B,2,0)</f>
        <v>Bandarlampung</v>
      </c>
      <c r="D692" s="40" t="str">
        <f>VLOOKUP(B692,Cabang!A:C,3,0)</f>
        <v>TKTW1</v>
      </c>
      <c r="E692" s="40" t="s">
        <v>1443</v>
      </c>
      <c r="F692" s="33" t="str">
        <f t="shared" si="454"/>
        <v>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92" s="40"/>
      <c r="H692" s="5" t="str">
        <f t="shared" si="455"/>
        <v>205EF72D244A</v>
      </c>
      <c r="I692" s="40" t="str">
        <f t="shared" si="456"/>
        <v>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92" s="40"/>
      <c r="K692" s="40" t="str">
        <f t="shared" si="457"/>
        <v>10AM100</v>
      </c>
      <c r="L692" s="40" t="str">
        <f t="shared" si="458"/>
        <v>10A</v>
      </c>
      <c r="M692" s="35" t="str">
        <f>VLOOKUP($L692,setting!$A$2:$M$93,3,0)</f>
        <v>192.168.0.240</v>
      </c>
      <c r="N692" s="35">
        <f>VLOOKUP($L692,setting!$A$2:$M$93,4,0)</f>
        <v>8008</v>
      </c>
      <c r="O692" s="35" t="str">
        <f>VLOOKUP($L692,setting!$A$2:$M$93,5,0)</f>
        <v>36.89.97.212</v>
      </c>
      <c r="P692" s="35">
        <f>VLOOKUP($L692,setting!$A$2:$M$93,6,0)</f>
        <v>8009</v>
      </c>
      <c r="Q692" s="40">
        <v>1</v>
      </c>
      <c r="R692" s="40">
        <v>1</v>
      </c>
      <c r="S692" s="40">
        <v>1234</v>
      </c>
      <c r="T692" s="40" t="s">
        <v>120</v>
      </c>
      <c r="U692" s="40" t="s">
        <v>302</v>
      </c>
      <c r="V692" s="40" t="s">
        <v>302</v>
      </c>
      <c r="W692" s="5" t="s">
        <v>466</v>
      </c>
      <c r="X692" s="5" t="s">
        <v>466</v>
      </c>
      <c r="Y692" s="40"/>
      <c r="Z692" s="35" t="str">
        <f>VLOOKUP($L692,setting!$A$2:$M$93,12,0)</f>
        <v>118.97.237.244</v>
      </c>
      <c r="AA692" s="35">
        <f>VLOOKUP($L692,setting!$A$2:$M$93,13,0)</f>
        <v>8009</v>
      </c>
      <c r="AB692" s="40"/>
      <c r="AC692" s="33" t="s">
        <v>305</v>
      </c>
      <c r="AD692" s="33" t="str">
        <f t="shared" si="45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('205EF72D244A','&lt;?xml version="1.0" encoding="UTF-8"?&gt;&lt;userconfig&gt;&lt;username&gt;Office Mebel Bandarlampung&lt;/username&gt;&lt;szId&gt;10AM100&lt;/szId&gt;&lt;password&gt;1234&lt;/password&gt;&lt;szDepoId&gt;10A&lt;/szDepoId&gt;&lt;szDepoName&gt;Bandarlampung&lt;/szDepoName&gt;&lt;database&gt;MobileSFA.db3&lt;/database&gt;&lt;szWifiIP&gt;192.168.0.240&lt;/szWifiIP&gt;&lt;szWifiPort&gt;8008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&lt;/userconfig&gt;','','10AM100','10A','192.168.0.240','8008','36.89.97.212','8009','1','1','1234','TO','INJECT','INJECT','2017-12-22 08:15:30','2017-12-22 08:15:30','','118.97.237.244','8009');</v>
      </c>
    </row>
    <row r="693" spans="1:30" ht="135" x14ac:dyDescent="0.25">
      <c r="A693" s="39" t="s">
        <v>834</v>
      </c>
      <c r="B693" s="40" t="str">
        <f t="shared" si="453"/>
        <v>14H</v>
      </c>
      <c r="C693" s="40" t="str">
        <f>VLOOKUP(B693,Cabang!A:B,2,0)</f>
        <v>Kudus</v>
      </c>
      <c r="D693" s="40" t="str">
        <f>VLOOKUP(B693,Cabang!A:C,3,0)</f>
        <v>TKTW3</v>
      </c>
      <c r="E693" s="40" t="s">
        <v>1444</v>
      </c>
      <c r="F693" s="33" t="str">
        <f t="shared" si="454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93" s="40"/>
      <c r="H693" s="5" t="str">
        <f t="shared" si="455"/>
        <v>205EF72D284C</v>
      </c>
      <c r="I693" s="40" t="str">
        <f t="shared" si="456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93" s="40"/>
      <c r="K693" s="40" t="str">
        <f t="shared" si="457"/>
        <v>14HM100</v>
      </c>
      <c r="L693" s="40" t="str">
        <f t="shared" si="458"/>
        <v>14H</v>
      </c>
      <c r="M693" s="35" t="str">
        <f>VLOOKUP($L693,setting!$A$2:$M$93,3,0)</f>
        <v>192.168.0.240</v>
      </c>
      <c r="N693" s="35">
        <f>VLOOKUP($L693,setting!$A$2:$M$93,4,0)</f>
        <v>8004</v>
      </c>
      <c r="O693" s="35" t="str">
        <f>VLOOKUP($L693,setting!$A$2:$M$93,5,0)</f>
        <v>182.23.61.172</v>
      </c>
      <c r="P693" s="35">
        <f>VLOOKUP($L693,setting!$A$2:$M$93,6,0)</f>
        <v>8009</v>
      </c>
      <c r="Q693" s="40">
        <v>1</v>
      </c>
      <c r="R693" s="40">
        <v>1</v>
      </c>
      <c r="S693" s="40">
        <v>1234</v>
      </c>
      <c r="T693" s="40" t="s">
        <v>120</v>
      </c>
      <c r="U693" s="40" t="s">
        <v>302</v>
      </c>
      <c r="V693" s="40" t="s">
        <v>302</v>
      </c>
      <c r="W693" s="5" t="s">
        <v>466</v>
      </c>
      <c r="X693" s="5" t="s">
        <v>466</v>
      </c>
      <c r="Y693" s="40"/>
      <c r="Z693" s="35" t="str">
        <f>VLOOKUP($L693,setting!$A$2:$M$93,12,0)</f>
        <v>118.97.237.244</v>
      </c>
      <c r="AA693" s="35">
        <f>VLOOKUP($L693,setting!$A$2:$M$93,13,0)</f>
        <v>8009</v>
      </c>
      <c r="AB693" s="40"/>
      <c r="AC693" s="33" t="s">
        <v>305</v>
      </c>
      <c r="AD693" s="33" t="str">
        <f t="shared" si="45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('205EF72D284C','&lt;?xml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&lt;/userconfig&gt;','','14HM100','14H','192.168.0.240','8004','182.23.61.172','8009','1','1','1234','TO','INJECT','INJECT','2017-12-22 08:15:30','2017-12-22 08:15:30','','118.97.237.244','8009');</v>
      </c>
    </row>
    <row r="694" spans="1:30" ht="135" x14ac:dyDescent="0.25">
      <c r="A694" s="39" t="s">
        <v>1439</v>
      </c>
      <c r="B694" s="40" t="str">
        <f t="shared" si="453"/>
        <v>17A</v>
      </c>
      <c r="C694" s="40" t="str">
        <f>VLOOKUP(B694,Cabang!A:B,2,0)</f>
        <v>Bali</v>
      </c>
      <c r="D694" s="40" t="str">
        <f>VLOOKUP(B694,Cabang!A:C,3,0)</f>
        <v>TKTW4</v>
      </c>
      <c r="E694" s="40" t="s">
        <v>1445</v>
      </c>
      <c r="F694" s="33" t="str">
        <f t="shared" si="454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94" s="40"/>
      <c r="H694" s="5" t="str">
        <f t="shared" si="455"/>
        <v>205EF72D2458</v>
      </c>
      <c r="I694" s="40" t="str">
        <f t="shared" si="456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94" s="40"/>
      <c r="K694" s="40" t="str">
        <f t="shared" si="457"/>
        <v>17AM100</v>
      </c>
      <c r="L694" s="40" t="str">
        <f t="shared" si="458"/>
        <v>17A</v>
      </c>
      <c r="M694" s="35" t="str">
        <f>VLOOKUP($L694,setting!$A$2:$M$93,3,0)</f>
        <v>192.168.0.240</v>
      </c>
      <c r="N694" s="35">
        <f>VLOOKUP($L694,setting!$A$2:$M$93,4,0)</f>
        <v>8009</v>
      </c>
      <c r="O694" s="35" t="str">
        <f>VLOOKUP($L694,setting!$A$2:$M$93,5,0)</f>
        <v>36.89.97.213</v>
      </c>
      <c r="P694" s="35">
        <f>VLOOKUP($L694,setting!$A$2:$M$93,6,0)</f>
        <v>8009</v>
      </c>
      <c r="Q694" s="40">
        <v>1</v>
      </c>
      <c r="R694" s="40">
        <v>1</v>
      </c>
      <c r="S694" s="40">
        <v>1234</v>
      </c>
      <c r="T694" s="40" t="s">
        <v>120</v>
      </c>
      <c r="U694" s="40" t="s">
        <v>302</v>
      </c>
      <c r="V694" s="40" t="s">
        <v>302</v>
      </c>
      <c r="W694" s="5" t="s">
        <v>466</v>
      </c>
      <c r="X694" s="5" t="s">
        <v>466</v>
      </c>
      <c r="Y694" s="40"/>
      <c r="Z694" s="35" t="str">
        <f>VLOOKUP($L694,setting!$A$2:$M$93,12,0)</f>
        <v>118.97.237.244</v>
      </c>
      <c r="AA694" s="35">
        <f>VLOOKUP($L694,setting!$A$2:$M$93,13,0)</f>
        <v>8009</v>
      </c>
      <c r="AB694" s="40"/>
      <c r="AC694" s="33" t="s">
        <v>305</v>
      </c>
      <c r="AD694" s="33" t="str">
        <f t="shared" si="45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('205EF72D2458','&lt;?xml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&lt;/userconfig&gt;','','17AM100','17A','192.168.0.240','8009','36.89.97.213','8009','1','1','1234','TO','INJECT','INJECT','2017-12-22 08:15:30','2017-12-22 08:15:30','','118.97.237.244','8009');</v>
      </c>
    </row>
    <row r="695" spans="1:30" x14ac:dyDescent="0.25">
      <c r="A695" s="40"/>
      <c r="B695" s="40"/>
      <c r="C695" s="40"/>
      <c r="D695" s="40"/>
      <c r="E695" s="40"/>
      <c r="L695"/>
    </row>
    <row r="696" spans="1:30" ht="135" x14ac:dyDescent="0.25">
      <c r="A696" s="40" t="s">
        <v>1446</v>
      </c>
      <c r="B696" s="40" t="str">
        <f t="shared" ref="B696:B700" si="460">LEFT(A696,3)</f>
        <v>20A</v>
      </c>
      <c r="C696" s="40" t="str">
        <f>VLOOKUP(B696,Cabang!A:B,2,0)</f>
        <v>Pontianak</v>
      </c>
      <c r="D696" s="40" t="str">
        <f>VLOOKUP(B696,Cabang!A:C,3,0)</f>
        <v>TKTW1</v>
      </c>
      <c r="E696" s="40" t="s">
        <v>1451</v>
      </c>
      <c r="F696" s="33" t="str">
        <f t="shared" ref="F696:F700" si="461">CONCATENATE("&lt;?xml version=""1.0"" encoding=""UTF-8""?&gt;&lt;userconfig&gt;&lt;username&gt;Office Mebel ",C696,"&lt;/username&gt;&lt;szId&gt;",K696,"&lt;/szId&gt;&lt;password&gt;1234&lt;/password&gt;&lt;szDepoId&gt;",L696,"&lt;/szDepoId&gt;&lt;szDepoName&gt;",C696,"&lt;/szDepoName&gt;&lt;database&gt;MobileSFA.db3&lt;/database&gt;&lt;szWifiIP&gt;",M696,"&lt;/szWifiIP&gt;&lt;szWifiPort&gt;",N696,"&lt;/szWifiPort&gt;&lt;szGPRSIP&gt;",O696,"&lt;/szGPRSIP&gt;&lt;szGPRSPort&gt;",P696,"&lt;/szGPRSPort&gt;  &lt;szBackUpIP&gt;",Z696,"&lt;/szBackUpIP&gt;&lt;szBackUpPort&gt;",AA696,"&lt;/szBackUpPort&gt;  &lt;szType&gt;TO&lt;/szType&gt;&lt;bWifi&gt;YES&lt;/bWifi&gt;&lt;bDalamKota&gt;YES&lt;/bDalamKota&gt;    &lt;/userconfig&gt;")</f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696" s="40"/>
      <c r="H696" s="5" t="str">
        <f t="shared" ref="H696:H700" si="462">E696</f>
        <v>205EF72D2812</v>
      </c>
      <c r="I696" s="40" t="str">
        <f t="shared" ref="I696:I700" si="463">F696</f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696" s="40"/>
      <c r="K696" s="40" t="str">
        <f t="shared" ref="K696:K700" si="464">CONCATENATE(B696,"M100")</f>
        <v>20AM100</v>
      </c>
      <c r="L696" s="40" t="str">
        <f t="shared" ref="L696:L700" si="465">B696</f>
        <v>20A</v>
      </c>
      <c r="M696" s="35" t="str">
        <f>VLOOKUP($L696,setting!$A$2:$M$93,3,0)</f>
        <v>192.168.0.240</v>
      </c>
      <c r="N696" s="35">
        <f>VLOOKUP($L696,setting!$A$2:$M$93,4,0)</f>
        <v>8007</v>
      </c>
      <c r="O696" s="35" t="str">
        <f>VLOOKUP($L696,setting!$A$2:$M$93,5,0)</f>
        <v>36.89.97.211</v>
      </c>
      <c r="P696" s="35">
        <f>VLOOKUP($L696,setting!$A$2:$M$93,6,0)</f>
        <v>8007</v>
      </c>
      <c r="Q696" s="40">
        <v>1</v>
      </c>
      <c r="R696" s="40">
        <v>1</v>
      </c>
      <c r="S696" s="40">
        <v>1234</v>
      </c>
      <c r="T696" s="40" t="s">
        <v>120</v>
      </c>
      <c r="U696" s="40" t="s">
        <v>302</v>
      </c>
      <c r="V696" s="40" t="s">
        <v>302</v>
      </c>
      <c r="W696" s="5" t="s">
        <v>466</v>
      </c>
      <c r="X696" s="5" t="s">
        <v>466</v>
      </c>
      <c r="Y696" s="40"/>
      <c r="Z696" s="35" t="str">
        <f>VLOOKUP($L696,setting!$A$2:$M$93,12,0)</f>
        <v>118.97.237.244</v>
      </c>
      <c r="AA696" s="35">
        <f>VLOOKUP($L696,setting!$A$2:$M$93,13,0)</f>
        <v>8007</v>
      </c>
      <c r="AB696" s="40"/>
      <c r="AC696" s="33" t="s">
        <v>305</v>
      </c>
      <c r="AD696" s="33" t="str">
        <f t="shared" ref="AD696:AD700" si="466">CONCATENATE(AC696,H696,"','",I696,"','",J696,"','",K696,"','",L696,"','",M696,"','",N696,"','",O696,"','",P696,"','",Q696,"','",R696,"','",S696,"','",T696,"','",U696,"','",V696,"','",W696,"','",X696,"','",Y696,"','",Z696,"','",AA696,"');")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('205EF72D2812','&lt;?xml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&lt;/userconfig&gt;','','20AM100','20A','192.168.0.240','8007','36.89.97.211','8007','1','1','1234','TO','INJECT','INJECT','2017-12-22 08:15:30','2017-12-22 08:15:30','','118.97.237.244','8007');</v>
      </c>
    </row>
    <row r="697" spans="1:30" ht="135" x14ac:dyDescent="0.25">
      <c r="A697" s="40" t="s">
        <v>1447</v>
      </c>
      <c r="B697" s="40" t="str">
        <f t="shared" si="460"/>
        <v>20A</v>
      </c>
      <c r="C697" s="40" t="str">
        <f>VLOOKUP(B697,Cabang!A:B,2,0)</f>
        <v>Pontianak</v>
      </c>
      <c r="D697" s="40" t="str">
        <f>VLOOKUP(B697,Cabang!A:C,3,0)</f>
        <v>TKTW1</v>
      </c>
      <c r="E697" s="40" t="s">
        <v>1452</v>
      </c>
      <c r="F697" s="33" t="str">
        <f t="shared" si="461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697" s="40"/>
      <c r="H697" s="5" t="str">
        <f t="shared" si="462"/>
        <v>205EF72D280E</v>
      </c>
      <c r="I697" s="40" t="str">
        <f t="shared" si="463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697" s="40"/>
      <c r="K697" s="40" t="str">
        <f t="shared" si="464"/>
        <v>20AM100</v>
      </c>
      <c r="L697" s="40" t="str">
        <f t="shared" si="465"/>
        <v>20A</v>
      </c>
      <c r="M697" s="35" t="str">
        <f>VLOOKUP($L697,setting!$A$2:$M$93,3,0)</f>
        <v>192.168.0.240</v>
      </c>
      <c r="N697" s="35">
        <f>VLOOKUP($L697,setting!$A$2:$M$93,4,0)</f>
        <v>8007</v>
      </c>
      <c r="O697" s="35" t="str">
        <f>VLOOKUP($L697,setting!$A$2:$M$93,5,0)</f>
        <v>36.89.97.211</v>
      </c>
      <c r="P697" s="35">
        <f>VLOOKUP($L697,setting!$A$2:$M$93,6,0)</f>
        <v>8007</v>
      </c>
      <c r="Q697" s="40">
        <v>1</v>
      </c>
      <c r="R697" s="40">
        <v>1</v>
      </c>
      <c r="S697" s="40">
        <v>1234</v>
      </c>
      <c r="T697" s="40" t="s">
        <v>120</v>
      </c>
      <c r="U697" s="40" t="s">
        <v>302</v>
      </c>
      <c r="V697" s="40" t="s">
        <v>302</v>
      </c>
      <c r="W697" s="5" t="s">
        <v>466</v>
      </c>
      <c r="X697" s="5" t="s">
        <v>466</v>
      </c>
      <c r="Y697" s="40"/>
      <c r="Z697" s="35" t="str">
        <f>VLOOKUP($L697,setting!$A$2:$M$93,12,0)</f>
        <v>118.97.237.244</v>
      </c>
      <c r="AA697" s="35">
        <f>VLOOKUP($L697,setting!$A$2:$M$93,13,0)</f>
        <v>8007</v>
      </c>
      <c r="AB697" s="40"/>
      <c r="AC697" s="33" t="s">
        <v>305</v>
      </c>
      <c r="AD697" s="33" t="str">
        <f t="shared" si="46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('205EF72D280E','&lt;?xml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&lt;/userconfig&gt;','','20AM100','20A','192.168.0.240','8007','36.89.97.211','8007','1','1','1234','TO','INJECT','INJECT','2017-12-22 08:15:30','2017-12-22 08:15:30','','118.97.237.244','8007');</v>
      </c>
    </row>
    <row r="698" spans="1:30" ht="135" x14ac:dyDescent="0.25">
      <c r="A698" s="40" t="s">
        <v>1448</v>
      </c>
      <c r="B698" s="40" t="str">
        <f t="shared" si="460"/>
        <v>23B</v>
      </c>
      <c r="C698" s="40" t="str">
        <f>VLOOKUP(B698,Cabang!A:B,2,0)</f>
        <v>Balikpapan</v>
      </c>
      <c r="D698" s="40" t="str">
        <f>VLOOKUP(B698,Cabang!A:C,3,0)</f>
        <v>TKTW5</v>
      </c>
      <c r="E698" s="40" t="s">
        <v>1453</v>
      </c>
      <c r="F698" s="33" t="str">
        <f t="shared" si="461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98" s="40"/>
      <c r="H698" s="5" t="str">
        <f t="shared" si="462"/>
        <v>205EF72D2D3A</v>
      </c>
      <c r="I698" s="40" t="str">
        <f t="shared" si="463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98" s="40"/>
      <c r="K698" s="40" t="str">
        <f t="shared" si="464"/>
        <v>23BM100</v>
      </c>
      <c r="L698" s="40" t="str">
        <f t="shared" si="465"/>
        <v>23B</v>
      </c>
      <c r="M698" s="35" t="str">
        <f>VLOOKUP($L698,setting!$A$2:$M$93,3,0)</f>
        <v>192.168.0.157</v>
      </c>
      <c r="N698" s="35">
        <f>VLOOKUP($L698,setting!$A$2:$M$93,4,0)</f>
        <v>8009</v>
      </c>
      <c r="O698" s="35" t="str">
        <f>VLOOKUP($L698,setting!$A$2:$M$93,5,0)</f>
        <v>36.89.97.211</v>
      </c>
      <c r="P698" s="35">
        <f>VLOOKUP($L698,setting!$A$2:$M$93,6,0)</f>
        <v>8009</v>
      </c>
      <c r="Q698" s="40">
        <v>1</v>
      </c>
      <c r="R698" s="40">
        <v>1</v>
      </c>
      <c r="S698" s="40">
        <v>1234</v>
      </c>
      <c r="T698" s="40" t="s">
        <v>120</v>
      </c>
      <c r="U698" s="40" t="s">
        <v>302</v>
      </c>
      <c r="V698" s="40" t="s">
        <v>302</v>
      </c>
      <c r="W698" s="5" t="s">
        <v>466</v>
      </c>
      <c r="X698" s="5" t="s">
        <v>466</v>
      </c>
      <c r="Y698" s="40"/>
      <c r="Z698" s="35" t="str">
        <f>VLOOKUP($L698,setting!$A$2:$M$93,12,0)</f>
        <v>118.97.237.244</v>
      </c>
      <c r="AA698" s="35">
        <f>VLOOKUP($L698,setting!$A$2:$M$93,13,0)</f>
        <v>8009</v>
      </c>
      <c r="AB698" s="40"/>
      <c r="AC698" s="33" t="s">
        <v>305</v>
      </c>
      <c r="AD698" s="33" t="str">
        <f t="shared" si="46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('205EF72D2D3A','&lt;?xml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699" spans="1:30" ht="135" x14ac:dyDescent="0.25">
      <c r="A699" s="39" t="s">
        <v>1449</v>
      </c>
      <c r="B699" s="40" t="str">
        <f t="shared" si="460"/>
        <v>23B</v>
      </c>
      <c r="C699" s="40" t="str">
        <f>VLOOKUP(B699,Cabang!A:B,2,0)</f>
        <v>Balikpapan</v>
      </c>
      <c r="D699" s="40" t="str">
        <f>VLOOKUP(B699,Cabang!A:C,3,0)</f>
        <v>TKTW5</v>
      </c>
      <c r="E699" s="40" t="s">
        <v>1454</v>
      </c>
      <c r="F699" s="33" t="str">
        <f t="shared" si="461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699" s="40"/>
      <c r="H699" s="5" t="str">
        <f t="shared" si="462"/>
        <v>205EF72D253C</v>
      </c>
      <c r="I699" s="40" t="str">
        <f t="shared" si="463"/>
        <v>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699" s="40"/>
      <c r="K699" s="40" t="str">
        <f t="shared" si="464"/>
        <v>23BM100</v>
      </c>
      <c r="L699" s="40" t="str">
        <f t="shared" si="465"/>
        <v>23B</v>
      </c>
      <c r="M699" s="35" t="str">
        <f>VLOOKUP($L699,setting!$A$2:$M$93,3,0)</f>
        <v>192.168.0.157</v>
      </c>
      <c r="N699" s="35">
        <f>VLOOKUP($L699,setting!$A$2:$M$93,4,0)</f>
        <v>8009</v>
      </c>
      <c r="O699" s="35" t="str">
        <f>VLOOKUP($L699,setting!$A$2:$M$93,5,0)</f>
        <v>36.89.97.211</v>
      </c>
      <c r="P699" s="35">
        <f>VLOOKUP($L699,setting!$A$2:$M$93,6,0)</f>
        <v>8009</v>
      </c>
      <c r="Q699" s="40">
        <v>1</v>
      </c>
      <c r="R699" s="40">
        <v>1</v>
      </c>
      <c r="S699" s="40">
        <v>1234</v>
      </c>
      <c r="T699" s="40" t="s">
        <v>120</v>
      </c>
      <c r="U699" s="40" t="s">
        <v>302</v>
      </c>
      <c r="V699" s="40" t="s">
        <v>302</v>
      </c>
      <c r="W699" s="5" t="s">
        <v>466</v>
      </c>
      <c r="X699" s="5" t="s">
        <v>466</v>
      </c>
      <c r="Y699" s="40"/>
      <c r="Z699" s="35" t="str">
        <f>VLOOKUP($L699,setting!$A$2:$M$93,12,0)</f>
        <v>118.97.237.244</v>
      </c>
      <c r="AA699" s="35">
        <f>VLOOKUP($L699,setting!$A$2:$M$93,13,0)</f>
        <v>8009</v>
      </c>
      <c r="AB699" s="40"/>
      <c r="AC699" s="33" t="s">
        <v>305</v>
      </c>
      <c r="AD699" s="33" t="str">
        <f t="shared" si="46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('205EF72D253C','&lt;?xml version="1.0" encoding="UTF-8"?&gt;&lt;userconfig&gt;&lt;username&gt;Office Mebel Balikpapan&lt;/username&gt;&lt;szId&gt;23BM100&lt;/szId&gt;&lt;password&gt;1234&lt;/password&gt;&lt;szDepoId&gt;23B&lt;/szDepoId&gt;&lt;szDepoName&gt;Balikpapan&lt;/szDepoName&gt;&lt;database&gt;MobileSFA.db3&lt;/database&gt;&lt;szWifiIP&gt;192.168.0.157&lt;/szWifiIP&gt;&lt;szWifiPort&gt;8009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&lt;/userconfig&gt;','','23BM100','23B','192.168.0.157','8009','36.89.97.211','8009','1','1','1234','TO','INJECT','INJECT','2017-12-22 08:15:30','2017-12-22 08:15:30','','118.97.237.244','8009');</v>
      </c>
    </row>
    <row r="700" spans="1:30" ht="135" x14ac:dyDescent="0.25">
      <c r="A700" s="39" t="s">
        <v>1450</v>
      </c>
      <c r="B700" s="40" t="str">
        <f t="shared" si="460"/>
        <v>26B</v>
      </c>
      <c r="C700" s="40" t="str">
        <f>VLOOKUP(B700,Cabang!A:B,2,0)</f>
        <v>Luwuk</v>
      </c>
      <c r="D700" s="40" t="str">
        <f>VLOOKUP(B700,Cabang!A:C,3,0)</f>
        <v>TKTW5</v>
      </c>
      <c r="E700" s="39" t="s">
        <v>1455</v>
      </c>
      <c r="F700" s="33" t="str">
        <f t="shared" si="461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G700" s="40"/>
      <c r="H700" s="5" t="str">
        <f t="shared" si="462"/>
        <v>205EF72D2D74</v>
      </c>
      <c r="I700" s="40" t="str">
        <f t="shared" si="463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J700" s="40"/>
      <c r="K700" s="40" t="str">
        <f t="shared" si="464"/>
        <v>26BM100</v>
      </c>
      <c r="L700" s="40" t="str">
        <f t="shared" si="465"/>
        <v>26B</v>
      </c>
      <c r="M700" s="35" t="str">
        <f>VLOOKUP($L700,setting!$A$2:$M$93,3,0)</f>
        <v>192.168.0.156</v>
      </c>
      <c r="N700" s="35">
        <f>VLOOKUP($L700,setting!$A$2:$M$93,4,0)</f>
        <v>8006</v>
      </c>
      <c r="O700" s="35" t="str">
        <f>VLOOKUP($L700,setting!$A$2:$M$93,5,0)</f>
        <v>180.250.176.221</v>
      </c>
      <c r="P700" s="35">
        <f>VLOOKUP($L700,setting!$A$2:$M$93,6,0)</f>
        <v>8006</v>
      </c>
      <c r="Q700" s="40">
        <v>1</v>
      </c>
      <c r="R700" s="40">
        <v>1</v>
      </c>
      <c r="S700" s="40">
        <v>1234</v>
      </c>
      <c r="T700" s="40" t="s">
        <v>120</v>
      </c>
      <c r="U700" s="40" t="s">
        <v>302</v>
      </c>
      <c r="V700" s="40" t="s">
        <v>302</v>
      </c>
      <c r="W700" s="5" t="s">
        <v>466</v>
      </c>
      <c r="X700" s="5" t="s">
        <v>466</v>
      </c>
      <c r="Y700" s="40"/>
      <c r="Z700" s="35" t="str">
        <f>VLOOKUP($L700,setting!$A$2:$M$93,12,0)</f>
        <v>118.97.237.244</v>
      </c>
      <c r="AA700" s="35">
        <f>VLOOKUP($L700,setting!$A$2:$M$93,13,0)</f>
        <v>8006</v>
      </c>
      <c r="AB700" s="40"/>
      <c r="AC700" s="33" t="s">
        <v>305</v>
      </c>
      <c r="AD700" s="33" t="str">
        <f t="shared" si="46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('205EF72D2D74','&lt;?xml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&lt;/userconfig&gt;','','26BM100','26B','192.168.0.156','8006','180.250.176.221','8006','1','1','1234','TO','INJECT','INJECT','2017-12-22 08:15:30','2017-12-22 08:15:30','','118.97.237.244','8006');</v>
      </c>
    </row>
    <row r="701" spans="1:30" x14ac:dyDescent="0.25">
      <c r="L701"/>
    </row>
    <row r="702" spans="1:30" ht="135" x14ac:dyDescent="0.25">
      <c r="A702" s="40" t="s">
        <v>1456</v>
      </c>
      <c r="B702" s="40" t="str">
        <f t="shared" ref="B702:B705" si="467">LEFT(A702,3)</f>
        <v>02B</v>
      </c>
      <c r="C702" s="40" t="str">
        <f>VLOOKUP(B702,Cabang!A:B,2,0)</f>
        <v>Rantauprapat</v>
      </c>
      <c r="D702" s="40" t="str">
        <f>VLOOKUP(B702,Cabang!A:C,3,0)</f>
        <v>TKTW1</v>
      </c>
      <c r="E702" s="39" t="s">
        <v>1460</v>
      </c>
      <c r="F702" s="33" t="str">
        <f t="shared" ref="F702:F705" si="468">CONCATENATE("&lt;?xml version=""1.0"" encoding=""UTF-8""?&gt;&lt;userconfig&gt;&lt;username&gt;Office Mebel ",C702,"&lt;/username&gt;&lt;szId&gt;",K702,"&lt;/szId&gt;&lt;password&gt;1234&lt;/password&gt;&lt;szDepoId&gt;",L702,"&lt;/szDepoId&gt;&lt;szDepoName&gt;",C702,"&lt;/szDepoName&gt;&lt;database&gt;MobileSFA.db3&lt;/database&gt;&lt;szWifiIP&gt;",M702,"&lt;/szWifiIP&gt;&lt;szWifiPort&gt;",N702,"&lt;/szWifiPort&gt;&lt;szGPRSIP&gt;",O702,"&lt;/szGPRSIP&gt;&lt;szGPRSPort&gt;",P702,"&lt;/szGPRSPort&gt;  &lt;szBackUpIP&gt;",Z702,"&lt;/szBackUpIP&gt;&lt;szBackUpPort&gt;",AA702,"&lt;/szBackUpPort&gt;  &lt;szType&gt;TO&lt;/szType&gt;&lt;bWifi&gt;YES&lt;/bWifi&gt;&lt;bDalamKota&gt;YES&lt;/bDalamKota&gt;    &lt;/userconfig&gt;")</f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702" s="40"/>
      <c r="H702" s="5" t="str">
        <f t="shared" ref="H702:H705" si="469">E702</f>
        <v>205EF72D283E</v>
      </c>
      <c r="I702" s="40" t="str">
        <f t="shared" ref="I702:I705" si="470">F702</f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702" s="40"/>
      <c r="K702" s="40" t="str">
        <f t="shared" ref="K702:K705" si="471">CONCATENATE(B702,"M100")</f>
        <v>02BM100</v>
      </c>
      <c r="L702" s="40" t="str">
        <f t="shared" ref="L702:L705" si="472">B702</f>
        <v>02B</v>
      </c>
      <c r="M702" s="35" t="str">
        <f>VLOOKUP($L702,setting!$A$2:$M$93,3,0)</f>
        <v>192.168.0.151</v>
      </c>
      <c r="N702" s="35">
        <f>VLOOKUP($L702,setting!$A$2:$M$93,4,0)</f>
        <v>8001</v>
      </c>
      <c r="O702" s="35" t="str">
        <f>VLOOKUP($L702,setting!$A$2:$M$93,5,0)</f>
        <v>180.250.176.220</v>
      </c>
      <c r="P702" s="35">
        <f>VLOOKUP($L702,setting!$A$2:$M$93,6,0)</f>
        <v>8001</v>
      </c>
      <c r="Q702" s="40">
        <v>1</v>
      </c>
      <c r="R702" s="40">
        <v>1</v>
      </c>
      <c r="S702" s="40">
        <v>1234</v>
      </c>
      <c r="T702" s="40" t="s">
        <v>120</v>
      </c>
      <c r="U702" s="40" t="s">
        <v>302</v>
      </c>
      <c r="V702" s="40" t="s">
        <v>302</v>
      </c>
      <c r="W702" s="5" t="s">
        <v>466</v>
      </c>
      <c r="X702" s="5" t="s">
        <v>466</v>
      </c>
      <c r="Y702" s="40"/>
      <c r="Z702" s="35" t="str">
        <f>VLOOKUP($L702,setting!$A$2:$M$93,12,0)</f>
        <v>118.97.237.244</v>
      </c>
      <c r="AA702" s="35">
        <f>VLOOKUP($L702,setting!$A$2:$M$93,13,0)</f>
        <v>8001</v>
      </c>
      <c r="AB702" s="40"/>
      <c r="AC702" s="33" t="s">
        <v>305</v>
      </c>
      <c r="AD702" s="33" t="str">
        <f t="shared" ref="AD702:AD705" si="473">CONCATENATE(AC702,H702,"','",I702,"','",J702,"','",K702,"','",L702,"','",M702,"','",N702,"','",O702,"','",P702,"','",Q702,"','",R702,"','",S702,"','",T702,"','",U702,"','",V702,"','",W702,"','",X702,"','",Y702,"','",Z702,"','",AA702,"');")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('205EF72D283E','&lt;?xml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703" spans="1:30" ht="135" x14ac:dyDescent="0.25">
      <c r="A703" s="40" t="s">
        <v>1457</v>
      </c>
      <c r="B703" s="40" t="str">
        <f t="shared" si="467"/>
        <v>02B</v>
      </c>
      <c r="C703" s="40" t="str">
        <f>VLOOKUP(B703,Cabang!A:B,2,0)</f>
        <v>Rantauprapat</v>
      </c>
      <c r="D703" s="40" t="str">
        <f>VLOOKUP(B703,Cabang!A:C,3,0)</f>
        <v>TKTW1</v>
      </c>
      <c r="E703" s="39" t="s">
        <v>1461</v>
      </c>
      <c r="F703" s="33" t="str">
        <f t="shared" si="468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703" s="40"/>
      <c r="H703" s="5" t="str">
        <f t="shared" si="469"/>
        <v>205EF72D2834</v>
      </c>
      <c r="I703" s="40" t="str">
        <f t="shared" si="470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703" s="40"/>
      <c r="K703" s="40" t="str">
        <f t="shared" si="471"/>
        <v>02BM100</v>
      </c>
      <c r="L703" s="40" t="str">
        <f t="shared" si="472"/>
        <v>02B</v>
      </c>
      <c r="M703" s="35" t="str">
        <f>VLOOKUP($L703,setting!$A$2:$M$93,3,0)</f>
        <v>192.168.0.151</v>
      </c>
      <c r="N703" s="35">
        <f>VLOOKUP($L703,setting!$A$2:$M$93,4,0)</f>
        <v>8001</v>
      </c>
      <c r="O703" s="35" t="str">
        <f>VLOOKUP($L703,setting!$A$2:$M$93,5,0)</f>
        <v>180.250.176.220</v>
      </c>
      <c r="P703" s="35">
        <f>VLOOKUP($L703,setting!$A$2:$M$93,6,0)</f>
        <v>8001</v>
      </c>
      <c r="Q703" s="40">
        <v>1</v>
      </c>
      <c r="R703" s="40">
        <v>1</v>
      </c>
      <c r="S703" s="40">
        <v>1234</v>
      </c>
      <c r="T703" s="40" t="s">
        <v>120</v>
      </c>
      <c r="U703" s="40" t="s">
        <v>302</v>
      </c>
      <c r="V703" s="40" t="s">
        <v>302</v>
      </c>
      <c r="W703" s="5" t="s">
        <v>466</v>
      </c>
      <c r="X703" s="5" t="s">
        <v>466</v>
      </c>
      <c r="Y703" s="40"/>
      <c r="Z703" s="35" t="str">
        <f>VLOOKUP($L703,setting!$A$2:$M$93,12,0)</f>
        <v>118.97.237.244</v>
      </c>
      <c r="AA703" s="35">
        <f>VLOOKUP($L703,setting!$A$2:$M$93,13,0)</f>
        <v>8001</v>
      </c>
      <c r="AB703" s="40"/>
      <c r="AC703" s="33" t="s">
        <v>305</v>
      </c>
      <c r="AD703" s="33" t="str">
        <f t="shared" si="47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('205EF72D2834','&lt;?xml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704" spans="1:30" ht="135" x14ac:dyDescent="0.25">
      <c r="A704" s="40" t="s">
        <v>1458</v>
      </c>
      <c r="B704" s="40" t="str">
        <f t="shared" si="467"/>
        <v>02B</v>
      </c>
      <c r="C704" s="40" t="str">
        <f>VLOOKUP(B704,Cabang!A:B,2,0)</f>
        <v>Rantauprapat</v>
      </c>
      <c r="D704" s="40" t="str">
        <f>VLOOKUP(B704,Cabang!A:C,3,0)</f>
        <v>TKTW1</v>
      </c>
      <c r="E704" s="39" t="s">
        <v>1462</v>
      </c>
      <c r="F704" s="33" t="str">
        <f t="shared" si="468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704" s="40"/>
      <c r="H704" s="5" t="str">
        <f t="shared" si="469"/>
        <v>205EF7A9BCDC</v>
      </c>
      <c r="I704" s="40" t="str">
        <f t="shared" si="470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704" s="40"/>
      <c r="K704" s="40" t="str">
        <f t="shared" si="471"/>
        <v>02BM100</v>
      </c>
      <c r="L704" s="40" t="str">
        <f t="shared" si="472"/>
        <v>02B</v>
      </c>
      <c r="M704" s="35" t="str">
        <f>VLOOKUP($L704,setting!$A$2:$M$93,3,0)</f>
        <v>192.168.0.151</v>
      </c>
      <c r="N704" s="35">
        <f>VLOOKUP($L704,setting!$A$2:$M$93,4,0)</f>
        <v>8001</v>
      </c>
      <c r="O704" s="35" t="str">
        <f>VLOOKUP($L704,setting!$A$2:$M$93,5,0)</f>
        <v>180.250.176.220</v>
      </c>
      <c r="P704" s="35">
        <f>VLOOKUP($L704,setting!$A$2:$M$93,6,0)</f>
        <v>8001</v>
      </c>
      <c r="Q704" s="40">
        <v>1</v>
      </c>
      <c r="R704" s="40">
        <v>1</v>
      </c>
      <c r="S704" s="40">
        <v>1234</v>
      </c>
      <c r="T704" s="40" t="s">
        <v>120</v>
      </c>
      <c r="U704" s="40" t="s">
        <v>302</v>
      </c>
      <c r="V704" s="40" t="s">
        <v>302</v>
      </c>
      <c r="W704" s="5" t="s">
        <v>466</v>
      </c>
      <c r="X704" s="5" t="s">
        <v>466</v>
      </c>
      <c r="Y704" s="40"/>
      <c r="Z704" s="35" t="str">
        <f>VLOOKUP($L704,setting!$A$2:$M$93,12,0)</f>
        <v>118.97.237.244</v>
      </c>
      <c r="AA704" s="35">
        <f>VLOOKUP($L704,setting!$A$2:$M$93,13,0)</f>
        <v>8001</v>
      </c>
      <c r="AB704" s="40"/>
      <c r="AC704" s="33" t="s">
        <v>305</v>
      </c>
      <c r="AD704" s="33" t="str">
        <f t="shared" si="47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('205EF7A9BCDC','&lt;?xml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705" spans="1:30" ht="135" x14ac:dyDescent="0.25">
      <c r="A705" s="40" t="s">
        <v>1459</v>
      </c>
      <c r="B705" s="40" t="str">
        <f t="shared" si="467"/>
        <v>02B</v>
      </c>
      <c r="C705" s="40" t="str">
        <f>VLOOKUP(B705,Cabang!A:B,2,0)</f>
        <v>Rantauprapat</v>
      </c>
      <c r="D705" s="40" t="str">
        <f>VLOOKUP(B705,Cabang!A:C,3,0)</f>
        <v>TKTW1</v>
      </c>
      <c r="E705" s="40" t="s">
        <v>1463</v>
      </c>
      <c r="F705" s="33" t="str">
        <f t="shared" si="468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G705" s="40"/>
      <c r="H705" s="5" t="str">
        <f t="shared" si="469"/>
        <v>205EF7A9BA44</v>
      </c>
      <c r="I705" s="40" t="str">
        <f t="shared" si="470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J705" s="40"/>
      <c r="K705" s="40" t="str">
        <f t="shared" si="471"/>
        <v>02BM100</v>
      </c>
      <c r="L705" s="40" t="str">
        <f t="shared" si="472"/>
        <v>02B</v>
      </c>
      <c r="M705" s="35" t="str">
        <f>VLOOKUP($L705,setting!$A$2:$M$93,3,0)</f>
        <v>192.168.0.151</v>
      </c>
      <c r="N705" s="35">
        <f>VLOOKUP($L705,setting!$A$2:$M$93,4,0)</f>
        <v>8001</v>
      </c>
      <c r="O705" s="35" t="str">
        <f>VLOOKUP($L705,setting!$A$2:$M$93,5,0)</f>
        <v>180.250.176.220</v>
      </c>
      <c r="P705" s="35">
        <f>VLOOKUP($L705,setting!$A$2:$M$93,6,0)</f>
        <v>8001</v>
      </c>
      <c r="Q705" s="40">
        <v>1</v>
      </c>
      <c r="R705" s="40">
        <v>1</v>
      </c>
      <c r="S705" s="40">
        <v>1234</v>
      </c>
      <c r="T705" s="40" t="s">
        <v>120</v>
      </c>
      <c r="U705" s="40" t="s">
        <v>302</v>
      </c>
      <c r="V705" s="40" t="s">
        <v>302</v>
      </c>
      <c r="W705" s="5" t="s">
        <v>466</v>
      </c>
      <c r="X705" s="5" t="s">
        <v>466</v>
      </c>
      <c r="Y705" s="40"/>
      <c r="Z705" s="35" t="str">
        <f>VLOOKUP($L705,setting!$A$2:$M$93,12,0)</f>
        <v>118.97.237.244</v>
      </c>
      <c r="AA705" s="35">
        <f>VLOOKUP($L705,setting!$A$2:$M$93,13,0)</f>
        <v>8001</v>
      </c>
      <c r="AB705" s="40"/>
      <c r="AC705" s="33" t="s">
        <v>305</v>
      </c>
      <c r="AD705" s="33" t="str">
        <f t="shared" si="47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('205EF7A9BA44','&lt;?xml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706" spans="1:30" x14ac:dyDescent="0.25">
      <c r="L706"/>
    </row>
    <row r="707" spans="1:30" ht="150" x14ac:dyDescent="0.25">
      <c r="A707" s="41" t="s">
        <v>1464</v>
      </c>
      <c r="B707" s="40" t="str">
        <f t="shared" ref="B707:B716" si="474">LEFT(A707,3)</f>
        <v>13B</v>
      </c>
      <c r="C707" s="40" t="str">
        <f>VLOOKUP(B707,Cabang!A:B,2,0)</f>
        <v>Bogor</v>
      </c>
      <c r="D707" s="40" t="str">
        <f>VLOOKUP(B707,Cabang!A:C,3,0)</f>
        <v>TKTW2</v>
      </c>
      <c r="E707" s="40" t="s">
        <v>1474</v>
      </c>
      <c r="F707" s="33" t="str">
        <f t="shared" ref="F707:F716" si="475">CONCATENATE("&lt;?xml version=""1.0"" encoding=""UTF-8""?&gt;&lt;userconfig&gt;&lt;username&gt;Office Mebel ",C707,"&lt;/username&gt;&lt;szId&gt;",K707,"&lt;/szId&gt;&lt;password&gt;1234&lt;/password&gt;&lt;szDepoId&gt;",L707,"&lt;/szDepoId&gt;&lt;szDepoName&gt;",C707,"&lt;/szDepoName&gt;&lt;database&gt;MobileSFA.db3&lt;/database&gt;&lt;szWifiIP&gt;",M707,"&lt;/szWifiIP&gt;&lt;szWifiPort&gt;",N707,"&lt;/szWifiPort&gt;&lt;szGPRSIP&gt;",O707,"&lt;/szGPRSIP&gt;&lt;szGPRSPort&gt;",P707,"&lt;/szGPRSPort&gt;  &lt;szBackUpIP&gt;",Z707,"&lt;/szBackUpIP&gt;&lt;szBackUpPort&gt;",AA707,"&lt;/szBackUpPort&gt;  &lt;szType&gt;TO&lt;/szType&gt;&lt;bWifi&gt;YES&lt;/bWifi&gt;&lt;bDalamKota&gt;YES&lt;/bDalamKota&gt;    &lt;/userconfig&gt;")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07" s="40"/>
      <c r="H707" s="5" t="str">
        <f t="shared" ref="H707:H716" si="476">E707</f>
        <v>C087EB5A4739</v>
      </c>
      <c r="I707" s="40" t="str">
        <f t="shared" ref="I707:I716" si="477">F707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07" s="40"/>
      <c r="K707" s="40" t="str">
        <f t="shared" ref="K707:K716" si="478">CONCATENATE(B707,"M100")</f>
        <v>13BM100</v>
      </c>
      <c r="L707" s="40" t="str">
        <f t="shared" ref="L707:L716" si="479">B707</f>
        <v>13B</v>
      </c>
      <c r="M707" s="35" t="str">
        <f>VLOOKUP($L707,setting!$A$2:$M$93,3,0)</f>
        <v>192.168.0.240</v>
      </c>
      <c r="N707" s="35">
        <f>VLOOKUP($L707,setting!$A$2:$M$93,4,0)</f>
        <v>8002</v>
      </c>
      <c r="O707" s="35" t="str">
        <f>VLOOKUP($L707,setting!$A$2:$M$93,5,0)</f>
        <v>36.66.214.246</v>
      </c>
      <c r="P707" s="35">
        <f>VLOOKUP($L707,setting!$A$2:$M$93,6,0)</f>
        <v>8009</v>
      </c>
      <c r="Q707" s="40">
        <v>1</v>
      </c>
      <c r="R707" s="40">
        <v>1</v>
      </c>
      <c r="S707" s="40">
        <v>1234</v>
      </c>
      <c r="T707" s="40" t="s">
        <v>120</v>
      </c>
      <c r="U707" s="40" t="s">
        <v>302</v>
      </c>
      <c r="V707" s="40" t="s">
        <v>302</v>
      </c>
      <c r="W707" s="5" t="s">
        <v>466</v>
      </c>
      <c r="X707" s="5" t="s">
        <v>466</v>
      </c>
      <c r="Y707" s="40"/>
      <c r="Z707" s="35" t="str">
        <f>VLOOKUP($L707,setting!$A$2:$M$93,12,0)</f>
        <v>118.97.237.244</v>
      </c>
      <c r="AA707" s="35">
        <f>VLOOKUP($L707,setting!$A$2:$M$93,13,0)</f>
        <v>8009</v>
      </c>
      <c r="AB707" s="40"/>
      <c r="AC707" s="33" t="s">
        <v>305</v>
      </c>
      <c r="AD707" s="33" t="str">
        <f t="shared" ref="AD707:AD716" si="480">CONCATENATE(AC707,H707,"','",I707,"','",J707,"','",K707,"','",L707,"','",M707,"','",N707,"','",O707,"','",P707,"','",Q707,"','",R707,"','",S707,"','",T707,"','",U707,"','",V707,"','",W707,"','",X707,"','",Y707,"','",Z707,"','",AA707,"');")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('C087EB5A4739','&lt;?xml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&lt;/userconfig&gt;','','13BM100','13B','192.168.0.240','8002','36.66.214.246','8009','1','1','1234','TO','INJECT','INJECT','2017-12-22 08:15:30','2017-12-22 08:15:30','','118.97.237.244','8009');</v>
      </c>
    </row>
    <row r="708" spans="1:30" ht="150" x14ac:dyDescent="0.25">
      <c r="A708" s="41" t="s">
        <v>1465</v>
      </c>
      <c r="B708" s="40" t="str">
        <f t="shared" si="474"/>
        <v>17A</v>
      </c>
      <c r="C708" s="40" t="str">
        <f>VLOOKUP(B708,Cabang!A:B,2,0)</f>
        <v>Bali</v>
      </c>
      <c r="D708" s="40" t="str">
        <f>VLOOKUP(B708,Cabang!A:C,3,0)</f>
        <v>TKTW4</v>
      </c>
      <c r="E708" s="40" t="s">
        <v>1475</v>
      </c>
      <c r="F708" s="33" t="str">
        <f t="shared" si="475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08" s="40"/>
      <c r="H708" s="5" t="str">
        <f t="shared" si="476"/>
        <v>C087EBC644C3</v>
      </c>
      <c r="I708" s="40" t="str">
        <f t="shared" si="477"/>
        <v>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08" s="40"/>
      <c r="K708" s="40" t="str">
        <f t="shared" si="478"/>
        <v>17AM100</v>
      </c>
      <c r="L708" s="40" t="str">
        <f t="shared" si="479"/>
        <v>17A</v>
      </c>
      <c r="M708" s="35" t="str">
        <f>VLOOKUP($L708,setting!$A$2:$M$93,3,0)</f>
        <v>192.168.0.240</v>
      </c>
      <c r="N708" s="35">
        <f>VLOOKUP($L708,setting!$A$2:$M$93,4,0)</f>
        <v>8009</v>
      </c>
      <c r="O708" s="35" t="str">
        <f>VLOOKUP($L708,setting!$A$2:$M$93,5,0)</f>
        <v>36.89.97.213</v>
      </c>
      <c r="P708" s="35">
        <f>VLOOKUP($L708,setting!$A$2:$M$93,6,0)</f>
        <v>8009</v>
      </c>
      <c r="Q708" s="40">
        <v>1</v>
      </c>
      <c r="R708" s="40">
        <v>1</v>
      </c>
      <c r="S708" s="40">
        <v>1234</v>
      </c>
      <c r="T708" s="40" t="s">
        <v>120</v>
      </c>
      <c r="U708" s="40" t="s">
        <v>302</v>
      </c>
      <c r="V708" s="40" t="s">
        <v>302</v>
      </c>
      <c r="W708" s="5" t="s">
        <v>466</v>
      </c>
      <c r="X708" s="5" t="s">
        <v>466</v>
      </c>
      <c r="Y708" s="40"/>
      <c r="Z708" s="35" t="str">
        <f>VLOOKUP($L708,setting!$A$2:$M$93,12,0)</f>
        <v>118.97.237.244</v>
      </c>
      <c r="AA708" s="35">
        <f>VLOOKUP($L708,setting!$A$2:$M$93,13,0)</f>
        <v>8009</v>
      </c>
      <c r="AB708" s="40"/>
      <c r="AC708" s="33" t="s">
        <v>305</v>
      </c>
      <c r="AD708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('C087EBC644C3','&lt;?xml version="1.0" encoding="UTF-8"?&gt;&lt;userconfig&gt;&lt;username&gt;Office Mebel Bali&lt;/username&gt;&lt;szId&gt;17AM100&lt;/szId&gt;&lt;password&gt;1234&lt;/password&gt;&lt;szDepoId&gt;17A&lt;/szDepoId&gt;&lt;szDepoName&gt;Bali&lt;/szDepoName&gt;&lt;database&gt;MobileSFA.db3&lt;/database&gt;&lt;szWifiIP&gt;192.168.0.240&lt;/szWifiIP&gt;&lt;szWifiPort&gt;8009&lt;/szWifiPort&gt;&lt;szGPRSIP&gt;36.89.97.213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&lt;/userconfig&gt;','','17AM100','17A','192.168.0.240','8009','36.89.97.213','8009','1','1','1234','TO','INJECT','INJECT','2017-12-22 08:15:30','2017-12-22 08:15:30','','118.97.237.244','8009');</v>
      </c>
    </row>
    <row r="709" spans="1:30" ht="150" x14ac:dyDescent="0.25">
      <c r="A709" s="41" t="s">
        <v>1466</v>
      </c>
      <c r="B709" s="40" t="str">
        <f t="shared" si="474"/>
        <v>03A</v>
      </c>
      <c r="C709" s="40" t="str">
        <f>VLOOKUP(B709,Cabang!A:B,2,0)</f>
        <v>Pekanbaru</v>
      </c>
      <c r="D709" s="40" t="str">
        <f>VLOOKUP(B709,Cabang!A:C,3,0)</f>
        <v>TKTW1</v>
      </c>
      <c r="E709" s="40" t="s">
        <v>1476</v>
      </c>
      <c r="F709" s="33" t="str">
        <f t="shared" si="475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09" s="40"/>
      <c r="H709" s="5" t="str">
        <f t="shared" si="476"/>
        <v>C087EBC644C5</v>
      </c>
      <c r="I709" s="40" t="str">
        <f t="shared" si="477"/>
        <v>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09" s="40"/>
      <c r="K709" s="40" t="str">
        <f t="shared" si="478"/>
        <v>03AM100</v>
      </c>
      <c r="L709" s="40" t="str">
        <f t="shared" si="479"/>
        <v>03A</v>
      </c>
      <c r="M709" s="35" t="str">
        <f>VLOOKUP($L709,setting!$A$2:$M$93,3,0)</f>
        <v>192.168.0.151</v>
      </c>
      <c r="N709" s="35">
        <f>VLOOKUP($L709,setting!$A$2:$M$93,4,0)</f>
        <v>8009</v>
      </c>
      <c r="O709" s="35" t="str">
        <f>VLOOKUP($L709,setting!$A$2:$M$93,5,0)</f>
        <v>180.250.176.220</v>
      </c>
      <c r="P709" s="35">
        <f>VLOOKUP($L709,setting!$A$2:$M$93,6,0)</f>
        <v>8009</v>
      </c>
      <c r="Q709" s="40">
        <v>1</v>
      </c>
      <c r="R709" s="40">
        <v>1</v>
      </c>
      <c r="S709" s="40">
        <v>1234</v>
      </c>
      <c r="T709" s="40" t="s">
        <v>120</v>
      </c>
      <c r="U709" s="40" t="s">
        <v>302</v>
      </c>
      <c r="V709" s="40" t="s">
        <v>302</v>
      </c>
      <c r="W709" s="5" t="s">
        <v>466</v>
      </c>
      <c r="X709" s="5" t="s">
        <v>466</v>
      </c>
      <c r="Y709" s="40"/>
      <c r="Z709" s="35" t="str">
        <f>VLOOKUP($L709,setting!$A$2:$M$93,12,0)</f>
        <v>118.97.237.244</v>
      </c>
      <c r="AA709" s="35">
        <f>VLOOKUP($L709,setting!$A$2:$M$93,13,0)</f>
        <v>8009</v>
      </c>
      <c r="AB709" s="40"/>
      <c r="AC709" s="33" t="s">
        <v>305</v>
      </c>
      <c r="AD709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('C087EBC644C5','&lt;?xml version="1.0" encoding="UTF-8"?&gt;&lt;userconfig&gt;&lt;username&gt;Office Mebel Pekanbaru&lt;/username&gt;&lt;szId&gt;03AM100&lt;/szId&gt;&lt;password&gt;1234&lt;/password&gt;&lt;szDepoId&gt;03A&lt;/szDepoId&gt;&lt;szDepoName&gt;Pekanbaru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&lt;/userconfig&gt;','','03AM100','03A','192.168.0.151','8009','180.250.176.220','8009','1','1','1234','TO','INJECT','INJECT','2017-12-22 08:15:30','2017-12-22 08:15:30','','118.97.237.244','8009');</v>
      </c>
    </row>
    <row r="710" spans="1:30" ht="150" x14ac:dyDescent="0.25">
      <c r="A710" s="41" t="s">
        <v>1467</v>
      </c>
      <c r="B710" s="40" t="str">
        <f t="shared" si="474"/>
        <v>22A</v>
      </c>
      <c r="C710" s="40" t="str">
        <f>VLOOKUP(B710,Cabang!A:B,2,0)</f>
        <v>Banjarmasin</v>
      </c>
      <c r="D710" s="40" t="str">
        <f>VLOOKUP(B710,Cabang!A:C,3,0)</f>
        <v>TKTW5</v>
      </c>
      <c r="E710" s="40" t="s">
        <v>1477</v>
      </c>
      <c r="F710" s="33" t="str">
        <f t="shared" si="475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710" s="40"/>
      <c r="H710" s="5" t="str">
        <f t="shared" si="476"/>
        <v>C087EBC63C5D</v>
      </c>
      <c r="I710" s="40" t="str">
        <f t="shared" si="477"/>
        <v>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710" s="40"/>
      <c r="K710" s="40" t="str">
        <f t="shared" si="478"/>
        <v>22AM100</v>
      </c>
      <c r="L710" s="40" t="str">
        <f t="shared" si="479"/>
        <v>22A</v>
      </c>
      <c r="M710" s="35" t="str">
        <f>VLOOKUP($L710,setting!$A$2:$M$93,3,0)</f>
        <v>192.168.0.240</v>
      </c>
      <c r="N710" s="35">
        <f>VLOOKUP($L710,setting!$A$2:$M$93,4,0)</f>
        <v>8007</v>
      </c>
      <c r="O710" s="35" t="str">
        <f>VLOOKUP($L710,setting!$A$2:$M$93,5,0)</f>
        <v>36.89.97.211</v>
      </c>
      <c r="P710" s="35">
        <f>VLOOKUP($L710,setting!$A$2:$M$93,6,0)</f>
        <v>8007</v>
      </c>
      <c r="Q710" s="40">
        <v>1</v>
      </c>
      <c r="R710" s="40">
        <v>1</v>
      </c>
      <c r="S710" s="40">
        <v>1234</v>
      </c>
      <c r="T710" s="40" t="s">
        <v>120</v>
      </c>
      <c r="U710" s="40" t="s">
        <v>302</v>
      </c>
      <c r="V710" s="40" t="s">
        <v>302</v>
      </c>
      <c r="W710" s="5" t="s">
        <v>466</v>
      </c>
      <c r="X710" s="5" t="s">
        <v>466</v>
      </c>
      <c r="Y710" s="40"/>
      <c r="Z710" s="35" t="str">
        <f>VLOOKUP($L710,setting!$A$2:$M$93,12,0)</f>
        <v>118.97.237.244</v>
      </c>
      <c r="AA710" s="35">
        <f>VLOOKUP($L710,setting!$A$2:$M$93,13,0)</f>
        <v>8007</v>
      </c>
      <c r="AB710" s="40"/>
      <c r="AC710" s="33" t="s">
        <v>305</v>
      </c>
      <c r="AD710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('C087EBC63C5D','&lt;?xml version="1.0" encoding="UTF-8"?&gt;&lt;userconfig&gt;&lt;username&gt;Office Mebel Banjarmasin&lt;/username&gt;&lt;szId&gt;22AM100&lt;/szId&gt;&lt;password&gt;1234&lt;/password&gt;&lt;szDepoId&gt;22A&lt;/szDepoId&gt;&lt;szDepoName&gt;Banjarmasin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&lt;/userconfig&gt;','','22AM100','22A','192.168.0.240','8007','36.89.97.211','8007','1','1','1234','TO','INJECT','INJECT','2017-12-22 08:15:30','2017-12-22 08:15:30','','118.97.237.244','8007');</v>
      </c>
    </row>
    <row r="711" spans="1:30" ht="150" x14ac:dyDescent="0.25">
      <c r="A711" s="41" t="s">
        <v>1468</v>
      </c>
      <c r="B711" s="40" t="str">
        <f t="shared" si="474"/>
        <v>21A</v>
      </c>
      <c r="C711" s="40" t="str">
        <f>VLOOKUP(B711,Cabang!A:B,2,0)</f>
        <v>Sampit</v>
      </c>
      <c r="D711" s="40" t="str">
        <f>VLOOKUP(B711,Cabang!A:C,3,0)</f>
        <v>TKTW5</v>
      </c>
      <c r="E711" s="40" t="s">
        <v>1478</v>
      </c>
      <c r="F711" s="33" t="str">
        <f t="shared" si="475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G711" s="40"/>
      <c r="H711" s="5" t="str">
        <f t="shared" si="476"/>
        <v>C087EBC7C3B1</v>
      </c>
      <c r="I711" s="40" t="str">
        <f t="shared" si="477"/>
        <v>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J711" s="40"/>
      <c r="K711" s="40" t="str">
        <f t="shared" si="478"/>
        <v>21AM100</v>
      </c>
      <c r="L711" s="40" t="str">
        <f t="shared" si="479"/>
        <v>21A</v>
      </c>
      <c r="M711" s="35" t="str">
        <f>VLOOKUP($L711,setting!$A$2:$M$93,3,0)</f>
        <v>192.168.0.240</v>
      </c>
      <c r="N711" s="35">
        <f>VLOOKUP($L711,setting!$A$2:$M$93,4,0)</f>
        <v>8007</v>
      </c>
      <c r="O711" s="35" t="str">
        <f>VLOOKUP($L711,setting!$A$2:$M$93,5,0)</f>
        <v>36.89.97.211</v>
      </c>
      <c r="P711" s="35">
        <f>VLOOKUP($L711,setting!$A$2:$M$93,6,0)</f>
        <v>8007</v>
      </c>
      <c r="Q711" s="40">
        <v>1</v>
      </c>
      <c r="R711" s="40">
        <v>1</v>
      </c>
      <c r="S711" s="40">
        <v>1234</v>
      </c>
      <c r="T711" s="40" t="s">
        <v>120</v>
      </c>
      <c r="U711" s="40" t="s">
        <v>302</v>
      </c>
      <c r="V711" s="40" t="s">
        <v>302</v>
      </c>
      <c r="W711" s="5" t="s">
        <v>466</v>
      </c>
      <c r="X711" s="5" t="s">
        <v>466</v>
      </c>
      <c r="Y711" s="40"/>
      <c r="Z711" s="35" t="str">
        <f>VLOOKUP($L711,setting!$A$2:$M$93,12,0)</f>
        <v>118.97.237.244</v>
      </c>
      <c r="AA711" s="35">
        <f>VLOOKUP($L711,setting!$A$2:$M$93,13,0)</f>
        <v>8007</v>
      </c>
      <c r="AB711" s="40"/>
      <c r="AC711" s="33" t="s">
        <v>305</v>
      </c>
      <c r="AD711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('C087EBC7C3B1','&lt;?xml version="1.0" encoding="UTF-8"?&gt;&lt;userconfig&gt;&lt;username&gt;Office Mebel Sampit&lt;/username&gt;&lt;szId&gt;21AM100&lt;/szId&gt;&lt;password&gt;1234&lt;/password&gt;&lt;szDepoId&gt;21A&lt;/szDepoId&gt;&lt;szDepoName&gt;Sampit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&lt;/userconfig&gt;','','21AM100','21A','192.168.0.240','8007','36.89.97.211','8007','1','1','1234','TO','INJECT','INJECT','2017-12-22 08:15:30','2017-12-22 08:15:30','','118.97.237.244','8007');</v>
      </c>
    </row>
    <row r="712" spans="1:30" ht="150" x14ac:dyDescent="0.25">
      <c r="A712" s="41" t="s">
        <v>1469</v>
      </c>
      <c r="B712" s="40" t="str">
        <f t="shared" si="474"/>
        <v>11B</v>
      </c>
      <c r="C712" s="40" t="str">
        <f>VLOOKUP(B712,Cabang!A:B,2,0)</f>
        <v>Jakarta Barat</v>
      </c>
      <c r="D712" s="40" t="str">
        <f>VLOOKUP(B712,Cabang!A:C,3,0)</f>
        <v>TKTW2</v>
      </c>
      <c r="E712" s="40" t="s">
        <v>1479</v>
      </c>
      <c r="F712" s="33" t="str">
        <f t="shared" si="475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712" s="40"/>
      <c r="H712" s="5" t="str">
        <f t="shared" si="476"/>
        <v>C087EBC7C28B</v>
      </c>
      <c r="I712" s="40" t="str">
        <f t="shared" si="477"/>
        <v>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712" s="40"/>
      <c r="K712" s="40" t="str">
        <f t="shared" si="478"/>
        <v>11BM100</v>
      </c>
      <c r="L712" s="40" t="str">
        <f t="shared" si="479"/>
        <v>11B</v>
      </c>
      <c r="M712" s="35" t="str">
        <f>VLOOKUP($L712,setting!$A$2:$M$93,3,0)</f>
        <v>192.168.0.152</v>
      </c>
      <c r="N712" s="35">
        <f>VLOOKUP($L712,setting!$A$2:$M$93,4,0)</f>
        <v>8002</v>
      </c>
      <c r="O712" s="35" t="str">
        <f>VLOOKUP($L712,setting!$A$2:$M$93,5,0)</f>
        <v>36.66.214.246</v>
      </c>
      <c r="P712" s="35">
        <f>VLOOKUP($L712,setting!$A$2:$M$93,6,0)</f>
        <v>8002</v>
      </c>
      <c r="Q712" s="40">
        <v>1</v>
      </c>
      <c r="R712" s="40">
        <v>1</v>
      </c>
      <c r="S712" s="40">
        <v>1234</v>
      </c>
      <c r="T712" s="40" t="s">
        <v>120</v>
      </c>
      <c r="U712" s="40" t="s">
        <v>302</v>
      </c>
      <c r="V712" s="40" t="s">
        <v>302</v>
      </c>
      <c r="W712" s="5" t="s">
        <v>466</v>
      </c>
      <c r="X712" s="5" t="s">
        <v>466</v>
      </c>
      <c r="Y712" s="40"/>
      <c r="Z712" s="35" t="str">
        <f>VLOOKUP($L712,setting!$A$2:$M$93,12,0)</f>
        <v>118.97.237.244</v>
      </c>
      <c r="AA712" s="35">
        <f>VLOOKUP($L712,setting!$A$2:$M$93,13,0)</f>
        <v>8002</v>
      </c>
      <c r="AB712" s="40"/>
      <c r="AC712" s="33" t="s">
        <v>305</v>
      </c>
      <c r="AD712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('C087EBC7C28B','&lt;?xml version="1.0" encoding="UTF-8"?&gt;&lt;userconfig&gt;&lt;username&gt;Office Mebel Jakarta Barat&lt;/username&gt;&lt;szId&gt;11BM100&lt;/szId&gt;&lt;password&gt;1234&lt;/password&gt;&lt;szDepoId&gt;11B&lt;/szDepoId&gt;&lt;szDepoName&gt;Jakarta Barat&lt;/szDepoName&gt;&lt;database&gt;MobileSFA.db3&lt;/database&gt;&lt;szWifiIP&gt;192.168.0.152&lt;/szWifiIP&gt;&lt;szWifiPort&gt;8002&lt;/szWifiPort&gt;&lt;szGPRSIP&gt;36.66.214.246&lt;/szGPRSIP&gt;&lt;szGPRSPort&gt;8002&lt;/szGPRSPort&gt;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&lt;/userconfig&gt;','','11BM100','11B','192.168.0.152','8002','36.66.214.246','8002','1','1','1234','TO','INJECT','INJECT','2017-12-22 08:15:30','2017-12-22 08:15:30','','118.97.237.244','8002');</v>
      </c>
    </row>
    <row r="713" spans="1:30" ht="150" x14ac:dyDescent="0.25">
      <c r="A713" s="41" t="s">
        <v>1470</v>
      </c>
      <c r="B713" s="40" t="str">
        <f t="shared" si="474"/>
        <v>27C</v>
      </c>
      <c r="C713" s="40" t="str">
        <f>VLOOKUP(B713,Cabang!A:B,2,0)</f>
        <v>Bulukumba</v>
      </c>
      <c r="D713" s="40" t="str">
        <f>VLOOKUP(B713,Cabang!A:C,3,0)</f>
        <v>TKTW5</v>
      </c>
      <c r="E713" s="40" t="s">
        <v>1480</v>
      </c>
      <c r="F713" s="33" t="str">
        <f t="shared" si="475"/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13" s="40"/>
      <c r="H713" s="5" t="str">
        <f t="shared" si="476"/>
        <v>C087EB5B825F</v>
      </c>
      <c r="I713" s="40" t="str">
        <f t="shared" si="477"/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13" s="40"/>
      <c r="K713" s="40" t="str">
        <f t="shared" si="478"/>
        <v>27CM100</v>
      </c>
      <c r="L713" s="40" t="str">
        <f t="shared" si="479"/>
        <v>27C</v>
      </c>
      <c r="M713" s="35" t="str">
        <f>VLOOKUP($L713,setting!$A$2:$M$93,3,0)</f>
        <v>192.168.0.240</v>
      </c>
      <c r="N713" s="35">
        <f>VLOOKUP($L713,setting!$A$2:$M$93,4,0)</f>
        <v>8006</v>
      </c>
      <c r="O713" s="35" t="str">
        <f>VLOOKUP($L713,setting!$A$2:$M$93,5,0)</f>
        <v>180.250.176.221</v>
      </c>
      <c r="P713" s="35">
        <f>VLOOKUP($L713,setting!$A$2:$M$93,6,0)</f>
        <v>8009</v>
      </c>
      <c r="Q713" s="40">
        <v>1</v>
      </c>
      <c r="R713" s="40">
        <v>1</v>
      </c>
      <c r="S713" s="40">
        <v>1234</v>
      </c>
      <c r="T713" s="40" t="s">
        <v>120</v>
      </c>
      <c r="U713" s="40" t="s">
        <v>302</v>
      </c>
      <c r="V713" s="40" t="s">
        <v>302</v>
      </c>
      <c r="W713" s="5" t="s">
        <v>466</v>
      </c>
      <c r="X713" s="5" t="s">
        <v>466</v>
      </c>
      <c r="Y713" s="40"/>
      <c r="Z713" s="35" t="str">
        <f>VLOOKUP($L713,setting!$A$2:$M$93,12,0)</f>
        <v>118.97.237.244</v>
      </c>
      <c r="AA713" s="35">
        <f>VLOOKUP($L713,setting!$A$2:$M$93,13,0)</f>
        <v>8009</v>
      </c>
      <c r="AB713" s="40"/>
      <c r="AC713" s="33" t="s">
        <v>305</v>
      </c>
      <c r="AD713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('C087EB5B825F','&lt;?xml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&lt;/userconfig&gt;','','27CM100','27C','192.168.0.240','8006','180.250.176.221','8009','1','1','1234','TO','INJECT','INJECT','2017-12-22 08:15:30','2017-12-22 08:15:30','','118.97.237.244','8009');</v>
      </c>
    </row>
    <row r="714" spans="1:30" ht="150" x14ac:dyDescent="0.25">
      <c r="A714" s="41" t="s">
        <v>1471</v>
      </c>
      <c r="B714" s="40" t="str">
        <f t="shared" si="474"/>
        <v>16E</v>
      </c>
      <c r="C714" s="40" t="str">
        <f>VLOOKUP(B714,Cabang!A:B,2,0)</f>
        <v>Kediri</v>
      </c>
      <c r="D714" s="40" t="str">
        <f>VLOOKUP(B714,Cabang!A:C,3,0)</f>
        <v>TKTW4</v>
      </c>
      <c r="E714" s="40" t="s">
        <v>1481</v>
      </c>
      <c r="F714" s="33" t="str">
        <f t="shared" si="475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714" s="40"/>
      <c r="H714" s="5" t="str">
        <f t="shared" si="476"/>
        <v>C087EBC7C539</v>
      </c>
      <c r="I714" s="40" t="str">
        <f t="shared" si="477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714" s="40"/>
      <c r="K714" s="40" t="str">
        <f t="shared" si="478"/>
        <v>16EM100</v>
      </c>
      <c r="L714" s="40" t="str">
        <f t="shared" si="479"/>
        <v>16E</v>
      </c>
      <c r="M714" s="35" t="str">
        <f>VLOOKUP($L714,setting!$A$2:$M$93,3,0)</f>
        <v>192.168.0.240</v>
      </c>
      <c r="N714" s="35">
        <f>VLOOKUP($L714,setting!$A$2:$M$93,4,0)</f>
        <v>8005</v>
      </c>
      <c r="O714" s="35" t="str">
        <f>VLOOKUP($L714,setting!$A$2:$M$93,5,0)</f>
        <v>182.23.61.173</v>
      </c>
      <c r="P714" s="35">
        <f>VLOOKUP($L714,setting!$A$2:$M$93,6,0)</f>
        <v>8005</v>
      </c>
      <c r="Q714" s="40">
        <v>1</v>
      </c>
      <c r="R714" s="40">
        <v>1</v>
      </c>
      <c r="S714" s="40">
        <v>1234</v>
      </c>
      <c r="T714" s="40" t="s">
        <v>120</v>
      </c>
      <c r="U714" s="40" t="s">
        <v>302</v>
      </c>
      <c r="V714" s="40" t="s">
        <v>302</v>
      </c>
      <c r="W714" s="5" t="s">
        <v>466</v>
      </c>
      <c r="X714" s="5" t="s">
        <v>466</v>
      </c>
      <c r="Y714" s="40"/>
      <c r="Z714" s="35" t="str">
        <f>VLOOKUP($L714,setting!$A$2:$M$93,12,0)</f>
        <v>118.97.237.244</v>
      </c>
      <c r="AA714" s="35">
        <f>VLOOKUP($L714,setting!$A$2:$M$93,13,0)</f>
        <v>8005</v>
      </c>
      <c r="AB714" s="40"/>
      <c r="AC714" s="33" t="s">
        <v>305</v>
      </c>
      <c r="AD714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('C087EBC7C539','&lt;?xml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715" spans="1:30" ht="150" x14ac:dyDescent="0.25">
      <c r="A715" s="41" t="s">
        <v>1472</v>
      </c>
      <c r="B715" s="40" t="str">
        <f t="shared" si="474"/>
        <v>16E</v>
      </c>
      <c r="C715" s="40" t="str">
        <f>VLOOKUP(B715,Cabang!A:B,2,0)</f>
        <v>Kediri</v>
      </c>
      <c r="D715" s="40" t="str">
        <f>VLOOKUP(B715,Cabang!A:C,3,0)</f>
        <v>TKTW4</v>
      </c>
      <c r="E715" s="40" t="s">
        <v>1482</v>
      </c>
      <c r="F715" s="33" t="str">
        <f t="shared" si="475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715" s="40"/>
      <c r="H715" s="5" t="str">
        <f t="shared" si="476"/>
        <v>C087EB5B838F</v>
      </c>
      <c r="I715" s="40" t="str">
        <f t="shared" si="477"/>
        <v>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715" s="40"/>
      <c r="K715" s="40" t="str">
        <f t="shared" si="478"/>
        <v>16EM100</v>
      </c>
      <c r="L715" s="40" t="str">
        <f t="shared" si="479"/>
        <v>16E</v>
      </c>
      <c r="M715" s="35" t="str">
        <f>VLOOKUP($L715,setting!$A$2:$M$93,3,0)</f>
        <v>192.168.0.240</v>
      </c>
      <c r="N715" s="35">
        <f>VLOOKUP($L715,setting!$A$2:$M$93,4,0)</f>
        <v>8005</v>
      </c>
      <c r="O715" s="35" t="str">
        <f>VLOOKUP($L715,setting!$A$2:$M$93,5,0)</f>
        <v>182.23.61.173</v>
      </c>
      <c r="P715" s="35">
        <f>VLOOKUP($L715,setting!$A$2:$M$93,6,0)</f>
        <v>8005</v>
      </c>
      <c r="Q715" s="40">
        <v>1</v>
      </c>
      <c r="R715" s="40">
        <v>1</v>
      </c>
      <c r="S715" s="40">
        <v>1234</v>
      </c>
      <c r="T715" s="40" t="s">
        <v>120</v>
      </c>
      <c r="U715" s="40" t="s">
        <v>302</v>
      </c>
      <c r="V715" s="40" t="s">
        <v>302</v>
      </c>
      <c r="W715" s="5" t="s">
        <v>466</v>
      </c>
      <c r="X715" s="5" t="s">
        <v>466</v>
      </c>
      <c r="Y715" s="40"/>
      <c r="Z715" s="35" t="str">
        <f>VLOOKUP($L715,setting!$A$2:$M$93,12,0)</f>
        <v>118.97.237.244</v>
      </c>
      <c r="AA715" s="35">
        <f>VLOOKUP($L715,setting!$A$2:$M$93,13,0)</f>
        <v>8005</v>
      </c>
      <c r="AB715" s="40"/>
      <c r="AC715" s="33" t="s">
        <v>305</v>
      </c>
      <c r="AD715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('C087EB5B838F','&lt;?xml version="1.0" encoding="UTF-8"?&gt;&lt;userconfig&gt;&lt;username&gt;Office Mebel Kediri&lt;/username&gt;&lt;szId&gt;16EM100&lt;/szId&gt;&lt;password&gt;1234&lt;/password&gt;&lt;szDepoId&gt;16E&lt;/szDepoId&gt;&lt;szDepoName&gt;Kediri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&lt;/userconfig&gt;','','16EM100','16E','192.168.0.240','8005','182.23.61.173','8005','1','1','1234','TO','INJECT','INJECT','2017-12-22 08:15:30','2017-12-22 08:15:30','','118.97.237.244','8005');</v>
      </c>
    </row>
    <row r="716" spans="1:30" ht="150" x14ac:dyDescent="0.25">
      <c r="A716" s="41" t="s">
        <v>1473</v>
      </c>
      <c r="B716" s="40" t="str">
        <f t="shared" si="474"/>
        <v>05A</v>
      </c>
      <c r="C716" s="40" t="str">
        <f>VLOOKUP(B716,Cabang!A:B,2,0)</f>
        <v>Padang</v>
      </c>
      <c r="D716" s="40" t="str">
        <f>VLOOKUP(B716,Cabang!A:C,3,0)</f>
        <v>TKTW1</v>
      </c>
      <c r="E716" s="40" t="s">
        <v>1483</v>
      </c>
      <c r="F716" s="33" t="str">
        <f t="shared" si="475"/>
        <v>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G716" s="40"/>
      <c r="H716" s="5" t="str">
        <f t="shared" si="476"/>
        <v>C087EBC7C25B</v>
      </c>
      <c r="I716" s="40" t="str">
        <f t="shared" si="477"/>
        <v>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J716" s="40"/>
      <c r="K716" s="40" t="str">
        <f t="shared" si="478"/>
        <v>05AM100</v>
      </c>
      <c r="L716" s="40" t="str">
        <f t="shared" si="479"/>
        <v>05A</v>
      </c>
      <c r="M716" s="35" t="str">
        <f>VLOOKUP($L716,setting!$A$2:$M$93,3,0)</f>
        <v>192.168.0.240</v>
      </c>
      <c r="N716" s="35">
        <f>VLOOKUP($L716,setting!$A$2:$M$93,4,0)</f>
        <v>8008</v>
      </c>
      <c r="O716" s="35" t="str">
        <f>VLOOKUP($L716,setting!$A$2:$M$93,5,0)</f>
        <v>36.89.97.212</v>
      </c>
      <c r="P716" s="35">
        <f>VLOOKUP($L716,setting!$A$2:$M$93,6,0)</f>
        <v>8008</v>
      </c>
      <c r="Q716" s="40">
        <v>1</v>
      </c>
      <c r="R716" s="40">
        <v>1</v>
      </c>
      <c r="S716" s="40">
        <v>1234</v>
      </c>
      <c r="T716" s="40" t="s">
        <v>120</v>
      </c>
      <c r="U716" s="40" t="s">
        <v>302</v>
      </c>
      <c r="V716" s="40" t="s">
        <v>302</v>
      </c>
      <c r="W716" s="5" t="s">
        <v>466</v>
      </c>
      <c r="X716" s="5" t="s">
        <v>466</v>
      </c>
      <c r="Y716" s="40"/>
      <c r="Z716" s="35" t="str">
        <f>VLOOKUP($L716,setting!$A$2:$M$93,12,0)</f>
        <v>118.97.237.244</v>
      </c>
      <c r="AA716" s="35">
        <f>VLOOKUP($L716,setting!$A$2:$M$93,13,0)</f>
        <v>8008</v>
      </c>
      <c r="AB716" s="40"/>
      <c r="AC716" s="33" t="s">
        <v>305</v>
      </c>
      <c r="AD716" s="33" t="str">
        <f t="shared" si="48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('C087EBC7C25B','&lt;?xml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&lt;/userconfig&gt;','','05AM100','05A','192.168.0.240','8008','36.89.97.212','8008','1','1','1234','TO','INJECT','INJECT','2017-12-22 08:15:30','2017-12-22 08:15:30','','118.97.237.244','8008');</v>
      </c>
    </row>
    <row r="717" spans="1:30" x14ac:dyDescent="0.25">
      <c r="L717"/>
    </row>
    <row r="718" spans="1:30" s="40" customFormat="1" ht="135" x14ac:dyDescent="0.25">
      <c r="A718" s="40" t="s">
        <v>1484</v>
      </c>
      <c r="B718" s="40" t="str">
        <f t="shared" ref="B718:B719" si="481">LEFT(A718,3)</f>
        <v>13G</v>
      </c>
      <c r="C718" s="40" t="str">
        <f>VLOOKUP(B718,Cabang!A:B,2,0)</f>
        <v>Majalengka</v>
      </c>
      <c r="D718" s="40" t="str">
        <f>VLOOKUP(B718,Cabang!A:C,3,0)</f>
        <v>TKTW2</v>
      </c>
      <c r="E718" s="40" t="s">
        <v>1486</v>
      </c>
      <c r="F718" s="33" t="str">
        <f t="shared" ref="F718:F719" si="482">CONCATENATE("&lt;?xml version=""1.0"" encoding=""UTF-8""?&gt;&lt;userconfig&gt;&lt;username&gt;Office Mebel ",C718,"&lt;/username&gt;&lt;szId&gt;",K718,"&lt;/szId&gt;&lt;password&gt;1234&lt;/password&gt;&lt;szDepoId&gt;",L718,"&lt;/szDepoId&gt;&lt;szDepoName&gt;",C718,"&lt;/szDepoName&gt;&lt;database&gt;MobileSFA.db3&lt;/database&gt;&lt;szWifiIP&gt;",M718,"&lt;/szWifiIP&gt;&lt;szWifiPort&gt;",N718,"&lt;/szWifiPort&gt;&lt;szGPRSIP&gt;",O718,"&lt;/szGPRSIP&gt;&lt;szGPRSPort&gt;",P718,"&lt;/szGPRSPort&gt;  &lt;szBackUpIP&gt;",Z718,"&lt;/szBackUpIP&gt;&lt;szBackUpPort&gt;",AA718,"&lt;/szBackUpPort&gt;  &lt;szType&gt;TO&lt;/szType&gt;&lt;bWifi&gt;YES&lt;/bWifi&gt;&lt;bDalamKota&gt;YES&lt;/bDalamKota&gt;    &lt;/userconfig&gt;")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718" s="5" t="str">
        <f t="shared" ref="H718:H719" si="483">E718</f>
        <v>C087EBC64311</v>
      </c>
      <c r="I718" s="40" t="str">
        <f t="shared" ref="I718:I719" si="484">F718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718" s="40" t="str">
        <f t="shared" ref="K718:K719" si="485">CONCATENATE(B718,"M100")</f>
        <v>13GM100</v>
      </c>
      <c r="L718" s="40" t="str">
        <f t="shared" ref="L718:L719" si="486">B718</f>
        <v>13G</v>
      </c>
      <c r="M718" s="35" t="str">
        <f>VLOOKUP($L718,setting!$A$2:$M$93,3,0)</f>
        <v>192.168.0.153</v>
      </c>
      <c r="N718" s="35">
        <f>VLOOKUP($L718,setting!$A$2:$M$93,4,0)</f>
        <v>8003</v>
      </c>
      <c r="O718" s="35" t="str">
        <f>VLOOKUP($L718,setting!$A$2:$M$93,5,0)</f>
        <v>180.250.176.222</v>
      </c>
      <c r="P718" s="35">
        <f>VLOOKUP($L718,setting!$A$2:$M$93,6,0)</f>
        <v>8003</v>
      </c>
      <c r="Q718" s="40">
        <v>1</v>
      </c>
      <c r="R718" s="40">
        <v>1</v>
      </c>
      <c r="S718" s="40">
        <v>1234</v>
      </c>
      <c r="T718" s="40" t="s">
        <v>120</v>
      </c>
      <c r="U718" s="40" t="s">
        <v>302</v>
      </c>
      <c r="V718" s="40" t="s">
        <v>302</v>
      </c>
      <c r="W718" s="5" t="s">
        <v>466</v>
      </c>
      <c r="X718" s="5" t="s">
        <v>466</v>
      </c>
      <c r="Z718" s="35" t="str">
        <f>VLOOKUP($L718,setting!$A$2:$M$93,12,0)</f>
        <v>118.97.237.244</v>
      </c>
      <c r="AA718" s="35">
        <f>VLOOKUP($L718,setting!$A$2:$M$93,13,0)</f>
        <v>8003</v>
      </c>
      <c r="AC718" s="33" t="s">
        <v>305</v>
      </c>
      <c r="AD718" s="33" t="str">
        <f t="shared" ref="AD718:AD719" si="487">CONCATENATE(AC718,H718,"','",I718,"','",J718,"','",K718,"','",L718,"','",M718,"','",N718,"','",O718,"','",P718,"','",Q718,"','",R718,"','",S718,"','",T718,"','",U718,"','",V718,"','",W718,"','",X718,"','",Y718,"','",Z718,"','",AA718,"');")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('C087EBC64311','&lt;?xml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&lt;/userconfig&gt;','','13GM100','13G','192.168.0.153','8003','180.250.176.222','8003','1','1','1234','TO','INJECT','INJECT','2017-12-22 08:15:30','2017-12-22 08:15:30','','118.97.237.244','8003');</v>
      </c>
    </row>
    <row r="719" spans="1:30" s="40" customFormat="1" ht="135" x14ac:dyDescent="0.25">
      <c r="A719" s="40" t="s">
        <v>1485</v>
      </c>
      <c r="B719" s="40" t="str">
        <f t="shared" si="481"/>
        <v>14H</v>
      </c>
      <c r="C719" s="40" t="str">
        <f>VLOOKUP(B719,Cabang!A:B,2,0)</f>
        <v>Kudus</v>
      </c>
      <c r="D719" s="40" t="str">
        <f>VLOOKUP(B719,Cabang!A:C,3,0)</f>
        <v>TKTW3</v>
      </c>
      <c r="E719" s="40" t="s">
        <v>1487</v>
      </c>
      <c r="F719" s="33" t="str">
        <f t="shared" si="482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19" s="5" t="str">
        <f t="shared" si="483"/>
        <v>C087EBC64505</v>
      </c>
      <c r="I719" s="40" t="str">
        <f t="shared" si="484"/>
        <v>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19" s="40" t="str">
        <f t="shared" si="485"/>
        <v>14HM100</v>
      </c>
      <c r="L719" s="40" t="str">
        <f t="shared" si="486"/>
        <v>14H</v>
      </c>
      <c r="M719" s="35" t="str">
        <f>VLOOKUP($L719,setting!$A$2:$M$93,3,0)</f>
        <v>192.168.0.240</v>
      </c>
      <c r="N719" s="35">
        <f>VLOOKUP($L719,setting!$A$2:$M$93,4,0)</f>
        <v>8004</v>
      </c>
      <c r="O719" s="35" t="str">
        <f>VLOOKUP($L719,setting!$A$2:$M$93,5,0)</f>
        <v>182.23.61.172</v>
      </c>
      <c r="P719" s="35">
        <f>VLOOKUP($L719,setting!$A$2:$M$93,6,0)</f>
        <v>8009</v>
      </c>
      <c r="Q719" s="40">
        <v>1</v>
      </c>
      <c r="R719" s="40">
        <v>1</v>
      </c>
      <c r="S719" s="40">
        <v>1234</v>
      </c>
      <c r="T719" s="40" t="s">
        <v>1292</v>
      </c>
      <c r="U719" s="40" t="s">
        <v>302</v>
      </c>
      <c r="V719" s="40" t="s">
        <v>302</v>
      </c>
      <c r="W719" s="5" t="s">
        <v>466</v>
      </c>
      <c r="X719" s="5" t="s">
        <v>466</v>
      </c>
      <c r="Z719" s="35" t="str">
        <f>VLOOKUP($L719,setting!$A$2:$M$93,12,0)</f>
        <v>118.97.237.244</v>
      </c>
      <c r="AA719" s="35">
        <f>VLOOKUP($L719,setting!$A$2:$M$93,13,0)</f>
        <v>8009</v>
      </c>
      <c r="AC719" s="33" t="s">
        <v>305</v>
      </c>
      <c r="AD719" s="33" t="str">
        <f t="shared" si="48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('C087EBC64505','&lt;?xml version="1.0" encoding="UTF-8"?&gt;&lt;userconfig&gt;&lt;username&gt;Office Mebel Kudus&lt;/username&gt;&lt;szId&gt;14HM100&lt;/szId&gt;&lt;password&gt;1234&lt;/password&gt;&lt;szDepoId&gt;14H&lt;/szDepoId&gt;&lt;szDepoName&gt;Kudus&lt;/szDepoName&gt;&lt;database&gt;MobileSFA.db3&lt;/database&gt;&lt;szWifiIP&gt;192.168.0.240&lt;/szWifiIP&gt;&lt;szWifiPort&gt;8004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&lt;/userconfig&gt;','','14HM100','14H','192.168.0.240','8004','182.23.61.172','8009','1','1','1234','TECH','INJECT','INJECT','2017-12-22 08:15:30','2017-12-22 08:15:30','','118.97.237.244','8009');</v>
      </c>
    </row>
    <row r="720" spans="1:30" x14ac:dyDescent="0.25">
      <c r="L720"/>
    </row>
    <row r="721" spans="1:30" ht="90" x14ac:dyDescent="0.25">
      <c r="A721" s="31" t="s">
        <v>1488</v>
      </c>
      <c r="B721" s="40" t="str">
        <f t="shared" ref="B721:B726" si="488">LEFT(A721,3)</f>
        <v>13F</v>
      </c>
      <c r="C721" s="40" t="str">
        <f>VLOOKUP(B721,Cabang!A:B,2,0)</f>
        <v>Cirebon</v>
      </c>
      <c r="D721" s="40" t="str">
        <f>VLOOKUP(B721,Cabang!A:C,3,0)</f>
        <v>TKTW2</v>
      </c>
      <c r="E721" s="31" t="s">
        <v>1494</v>
      </c>
      <c r="F721" s="33" t="str">
        <f>CONCATENATE("&lt;?xml version=""1.0"" encoding=""UTF-8""?&gt;&lt;userconfig&gt;&lt;username&gt;Office Mebel ",C721,"&lt;/username&gt;&lt;szId&gt;",K721,"&lt;/szId&gt;&lt;password&gt;1234&lt;/password&gt;&lt;szDepoId&gt;",L721,"&lt;/szDepoId&gt;&lt;szDepoName&gt;",C721,"&lt;/szDepoName&gt;&lt;database&gt;MobileSFA.db3&lt;/database&gt;&lt;szWifiIP&gt;",M721,"&lt;/szWifiIP&gt;&lt;szWifiPort&gt;",N721,"&lt;/szWifiPort&gt;&lt;szGPRSIP&gt;",O721,"&lt;/szGPRSIP&gt;&lt;szGPRSPort&gt;",P721,"&lt;/szGPRSPort&gt;  &lt;szBackUpIP&gt;",Z721,"&lt;/szBackUpIP&gt;&lt;szBackUpPort&gt;",AA721,"&lt;/szBackUpPort&gt;  &lt;szType&gt;",T721,"&lt;/szType&gt;&lt;bWifi&gt;YES&lt;/bWifi&gt;&lt;bDalamKota&gt;YES&lt;/bDalamKota&gt;    &lt;/userconfig&gt;")</f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&lt;szType&gt;TECH&lt;/szType&gt;&lt;bWifi&gt;YES&lt;/bWifi&gt;&lt;bDalamKota&gt;YES&lt;/bDalamKota&gt;    &lt;/userconfig&gt;</v>
      </c>
      <c r="G721" s="40"/>
      <c r="H721" s="5" t="str">
        <f t="shared" ref="H721:H726" si="489">E721</f>
        <v>C087EB5B8269</v>
      </c>
      <c r="I721" s="40" t="str">
        <f t="shared" ref="I721:I726" si="490">F721</f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&lt;szType&gt;TECH&lt;/szType&gt;&lt;bWifi&gt;YES&lt;/bWifi&gt;&lt;bDalamKota&gt;YES&lt;/bDalamKota&gt;    &lt;/userconfig&gt;</v>
      </c>
      <c r="J721" s="40"/>
      <c r="K721" s="40" t="str">
        <f t="shared" ref="K721:K726" si="491">CONCATENATE(B721,"M100")</f>
        <v>13FM100</v>
      </c>
      <c r="L721" s="40" t="str">
        <f t="shared" ref="L721:L726" si="492">B721</f>
        <v>13F</v>
      </c>
      <c r="M721" s="35" t="str">
        <f>VLOOKUP($L721,setting!$A$2:$M$93,3,0)</f>
        <v>192.168.0.240</v>
      </c>
      <c r="N721" s="35">
        <f>VLOOKUP($L721,setting!$A$2:$M$93,4,0)</f>
        <v>8003</v>
      </c>
      <c r="O721" s="35" t="str">
        <f>VLOOKUP($L721,setting!$A$2:$M$93,5,0)</f>
        <v>180.250.176.222</v>
      </c>
      <c r="P721" s="35">
        <f>VLOOKUP($L721,setting!$A$2:$M$93,6,0)</f>
        <v>8003</v>
      </c>
      <c r="Q721" s="40">
        <v>1</v>
      </c>
      <c r="R721" s="40">
        <v>1</v>
      </c>
      <c r="S721" s="40">
        <v>1234</v>
      </c>
      <c r="T721" s="40" t="s">
        <v>1292</v>
      </c>
      <c r="U721" s="40" t="s">
        <v>302</v>
      </c>
      <c r="V721" s="40" t="s">
        <v>302</v>
      </c>
      <c r="W721" s="5" t="s">
        <v>466</v>
      </c>
      <c r="X721" s="5" t="s">
        <v>466</v>
      </c>
      <c r="Y721" s="40"/>
      <c r="Z721" s="35" t="str">
        <f>VLOOKUP($L721,setting!$A$2:$M$93,12,0)</f>
        <v>118.97.237.244</v>
      </c>
      <c r="AA721" s="35">
        <f>VLOOKUP($L721,setting!$A$2:$M$93,13,0)</f>
        <v>8003</v>
      </c>
      <c r="AB721" s="40"/>
      <c r="AC721" s="33" t="s">
        <v>305</v>
      </c>
      <c r="AD721" s="33" t="str">
        <f t="shared" ref="AD721:AD726" si="493">CONCATENATE(AC721,H721,"','",I721,"','",J721,"','",K721,"','",L721,"','",M721,"','",N721,"','",O721,"','",P721,"','",Q721,"','",R721,"','",S721,"','",T721,"','",U721,"','",V721,"','",W721,"','",X721,"','",Y721,"','",Z721,"','",AA721,"');")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('C087EB5B8269','&lt;?xml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&lt;szType&gt;TECH&lt;/szType&gt;&lt;bWifi&gt;YES&lt;/bWifi&gt;&lt;bDalamKota&gt;YES&lt;/bDalamKota&gt;    &lt;/userconfig&gt;','','13FM100','13F','192.168.0.240','8003','180.250.176.222','8003','1','1','1234','TECH','INJECT','INJECT','2017-12-22 08:15:30','2017-12-22 08:15:30','','118.97.237.244','8003');</v>
      </c>
    </row>
    <row r="722" spans="1:30" ht="135" x14ac:dyDescent="0.25">
      <c r="A722" s="31" t="s">
        <v>1489</v>
      </c>
      <c r="B722" s="40" t="str">
        <f t="shared" si="488"/>
        <v>13F</v>
      </c>
      <c r="C722" s="40" t="str">
        <f>VLOOKUP(B722,Cabang!A:B,2,0)</f>
        <v>Cirebon</v>
      </c>
      <c r="D722" s="40" t="str">
        <f>VLOOKUP(B722,Cabang!A:C,3,0)</f>
        <v>TKTW2</v>
      </c>
      <c r="E722" s="31" t="s">
        <v>1495</v>
      </c>
      <c r="F722" s="33" t="str">
        <f t="shared" ref="F722:F726" si="494">CONCATENATE("&lt;?xml version=""1.0"" encoding=""UTF-8""?&gt;&lt;userconfig&gt;&lt;username&gt;Office Mebel ",C722,"&lt;/username&gt;&lt;szId&gt;",K722,"&lt;/szId&gt;&lt;password&gt;1234&lt;/password&gt;&lt;szDepoId&gt;",L722,"&lt;/szDepoId&gt;&lt;szDepoName&gt;",C722,"&lt;/szDepoName&gt;&lt;database&gt;MobileSFA.db3&lt;/database&gt;&lt;szWifiIP&gt;",M722,"&lt;/szWifiIP&gt;&lt;szWifiPort&gt;",N722,"&lt;/szWifiPort&gt;&lt;szGPRSIP&gt;",O722,"&lt;/szGPRSIP&gt;&lt;szGPRSPort&gt;",P722,"&lt;/szGPRSPort&gt;  &lt;szBackUpIP&gt;",Z722,"&lt;/szBackUpIP&gt;&lt;szBackUpPort&gt;",AA722,"&lt;/szBackUpPort&gt;  &lt;szType&gt;",T722,"&lt;/szType&gt;&lt;bWifi&gt;YES&lt;/bWifi&gt;&lt;bDalamKota&gt;YES&lt;/bDalamKota&gt;    &lt;/userconfig&gt;")</f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722" s="40"/>
      <c r="H722" s="5" t="str">
        <f t="shared" si="489"/>
        <v>C087EB5B8273</v>
      </c>
      <c r="I722" s="40" t="str">
        <f t="shared" si="490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722" s="40"/>
      <c r="K722" s="40" t="str">
        <f t="shared" si="491"/>
        <v>13FM100</v>
      </c>
      <c r="L722" s="40" t="str">
        <f t="shared" si="492"/>
        <v>13F</v>
      </c>
      <c r="M722" s="35" t="str">
        <f>VLOOKUP($L722,setting!$A$2:$M$93,3,0)</f>
        <v>192.168.0.240</v>
      </c>
      <c r="N722" s="35">
        <f>VLOOKUP($L722,setting!$A$2:$M$93,4,0)</f>
        <v>8003</v>
      </c>
      <c r="O722" s="35" t="str">
        <f>VLOOKUP($L722,setting!$A$2:$M$93,5,0)</f>
        <v>180.250.176.222</v>
      </c>
      <c r="P722" s="35">
        <f>VLOOKUP($L722,setting!$A$2:$M$93,6,0)</f>
        <v>8003</v>
      </c>
      <c r="Q722" s="40">
        <v>1</v>
      </c>
      <c r="R722" s="40">
        <v>1</v>
      </c>
      <c r="S722" s="40">
        <v>1234</v>
      </c>
      <c r="T722" s="40" t="s">
        <v>120</v>
      </c>
      <c r="U722" s="40" t="s">
        <v>302</v>
      </c>
      <c r="V722" s="40" t="s">
        <v>302</v>
      </c>
      <c r="W722" s="5" t="s">
        <v>466</v>
      </c>
      <c r="X722" s="5" t="s">
        <v>466</v>
      </c>
      <c r="Y722" s="40"/>
      <c r="Z722" s="35" t="str">
        <f>VLOOKUP($L722,setting!$A$2:$M$93,12,0)</f>
        <v>118.97.237.244</v>
      </c>
      <c r="AA722" s="35">
        <f>VLOOKUP($L722,setting!$A$2:$M$93,13,0)</f>
        <v>8003</v>
      </c>
      <c r="AB722" s="40"/>
      <c r="AC722" s="33" t="s">
        <v>305</v>
      </c>
      <c r="AD722" s="33" t="str">
        <f t="shared" si="49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('C087EB5B8273','&lt;?xml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723" spans="1:30" ht="135" x14ac:dyDescent="0.25">
      <c r="A723" s="31" t="s">
        <v>1490</v>
      </c>
      <c r="B723" s="40" t="str">
        <f t="shared" si="488"/>
        <v>13F</v>
      </c>
      <c r="C723" s="40" t="str">
        <f>VLOOKUP(B723,Cabang!A:B,2,0)</f>
        <v>Cirebon</v>
      </c>
      <c r="D723" s="40" t="str">
        <f>VLOOKUP(B723,Cabang!A:C,3,0)</f>
        <v>TKTW2</v>
      </c>
      <c r="E723" s="31" t="s">
        <v>1496</v>
      </c>
      <c r="F723" s="33" t="str">
        <f t="shared" si="494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G723" s="40"/>
      <c r="H723" s="5" t="str">
        <f t="shared" si="489"/>
        <v>C087EBC6433F</v>
      </c>
      <c r="I723" s="40" t="str">
        <f t="shared" si="490"/>
        <v>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J723" s="40"/>
      <c r="K723" s="40" t="str">
        <f t="shared" si="491"/>
        <v>13FM100</v>
      </c>
      <c r="L723" s="40" t="str">
        <f t="shared" si="492"/>
        <v>13F</v>
      </c>
      <c r="M723" s="35" t="str">
        <f>VLOOKUP($L723,setting!$A$2:$M$93,3,0)</f>
        <v>192.168.0.240</v>
      </c>
      <c r="N723" s="35">
        <f>VLOOKUP($L723,setting!$A$2:$M$93,4,0)</f>
        <v>8003</v>
      </c>
      <c r="O723" s="35" t="str">
        <f>VLOOKUP($L723,setting!$A$2:$M$93,5,0)</f>
        <v>180.250.176.222</v>
      </c>
      <c r="P723" s="35">
        <f>VLOOKUP($L723,setting!$A$2:$M$93,6,0)</f>
        <v>8003</v>
      </c>
      <c r="Q723" s="40">
        <v>1</v>
      </c>
      <c r="R723" s="40">
        <v>1</v>
      </c>
      <c r="S723" s="40">
        <v>1234</v>
      </c>
      <c r="T723" s="40" t="s">
        <v>120</v>
      </c>
      <c r="U723" s="40" t="s">
        <v>302</v>
      </c>
      <c r="V723" s="40" t="s">
        <v>302</v>
      </c>
      <c r="W723" s="5" t="s">
        <v>466</v>
      </c>
      <c r="X723" s="5" t="s">
        <v>466</v>
      </c>
      <c r="Y723" s="40"/>
      <c r="Z723" s="35" t="str">
        <f>VLOOKUP($L723,setting!$A$2:$M$93,12,0)</f>
        <v>118.97.237.244</v>
      </c>
      <c r="AA723" s="35">
        <f>VLOOKUP($L723,setting!$A$2:$M$93,13,0)</f>
        <v>8003</v>
      </c>
      <c r="AB723" s="40"/>
      <c r="AC723" s="33" t="s">
        <v>305</v>
      </c>
      <c r="AD723" s="33" t="str">
        <f t="shared" si="49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('C087EBC6433F','&lt;?xml version="1.0" encoding="UTF-8"?&gt;&lt;userconfig&gt;&lt;username&gt;Office Mebel Cirebon&lt;/username&gt;&lt;szId&gt;13FM100&lt;/szId&gt;&lt;password&gt;1234&lt;/password&gt;&lt;szDepoId&gt;13F&lt;/szDepoId&gt;&lt;szDepoName&gt;Cirebon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&lt;/userconfig&gt;','','13FM100','13F','192.168.0.240','8003','180.250.176.222','8003','1','1','1234','TO','INJECT','INJECT','2017-12-22 08:15:30','2017-12-22 08:15:30','','118.97.237.244','8003');</v>
      </c>
    </row>
    <row r="724" spans="1:30" ht="135" x14ac:dyDescent="0.25">
      <c r="A724" s="31" t="s">
        <v>1491</v>
      </c>
      <c r="B724" s="40" t="str">
        <f t="shared" si="488"/>
        <v>14B</v>
      </c>
      <c r="C724" s="40" t="str">
        <f>VLOOKUP(B724,Cabang!A:B,2,0)</f>
        <v>Purwokerto</v>
      </c>
      <c r="D724" s="40" t="str">
        <f>VLOOKUP(B724,Cabang!A:C,3,0)</f>
        <v>TKTW3</v>
      </c>
      <c r="E724" s="31" t="s">
        <v>1497</v>
      </c>
      <c r="F724" s="33" t="str">
        <f t="shared" si="494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G724" s="40"/>
      <c r="H724" s="5" t="str">
        <f t="shared" si="489"/>
        <v>C087EBC7C281</v>
      </c>
      <c r="I724" s="40" t="str">
        <f t="shared" si="490"/>
        <v>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</v>
      </c>
      <c r="J724" s="40"/>
      <c r="K724" s="40" t="str">
        <f t="shared" si="491"/>
        <v>14BM100</v>
      </c>
      <c r="L724" s="40" t="str">
        <f t="shared" si="492"/>
        <v>14B</v>
      </c>
      <c r="M724" s="35" t="str">
        <f>VLOOKUP($L724,setting!$A$2:$M$93,3,0)</f>
        <v>192.168.0.240</v>
      </c>
      <c r="N724" s="35">
        <f>VLOOKUP($L724,setting!$A$2:$M$93,4,0)</f>
        <v>8004</v>
      </c>
      <c r="O724" s="35" t="str">
        <f>VLOOKUP($L724,setting!$A$2:$M$93,5,0)</f>
        <v>182.23.61.172</v>
      </c>
      <c r="P724" s="35">
        <f>VLOOKUP($L724,setting!$A$2:$M$93,6,0)</f>
        <v>8004</v>
      </c>
      <c r="Q724" s="40">
        <v>1</v>
      </c>
      <c r="R724" s="40">
        <v>1</v>
      </c>
      <c r="S724" s="40">
        <v>1234</v>
      </c>
      <c r="T724" s="40" t="s">
        <v>120</v>
      </c>
      <c r="U724" s="40" t="s">
        <v>302</v>
      </c>
      <c r="V724" s="40" t="s">
        <v>302</v>
      </c>
      <c r="W724" s="5" t="s">
        <v>466</v>
      </c>
      <c r="X724" s="5" t="s">
        <v>466</v>
      </c>
      <c r="Y724" s="40"/>
      <c r="Z724" s="35" t="str">
        <f>VLOOKUP($L724,setting!$A$2:$M$93,12,0)</f>
        <v>118.97.237.244</v>
      </c>
      <c r="AA724" s="35">
        <f>VLOOKUP($L724,setting!$A$2:$M$93,13,0)</f>
        <v>8004</v>
      </c>
      <c r="AB724" s="40"/>
      <c r="AC724" s="33" t="s">
        <v>305</v>
      </c>
      <c r="AD724" s="33" t="str">
        <f t="shared" si="49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('C087EBC7C281','&lt;?xml version="1.0" encoding="UTF-8"?&gt;&lt;userconfig&gt;&lt;username&gt;Office Mebel Purwokerto&lt;/username&gt;&lt;szId&gt;14BM100&lt;/szId&gt;&lt;password&gt;1234&lt;/password&gt;&lt;szDepoId&gt;14B&lt;/szDepoId&gt;&lt;szDepoName&gt;Purwokerto&lt;/szDepoName&gt;&lt;database&gt;MobileSFA.db3&lt;/database&gt;&lt;szWifiIP&gt;192.168.0.240&lt;/szWifiIP&gt;&lt;szWifiPort&gt;8004&lt;/szWifiPort&gt;&lt;szGPRSIP&gt;182.23.61.172&lt;/szGPRSIP&gt;&lt;szGPRSPort&gt;8004&lt;/szGPRSPort&gt;  &lt;szBackUpIP&gt;118.97.237.244&lt;/szBackUpIP&gt;&lt;szBackUpPort&gt;8004&lt;/szBackUpPort&gt;  &lt;szType&gt;TO&lt;/szType&gt;&lt;bWifi&gt;YES&lt;/bWifi&gt;&lt;bDalamKota&gt;YES&lt;/bDalamKota&gt;    &lt;/userconfig&gt;','','14BM100','14B','192.168.0.240','8004','182.23.61.172','8004','1','1','1234','TO','INJECT','INJECT','2017-12-22 08:15:30','2017-12-22 08:15:30','','118.97.237.244','8004');</v>
      </c>
    </row>
    <row r="725" spans="1:30" ht="135" x14ac:dyDescent="0.25">
      <c r="A725" s="31" t="s">
        <v>1492</v>
      </c>
      <c r="B725" s="40" t="str">
        <f t="shared" si="488"/>
        <v>16H</v>
      </c>
      <c r="C725" s="40" t="str">
        <f>VLOOKUP(B725,Cabang!A:B,2,0)</f>
        <v>Jember</v>
      </c>
      <c r="D725" s="40" t="str">
        <f>VLOOKUP(B725,Cabang!A:C,3,0)</f>
        <v>TKTW4</v>
      </c>
      <c r="E725" s="31" t="s">
        <v>1498</v>
      </c>
      <c r="F725" s="33" t="str">
        <f t="shared" si="494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G725" s="40"/>
      <c r="H725" s="5" t="str">
        <f t="shared" si="489"/>
        <v>C087EBC7C4CD</v>
      </c>
      <c r="I725" s="40" t="str">
        <f t="shared" si="490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J725" s="40"/>
      <c r="K725" s="40" t="str">
        <f t="shared" si="491"/>
        <v>16HM100</v>
      </c>
      <c r="L725" s="40" t="str">
        <f t="shared" si="492"/>
        <v>16H</v>
      </c>
      <c r="M725" s="35" t="str">
        <f>VLOOKUP($L725,setting!$A$2:$M$93,3,0)</f>
        <v>192.168.0.155</v>
      </c>
      <c r="N725" s="35">
        <f>VLOOKUP($L725,setting!$A$2:$M$93,4,0)</f>
        <v>8009</v>
      </c>
      <c r="O725" s="35" t="str">
        <f>VLOOKUP($L725,setting!$A$2:$M$93,5,0)</f>
        <v>182.23.61.173</v>
      </c>
      <c r="P725" s="35">
        <f>VLOOKUP($L725,setting!$A$2:$M$93,6,0)</f>
        <v>8009</v>
      </c>
      <c r="Q725" s="40">
        <v>1</v>
      </c>
      <c r="R725" s="40">
        <v>1</v>
      </c>
      <c r="S725" s="40">
        <v>1234</v>
      </c>
      <c r="T725" s="40" t="s">
        <v>1292</v>
      </c>
      <c r="U725" s="40" t="s">
        <v>302</v>
      </c>
      <c r="V725" s="40" t="s">
        <v>302</v>
      </c>
      <c r="W725" s="5" t="s">
        <v>466</v>
      </c>
      <c r="X725" s="5" t="s">
        <v>466</v>
      </c>
      <c r="Y725" s="40"/>
      <c r="Z725" s="35" t="str">
        <f>VLOOKUP($L725,setting!$A$2:$M$93,12,0)</f>
        <v>118.97.237.244</v>
      </c>
      <c r="AA725" s="35">
        <f>VLOOKUP($L725,setting!$A$2:$M$93,13,0)</f>
        <v>8009</v>
      </c>
      <c r="AB725" s="40"/>
      <c r="AC725" s="33" t="s">
        <v>305</v>
      </c>
      <c r="AD725" s="33" t="str">
        <f t="shared" si="49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('C087EBC7C4CD','&lt;?xml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&lt;/userconfig&gt;','','16HM100','16H','192.168.0.155','8009','182.23.61.173','8009','1','1','1234','TECH','INJECT','INJECT','2017-12-22 08:15:30','2017-12-22 08:15:30','','118.97.237.244','8009');</v>
      </c>
    </row>
    <row r="726" spans="1:30" ht="135" x14ac:dyDescent="0.25">
      <c r="A726" s="31" t="s">
        <v>1493</v>
      </c>
      <c r="B726" s="40" t="str">
        <f t="shared" si="488"/>
        <v>16H</v>
      </c>
      <c r="C726" s="40" t="str">
        <f>VLOOKUP(B726,Cabang!A:B,2,0)</f>
        <v>Jember</v>
      </c>
      <c r="D726" s="40" t="str">
        <f>VLOOKUP(B726,Cabang!A:C,3,0)</f>
        <v>TKTW4</v>
      </c>
      <c r="E726" s="31" t="s">
        <v>1499</v>
      </c>
      <c r="F726" s="33" t="str">
        <f t="shared" si="494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26" s="40"/>
      <c r="H726" s="5" t="str">
        <f t="shared" si="489"/>
        <v>C087EBC64435</v>
      </c>
      <c r="I726" s="40" t="str">
        <f t="shared" si="490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26" s="40"/>
      <c r="K726" s="40" t="str">
        <f t="shared" si="491"/>
        <v>16HM100</v>
      </c>
      <c r="L726" s="40" t="str">
        <f t="shared" si="492"/>
        <v>16H</v>
      </c>
      <c r="M726" s="35" t="str">
        <f>VLOOKUP($L726,setting!$A$2:$M$93,3,0)</f>
        <v>192.168.0.155</v>
      </c>
      <c r="N726" s="35">
        <f>VLOOKUP($L726,setting!$A$2:$M$93,4,0)</f>
        <v>8009</v>
      </c>
      <c r="O726" s="35" t="str">
        <f>VLOOKUP($L726,setting!$A$2:$M$93,5,0)</f>
        <v>182.23.61.173</v>
      </c>
      <c r="P726" s="35">
        <f>VLOOKUP($L726,setting!$A$2:$M$93,6,0)</f>
        <v>8009</v>
      </c>
      <c r="Q726" s="40">
        <v>1</v>
      </c>
      <c r="R726" s="40">
        <v>1</v>
      </c>
      <c r="S726" s="40">
        <v>1234</v>
      </c>
      <c r="T726" s="40" t="s">
        <v>120</v>
      </c>
      <c r="U726" s="40" t="s">
        <v>302</v>
      </c>
      <c r="V726" s="40" t="s">
        <v>302</v>
      </c>
      <c r="W726" s="5" t="s">
        <v>466</v>
      </c>
      <c r="X726" s="5" t="s">
        <v>466</v>
      </c>
      <c r="Y726" s="40"/>
      <c r="Z726" s="35" t="str">
        <f>VLOOKUP($L726,setting!$A$2:$M$93,12,0)</f>
        <v>118.97.237.244</v>
      </c>
      <c r="AA726" s="35">
        <f>VLOOKUP($L726,setting!$A$2:$M$93,13,0)</f>
        <v>8009</v>
      </c>
      <c r="AB726" s="40"/>
      <c r="AC726" s="33" t="s">
        <v>305</v>
      </c>
      <c r="AD726" s="33" t="str">
        <f t="shared" si="49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('C087EBC64435','&lt;?xml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727" spans="1:30" x14ac:dyDescent="0.25">
      <c r="L727"/>
    </row>
    <row r="728" spans="1:30" ht="135" x14ac:dyDescent="0.25">
      <c r="A728" s="31" t="s">
        <v>1500</v>
      </c>
      <c r="B728" s="40" t="str">
        <f t="shared" ref="B728" si="495">LEFT(A728,3)</f>
        <v>13B</v>
      </c>
      <c r="C728" s="40" t="str">
        <f>VLOOKUP(B728,Cabang!A:B,2,0)</f>
        <v>Bogor</v>
      </c>
      <c r="D728" s="40" t="str">
        <f>VLOOKUP(B728,Cabang!A:C,3,0)</f>
        <v>TKTW2</v>
      </c>
      <c r="E728" s="31" t="s">
        <v>1501</v>
      </c>
      <c r="F728" s="33" t="str">
        <f t="shared" ref="F728" si="496">CONCATENATE("&lt;?xml version=""1.0"" encoding=""UTF-8""?&gt;&lt;userconfig&gt;&lt;username&gt;Office Mebel ",C728,"&lt;/username&gt;&lt;szId&gt;",K728,"&lt;/szId&gt;&lt;password&gt;1234&lt;/password&gt;&lt;szDepoId&gt;",L728,"&lt;/szDepoId&gt;&lt;szDepoName&gt;",C728,"&lt;/szDepoName&gt;&lt;database&gt;MobileSFA.db3&lt;/database&gt;&lt;szWifiIP&gt;",M728,"&lt;/szWifiIP&gt;&lt;szWifiPort&gt;",N728,"&lt;/szWifiPort&gt;&lt;szGPRSIP&gt;",O728,"&lt;/szGPRSIP&gt;&lt;szGPRSPort&gt;",P728,"&lt;/szGPRSPort&gt;  &lt;szBackUpIP&gt;",Z728,"&lt;/szBackUpIP&gt;&lt;szBackUpPort&gt;",AA728,"&lt;/szBackUpPort&gt;  &lt;szType&gt;",T728,"&lt;/szType&gt;&lt;bWifi&gt;YES&lt;/bWifi&gt;&lt;bDalamKota&gt;YES&lt;/bDalamKota&gt;    &lt;/userconfig&gt;")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G728" s="40"/>
      <c r="H728" s="5" t="str">
        <f t="shared" ref="H728" si="497">E728</f>
        <v>C087EBC7C4E3</v>
      </c>
      <c r="I728" s="40" t="str">
        <f t="shared" ref="I728" si="498">F728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J728" s="40"/>
      <c r="K728" s="40" t="str">
        <f t="shared" ref="K728" si="499">CONCATENATE(B728,"M100")</f>
        <v>13BM100</v>
      </c>
      <c r="L728" s="40" t="str">
        <f t="shared" ref="L728" si="500">B728</f>
        <v>13B</v>
      </c>
      <c r="M728" s="35" t="str">
        <f>VLOOKUP($L728,setting!$A$2:$M$93,3,0)</f>
        <v>192.168.0.240</v>
      </c>
      <c r="N728" s="35">
        <f>VLOOKUP($L728,setting!$A$2:$M$93,4,0)</f>
        <v>8002</v>
      </c>
      <c r="O728" s="35" t="str">
        <f>VLOOKUP($L728,setting!$A$2:$M$93,5,0)</f>
        <v>36.66.214.246</v>
      </c>
      <c r="P728" s="35">
        <f>VLOOKUP($L728,setting!$A$2:$M$93,6,0)</f>
        <v>8009</v>
      </c>
      <c r="Q728" s="40">
        <v>1</v>
      </c>
      <c r="R728" s="40">
        <v>1</v>
      </c>
      <c r="S728" s="40">
        <v>1234</v>
      </c>
      <c r="T728" s="40" t="s">
        <v>1292</v>
      </c>
      <c r="U728" s="40" t="s">
        <v>302</v>
      </c>
      <c r="V728" s="40" t="s">
        <v>302</v>
      </c>
      <c r="W728" s="5" t="s">
        <v>466</v>
      </c>
      <c r="X728" s="5" t="s">
        <v>466</v>
      </c>
      <c r="Y728" s="40"/>
      <c r="Z728" s="35" t="str">
        <f>VLOOKUP($L728,setting!$A$2:$M$93,12,0)</f>
        <v>118.97.237.244</v>
      </c>
      <c r="AA728" s="35">
        <f>VLOOKUP($L728,setting!$A$2:$M$93,13,0)</f>
        <v>8009</v>
      </c>
      <c r="AB728" s="40"/>
      <c r="AC728" s="33" t="s">
        <v>305</v>
      </c>
      <c r="AD728" s="33" t="str">
        <f t="shared" ref="AD728" si="501">CONCATENATE(AC728,H728,"','",I728,"','",J728,"','",K728,"','",L728,"','",M728,"','",N728,"','",O728,"','",P728,"','",Q728,"','",R728,"','",S728,"','",T728,"','",U728,"','",V728,"','",W728,"','",X728,"','",Y728,"','",Z728,"','",AA728,"');")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('C087EBC7C4E3','&lt;?xml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&lt;/userconfig&gt;','','13BM100','13B','192.168.0.240','8002','36.66.214.246','8009','1','1','1234','TECH','INJECT','INJECT','2017-12-22 08:15:30','2017-12-22 08:15:30','','118.97.237.244','8009');</v>
      </c>
    </row>
    <row r="729" spans="1:30" x14ac:dyDescent="0.25">
      <c r="L729"/>
    </row>
    <row r="730" spans="1:30" s="40" customFormat="1" ht="135" x14ac:dyDescent="0.25">
      <c r="A730" s="32" t="s">
        <v>1502</v>
      </c>
      <c r="B730" s="40" t="str">
        <f t="shared" ref="B730:B733" si="502">LEFT(A730,3)</f>
        <v>13I</v>
      </c>
      <c r="C730" s="40" t="str">
        <f>VLOOKUP(B730,Cabang!A:B,2,0)</f>
        <v>Bandung Timur</v>
      </c>
      <c r="D730" s="40" t="str">
        <f>VLOOKUP(B730,Cabang!A:C,3,0)</f>
        <v>TKTW2</v>
      </c>
      <c r="E730" s="32" t="s">
        <v>1506</v>
      </c>
      <c r="F730" s="33" t="str">
        <f t="shared" ref="F730:F733" si="503">CONCATENATE("&lt;?xml version=""1.0"" encoding=""UTF-8""?&gt;&lt;userconfig&gt;&lt;username&gt;Office Mebel ",C730,"&lt;/username&gt;&lt;szId&gt;",K730,"&lt;/szId&gt;&lt;password&gt;1234&lt;/password&gt;&lt;szDepoId&gt;",L730,"&lt;/szDepoId&gt;&lt;szDepoName&gt;",C730,"&lt;/szDepoName&gt;&lt;database&gt;MobileSFA.db3&lt;/database&gt;&lt;szWifiIP&gt;",M730,"&lt;/szWifiIP&gt;&lt;szWifiPort&gt;",N730,"&lt;/szWifiPort&gt;&lt;szGPRSIP&gt;",O730,"&lt;/szGPRSIP&gt;&lt;szGPRSPort&gt;",P730,"&lt;/szGPRSPort&gt;  &lt;szBackUpIP&gt;",Z730,"&lt;/szBackUpIP&gt;&lt;szBackUpPort&gt;",AA730,"&lt;/szBackUpPort&gt;  &lt;szType&gt;",T730,"&lt;/szType&gt;&lt;bWifi&gt;YES&lt;/bWifi&gt;&lt;bDalamKota&gt;YES&lt;/bDalamKota&gt;    &lt;/userconfig&gt;")</f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30" s="5" t="str">
        <f t="shared" ref="H730:H733" si="504">E730</f>
        <v>C087EBC7C50D</v>
      </c>
      <c r="I730" s="40" t="str">
        <f t="shared" ref="I730:I733" si="505">F730</f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30" s="40" t="str">
        <f t="shared" ref="K730:K733" si="506">CONCATENATE(B730,"M100")</f>
        <v>13IM100</v>
      </c>
      <c r="L730" s="40" t="str">
        <f t="shared" ref="L730:L733" si="507">B730</f>
        <v>13I</v>
      </c>
      <c r="M730" s="35" t="str">
        <f>VLOOKUP($L730,setting!$A$2:$M$93,3,0)</f>
        <v>192.168.0.240</v>
      </c>
      <c r="N730" s="35">
        <f>VLOOKUP($L730,setting!$A$2:$M$93,4,0)</f>
        <v>8003</v>
      </c>
      <c r="O730" s="35" t="str">
        <f>VLOOKUP($L730,setting!$A$2:$M$93,5,0)</f>
        <v>180.250.176.222</v>
      </c>
      <c r="P730" s="35">
        <f>VLOOKUP($L730,setting!$A$2:$M$93,6,0)</f>
        <v>8009</v>
      </c>
      <c r="Q730" s="40">
        <v>1</v>
      </c>
      <c r="R730" s="40">
        <v>1</v>
      </c>
      <c r="S730" s="40">
        <v>1234</v>
      </c>
      <c r="T730" s="40" t="s">
        <v>120</v>
      </c>
      <c r="U730" s="40" t="s">
        <v>302</v>
      </c>
      <c r="V730" s="40" t="s">
        <v>302</v>
      </c>
      <c r="W730" s="5" t="s">
        <v>466</v>
      </c>
      <c r="X730" s="5" t="s">
        <v>466</v>
      </c>
      <c r="Z730" s="35" t="str">
        <f>VLOOKUP($L730,setting!$A$2:$M$93,12,0)</f>
        <v>118.97.237.244</v>
      </c>
      <c r="AA730" s="35">
        <f>VLOOKUP($L730,setting!$A$2:$M$93,13,0)</f>
        <v>8009</v>
      </c>
      <c r="AC730" s="33" t="s">
        <v>305</v>
      </c>
      <c r="AD730" s="33" t="str">
        <f t="shared" ref="AD730:AD733" si="508">CONCATENATE(AC730,H730,"','",I730,"','",J730,"','",K730,"','",L730,"','",M730,"','",N730,"','",O730,"','",P730,"','",Q730,"','",R730,"','",S730,"','",T730,"','",U730,"','",V730,"','",W730,"','",X730,"','",Y730,"','",Z730,"','",AA730,"');")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('C087EBC7C50D','&lt;?xml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731" spans="1:30" s="40" customFormat="1" ht="135" x14ac:dyDescent="0.25">
      <c r="A731" s="32" t="s">
        <v>1503</v>
      </c>
      <c r="B731" s="40" t="str">
        <f t="shared" si="502"/>
        <v>13I</v>
      </c>
      <c r="C731" s="40" t="str">
        <f>VLOOKUP(B731,Cabang!A:B,2,0)</f>
        <v>Bandung Timur</v>
      </c>
      <c r="D731" s="40" t="str">
        <f>VLOOKUP(B731,Cabang!A:C,3,0)</f>
        <v>TKTW2</v>
      </c>
      <c r="E731" s="32" t="s">
        <v>1507</v>
      </c>
      <c r="F731" s="33" t="str">
        <f t="shared" si="503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31" s="5" t="str">
        <f t="shared" si="504"/>
        <v>C087EBC7C235</v>
      </c>
      <c r="I731" s="40" t="str">
        <f t="shared" si="505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31" s="40" t="str">
        <f t="shared" si="506"/>
        <v>13IM100</v>
      </c>
      <c r="L731" s="40" t="str">
        <f t="shared" si="507"/>
        <v>13I</v>
      </c>
      <c r="M731" s="35" t="str">
        <f>VLOOKUP($L731,setting!$A$2:$M$93,3,0)</f>
        <v>192.168.0.240</v>
      </c>
      <c r="N731" s="35">
        <f>VLOOKUP($L731,setting!$A$2:$M$93,4,0)</f>
        <v>8003</v>
      </c>
      <c r="O731" s="35" t="str">
        <f>VLOOKUP($L731,setting!$A$2:$M$93,5,0)</f>
        <v>180.250.176.222</v>
      </c>
      <c r="P731" s="35">
        <f>VLOOKUP($L731,setting!$A$2:$M$93,6,0)</f>
        <v>8009</v>
      </c>
      <c r="Q731" s="40">
        <v>1</v>
      </c>
      <c r="R731" s="40">
        <v>1</v>
      </c>
      <c r="S731" s="40">
        <v>1234</v>
      </c>
      <c r="T731" s="40" t="s">
        <v>120</v>
      </c>
      <c r="U731" s="40" t="s">
        <v>302</v>
      </c>
      <c r="V731" s="40" t="s">
        <v>302</v>
      </c>
      <c r="W731" s="5" t="s">
        <v>466</v>
      </c>
      <c r="X731" s="5" t="s">
        <v>466</v>
      </c>
      <c r="Z731" s="35" t="str">
        <f>VLOOKUP($L731,setting!$A$2:$M$93,12,0)</f>
        <v>118.97.237.244</v>
      </c>
      <c r="AA731" s="35">
        <f>VLOOKUP($L731,setting!$A$2:$M$93,13,0)</f>
        <v>8009</v>
      </c>
      <c r="AC731" s="33" t="s">
        <v>305</v>
      </c>
      <c r="AD731" s="33" t="str">
        <f t="shared" si="50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('C087EBC7C235','&lt;?xml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732" spans="1:30" s="40" customFormat="1" ht="135" x14ac:dyDescent="0.25">
      <c r="A732" s="32" t="s">
        <v>1504</v>
      </c>
      <c r="B732" s="40" t="str">
        <f t="shared" si="502"/>
        <v>13J</v>
      </c>
      <c r="C732" s="40" t="str">
        <f>VLOOKUP(B732,Cabang!A:B,2,0)</f>
        <v>Garut</v>
      </c>
      <c r="D732" s="40" t="str">
        <f>VLOOKUP(B732,Cabang!A:C,3,0)</f>
        <v>TKTW2</v>
      </c>
      <c r="E732" s="32" t="s">
        <v>1508</v>
      </c>
      <c r="F732" s="33" t="str">
        <f t="shared" si="503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32" s="5" t="str">
        <f t="shared" si="504"/>
        <v>C087EBC7C537</v>
      </c>
      <c r="I732" s="40" t="str">
        <f t="shared" si="505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32" s="40" t="str">
        <f t="shared" si="506"/>
        <v>13JM100</v>
      </c>
      <c r="L732" s="40" t="str">
        <f t="shared" si="507"/>
        <v>13J</v>
      </c>
      <c r="M732" s="35" t="str">
        <f>VLOOKUP($L732,setting!$A$2:$M$93,3,0)</f>
        <v>192.168.0.153</v>
      </c>
      <c r="N732" s="35">
        <f>VLOOKUP($L732,setting!$A$2:$M$93,4,0)</f>
        <v>8009</v>
      </c>
      <c r="O732" s="35" t="str">
        <f>VLOOKUP($L732,setting!$A$2:$M$93,5,0)</f>
        <v>180.250.176.222</v>
      </c>
      <c r="P732" s="35">
        <f>VLOOKUP($L732,setting!$A$2:$M$93,6,0)</f>
        <v>8009</v>
      </c>
      <c r="Q732" s="40">
        <v>1</v>
      </c>
      <c r="R732" s="40">
        <v>1</v>
      </c>
      <c r="S732" s="40">
        <v>1234</v>
      </c>
      <c r="T732" s="40" t="s">
        <v>120</v>
      </c>
      <c r="U732" s="40" t="s">
        <v>302</v>
      </c>
      <c r="V732" s="40" t="s">
        <v>302</v>
      </c>
      <c r="W732" s="5" t="s">
        <v>466</v>
      </c>
      <c r="X732" s="5" t="s">
        <v>466</v>
      </c>
      <c r="Z732" s="35" t="str">
        <f>VLOOKUP($L732,setting!$A$2:$M$93,12,0)</f>
        <v>118.97.237.244</v>
      </c>
      <c r="AA732" s="35">
        <f>VLOOKUP($L732,setting!$A$2:$M$93,13,0)</f>
        <v>8009</v>
      </c>
      <c r="AC732" s="33" t="s">
        <v>305</v>
      </c>
      <c r="AD732" s="33" t="str">
        <f t="shared" si="50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('C087EBC7C537','&lt;?xml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733" spans="1:30" s="40" customFormat="1" ht="135" x14ac:dyDescent="0.25">
      <c r="A733" s="32" t="s">
        <v>1505</v>
      </c>
      <c r="B733" s="40" t="str">
        <f t="shared" si="502"/>
        <v>13J</v>
      </c>
      <c r="C733" s="40" t="str">
        <f>VLOOKUP(B733,Cabang!A:B,2,0)</f>
        <v>Garut</v>
      </c>
      <c r="D733" s="40" t="str">
        <f>VLOOKUP(B733,Cabang!A:C,3,0)</f>
        <v>TKTW2</v>
      </c>
      <c r="E733" s="32" t="s">
        <v>1509</v>
      </c>
      <c r="F733" s="33" t="str">
        <f t="shared" si="503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33" s="5" t="str">
        <f t="shared" si="504"/>
        <v>C087EBC7C52F</v>
      </c>
      <c r="I733" s="40" t="str">
        <f t="shared" si="505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33" s="40" t="str">
        <f t="shared" si="506"/>
        <v>13JM100</v>
      </c>
      <c r="L733" s="40" t="str">
        <f t="shared" si="507"/>
        <v>13J</v>
      </c>
      <c r="M733" s="35" t="str">
        <f>VLOOKUP($L733,setting!$A$2:$M$93,3,0)</f>
        <v>192.168.0.153</v>
      </c>
      <c r="N733" s="35">
        <f>VLOOKUP($L733,setting!$A$2:$M$93,4,0)</f>
        <v>8009</v>
      </c>
      <c r="O733" s="35" t="str">
        <f>VLOOKUP($L733,setting!$A$2:$M$93,5,0)</f>
        <v>180.250.176.222</v>
      </c>
      <c r="P733" s="35">
        <f>VLOOKUP($L733,setting!$A$2:$M$93,6,0)</f>
        <v>8009</v>
      </c>
      <c r="Q733" s="40">
        <v>1</v>
      </c>
      <c r="R733" s="40">
        <v>1</v>
      </c>
      <c r="S733" s="40">
        <v>1234</v>
      </c>
      <c r="T733" s="40" t="s">
        <v>120</v>
      </c>
      <c r="U733" s="40" t="s">
        <v>302</v>
      </c>
      <c r="V733" s="40" t="s">
        <v>302</v>
      </c>
      <c r="W733" s="5" t="s">
        <v>466</v>
      </c>
      <c r="X733" s="5" t="s">
        <v>466</v>
      </c>
      <c r="Z733" s="35" t="str">
        <f>VLOOKUP($L733,setting!$A$2:$M$93,12,0)</f>
        <v>118.97.237.244</v>
      </c>
      <c r="AA733" s="35">
        <f>VLOOKUP($L733,setting!$A$2:$M$93,13,0)</f>
        <v>8009</v>
      </c>
      <c r="AC733" s="33" t="s">
        <v>305</v>
      </c>
      <c r="AD733" s="33" t="str">
        <f t="shared" si="50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('C087EBC7C52F','&lt;?xml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734" spans="1:30" x14ac:dyDescent="0.25">
      <c r="L734"/>
    </row>
    <row r="735" spans="1:30" s="40" customFormat="1" ht="135" x14ac:dyDescent="0.25">
      <c r="A735" s="32" t="s">
        <v>1511</v>
      </c>
      <c r="B735" s="40" t="str">
        <f t="shared" ref="B735:B736" si="509">LEFT(A735,3)</f>
        <v>16K</v>
      </c>
      <c r="C735" s="40" t="str">
        <f>VLOOKUP(B735,Cabang!A:B,2,0)</f>
        <v>Surabaya Barat</v>
      </c>
      <c r="D735" s="40" t="str">
        <f>VLOOKUP(B735,Cabang!A:C,3,0)</f>
        <v>TKTW4</v>
      </c>
      <c r="E735" s="32" t="s">
        <v>1512</v>
      </c>
      <c r="F735" s="33" t="str">
        <f t="shared" ref="F735:F736" si="510">CONCATENATE("&lt;?xml version=""1.0"" encoding=""UTF-8""?&gt;&lt;userconfig&gt;&lt;username&gt;Office Mebel ",C735,"&lt;/username&gt;&lt;szId&gt;",K735,"&lt;/szId&gt;&lt;password&gt;1234&lt;/password&gt;&lt;szDepoId&gt;",L735,"&lt;/szDepoId&gt;&lt;szDepoName&gt;",C735,"&lt;/szDepoName&gt;&lt;database&gt;MobileSFA.db3&lt;/database&gt;&lt;szWifiIP&gt;",M735,"&lt;/szWifiIP&gt;&lt;szWifiPort&gt;",N735,"&lt;/szWifiPort&gt;&lt;szGPRSIP&gt;",O735,"&lt;/szGPRSIP&gt;&lt;szGPRSPort&gt;",P735,"&lt;/szGPRSPort&gt;  &lt;szBackUpIP&gt;",Z735,"&lt;/szBackUpIP&gt;&lt;szBackUpPort&gt;",AA735,"&lt;/szBackUpPort&gt;  &lt;szType&gt;",T735,"&lt;/szType&gt;&lt;bWifi&gt;YES&lt;/bWifi&gt;&lt;bDalamKota&gt;YES&lt;/bDalamKota&gt;    &lt;/userconfig&gt;")</f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35" s="5" t="str">
        <f t="shared" ref="H735:H736" si="511">E735</f>
        <v>C087EBC7C493</v>
      </c>
      <c r="I735" s="40" t="str">
        <f t="shared" ref="I735:I736" si="512">F735</f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35" s="40" t="str">
        <f t="shared" ref="K735:K736" si="513">CONCATENATE(B735,"M100")</f>
        <v>16KM100</v>
      </c>
      <c r="L735" s="40" t="str">
        <f t="shared" ref="L735:L736" si="514">B735</f>
        <v>16K</v>
      </c>
      <c r="M735" s="35" t="str">
        <f>VLOOKUP($L735,setting!$A$2:$M$93,3,0)</f>
        <v>192.168.0.155</v>
      </c>
      <c r="N735" s="35">
        <f>VLOOKUP($L735,setting!$A$2:$M$93,4,0)</f>
        <v>8009</v>
      </c>
      <c r="O735" s="35" t="str">
        <f>VLOOKUP($L735,setting!$A$2:$M$93,5,0)</f>
        <v>182.23.61.173</v>
      </c>
      <c r="P735" s="35">
        <f>VLOOKUP($L735,setting!$A$2:$M$93,6,0)</f>
        <v>8009</v>
      </c>
      <c r="Q735" s="40">
        <v>1</v>
      </c>
      <c r="R735" s="40">
        <v>1</v>
      </c>
      <c r="S735" s="40">
        <v>1234</v>
      </c>
      <c r="T735" s="40" t="s">
        <v>120</v>
      </c>
      <c r="U735" s="40" t="s">
        <v>302</v>
      </c>
      <c r="V735" s="40" t="s">
        <v>302</v>
      </c>
      <c r="W735" s="5" t="s">
        <v>466</v>
      </c>
      <c r="X735" s="5" t="s">
        <v>466</v>
      </c>
      <c r="Z735" s="35" t="str">
        <f>VLOOKUP($L735,setting!$A$2:$M$93,12,0)</f>
        <v>118.97.237.244</v>
      </c>
      <c r="AA735" s="35">
        <f>VLOOKUP($L735,setting!$A$2:$M$93,13,0)</f>
        <v>8009</v>
      </c>
      <c r="AC735" s="33" t="s">
        <v>305</v>
      </c>
      <c r="AD735" s="33" t="str">
        <f t="shared" ref="AD735:AD736" si="515">CONCATENATE(AC735,H735,"','",I735,"','",J735,"','",K735,"','",L735,"','",M735,"','",N735,"','",O735,"','",P735,"','",Q735,"','",R735,"','",S735,"','",T735,"','",U735,"','",V735,"','",W735,"','",X735,"','",Y735,"','",Z735,"','",AA735,"');")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('C087EBC7C493','&lt;?xml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736" spans="1:30" s="40" customFormat="1" ht="135" x14ac:dyDescent="0.25">
      <c r="A736" s="32" t="s">
        <v>1510</v>
      </c>
      <c r="B736" s="40" t="str">
        <f t="shared" si="509"/>
        <v>20A</v>
      </c>
      <c r="C736" s="40" t="str">
        <f>VLOOKUP(B736,Cabang!A:B,2,0)</f>
        <v>Pontianak</v>
      </c>
      <c r="D736" s="40" t="str">
        <f>VLOOKUP(B736,Cabang!A:C,3,0)</f>
        <v>TKTW1</v>
      </c>
      <c r="E736" s="32" t="s">
        <v>1513</v>
      </c>
      <c r="F736" s="33" t="str">
        <f t="shared" si="510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736" s="5" t="str">
        <f t="shared" si="511"/>
        <v>C087EBD2866B</v>
      </c>
      <c r="I736" s="40" t="str">
        <f t="shared" si="512"/>
        <v>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736" s="40" t="str">
        <f t="shared" si="513"/>
        <v>20AM100</v>
      </c>
      <c r="L736" s="40" t="str">
        <f t="shared" si="514"/>
        <v>20A</v>
      </c>
      <c r="M736" s="35" t="str">
        <f>VLOOKUP($L736,setting!$A$2:$M$93,3,0)</f>
        <v>192.168.0.240</v>
      </c>
      <c r="N736" s="35">
        <f>VLOOKUP($L736,setting!$A$2:$M$93,4,0)</f>
        <v>8007</v>
      </c>
      <c r="O736" s="35" t="str">
        <f>VLOOKUP($L736,setting!$A$2:$M$93,5,0)</f>
        <v>36.89.97.211</v>
      </c>
      <c r="P736" s="35">
        <f>VLOOKUP($L736,setting!$A$2:$M$93,6,0)</f>
        <v>8007</v>
      </c>
      <c r="Q736" s="40">
        <v>1</v>
      </c>
      <c r="R736" s="40">
        <v>1</v>
      </c>
      <c r="S736" s="40">
        <v>1234</v>
      </c>
      <c r="T736" s="40" t="s">
        <v>120</v>
      </c>
      <c r="U736" s="40" t="s">
        <v>302</v>
      </c>
      <c r="V736" s="40" t="s">
        <v>302</v>
      </c>
      <c r="W736" s="5" t="s">
        <v>466</v>
      </c>
      <c r="X736" s="5" t="s">
        <v>466</v>
      </c>
      <c r="Z736" s="35" t="str">
        <f>VLOOKUP($L736,setting!$A$2:$M$93,12,0)</f>
        <v>118.97.237.244</v>
      </c>
      <c r="AA736" s="35">
        <f>VLOOKUP($L736,setting!$A$2:$M$93,13,0)</f>
        <v>8007</v>
      </c>
      <c r="AC736" s="33" t="s">
        <v>305</v>
      </c>
      <c r="AD736" s="33" t="str">
        <f t="shared" si="51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('C087EBD2866B','&lt;?xml version="1.0" encoding="UTF-8"?&gt;&lt;userconfig&gt;&lt;username&gt;Office Mebel Pontianak&lt;/username&gt;&lt;szId&gt;20AM100&lt;/szId&gt;&lt;password&gt;1234&lt;/password&gt;&lt;szDepoId&gt;20A&lt;/szDepoId&gt;&lt;szDepoName&gt;Pontianak&lt;/szDepoName&gt;&lt;database&gt;MobileSFA.db3&lt;/database&gt;&lt;szWifiIP&gt;192.168.0.240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&lt;/userconfig&gt;','','20AM100','20A','192.168.0.240','8007','36.89.97.211','8007','1','1','1234','TO','INJECT','INJECT','2017-12-22 08:15:30','2017-12-22 08:15:30','','118.97.237.244','8007');</v>
      </c>
    </row>
    <row r="737" spans="1:30" x14ac:dyDescent="0.25">
      <c r="L737"/>
    </row>
    <row r="738" spans="1:30" ht="135" x14ac:dyDescent="0.25">
      <c r="A738" s="32" t="s">
        <v>1514</v>
      </c>
      <c r="B738" s="40" t="str">
        <f t="shared" ref="B738:B742" si="516">LEFT(A738,3)</f>
        <v>03B</v>
      </c>
      <c r="C738" s="40" t="str">
        <f>VLOOKUP(B738,Cabang!A:B,2,0)</f>
        <v>Dumai</v>
      </c>
      <c r="D738" s="40" t="str">
        <f>VLOOKUP(B738,Cabang!A:C,3,0)</f>
        <v>TKTW1</v>
      </c>
      <c r="E738" s="32" t="s">
        <v>1519</v>
      </c>
      <c r="F738" s="33" t="str">
        <f t="shared" ref="F738:F742" si="517">CONCATENATE("&lt;?xml version=""1.0"" encoding=""UTF-8""?&gt;&lt;userconfig&gt;&lt;username&gt;Office Mebel ",C738,"&lt;/username&gt;&lt;szId&gt;",K738,"&lt;/szId&gt;&lt;password&gt;1234&lt;/password&gt;&lt;szDepoId&gt;",L738,"&lt;/szDepoId&gt;&lt;szDepoName&gt;",C738,"&lt;/szDepoName&gt;&lt;database&gt;MobileSFA.db3&lt;/database&gt;&lt;szWifiIP&gt;",M738,"&lt;/szWifiIP&gt;&lt;szWifiPort&gt;",N738,"&lt;/szWifiPort&gt;&lt;szGPRSIP&gt;",O738,"&lt;/szGPRSIP&gt;&lt;szGPRSPort&gt;",P738,"&lt;/szGPRSPort&gt;  &lt;szBackUpIP&gt;",Z738,"&lt;/szBackUpIP&gt;&lt;szBackUpPort&gt;",AA738,"&lt;/szBackUpPort&gt;  &lt;szType&gt;",T738,"&lt;/szType&gt;&lt;bWifi&gt;YES&lt;/bWifi&gt;&lt;bDalamKota&gt;YES&lt;/bDalamKota&gt;    &lt;/userconfig&gt;")</f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38" s="40"/>
      <c r="H738" s="5" t="str">
        <f t="shared" ref="H738:H742" si="518">E738</f>
        <v>C087EBC7C4D3</v>
      </c>
      <c r="I738" s="40" t="str">
        <f t="shared" ref="I738:I742" si="519">F738</f>
        <v>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38" s="40"/>
      <c r="K738" s="40" t="str">
        <f t="shared" ref="K738:K742" si="520">CONCATENATE(B738,"M100")</f>
        <v>03BM100</v>
      </c>
      <c r="L738" s="40" t="str">
        <f t="shared" ref="L738:L742" si="521">B738</f>
        <v>03B</v>
      </c>
      <c r="M738" s="35" t="str">
        <f>VLOOKUP($L738,setting!$A$2:$M$93,3,0)</f>
        <v>192.168.0.151</v>
      </c>
      <c r="N738" s="35">
        <f>VLOOKUP($L738,setting!$A$2:$M$93,4,0)</f>
        <v>8009</v>
      </c>
      <c r="O738" s="35" t="str">
        <f>VLOOKUP($L738,setting!$A$2:$M$93,5,0)</f>
        <v>180.250.176.220</v>
      </c>
      <c r="P738" s="35">
        <f>VLOOKUP($L738,setting!$A$2:$M$93,6,0)</f>
        <v>8009</v>
      </c>
      <c r="Q738" s="40">
        <v>1</v>
      </c>
      <c r="R738" s="40">
        <v>1</v>
      </c>
      <c r="S738" s="40">
        <v>1234</v>
      </c>
      <c r="T738" s="40" t="s">
        <v>120</v>
      </c>
      <c r="U738" s="40" t="s">
        <v>302</v>
      </c>
      <c r="V738" s="40" t="s">
        <v>302</v>
      </c>
      <c r="W738" s="5" t="s">
        <v>466</v>
      </c>
      <c r="X738" s="5" t="s">
        <v>466</v>
      </c>
      <c r="Y738" s="40"/>
      <c r="Z738" s="35" t="str">
        <f>VLOOKUP($L738,setting!$A$2:$M$93,12,0)</f>
        <v>118.97.237.244</v>
      </c>
      <c r="AA738" s="35">
        <f>VLOOKUP($L738,setting!$A$2:$M$93,13,0)</f>
        <v>8009</v>
      </c>
      <c r="AB738" s="40"/>
      <c r="AC738" s="33" t="s">
        <v>305</v>
      </c>
      <c r="AD738" s="33" t="str">
        <f t="shared" ref="AD738:AD742" si="522">CONCATENATE(AC738,H738,"','",I738,"','",J738,"','",K738,"','",L738,"','",M738,"','",N738,"','",O738,"','",P738,"','",Q738,"','",R738,"','",S738,"','",T738,"','",U738,"','",V738,"','",W738,"','",X738,"','",Y738,"','",Z738,"','",AA738,"');")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('C087EBC7C4D3','&lt;?xml version="1.0" encoding="UTF-8"?&gt;&lt;userconfig&gt;&lt;username&gt;Office Mebel Dumai&lt;/username&gt;&lt;szId&gt;03BM100&lt;/szId&gt;&lt;password&gt;1234&lt;/password&gt;&lt;szDepoId&gt;03B&lt;/szDepoId&gt;&lt;szDepoName&gt;Dumai&lt;/szDepoName&gt;&lt;database&gt;MobileSFA.db3&lt;/database&gt;&lt;szWifiIP&gt;192.168.0.151&lt;/szWifiIP&gt;&lt;szWifiPort&gt;8009&lt;/szWifiPort&gt;&lt;szGPRSIP&gt;180.250.176.220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&lt;/userconfig&gt;','','03BM100','03B','192.168.0.151','8009','180.250.176.220','8009','1','1','1234','TO','INJECT','INJECT','2017-12-22 08:15:30','2017-12-22 08:15:30','','118.97.237.244','8009');</v>
      </c>
    </row>
    <row r="739" spans="1:30" ht="135" x14ac:dyDescent="0.25">
      <c r="A739" s="32" t="s">
        <v>1515</v>
      </c>
      <c r="B739" s="40" t="str">
        <f t="shared" si="516"/>
        <v>13A</v>
      </c>
      <c r="C739" s="40" t="str">
        <f>VLOOKUP(B739,Cabang!A:B,2,0)</f>
        <v>Bekasi</v>
      </c>
      <c r="D739" s="40" t="str">
        <f>VLOOKUP(B739,Cabang!A:C,3,0)</f>
        <v>TKTW2</v>
      </c>
      <c r="E739" s="32" t="s">
        <v>1520</v>
      </c>
      <c r="F739" s="33" t="str">
        <f t="shared" si="51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39" s="40"/>
      <c r="H739" s="5" t="str">
        <f t="shared" si="518"/>
        <v>C087EBC644FD</v>
      </c>
      <c r="I739" s="40" t="str">
        <f t="shared" si="51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39" s="40"/>
      <c r="K739" s="40" t="str">
        <f t="shared" si="520"/>
        <v>13AM100</v>
      </c>
      <c r="L739" s="40" t="str">
        <f t="shared" si="521"/>
        <v>13A</v>
      </c>
      <c r="M739" s="35" t="str">
        <f>VLOOKUP($L739,setting!$A$2:$M$93,3,0)</f>
        <v>192.168.0.240</v>
      </c>
      <c r="N739" s="35">
        <f>VLOOKUP($L739,setting!$A$2:$M$93,4,0)</f>
        <v>8002</v>
      </c>
      <c r="O739" s="35" t="str">
        <f>VLOOKUP($L739,setting!$A$2:$M$93,5,0)</f>
        <v>36.66.214.246</v>
      </c>
      <c r="P739" s="35">
        <f>VLOOKUP($L739,setting!$A$2:$M$93,6,0)</f>
        <v>8009</v>
      </c>
      <c r="Q739" s="40">
        <v>1</v>
      </c>
      <c r="R739" s="40">
        <v>1</v>
      </c>
      <c r="S739" s="40">
        <v>1234</v>
      </c>
      <c r="T739" s="40" t="s">
        <v>120</v>
      </c>
      <c r="U739" s="40" t="s">
        <v>302</v>
      </c>
      <c r="V739" s="40" t="s">
        <v>302</v>
      </c>
      <c r="W739" s="5" t="s">
        <v>466</v>
      </c>
      <c r="X739" s="5" t="s">
        <v>466</v>
      </c>
      <c r="Y739" s="40"/>
      <c r="Z739" s="35" t="str">
        <f>VLOOKUP($L739,setting!$A$2:$M$93,12,0)</f>
        <v>118.97.237.244</v>
      </c>
      <c r="AA739" s="35">
        <f>VLOOKUP($L739,setting!$A$2:$M$93,13,0)</f>
        <v>8009</v>
      </c>
      <c r="AB739" s="40"/>
      <c r="AC739" s="33" t="s">
        <v>305</v>
      </c>
      <c r="AD739" s="33" t="str">
        <f t="shared" si="52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('C087EBC644FD','&lt;?xml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740" spans="1:30" ht="135" x14ac:dyDescent="0.25">
      <c r="A740" s="32" t="s">
        <v>1516</v>
      </c>
      <c r="B740" s="40" t="str">
        <f t="shared" si="516"/>
        <v>13A</v>
      </c>
      <c r="C740" s="40" t="str">
        <f>VLOOKUP(B740,Cabang!A:B,2,0)</f>
        <v>Bekasi</v>
      </c>
      <c r="D740" s="40" t="str">
        <f>VLOOKUP(B740,Cabang!A:C,3,0)</f>
        <v>TKTW2</v>
      </c>
      <c r="E740" s="32" t="s">
        <v>1521</v>
      </c>
      <c r="F740" s="33" t="str">
        <f t="shared" si="51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740" s="40"/>
      <c r="H740" s="5" t="str">
        <f t="shared" si="518"/>
        <v>C087EBC7C227</v>
      </c>
      <c r="I740" s="40" t="str">
        <f t="shared" si="51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740" s="40"/>
      <c r="K740" s="40" t="str">
        <f t="shared" si="520"/>
        <v>13AM100</v>
      </c>
      <c r="L740" s="40" t="str">
        <f t="shared" si="521"/>
        <v>13A</v>
      </c>
      <c r="M740" s="35" t="str">
        <f>VLOOKUP($L740,setting!$A$2:$M$93,3,0)</f>
        <v>192.168.0.240</v>
      </c>
      <c r="N740" s="35">
        <f>VLOOKUP($L740,setting!$A$2:$M$93,4,0)</f>
        <v>8002</v>
      </c>
      <c r="O740" s="35" t="str">
        <f>VLOOKUP($L740,setting!$A$2:$M$93,5,0)</f>
        <v>36.66.214.246</v>
      </c>
      <c r="P740" s="35">
        <f>VLOOKUP($L740,setting!$A$2:$M$93,6,0)</f>
        <v>8009</v>
      </c>
      <c r="Q740" s="40">
        <v>1</v>
      </c>
      <c r="R740" s="40">
        <v>1</v>
      </c>
      <c r="S740" s="40">
        <v>1234</v>
      </c>
      <c r="T740" s="40" t="s">
        <v>120</v>
      </c>
      <c r="U740" s="40" t="s">
        <v>302</v>
      </c>
      <c r="V740" s="40" t="s">
        <v>302</v>
      </c>
      <c r="W740" s="5" t="s">
        <v>466</v>
      </c>
      <c r="X740" s="5" t="s">
        <v>466</v>
      </c>
      <c r="Y740" s="40"/>
      <c r="Z740" s="35" t="str">
        <f>VLOOKUP($L740,setting!$A$2:$M$93,12,0)</f>
        <v>118.97.237.244</v>
      </c>
      <c r="AA740" s="35">
        <f>VLOOKUP($L740,setting!$A$2:$M$93,13,0)</f>
        <v>8009</v>
      </c>
      <c r="AB740" s="40"/>
      <c r="AC740" s="33" t="s">
        <v>305</v>
      </c>
      <c r="AD740" s="33" t="str">
        <f t="shared" si="52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('C087EBC7C227','&lt;?xml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741" spans="1:30" ht="135" x14ac:dyDescent="0.25">
      <c r="A741" s="32" t="s">
        <v>1517</v>
      </c>
      <c r="B741" s="40" t="str">
        <f t="shared" si="516"/>
        <v>13A</v>
      </c>
      <c r="C741" s="40" t="str">
        <f>VLOOKUP(B741,Cabang!A:B,2,0)</f>
        <v>Bekasi</v>
      </c>
      <c r="D741" s="40" t="str">
        <f>VLOOKUP(B741,Cabang!A:C,3,0)</f>
        <v>TKTW2</v>
      </c>
      <c r="E741" s="32" t="s">
        <v>1522</v>
      </c>
      <c r="F741" s="33" t="str">
        <f t="shared" si="517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G741" s="40"/>
      <c r="H741" s="5" t="str">
        <f t="shared" si="518"/>
        <v>C087EBC7C52D</v>
      </c>
      <c r="I741" s="40" t="str">
        <f t="shared" si="519"/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J741" s="40"/>
      <c r="K741" s="40" t="str">
        <f t="shared" si="520"/>
        <v>13AM100</v>
      </c>
      <c r="L741" s="40" t="str">
        <f t="shared" si="521"/>
        <v>13A</v>
      </c>
      <c r="M741" s="35" t="str">
        <f>VLOOKUP($L741,setting!$A$2:$M$93,3,0)</f>
        <v>192.168.0.240</v>
      </c>
      <c r="N741" s="35">
        <f>VLOOKUP($L741,setting!$A$2:$M$93,4,0)</f>
        <v>8002</v>
      </c>
      <c r="O741" s="35" t="str">
        <f>VLOOKUP($L741,setting!$A$2:$M$93,5,0)</f>
        <v>36.66.214.246</v>
      </c>
      <c r="P741" s="35">
        <f>VLOOKUP($L741,setting!$A$2:$M$93,6,0)</f>
        <v>8009</v>
      </c>
      <c r="Q741" s="40">
        <v>1</v>
      </c>
      <c r="R741" s="40">
        <v>1</v>
      </c>
      <c r="S741" s="40">
        <v>1234</v>
      </c>
      <c r="T741" s="40" t="s">
        <v>1292</v>
      </c>
      <c r="U741" s="40" t="s">
        <v>302</v>
      </c>
      <c r="V741" s="40" t="s">
        <v>302</v>
      </c>
      <c r="W741" s="5" t="s">
        <v>466</v>
      </c>
      <c r="X741" s="5" t="s">
        <v>466</v>
      </c>
      <c r="Y741" s="40"/>
      <c r="Z741" s="35" t="str">
        <f>VLOOKUP($L741,setting!$A$2:$M$93,12,0)</f>
        <v>118.97.237.244</v>
      </c>
      <c r="AA741" s="35">
        <f>VLOOKUP($L741,setting!$A$2:$M$93,13,0)</f>
        <v>8009</v>
      </c>
      <c r="AB741" s="40"/>
      <c r="AC741" s="33" t="s">
        <v>305</v>
      </c>
      <c r="AD741" s="33" t="str">
        <f t="shared" si="52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('C087EBC7C52D','&lt;?xml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&lt;/userconfig&gt;','','13AM100','13A','192.168.0.240','8002','36.66.214.246','8009','1','1','1234','TECH','INJECT','INJECT','2017-12-22 08:15:30','2017-12-22 08:15:30','','118.97.237.244','8009');</v>
      </c>
    </row>
    <row r="742" spans="1:30" ht="135" x14ac:dyDescent="0.25">
      <c r="A742" s="32" t="s">
        <v>1518</v>
      </c>
      <c r="B742" s="40" t="str">
        <f t="shared" si="516"/>
        <v>16C</v>
      </c>
      <c r="C742" s="40" t="str">
        <f>VLOOKUP(B742,Cabang!A:B,2,0)</f>
        <v>Surabaya Timur</v>
      </c>
      <c r="D742" s="40" t="str">
        <f>VLOOKUP(B742,Cabang!A:C,3,0)</f>
        <v>TKTW4</v>
      </c>
      <c r="E742" s="32" t="s">
        <v>1523</v>
      </c>
      <c r="F742" s="33" t="str">
        <f t="shared" si="51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742" s="40"/>
      <c r="H742" s="5" t="str">
        <f t="shared" si="518"/>
        <v>C087EBC7C4C7</v>
      </c>
      <c r="I742" s="40" t="str">
        <f t="shared" si="519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742" s="40"/>
      <c r="K742" s="40" t="str">
        <f t="shared" si="520"/>
        <v>16CM100</v>
      </c>
      <c r="L742" s="40" t="str">
        <f t="shared" si="521"/>
        <v>16C</v>
      </c>
      <c r="M742" s="35" t="str">
        <f>VLOOKUP($L742,setting!$A$2:$M$93,3,0)</f>
        <v>192.168.0.240</v>
      </c>
      <c r="N742" s="35">
        <f>VLOOKUP($L742,setting!$A$2:$M$93,4,0)</f>
        <v>8005</v>
      </c>
      <c r="O742" s="35" t="str">
        <f>VLOOKUP($L742,setting!$A$2:$M$93,5,0)</f>
        <v>182.23.61.173</v>
      </c>
      <c r="P742" s="35">
        <f>VLOOKUP($L742,setting!$A$2:$M$93,6,0)</f>
        <v>8005</v>
      </c>
      <c r="Q742" s="40">
        <v>1</v>
      </c>
      <c r="R742" s="40">
        <v>1</v>
      </c>
      <c r="S742" s="40">
        <v>1234</v>
      </c>
      <c r="T742" s="40" t="s">
        <v>120</v>
      </c>
      <c r="U742" s="40" t="s">
        <v>302</v>
      </c>
      <c r="V742" s="40" t="s">
        <v>302</v>
      </c>
      <c r="W742" s="5" t="s">
        <v>466</v>
      </c>
      <c r="X742" s="5" t="s">
        <v>466</v>
      </c>
      <c r="Y742" s="40"/>
      <c r="Z742" s="35" t="str">
        <f>VLOOKUP($L742,setting!$A$2:$M$93,12,0)</f>
        <v>118.97.237.244</v>
      </c>
      <c r="AA742" s="35">
        <f>VLOOKUP($L742,setting!$A$2:$M$93,13,0)</f>
        <v>8005</v>
      </c>
      <c r="AB742" s="40"/>
      <c r="AC742" s="33" t="s">
        <v>305</v>
      </c>
      <c r="AD742" s="33" t="str">
        <f t="shared" si="52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('C087EBC7C4C7','&lt;?xml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743" spans="1:30" x14ac:dyDescent="0.25">
      <c r="L743"/>
    </row>
    <row r="744" spans="1:30" s="40" customFormat="1" ht="135" x14ac:dyDescent="0.25">
      <c r="A744" s="40" t="s">
        <v>1524</v>
      </c>
      <c r="B744" s="40" t="str">
        <f t="shared" ref="B744" si="523">LEFT(A744,3)</f>
        <v>23A</v>
      </c>
      <c r="C744" s="40" t="str">
        <f>VLOOKUP(B744,Cabang!A:B,2,0)</f>
        <v>Samarinda</v>
      </c>
      <c r="D744" s="40" t="str">
        <f>VLOOKUP(B744,Cabang!A:C,3,0)</f>
        <v>TKTW5</v>
      </c>
      <c r="E744" s="32" t="s">
        <v>1525</v>
      </c>
      <c r="F744" s="33" t="str">
        <f t="shared" ref="F744" si="524">CONCATENATE("&lt;?xml version=""1.0"" encoding=""UTF-8""?&gt;&lt;userconfig&gt;&lt;username&gt;Office Mebel ",C744,"&lt;/username&gt;&lt;szId&gt;",K744,"&lt;/szId&gt;&lt;password&gt;1234&lt;/password&gt;&lt;szDepoId&gt;",L744,"&lt;/szDepoId&gt;&lt;szDepoName&gt;",C744,"&lt;/szDepoName&gt;&lt;database&gt;MobileSFA.db3&lt;/database&gt;&lt;szWifiIP&gt;",M744,"&lt;/szWifiIP&gt;&lt;szWifiPort&gt;",N744,"&lt;/szWifiPort&gt;&lt;szGPRSIP&gt;",O744,"&lt;/szGPRSIP&gt;&lt;szGPRSPort&gt;",P744,"&lt;/szGPRSPort&gt;  &lt;szBackUpIP&gt;",Z744,"&lt;/szBackUpIP&gt;&lt;szBackUpPort&gt;",AA744,"&lt;/szBackUpPort&gt;  &lt;szType&gt;",T744,"&lt;/szType&gt;&lt;bWifi&gt;YES&lt;/bWifi&gt;&lt;bDalamKota&gt;YES&lt;/bDalamKota&gt;    &lt;/userconfig&gt;")</f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44" s="5" t="str">
        <f t="shared" ref="H744" si="525">E744</f>
        <v>C087EBC7C529</v>
      </c>
      <c r="I744" s="40" t="str">
        <f t="shared" ref="I744" si="526">F744</f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44" s="40" t="str">
        <f t="shared" ref="K744" si="527">CONCATENATE(B744,"M100")</f>
        <v>23AM100</v>
      </c>
      <c r="L744" s="40" t="str">
        <f t="shared" ref="L744" si="528">B744</f>
        <v>23A</v>
      </c>
      <c r="M744" s="35" t="str">
        <f>VLOOKUP($L744,setting!$A$2:$M$93,3,0)</f>
        <v>192.168.0.240</v>
      </c>
      <c r="N744" s="35">
        <f>VLOOKUP($L744,setting!$A$2:$M$93,4,0)</f>
        <v>8007</v>
      </c>
      <c r="O744" s="35" t="str">
        <f>VLOOKUP($L744,setting!$A$2:$M$93,5,0)</f>
        <v>36.89.97.211</v>
      </c>
      <c r="P744" s="35">
        <f>VLOOKUP($L744,setting!$A$2:$M$93,6,0)</f>
        <v>8009</v>
      </c>
      <c r="Q744" s="40">
        <v>1</v>
      </c>
      <c r="R744" s="40">
        <v>1</v>
      </c>
      <c r="S744" s="40">
        <v>1234</v>
      </c>
      <c r="T744" s="40" t="s">
        <v>120</v>
      </c>
      <c r="U744" s="40" t="s">
        <v>302</v>
      </c>
      <c r="V744" s="40" t="s">
        <v>302</v>
      </c>
      <c r="W744" s="5" t="s">
        <v>466</v>
      </c>
      <c r="X744" s="5" t="s">
        <v>466</v>
      </c>
      <c r="Z744" s="35" t="str">
        <f>VLOOKUP($L744,setting!$A$2:$M$93,12,0)</f>
        <v>118.97.237.244</v>
      </c>
      <c r="AA744" s="35">
        <f>VLOOKUP($L744,setting!$A$2:$M$93,13,0)</f>
        <v>8009</v>
      </c>
      <c r="AC744" s="33" t="s">
        <v>305</v>
      </c>
      <c r="AD744" s="33" t="str">
        <f t="shared" ref="AD744" si="529">CONCATENATE(AC744,H744,"','",I744,"','",J744,"','",K744,"','",L744,"','",M744,"','",N744,"','",O744,"','",P744,"','",Q744,"','",R744,"','",S744,"','",T744,"','",U744,"','",V744,"','",W744,"','",X744,"','",Y744,"','",Z744,"','",AA744,"');")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('C087EBC7C529','&lt;?xml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&lt;/userconfig&gt;','','23AM100','23A','192.168.0.240','8007','36.89.97.211','8009','1','1','1234','TO','INJECT','INJECT','2017-12-22 08:15:30','2017-12-22 08:15:30','','118.97.237.244','8009');</v>
      </c>
    </row>
    <row r="745" spans="1:30" s="40" customFormat="1" x14ac:dyDescent="0.25"/>
    <row r="746" spans="1:30" s="40" customFormat="1" ht="135" x14ac:dyDescent="0.25">
      <c r="A746" s="40" t="s">
        <v>1526</v>
      </c>
      <c r="B746" s="40" t="str">
        <f t="shared" ref="B746" si="530">LEFT(A746,3)</f>
        <v>16B</v>
      </c>
      <c r="C746" s="40" t="str">
        <f>VLOOKUP(B746,Cabang!A:B,2,0)</f>
        <v>Madiun</v>
      </c>
      <c r="D746" s="40" t="str">
        <f>VLOOKUP(B746,Cabang!A:C,3,0)</f>
        <v>TKTW4</v>
      </c>
      <c r="E746" s="40" t="s">
        <v>1527</v>
      </c>
      <c r="F746" s="33" t="str">
        <f t="shared" ref="F746" si="531">CONCATENATE("&lt;?xml version=""1.0"" encoding=""UTF-8""?&gt;&lt;userconfig&gt;&lt;username&gt;Office Mebel ",C746,"&lt;/username&gt;&lt;szId&gt;",K746,"&lt;/szId&gt;&lt;password&gt;1234&lt;/password&gt;&lt;szDepoId&gt;",L746,"&lt;/szDepoId&gt;&lt;szDepoName&gt;",C746,"&lt;/szDepoName&gt;&lt;database&gt;MobileSFA.db3&lt;/database&gt;&lt;szWifiIP&gt;",M746,"&lt;/szWifiIP&gt;&lt;szWifiPort&gt;",N746,"&lt;/szWifiPort&gt;&lt;szGPRSIP&gt;",O746,"&lt;/szGPRSIP&gt;&lt;szGPRSPort&gt;",P746,"&lt;/szGPRSPort&gt;  &lt;szBackUpIP&gt;",Z746,"&lt;/szBackUpIP&gt;&lt;szBackUpPort&gt;",AA746,"&lt;/szBackUpPort&gt;  &lt;szType&gt;",T746,"&lt;/szType&gt;&lt;bWifi&gt;YES&lt;/bWifi&gt;&lt;bDalamKota&gt;YES&lt;/bDalamKota&gt;    &lt;/userconfig&gt;")</f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746" s="5" t="str">
        <f t="shared" ref="H746" si="532">E746</f>
        <v>C087EBC92027</v>
      </c>
      <c r="I746" s="40" t="str">
        <f t="shared" ref="I746" si="533">F746</f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746" s="40" t="str">
        <f t="shared" ref="K746" si="534">CONCATENATE(B746,"M100")</f>
        <v>16BM100</v>
      </c>
      <c r="L746" s="40" t="str">
        <f t="shared" ref="L746" si="535">B746</f>
        <v>16B</v>
      </c>
      <c r="M746" s="35" t="str">
        <f>VLOOKUP($L746,setting!$A$2:$M$93,3,0)</f>
        <v>192.168.0.240</v>
      </c>
      <c r="N746" s="35">
        <f>VLOOKUP($L746,setting!$A$2:$M$93,4,0)</f>
        <v>8005</v>
      </c>
      <c r="O746" s="35" t="str">
        <f>VLOOKUP($L746,setting!$A$2:$M$93,5,0)</f>
        <v>182.23.61.173</v>
      </c>
      <c r="P746" s="35">
        <f>VLOOKUP($L746,setting!$A$2:$M$93,6,0)</f>
        <v>8005</v>
      </c>
      <c r="Q746" s="40">
        <v>1</v>
      </c>
      <c r="R746" s="40">
        <v>1</v>
      </c>
      <c r="S746" s="40">
        <v>1234</v>
      </c>
      <c r="T746" s="40" t="s">
        <v>120</v>
      </c>
      <c r="U746" s="40" t="s">
        <v>302</v>
      </c>
      <c r="V746" s="40" t="s">
        <v>302</v>
      </c>
      <c r="W746" s="5" t="s">
        <v>466</v>
      </c>
      <c r="X746" s="5" t="s">
        <v>466</v>
      </c>
      <c r="Z746" s="35" t="str">
        <f>VLOOKUP($L746,setting!$A$2:$M$93,12,0)</f>
        <v>118.97.237.244</v>
      </c>
      <c r="AA746" s="35">
        <f>VLOOKUP($L746,setting!$A$2:$M$93,13,0)</f>
        <v>8005</v>
      </c>
      <c r="AC746" s="33" t="s">
        <v>305</v>
      </c>
      <c r="AD746" s="33" t="str">
        <f t="shared" ref="AD746" si="536">CONCATENATE(AC746,H746,"','",I746,"','",J746,"','",K746,"','",L746,"','",M746,"','",N746,"','",O746,"','",P746,"','",Q746,"','",R746,"','",S746,"','",T746,"','",U746,"','",V746,"','",W746,"','",X746,"','",Y746,"','",Z746,"','",AA746,"');")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('C087EBC92027','&lt;?xml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747" spans="1:30" x14ac:dyDescent="0.25">
      <c r="L747"/>
    </row>
    <row r="748" spans="1:30" s="40" customFormat="1" ht="135" x14ac:dyDescent="0.25">
      <c r="A748" s="40" t="s">
        <v>1528</v>
      </c>
      <c r="B748" s="40" t="str">
        <f t="shared" ref="B748" si="537">LEFT(A748,3)</f>
        <v>13A</v>
      </c>
      <c r="C748" s="40" t="str">
        <f>VLOOKUP(B748,Cabang!A:B,2,0)</f>
        <v>Bekasi</v>
      </c>
      <c r="D748" s="40" t="str">
        <f>VLOOKUP(B748,Cabang!A:C,3,0)</f>
        <v>TKTW2</v>
      </c>
      <c r="E748" s="32" t="s">
        <v>1529</v>
      </c>
      <c r="F748" s="33" t="str">
        <f t="shared" ref="F748" si="538">CONCATENATE("&lt;?xml version=""1.0"" encoding=""UTF-8""?&gt;&lt;userconfig&gt;&lt;username&gt;Office Mebel ",C748,"&lt;/username&gt;&lt;szId&gt;",K748,"&lt;/szId&gt;&lt;password&gt;1234&lt;/password&gt;&lt;szDepoId&gt;",L748,"&lt;/szDepoId&gt;&lt;szDepoName&gt;",C748,"&lt;/szDepoName&gt;&lt;database&gt;MobileSFA.db3&lt;/database&gt;&lt;szWifiIP&gt;",M748,"&lt;/szWifiIP&gt;&lt;szWifiPort&gt;",N748,"&lt;/szWifiPort&gt;&lt;szGPRSIP&gt;",O748,"&lt;/szGPRSIP&gt;&lt;szGPRSPort&gt;",P748,"&lt;/szGPRSPort&gt;  &lt;szBackUpIP&gt;",Z748,"&lt;/szBackUpIP&gt;&lt;szBackUpPort&gt;",AA748,"&lt;/szBackUpPort&gt;  &lt;szType&gt;",T748,"&lt;/szType&gt;&lt;bWifi&gt;YES&lt;/bWifi&gt;&lt;bDalamKota&gt;YES&lt;/bDalamKota&gt;    &lt;/userconfig&gt;")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H748" s="5" t="str">
        <f t="shared" ref="H748" si="539">E748</f>
        <v>C087EBC9201F</v>
      </c>
      <c r="I748" s="40" t="str">
        <f t="shared" ref="I748" si="540">F748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K748" s="40" t="str">
        <f t="shared" ref="K748" si="541">CONCATENATE(B748,"M100")</f>
        <v>13AM100</v>
      </c>
      <c r="L748" s="40" t="str">
        <f t="shared" ref="L748" si="542">B748</f>
        <v>13A</v>
      </c>
      <c r="M748" s="35" t="str">
        <f>VLOOKUP($L748,setting!$A$2:$M$93,3,0)</f>
        <v>192.168.0.240</v>
      </c>
      <c r="N748" s="35">
        <f>VLOOKUP($L748,setting!$A$2:$M$93,4,0)</f>
        <v>8002</v>
      </c>
      <c r="O748" s="35" t="str">
        <f>VLOOKUP($L748,setting!$A$2:$M$93,5,0)</f>
        <v>36.66.214.246</v>
      </c>
      <c r="P748" s="35">
        <f>VLOOKUP($L748,setting!$A$2:$M$93,6,0)</f>
        <v>8009</v>
      </c>
      <c r="Q748" s="40">
        <v>1</v>
      </c>
      <c r="R748" s="40">
        <v>1</v>
      </c>
      <c r="S748" s="40">
        <v>1234</v>
      </c>
      <c r="T748" s="40" t="s">
        <v>1292</v>
      </c>
      <c r="U748" s="40" t="s">
        <v>302</v>
      </c>
      <c r="V748" s="40" t="s">
        <v>302</v>
      </c>
      <c r="W748" s="5" t="s">
        <v>466</v>
      </c>
      <c r="X748" s="5" t="s">
        <v>466</v>
      </c>
      <c r="Z748" s="35" t="str">
        <f>VLOOKUP($L748,setting!$A$2:$M$93,12,0)</f>
        <v>118.97.237.244</v>
      </c>
      <c r="AA748" s="35">
        <f>VLOOKUP($L748,setting!$A$2:$M$93,13,0)</f>
        <v>8009</v>
      </c>
      <c r="AC748" s="33" t="s">
        <v>305</v>
      </c>
      <c r="AD748" s="33" t="str">
        <f t="shared" ref="AD748" si="543">CONCATENATE(AC748,H748,"','",I748,"','",J748,"','",K748,"','",L748,"','",M748,"','",N748,"','",O748,"','",P748,"','",Q748,"','",R748,"','",S748,"','",T748,"','",U748,"','",V748,"','",W748,"','",X748,"','",Y748,"','",Z748,"','",AA748,"');")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('C087EBC9201F','&lt;?xml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&lt;/userconfig&gt;','','13AM100','13A','192.168.0.240','8002','36.66.214.246','8009','1','1','1234','TECH','INJECT','INJECT','2017-12-22 08:15:30','2017-12-22 08:15:30','','118.97.237.244','8009');</v>
      </c>
    </row>
    <row r="749" spans="1:30" x14ac:dyDescent="0.25">
      <c r="L749"/>
    </row>
    <row r="750" spans="1:30" s="40" customFormat="1" ht="135" x14ac:dyDescent="0.25">
      <c r="A750" s="40" t="s">
        <v>1530</v>
      </c>
      <c r="B750" s="40" t="str">
        <f t="shared" ref="B750" si="544">LEFT(A750,3)</f>
        <v>16A</v>
      </c>
      <c r="C750" s="40" t="str">
        <f>VLOOKUP(B750,Cabang!A:B,2,0)</f>
        <v>Tuban</v>
      </c>
      <c r="D750" s="40" t="str">
        <f>VLOOKUP(B750,Cabang!A:C,3,0)</f>
        <v>TKTW4</v>
      </c>
      <c r="E750" s="40" t="s">
        <v>1531</v>
      </c>
      <c r="F750" s="33" t="str">
        <f t="shared" ref="F750" si="545">CONCATENATE("&lt;?xml version=""1.0"" encoding=""UTF-8""?&gt;&lt;userconfig&gt;&lt;username&gt;Office Mebel ",C750,"&lt;/username&gt;&lt;szId&gt;",K750,"&lt;/szId&gt;&lt;password&gt;1234&lt;/password&gt;&lt;szDepoId&gt;",L750,"&lt;/szDepoId&gt;&lt;szDepoName&gt;",C750,"&lt;/szDepoName&gt;&lt;database&gt;MobileSFA.db3&lt;/database&gt;&lt;szWifiIP&gt;",M750,"&lt;/szWifiIP&gt;&lt;szWifiPort&gt;",N750,"&lt;/szWifiPort&gt;&lt;szGPRSIP&gt;",O750,"&lt;/szGPRSIP&gt;&lt;szGPRSPort&gt;",P750,"&lt;/szGPRSPort&gt;  &lt;szBackUpIP&gt;",Z750,"&lt;/szBackUpIP&gt;&lt;szBackUpPort&gt;",AA750,"&lt;/szBackUpPort&gt;  &lt;szType&gt;",T750,"&lt;/szType&gt;&lt;bWifi&gt;YES&lt;/bWifi&gt;&lt;bDalamKota&gt;YES&lt;/bDalamKota&gt;    &lt;/userconfig&gt;")</f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750" s="5" t="str">
        <f t="shared" ref="H750" si="546">E750</f>
        <v>C087EBC7C271</v>
      </c>
      <c r="I750" s="40" t="str">
        <f t="shared" ref="I750" si="547">F750</f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750" s="40" t="str">
        <f t="shared" ref="K750" si="548">CONCATENATE(B750,"M100")</f>
        <v>16AM100</v>
      </c>
      <c r="L750" s="40" t="str">
        <f t="shared" ref="L750" si="549">B750</f>
        <v>16A</v>
      </c>
      <c r="M750" s="35" t="str">
        <f>VLOOKUP($L750,setting!$A$2:$M$93,3,0)</f>
        <v>192.168.0.155</v>
      </c>
      <c r="N750" s="35">
        <f>VLOOKUP($L750,setting!$A$2:$M$93,4,0)</f>
        <v>8005</v>
      </c>
      <c r="O750" s="35" t="str">
        <f>VLOOKUP($L750,setting!$A$2:$M$93,5,0)</f>
        <v>182.23.61.173</v>
      </c>
      <c r="P750" s="35">
        <f>VLOOKUP($L750,setting!$A$2:$M$93,6,0)</f>
        <v>8005</v>
      </c>
      <c r="Q750" s="40">
        <v>1</v>
      </c>
      <c r="R750" s="40">
        <v>1</v>
      </c>
      <c r="S750" s="40">
        <v>1234</v>
      </c>
      <c r="T750" s="40" t="s">
        <v>120</v>
      </c>
      <c r="U750" s="40" t="s">
        <v>302</v>
      </c>
      <c r="V750" s="40" t="s">
        <v>302</v>
      </c>
      <c r="W750" s="5" t="s">
        <v>466</v>
      </c>
      <c r="X750" s="5" t="s">
        <v>466</v>
      </c>
      <c r="Z750" s="35" t="str">
        <f>VLOOKUP($L750,setting!$A$2:$M$93,12,0)</f>
        <v>118.97.237.244</v>
      </c>
      <c r="AA750" s="35">
        <f>VLOOKUP($L750,setting!$A$2:$M$93,13,0)</f>
        <v>8005</v>
      </c>
      <c r="AC750" s="33" t="s">
        <v>305</v>
      </c>
      <c r="AD750" s="33" t="str">
        <f t="shared" ref="AD750" si="550">CONCATENATE(AC750,H750,"','",I750,"','",J750,"','",K750,"','",L750,"','",M750,"','",N750,"','",O750,"','",P750,"','",Q750,"','",R750,"','",S750,"','",T750,"','",U750,"','",V750,"','",W750,"','",X750,"','",Y750,"','",Z750,"','",AA750,"');")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('C087EBC7C271','&lt;?xml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751" spans="1:30" x14ac:dyDescent="0.25">
      <c r="L751"/>
    </row>
    <row r="752" spans="1:30" s="40" customFormat="1" ht="135" x14ac:dyDescent="0.25">
      <c r="A752" s="40" t="s">
        <v>1532</v>
      </c>
      <c r="B752" s="40" t="str">
        <f t="shared" ref="B752" si="551">LEFT(A752,3)</f>
        <v>13B</v>
      </c>
      <c r="C752" s="40" t="str">
        <f>VLOOKUP(B752,Cabang!A:B,2,0)</f>
        <v>Bogor</v>
      </c>
      <c r="D752" s="40" t="str">
        <f>VLOOKUP(B752,Cabang!A:C,3,0)</f>
        <v>TKTW2</v>
      </c>
      <c r="E752" s="32" t="s">
        <v>1533</v>
      </c>
      <c r="F752" s="33" t="str">
        <f t="shared" ref="F752" si="552">CONCATENATE("&lt;?xml version=""1.0"" encoding=""UTF-8""?&gt;&lt;userconfig&gt;&lt;username&gt;Office Mebel ",C752,"&lt;/username&gt;&lt;szId&gt;",K752,"&lt;/szId&gt;&lt;password&gt;1234&lt;/password&gt;&lt;szDepoId&gt;",L752,"&lt;/szDepoId&gt;&lt;szDepoName&gt;",C752,"&lt;/szDepoName&gt;&lt;database&gt;MobileSFA.db3&lt;/database&gt;&lt;szWifiIP&gt;",M752,"&lt;/szWifiIP&gt;&lt;szWifiPort&gt;",N752,"&lt;/szWifiPort&gt;&lt;szGPRSIP&gt;",O752,"&lt;/szGPRSIP&gt;&lt;szGPRSPort&gt;",P752,"&lt;/szGPRSPort&gt;  &lt;szBackUpIP&gt;",Z752,"&lt;/szBackUpIP&gt;&lt;szBackUpPort&gt;",AA752,"&lt;/szBackUpPort&gt;  &lt;szType&gt;",T752,"&lt;/szType&gt;&lt;bWifi&gt;YES&lt;/bWifi&gt;&lt;bDalamKota&gt;YES&lt;/bDalamKota&gt;    &lt;/userconfig&gt;")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H752" s="5" t="str">
        <f t="shared" ref="H752" si="553">E752</f>
        <v>C087EBC92029</v>
      </c>
      <c r="I752" s="40" t="str">
        <f t="shared" ref="I752" si="554">F752</f>
        <v>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K752" s="40" t="str">
        <f t="shared" ref="K752" si="555">CONCATENATE(B752,"M100")</f>
        <v>13BM100</v>
      </c>
      <c r="L752" s="40" t="str">
        <f t="shared" ref="L752" si="556">B752</f>
        <v>13B</v>
      </c>
      <c r="M752" s="35" t="str">
        <f>VLOOKUP($L752,setting!$A$2:$M$93,3,0)</f>
        <v>192.168.0.240</v>
      </c>
      <c r="N752" s="35">
        <f>VLOOKUP($L752,setting!$A$2:$M$93,4,0)</f>
        <v>8002</v>
      </c>
      <c r="O752" s="35" t="str">
        <f>VLOOKUP($L752,setting!$A$2:$M$93,5,0)</f>
        <v>36.66.214.246</v>
      </c>
      <c r="P752" s="35">
        <f>VLOOKUP($L752,setting!$A$2:$M$93,6,0)</f>
        <v>8009</v>
      </c>
      <c r="Q752" s="40">
        <v>1</v>
      </c>
      <c r="R752" s="40">
        <v>1</v>
      </c>
      <c r="S752" s="40">
        <v>1234</v>
      </c>
      <c r="T752" s="40" t="s">
        <v>1292</v>
      </c>
      <c r="U752" s="40" t="s">
        <v>302</v>
      </c>
      <c r="V752" s="40" t="s">
        <v>302</v>
      </c>
      <c r="W752" s="5" t="s">
        <v>466</v>
      </c>
      <c r="X752" s="5" t="s">
        <v>466</v>
      </c>
      <c r="Z752" s="35" t="str">
        <f>VLOOKUP($L752,setting!$A$2:$M$93,12,0)</f>
        <v>118.97.237.244</v>
      </c>
      <c r="AA752" s="35">
        <f>VLOOKUP($L752,setting!$A$2:$M$93,13,0)</f>
        <v>8009</v>
      </c>
      <c r="AC752" s="33" t="s">
        <v>305</v>
      </c>
      <c r="AD752" s="33" t="str">
        <f t="shared" ref="AD752" si="557">CONCATENATE(AC752,H752,"','",I752,"','",J752,"','",K752,"','",L752,"','",M752,"','",N752,"','",O752,"','",P752,"','",Q752,"','",R752,"','",S752,"','",T752,"','",U752,"','",V752,"','",W752,"','",X752,"','",Y752,"','",Z752,"','",AA752,"');")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('C087EBC92029','&lt;?xml version="1.0" encoding="UTF-8"?&gt;&lt;userconfig&gt;&lt;username&gt;Office Mebel Bogor&lt;/username&gt;&lt;szId&gt;13BM100&lt;/szId&gt;&lt;password&gt;1234&lt;/password&gt;&lt;szDepoId&gt;13B&lt;/szDepoId&gt;&lt;szDepoName&gt;Bogor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&lt;/userconfig&gt;','','13BM100','13B','192.168.0.240','8002','36.66.214.246','8009','1','1','1234','TECH','INJECT','INJECT','2017-12-22 08:15:30','2017-12-22 08:15:30','','118.97.237.244','8009');</v>
      </c>
    </row>
    <row r="753" spans="1:30" x14ac:dyDescent="0.25">
      <c r="L753"/>
    </row>
    <row r="754" spans="1:30" s="40" customFormat="1" ht="135" x14ac:dyDescent="0.25">
      <c r="A754" s="32" t="s">
        <v>1534</v>
      </c>
      <c r="B754" s="40" t="str">
        <f t="shared" ref="B754:B762" si="558">LEFT(A754,3)</f>
        <v>10B</v>
      </c>
      <c r="C754" s="40" t="str">
        <f>VLOOKUP(B754,Cabang!A:B,2,0)</f>
        <v>Kotabumi</v>
      </c>
      <c r="D754" s="40" t="str">
        <f>VLOOKUP(B754,Cabang!A:C,3,0)</f>
        <v>TKTW1</v>
      </c>
      <c r="E754" s="32" t="s">
        <v>1543</v>
      </c>
      <c r="F754" s="33" t="str">
        <f t="shared" ref="F754:F762" si="559">CONCATENATE("&lt;?xml version=""1.0"" encoding=""UTF-8""?&gt;&lt;userconfig&gt;&lt;username&gt;Office Mebel ",C754,"&lt;/username&gt;&lt;szId&gt;",K754,"&lt;/szId&gt;&lt;password&gt;1234&lt;/password&gt;&lt;szDepoId&gt;",L754,"&lt;/szDepoId&gt;&lt;szDepoName&gt;",C754,"&lt;/szDepoName&gt;&lt;database&gt;MobileSFA.db3&lt;/database&gt;&lt;szWifiIP&gt;",M754,"&lt;/szWifiIP&gt;&lt;szWifiPort&gt;",N754,"&lt;/szWifiPort&gt;&lt;szGPRSIP&gt;",O754,"&lt;/szGPRSIP&gt;&lt;szGPRSPort&gt;",P754,"&lt;/szGPRSPort&gt;  &lt;szBackUpIP&gt;",Z754,"&lt;/szBackUpIP&gt;&lt;szBackUpPort&gt;",AA754,"&lt;/szBackUpPort&gt;  &lt;szType&gt;",T754,"&lt;/szType&gt;&lt;bWifi&gt;YES&lt;/bWifi&gt;&lt;bDalamKota&gt;YES&lt;/bDalamKota&gt;    &lt;/userconfig&gt;")</f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54" s="5" t="str">
        <f t="shared" ref="H754:H762" si="560">E754</f>
        <v>C087EBC7BEBB</v>
      </c>
      <c r="I754" s="40" t="str">
        <f t="shared" ref="I754:I762" si="561">F754</f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54" s="40" t="str">
        <f t="shared" ref="K754:K762" si="562">CONCATENATE(B754,"M100")</f>
        <v>10BM100</v>
      </c>
      <c r="L754" s="40" t="str">
        <f t="shared" ref="L754:L762" si="563">B754</f>
        <v>10B</v>
      </c>
      <c r="M754" s="35" t="str">
        <f>VLOOKUP($L754,setting!$A$2:$M$93,3,0)</f>
        <v>192.168.0.158</v>
      </c>
      <c r="N754" s="35">
        <f>VLOOKUP($L754,setting!$A$2:$M$93,4,0)</f>
        <v>8009</v>
      </c>
      <c r="O754" s="35" t="str">
        <f>VLOOKUP($L754,setting!$A$2:$M$93,5,0)</f>
        <v>36.89.97.212</v>
      </c>
      <c r="P754" s="35">
        <f>VLOOKUP($L754,setting!$A$2:$M$93,6,0)</f>
        <v>8009</v>
      </c>
      <c r="Q754" s="40">
        <v>1</v>
      </c>
      <c r="R754" s="40">
        <v>1</v>
      </c>
      <c r="S754" s="40">
        <v>1234</v>
      </c>
      <c r="T754" s="40" t="s">
        <v>120</v>
      </c>
      <c r="U754" s="40" t="s">
        <v>302</v>
      </c>
      <c r="V754" s="40" t="s">
        <v>302</v>
      </c>
      <c r="W754" s="5" t="s">
        <v>466</v>
      </c>
      <c r="X754" s="5" t="s">
        <v>466</v>
      </c>
      <c r="Z754" s="35" t="str">
        <f>VLOOKUP($L754,setting!$A$2:$M$93,12,0)</f>
        <v>118.97.237.244</v>
      </c>
      <c r="AA754" s="35">
        <f>VLOOKUP($L754,setting!$A$2:$M$93,13,0)</f>
        <v>8009</v>
      </c>
      <c r="AC754" s="33" t="s">
        <v>305</v>
      </c>
      <c r="AD754" s="33" t="str">
        <f t="shared" ref="AD754:AD762" si="564">CONCATENATE(AC754,H754,"','",I754,"','",J754,"','",K754,"','",L754,"','",M754,"','",N754,"','",O754,"','",P754,"','",Q754,"','",R754,"','",S754,"','",T754,"','",U754,"','",V754,"','",W754,"','",X754,"','",Y754,"','",Z754,"','",AA754,"');")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('C087EBC7BEBB','&lt;?xml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55" spans="1:30" s="40" customFormat="1" ht="135" x14ac:dyDescent="0.25">
      <c r="A755" s="32" t="s">
        <v>1535</v>
      </c>
      <c r="B755" s="40" t="str">
        <f t="shared" si="558"/>
        <v>10B</v>
      </c>
      <c r="C755" s="40" t="str">
        <f>VLOOKUP(B755,Cabang!A:B,2,0)</f>
        <v>Kotabumi</v>
      </c>
      <c r="D755" s="40" t="str">
        <f>VLOOKUP(B755,Cabang!A:C,3,0)</f>
        <v>TKTW1</v>
      </c>
      <c r="E755" s="32" t="s">
        <v>1544</v>
      </c>
      <c r="F755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55" s="5" t="str">
        <f t="shared" si="560"/>
        <v>C087EBC7C2A9</v>
      </c>
      <c r="I755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55" s="40" t="str">
        <f t="shared" si="562"/>
        <v>10BM100</v>
      </c>
      <c r="L755" s="40" t="str">
        <f t="shared" si="563"/>
        <v>10B</v>
      </c>
      <c r="M755" s="35" t="str">
        <f>VLOOKUP($L755,setting!$A$2:$M$93,3,0)</f>
        <v>192.168.0.158</v>
      </c>
      <c r="N755" s="35">
        <f>VLOOKUP($L755,setting!$A$2:$M$93,4,0)</f>
        <v>8009</v>
      </c>
      <c r="O755" s="35" t="str">
        <f>VLOOKUP($L755,setting!$A$2:$M$93,5,0)</f>
        <v>36.89.97.212</v>
      </c>
      <c r="P755" s="35">
        <f>VLOOKUP($L755,setting!$A$2:$M$93,6,0)</f>
        <v>8009</v>
      </c>
      <c r="Q755" s="40">
        <v>1</v>
      </c>
      <c r="R755" s="40">
        <v>1</v>
      </c>
      <c r="S755" s="40">
        <v>1234</v>
      </c>
      <c r="T755" s="40" t="s">
        <v>120</v>
      </c>
      <c r="U755" s="40" t="s">
        <v>302</v>
      </c>
      <c r="V755" s="40" t="s">
        <v>302</v>
      </c>
      <c r="W755" s="5" t="s">
        <v>466</v>
      </c>
      <c r="X755" s="5" t="s">
        <v>466</v>
      </c>
      <c r="Z755" s="35" t="str">
        <f>VLOOKUP($L755,setting!$A$2:$M$93,12,0)</f>
        <v>118.97.237.244</v>
      </c>
      <c r="AA755" s="35">
        <f>VLOOKUP($L755,setting!$A$2:$M$93,13,0)</f>
        <v>8009</v>
      </c>
      <c r="AC755" s="33" t="s">
        <v>305</v>
      </c>
      <c r="AD755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('C087EBC7C2A9','&lt;?xml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56" spans="1:30" s="40" customFormat="1" ht="135" x14ac:dyDescent="0.25">
      <c r="A756" s="32" t="s">
        <v>1536</v>
      </c>
      <c r="B756" s="40" t="str">
        <f t="shared" si="558"/>
        <v>10B</v>
      </c>
      <c r="C756" s="40" t="str">
        <f>VLOOKUP(B756,Cabang!A:B,2,0)</f>
        <v>Kotabumi</v>
      </c>
      <c r="D756" s="40" t="str">
        <f>VLOOKUP(B756,Cabang!A:C,3,0)</f>
        <v>TKTW1</v>
      </c>
      <c r="E756" s="32" t="s">
        <v>1545</v>
      </c>
      <c r="F756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56" s="5" t="str">
        <f t="shared" si="560"/>
        <v>C087EBB38D25</v>
      </c>
      <c r="I756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56" s="40" t="str">
        <f t="shared" si="562"/>
        <v>10BM100</v>
      </c>
      <c r="L756" s="40" t="str">
        <f t="shared" si="563"/>
        <v>10B</v>
      </c>
      <c r="M756" s="35" t="str">
        <f>VLOOKUP($L756,setting!$A$2:$M$93,3,0)</f>
        <v>192.168.0.158</v>
      </c>
      <c r="N756" s="35">
        <f>VLOOKUP($L756,setting!$A$2:$M$93,4,0)</f>
        <v>8009</v>
      </c>
      <c r="O756" s="35" t="str">
        <f>VLOOKUP($L756,setting!$A$2:$M$93,5,0)</f>
        <v>36.89.97.212</v>
      </c>
      <c r="P756" s="35">
        <f>VLOOKUP($L756,setting!$A$2:$M$93,6,0)</f>
        <v>8009</v>
      </c>
      <c r="Q756" s="40">
        <v>1</v>
      </c>
      <c r="R756" s="40">
        <v>1</v>
      </c>
      <c r="S756" s="40">
        <v>1234</v>
      </c>
      <c r="T756" s="40" t="s">
        <v>120</v>
      </c>
      <c r="U756" s="40" t="s">
        <v>302</v>
      </c>
      <c r="V756" s="40" t="s">
        <v>302</v>
      </c>
      <c r="W756" s="5" t="s">
        <v>466</v>
      </c>
      <c r="X756" s="5" t="s">
        <v>466</v>
      </c>
      <c r="Z756" s="35" t="str">
        <f>VLOOKUP($L756,setting!$A$2:$M$93,12,0)</f>
        <v>118.97.237.244</v>
      </c>
      <c r="AA756" s="35">
        <f>VLOOKUP($L756,setting!$A$2:$M$93,13,0)</f>
        <v>8009</v>
      </c>
      <c r="AC756" s="33" t="s">
        <v>305</v>
      </c>
      <c r="AD756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('C087EBB38D25','&lt;?xml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57" spans="1:30" s="40" customFormat="1" ht="135" x14ac:dyDescent="0.25">
      <c r="A757" s="32" t="s">
        <v>1537</v>
      </c>
      <c r="B757" s="40" t="str">
        <f t="shared" si="558"/>
        <v>10B</v>
      </c>
      <c r="C757" s="40" t="str">
        <f>VLOOKUP(B757,Cabang!A:B,2,0)</f>
        <v>Kotabumi</v>
      </c>
      <c r="D757" s="40" t="str">
        <f>VLOOKUP(B757,Cabang!A:C,3,0)</f>
        <v>TKTW1</v>
      </c>
      <c r="E757" s="32" t="s">
        <v>1546</v>
      </c>
      <c r="F757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57" s="5" t="str">
        <f t="shared" si="560"/>
        <v>C087EBC92021</v>
      </c>
      <c r="I757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57" s="40" t="str">
        <f t="shared" si="562"/>
        <v>10BM100</v>
      </c>
      <c r="L757" s="40" t="str">
        <f t="shared" si="563"/>
        <v>10B</v>
      </c>
      <c r="M757" s="35" t="str">
        <f>VLOOKUP($L757,setting!$A$2:$M$93,3,0)</f>
        <v>192.168.0.158</v>
      </c>
      <c r="N757" s="35">
        <f>VLOOKUP($L757,setting!$A$2:$M$93,4,0)</f>
        <v>8009</v>
      </c>
      <c r="O757" s="35" t="str">
        <f>VLOOKUP($L757,setting!$A$2:$M$93,5,0)</f>
        <v>36.89.97.212</v>
      </c>
      <c r="P757" s="35">
        <f>VLOOKUP($L757,setting!$A$2:$M$93,6,0)</f>
        <v>8009</v>
      </c>
      <c r="Q757" s="40">
        <v>1</v>
      </c>
      <c r="R757" s="40">
        <v>1</v>
      </c>
      <c r="S757" s="40">
        <v>1234</v>
      </c>
      <c r="T757" s="40" t="s">
        <v>120</v>
      </c>
      <c r="U757" s="40" t="s">
        <v>302</v>
      </c>
      <c r="V757" s="40" t="s">
        <v>302</v>
      </c>
      <c r="W757" s="5" t="s">
        <v>466</v>
      </c>
      <c r="X757" s="5" t="s">
        <v>466</v>
      </c>
      <c r="Z757" s="35" t="str">
        <f>VLOOKUP($L757,setting!$A$2:$M$93,12,0)</f>
        <v>118.97.237.244</v>
      </c>
      <c r="AA757" s="35">
        <f>VLOOKUP($L757,setting!$A$2:$M$93,13,0)</f>
        <v>8009</v>
      </c>
      <c r="AC757" s="33" t="s">
        <v>305</v>
      </c>
      <c r="AD757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('C087EBC92021','&lt;?xml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58" spans="1:30" s="40" customFormat="1" ht="135" x14ac:dyDescent="0.25">
      <c r="A758" s="32" t="s">
        <v>1538</v>
      </c>
      <c r="B758" s="40" t="str">
        <f t="shared" si="558"/>
        <v>10B</v>
      </c>
      <c r="C758" s="40" t="str">
        <f>VLOOKUP(B758,Cabang!A:B,2,0)</f>
        <v>Kotabumi</v>
      </c>
      <c r="D758" s="40" t="str">
        <f>VLOOKUP(B758,Cabang!A:C,3,0)</f>
        <v>TKTW1</v>
      </c>
      <c r="E758" s="32" t="s">
        <v>1547</v>
      </c>
      <c r="F758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58" s="5" t="str">
        <f t="shared" si="560"/>
        <v>C087EBC64447</v>
      </c>
      <c r="I758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58" s="40" t="str">
        <f t="shared" si="562"/>
        <v>10BM100</v>
      </c>
      <c r="L758" s="40" t="str">
        <f t="shared" si="563"/>
        <v>10B</v>
      </c>
      <c r="M758" s="35" t="str">
        <f>VLOOKUP($L758,setting!$A$2:$M$93,3,0)</f>
        <v>192.168.0.158</v>
      </c>
      <c r="N758" s="35">
        <f>VLOOKUP($L758,setting!$A$2:$M$93,4,0)</f>
        <v>8009</v>
      </c>
      <c r="O758" s="35" t="str">
        <f>VLOOKUP($L758,setting!$A$2:$M$93,5,0)</f>
        <v>36.89.97.212</v>
      </c>
      <c r="P758" s="35">
        <f>VLOOKUP($L758,setting!$A$2:$M$93,6,0)</f>
        <v>8009</v>
      </c>
      <c r="Q758" s="40">
        <v>1</v>
      </c>
      <c r="R758" s="40">
        <v>1</v>
      </c>
      <c r="S758" s="40">
        <v>1234</v>
      </c>
      <c r="T758" s="40" t="s">
        <v>120</v>
      </c>
      <c r="U758" s="40" t="s">
        <v>302</v>
      </c>
      <c r="V758" s="40" t="s">
        <v>302</v>
      </c>
      <c r="W758" s="5" t="s">
        <v>466</v>
      </c>
      <c r="X758" s="5" t="s">
        <v>466</v>
      </c>
      <c r="Z758" s="35" t="str">
        <f>VLOOKUP($L758,setting!$A$2:$M$93,12,0)</f>
        <v>118.97.237.244</v>
      </c>
      <c r="AA758" s="35">
        <f>VLOOKUP($L758,setting!$A$2:$M$93,13,0)</f>
        <v>8009</v>
      </c>
      <c r="AC758" s="33" t="s">
        <v>305</v>
      </c>
      <c r="AD758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('C087EBC64447','&lt;?xml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59" spans="1:30" s="40" customFormat="1" ht="135" x14ac:dyDescent="0.25">
      <c r="A759" s="32" t="s">
        <v>1539</v>
      </c>
      <c r="B759" s="40" t="str">
        <f t="shared" si="558"/>
        <v>10B</v>
      </c>
      <c r="C759" s="40" t="str">
        <f>VLOOKUP(B759,Cabang!A:B,2,0)</f>
        <v>Kotabumi</v>
      </c>
      <c r="D759" s="40" t="str">
        <f>VLOOKUP(B759,Cabang!A:C,3,0)</f>
        <v>TKTW1</v>
      </c>
      <c r="E759" s="32" t="s">
        <v>1548</v>
      </c>
      <c r="F759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59" s="5" t="str">
        <f t="shared" si="560"/>
        <v>C087EBB38C15</v>
      </c>
      <c r="I759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59" s="40" t="str">
        <f t="shared" si="562"/>
        <v>10BM100</v>
      </c>
      <c r="L759" s="40" t="str">
        <f t="shared" si="563"/>
        <v>10B</v>
      </c>
      <c r="M759" s="35" t="str">
        <f>VLOOKUP($L759,setting!$A$2:$M$93,3,0)</f>
        <v>192.168.0.158</v>
      </c>
      <c r="N759" s="35">
        <f>VLOOKUP($L759,setting!$A$2:$M$93,4,0)</f>
        <v>8009</v>
      </c>
      <c r="O759" s="35" t="str">
        <f>VLOOKUP($L759,setting!$A$2:$M$93,5,0)</f>
        <v>36.89.97.212</v>
      </c>
      <c r="P759" s="35">
        <f>VLOOKUP($L759,setting!$A$2:$M$93,6,0)</f>
        <v>8009</v>
      </c>
      <c r="Q759" s="40">
        <v>1</v>
      </c>
      <c r="R759" s="40">
        <v>1</v>
      </c>
      <c r="S759" s="40">
        <v>1234</v>
      </c>
      <c r="T759" s="40" t="s">
        <v>120</v>
      </c>
      <c r="U759" s="40" t="s">
        <v>302</v>
      </c>
      <c r="V759" s="40" t="s">
        <v>302</v>
      </c>
      <c r="W759" s="5" t="s">
        <v>466</v>
      </c>
      <c r="X759" s="5" t="s">
        <v>466</v>
      </c>
      <c r="Z759" s="35" t="str">
        <f>VLOOKUP($L759,setting!$A$2:$M$93,12,0)</f>
        <v>118.97.237.244</v>
      </c>
      <c r="AA759" s="35">
        <f>VLOOKUP($L759,setting!$A$2:$M$93,13,0)</f>
        <v>8009</v>
      </c>
      <c r="AC759" s="33" t="s">
        <v>305</v>
      </c>
      <c r="AD759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('C087EBB38C15','&lt;?xml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60" spans="1:30" s="40" customFormat="1" ht="135" x14ac:dyDescent="0.25">
      <c r="A760" s="32" t="s">
        <v>1540</v>
      </c>
      <c r="B760" s="40" t="str">
        <f t="shared" si="558"/>
        <v>10B</v>
      </c>
      <c r="C760" s="40" t="str">
        <f>VLOOKUP(B760,Cabang!A:B,2,0)</f>
        <v>Kotabumi</v>
      </c>
      <c r="D760" s="40" t="str">
        <f>VLOOKUP(B760,Cabang!A:C,3,0)</f>
        <v>TKTW1</v>
      </c>
      <c r="E760" s="32" t="s">
        <v>1549</v>
      </c>
      <c r="F760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60" s="5" t="str">
        <f t="shared" si="560"/>
        <v>C087EBC7BEB9</v>
      </c>
      <c r="I760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60" s="40" t="str">
        <f t="shared" si="562"/>
        <v>10BM100</v>
      </c>
      <c r="L760" s="40" t="str">
        <f t="shared" si="563"/>
        <v>10B</v>
      </c>
      <c r="M760" s="35" t="str">
        <f>VLOOKUP($L760,setting!$A$2:$M$93,3,0)</f>
        <v>192.168.0.158</v>
      </c>
      <c r="N760" s="35">
        <f>VLOOKUP($L760,setting!$A$2:$M$93,4,0)</f>
        <v>8009</v>
      </c>
      <c r="O760" s="35" t="str">
        <f>VLOOKUP($L760,setting!$A$2:$M$93,5,0)</f>
        <v>36.89.97.212</v>
      </c>
      <c r="P760" s="35">
        <f>VLOOKUP($L760,setting!$A$2:$M$93,6,0)</f>
        <v>8009</v>
      </c>
      <c r="Q760" s="40">
        <v>1</v>
      </c>
      <c r="R760" s="40">
        <v>1</v>
      </c>
      <c r="S760" s="40">
        <v>1234</v>
      </c>
      <c r="T760" s="40" t="s">
        <v>120</v>
      </c>
      <c r="U760" s="40" t="s">
        <v>302</v>
      </c>
      <c r="V760" s="40" t="s">
        <v>302</v>
      </c>
      <c r="W760" s="5" t="s">
        <v>466</v>
      </c>
      <c r="X760" s="5" t="s">
        <v>466</v>
      </c>
      <c r="Z760" s="35" t="str">
        <f>VLOOKUP($L760,setting!$A$2:$M$93,12,0)</f>
        <v>118.97.237.244</v>
      </c>
      <c r="AA760" s="35">
        <f>VLOOKUP($L760,setting!$A$2:$M$93,13,0)</f>
        <v>8009</v>
      </c>
      <c r="AC760" s="33" t="s">
        <v>305</v>
      </c>
      <c r="AD760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('C087EBC7BEB9','&lt;?xml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61" spans="1:30" s="40" customFormat="1" ht="135" x14ac:dyDescent="0.25">
      <c r="A761" s="32" t="s">
        <v>1541</v>
      </c>
      <c r="B761" s="40" t="str">
        <f t="shared" si="558"/>
        <v>10B</v>
      </c>
      <c r="C761" s="40" t="str">
        <f>VLOOKUP(B761,Cabang!A:B,2,0)</f>
        <v>Kotabumi</v>
      </c>
      <c r="D761" s="40" t="str">
        <f>VLOOKUP(B761,Cabang!A:C,3,0)</f>
        <v>TKTW1</v>
      </c>
      <c r="E761" s="32" t="s">
        <v>1550</v>
      </c>
      <c r="F761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61" s="5" t="str">
        <f t="shared" si="560"/>
        <v>C087EBC7C3EB</v>
      </c>
      <c r="I761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61" s="40" t="str">
        <f t="shared" si="562"/>
        <v>10BM100</v>
      </c>
      <c r="L761" s="40" t="str">
        <f t="shared" si="563"/>
        <v>10B</v>
      </c>
      <c r="M761" s="35" t="str">
        <f>VLOOKUP($L761,setting!$A$2:$M$93,3,0)</f>
        <v>192.168.0.158</v>
      </c>
      <c r="N761" s="35">
        <f>VLOOKUP($L761,setting!$A$2:$M$93,4,0)</f>
        <v>8009</v>
      </c>
      <c r="O761" s="35" t="str">
        <f>VLOOKUP($L761,setting!$A$2:$M$93,5,0)</f>
        <v>36.89.97.212</v>
      </c>
      <c r="P761" s="35">
        <f>VLOOKUP($L761,setting!$A$2:$M$93,6,0)</f>
        <v>8009</v>
      </c>
      <c r="Q761" s="40">
        <v>1</v>
      </c>
      <c r="R761" s="40">
        <v>1</v>
      </c>
      <c r="S761" s="40">
        <v>1234</v>
      </c>
      <c r="T761" s="40" t="s">
        <v>120</v>
      </c>
      <c r="U761" s="40" t="s">
        <v>302</v>
      </c>
      <c r="V761" s="40" t="s">
        <v>302</v>
      </c>
      <c r="W761" s="5" t="s">
        <v>466</v>
      </c>
      <c r="X761" s="5" t="s">
        <v>466</v>
      </c>
      <c r="Z761" s="35" t="str">
        <f>VLOOKUP($L761,setting!$A$2:$M$93,12,0)</f>
        <v>118.97.237.244</v>
      </c>
      <c r="AA761" s="35">
        <f>VLOOKUP($L761,setting!$A$2:$M$93,13,0)</f>
        <v>8009</v>
      </c>
      <c r="AC761" s="33" t="s">
        <v>305</v>
      </c>
      <c r="AD761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('C087EBC7C3EB','&lt;?xml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62" spans="1:30" s="40" customFormat="1" ht="135" x14ac:dyDescent="0.25">
      <c r="A762" s="32" t="s">
        <v>1542</v>
      </c>
      <c r="B762" s="40" t="str">
        <f t="shared" si="558"/>
        <v>10B</v>
      </c>
      <c r="C762" s="40" t="str">
        <f>VLOOKUP(B762,Cabang!A:B,2,0)</f>
        <v>Kotabumi</v>
      </c>
      <c r="D762" s="40" t="str">
        <f>VLOOKUP(B762,Cabang!A:C,3,0)</f>
        <v>TKTW1</v>
      </c>
      <c r="E762" s="32" t="s">
        <v>1551</v>
      </c>
      <c r="F762" s="33" t="str">
        <f t="shared" si="559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62" s="5" t="str">
        <f t="shared" si="560"/>
        <v>C087EBB86E41</v>
      </c>
      <c r="I762" s="40" t="str">
        <f t="shared" si="561"/>
        <v>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62" s="40" t="str">
        <f t="shared" si="562"/>
        <v>10BM100</v>
      </c>
      <c r="L762" s="40" t="str">
        <f t="shared" si="563"/>
        <v>10B</v>
      </c>
      <c r="M762" s="35" t="str">
        <f>VLOOKUP($L762,setting!$A$2:$M$93,3,0)</f>
        <v>192.168.0.158</v>
      </c>
      <c r="N762" s="35">
        <f>VLOOKUP($L762,setting!$A$2:$M$93,4,0)</f>
        <v>8009</v>
      </c>
      <c r="O762" s="35" t="str">
        <f>VLOOKUP($L762,setting!$A$2:$M$93,5,0)</f>
        <v>36.89.97.212</v>
      </c>
      <c r="P762" s="35">
        <f>VLOOKUP($L762,setting!$A$2:$M$93,6,0)</f>
        <v>8009</v>
      </c>
      <c r="Q762" s="40">
        <v>1</v>
      </c>
      <c r="R762" s="40">
        <v>1</v>
      </c>
      <c r="S762" s="40">
        <v>1234</v>
      </c>
      <c r="T762" s="40" t="s">
        <v>120</v>
      </c>
      <c r="U762" s="40" t="s">
        <v>302</v>
      </c>
      <c r="V762" s="40" t="s">
        <v>302</v>
      </c>
      <c r="W762" s="5" t="s">
        <v>466</v>
      </c>
      <c r="X762" s="5" t="s">
        <v>466</v>
      </c>
      <c r="Z762" s="35" t="str">
        <f>VLOOKUP($L762,setting!$A$2:$M$93,12,0)</f>
        <v>118.97.237.244</v>
      </c>
      <c r="AA762" s="35">
        <f>VLOOKUP($L762,setting!$A$2:$M$93,13,0)</f>
        <v>8009</v>
      </c>
      <c r="AC762" s="33" t="s">
        <v>305</v>
      </c>
      <c r="AD762" s="33" t="str">
        <f t="shared" si="56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('C087EBB86E41','&lt;?xml version="1.0" encoding="UTF-8"?&gt;&lt;userconfig&gt;&lt;username&gt;Office Mebel Kotabumi&lt;/username&gt;&lt;szId&gt;10BM100&lt;/szId&gt;&lt;password&gt;1234&lt;/password&gt;&lt;szDepoId&gt;10B&lt;/szDepoId&gt;&lt;szDepoName&gt;Kotabumi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&lt;/userconfig&gt;','','10BM100','10B','192.168.0.158','8009','36.89.97.212','8009','1','1','1234','TO','INJECT','INJECT','2017-12-22 08:15:30','2017-12-22 08:15:30','','118.97.237.244','8009');</v>
      </c>
    </row>
    <row r="763" spans="1:30" x14ac:dyDescent="0.25">
      <c r="L763"/>
    </row>
    <row r="764" spans="1:30" s="40" customFormat="1" ht="135" x14ac:dyDescent="0.25">
      <c r="A764" s="40" t="s">
        <v>1554</v>
      </c>
      <c r="B764" s="40" t="str">
        <f t="shared" ref="B764" si="565">LEFT(A764,3)</f>
        <v>23A</v>
      </c>
      <c r="C764" s="40" t="str">
        <f>VLOOKUP(B764,Cabang!A:B,2,0)</f>
        <v>Samarinda</v>
      </c>
      <c r="D764" s="40" t="str">
        <f>VLOOKUP(B764,Cabang!A:C,3,0)</f>
        <v>TKTW5</v>
      </c>
      <c r="E764" s="42" t="s">
        <v>1561</v>
      </c>
      <c r="F764" s="33" t="str">
        <f t="shared" ref="F764" si="566">CONCATENATE("&lt;?xml version=""1.0"" encoding=""UTF-8""?&gt;&lt;userconfig&gt;&lt;username&gt;Office Mebel ",C764,"&lt;/username&gt;&lt;szId&gt;",K764,"&lt;/szId&gt;&lt;password&gt;1234&lt;/password&gt;&lt;szDepoId&gt;",L764,"&lt;/szDepoId&gt;&lt;szDepoName&gt;",C764,"&lt;/szDepoName&gt;&lt;database&gt;MobileSFA.db3&lt;/database&gt;&lt;szWifiIP&gt;",M764,"&lt;/szWifiIP&gt;&lt;szWifiPort&gt;",N764,"&lt;/szWifiPort&gt;&lt;szGPRSIP&gt;",O764,"&lt;/szGPRSIP&gt;&lt;szGPRSPort&gt;",P764,"&lt;/szGPRSPort&gt;  &lt;szBackUpIP&gt;",Z764,"&lt;/szBackUpIP&gt;&lt;szBackUpPort&gt;",AA764,"&lt;/szBackUpPort&gt;  &lt;szType&gt;",T764,"&lt;/szType&gt;&lt;bWifi&gt;YES&lt;/bWifi&gt;&lt;bDalamKota&gt;YES&lt;/bDalamKota&gt;    &lt;/userconfig&gt;")</f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H764" s="5" t="str">
        <f t="shared" ref="H764" si="567">E764</f>
        <v>C087EBC7BEF7</v>
      </c>
      <c r="I764" s="40" t="str">
        <f t="shared" ref="I764" si="568">F764</f>
        <v>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K764" s="40" t="str">
        <f t="shared" ref="K764" si="569">CONCATENATE(B764,"M100")</f>
        <v>23AM100</v>
      </c>
      <c r="L764" s="40" t="str">
        <f t="shared" ref="L764" si="570">B764</f>
        <v>23A</v>
      </c>
      <c r="M764" s="35" t="str">
        <f>VLOOKUP($L764,setting!$A$2:$M$93,3,0)</f>
        <v>192.168.0.240</v>
      </c>
      <c r="N764" s="35">
        <f>VLOOKUP($L764,setting!$A$2:$M$93,4,0)</f>
        <v>8007</v>
      </c>
      <c r="O764" s="35" t="str">
        <f>VLOOKUP($L764,setting!$A$2:$M$93,5,0)</f>
        <v>36.89.97.211</v>
      </c>
      <c r="P764" s="35">
        <f>VLOOKUP($L764,setting!$A$2:$M$93,6,0)</f>
        <v>8009</v>
      </c>
      <c r="Q764" s="40">
        <v>1</v>
      </c>
      <c r="R764" s="40">
        <v>1</v>
      </c>
      <c r="S764" s="40">
        <v>1234</v>
      </c>
      <c r="T764" s="40" t="s">
        <v>1292</v>
      </c>
      <c r="U764" s="40" t="s">
        <v>302</v>
      </c>
      <c r="V764" s="40" t="s">
        <v>302</v>
      </c>
      <c r="W764" s="5" t="s">
        <v>466</v>
      </c>
      <c r="X764" s="5" t="s">
        <v>466</v>
      </c>
      <c r="Z764" s="35" t="str">
        <f>VLOOKUP($L764,setting!$A$2:$M$93,12,0)</f>
        <v>118.97.237.244</v>
      </c>
      <c r="AA764" s="35">
        <f>VLOOKUP($L764,setting!$A$2:$M$93,13,0)</f>
        <v>8009</v>
      </c>
      <c r="AC764" s="33" t="s">
        <v>305</v>
      </c>
      <c r="AD764" s="33" t="str">
        <f t="shared" ref="AD764" si="571">CONCATENATE(AC764,H764,"','",I764,"','",J764,"','",K764,"','",L764,"','",M764,"','",N764,"','",O764,"','",P764,"','",Q764,"','",R764,"','",S764,"','",T764,"','",U764,"','",V764,"','",W764,"','",X764,"','",Y764,"','",Z764,"','",AA764,"');")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('C087EBC7BEF7','&lt;?xml version="1.0" encoding="UTF-8"?&gt;&lt;userconfig&gt;&lt;username&gt;Office Mebel Samarinda&lt;/username&gt;&lt;szId&gt;23AM100&lt;/szId&gt;&lt;password&gt;1234&lt;/password&gt;&lt;szDepoId&gt;23A&lt;/szDepoId&gt;&lt;szDepoName&gt;Samarinda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&lt;/userconfig&gt;','','23AM100','23A','192.168.0.240','8007','36.89.97.211','8009','1','1','1234','TECH','INJECT','INJECT','2017-12-22 08:15:30','2017-12-22 08:15:30','','118.97.237.244','8009');</v>
      </c>
    </row>
    <row r="765" spans="1:30" x14ac:dyDescent="0.25">
      <c r="L765"/>
    </row>
    <row r="766" spans="1:30" s="40" customFormat="1" ht="135" x14ac:dyDescent="0.25">
      <c r="A766" s="32" t="s">
        <v>1555</v>
      </c>
      <c r="B766" s="40" t="str">
        <f t="shared" ref="B766:B768" si="572">LEFT(A766,3)</f>
        <v>16K</v>
      </c>
      <c r="C766" s="40" t="str">
        <f>VLOOKUP(B766,Cabang!A:B,2,0)</f>
        <v>Surabaya Barat</v>
      </c>
      <c r="D766" s="40" t="str">
        <f>VLOOKUP(B766,Cabang!A:C,3,0)</f>
        <v>TKTW4</v>
      </c>
      <c r="E766" s="32" t="s">
        <v>1558</v>
      </c>
      <c r="F766" s="33" t="str">
        <f t="shared" ref="F766:F768" si="573">CONCATENATE("&lt;?xml version=""1.0"" encoding=""UTF-8""?&gt;&lt;userconfig&gt;&lt;username&gt;Office Mebel ",C766,"&lt;/username&gt;&lt;szId&gt;",K766,"&lt;/szId&gt;&lt;password&gt;1234&lt;/password&gt;&lt;szDepoId&gt;",L766,"&lt;/szDepoId&gt;&lt;szDepoName&gt;",C766,"&lt;/szDepoName&gt;&lt;database&gt;MobileSFA.db3&lt;/database&gt;&lt;szWifiIP&gt;",M766,"&lt;/szWifiIP&gt;&lt;szWifiPort&gt;",N766,"&lt;/szWifiPort&gt;&lt;szGPRSIP&gt;",O766,"&lt;/szGPRSIP&gt;&lt;szGPRSPort&gt;",P766,"&lt;/szGPRSPort&gt;  &lt;szBackUpIP&gt;",Z766,"&lt;/szBackUpIP&gt;&lt;szBackUpPort&gt;",AA766,"&lt;/szBackUpPort&gt;  &lt;szType&gt;",T766,"&lt;/szType&gt;&lt;bWifi&gt;YES&lt;/bWifi&gt;&lt;bDalamKota&gt;YES&lt;/bDalamKota&gt;    &lt;/userconfig&gt;")</f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66" s="5" t="str">
        <f t="shared" ref="H766:H768" si="574">E766</f>
        <v>C087EBC7BDE7</v>
      </c>
      <c r="I766" s="40" t="str">
        <f t="shared" ref="I766:I768" si="575">F766</f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66" s="40" t="str">
        <f t="shared" ref="K766:K768" si="576">CONCATENATE(B766,"M100")</f>
        <v>16KM100</v>
      </c>
      <c r="L766" s="40" t="str">
        <f t="shared" ref="L766:L768" si="577">B766</f>
        <v>16K</v>
      </c>
      <c r="M766" s="35" t="str">
        <f>VLOOKUP($L766,setting!$A$2:$M$93,3,0)</f>
        <v>192.168.0.155</v>
      </c>
      <c r="N766" s="35">
        <f>VLOOKUP($L766,setting!$A$2:$M$93,4,0)</f>
        <v>8009</v>
      </c>
      <c r="O766" s="35" t="str">
        <f>VLOOKUP($L766,setting!$A$2:$M$93,5,0)</f>
        <v>182.23.61.173</v>
      </c>
      <c r="P766" s="35">
        <f>VLOOKUP($L766,setting!$A$2:$M$93,6,0)</f>
        <v>8009</v>
      </c>
      <c r="Q766" s="40">
        <v>1</v>
      </c>
      <c r="R766" s="40">
        <v>1</v>
      </c>
      <c r="S766" s="40">
        <v>1234</v>
      </c>
      <c r="T766" s="40" t="s">
        <v>120</v>
      </c>
      <c r="U766" s="40" t="s">
        <v>302</v>
      </c>
      <c r="V766" s="40" t="s">
        <v>302</v>
      </c>
      <c r="W766" s="5" t="s">
        <v>466</v>
      </c>
      <c r="X766" s="5" t="s">
        <v>466</v>
      </c>
      <c r="Z766" s="35" t="str">
        <f>VLOOKUP($L766,setting!$A$2:$M$93,12,0)</f>
        <v>118.97.237.244</v>
      </c>
      <c r="AA766" s="35">
        <f>VLOOKUP($L766,setting!$A$2:$M$93,13,0)</f>
        <v>8009</v>
      </c>
      <c r="AC766" s="33" t="s">
        <v>305</v>
      </c>
      <c r="AD766" s="33" t="str">
        <f t="shared" ref="AD766:AD768" si="578">CONCATENATE(AC766,H766,"','",I766,"','",J766,"','",K766,"','",L766,"','",M766,"','",N766,"','",O766,"','",P766,"','",Q766,"','",R766,"','",S766,"','",T766,"','",U766,"','",V766,"','",W766,"','",X766,"','",Y766,"','",Z766,"','",AA766,"');")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('C087EBC7BDE7','&lt;?xml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767" spans="1:30" s="40" customFormat="1" ht="135" x14ac:dyDescent="0.25">
      <c r="A767" s="32" t="s">
        <v>1556</v>
      </c>
      <c r="B767" s="40" t="str">
        <f t="shared" si="572"/>
        <v>26A</v>
      </c>
      <c r="C767" s="40" t="str">
        <f>VLOOKUP(B767,Cabang!A:B,2,0)</f>
        <v>Palu</v>
      </c>
      <c r="D767" s="40" t="str">
        <f>VLOOKUP(B767,Cabang!A:C,3,0)</f>
        <v>TKTW5</v>
      </c>
      <c r="E767" s="32" t="s">
        <v>1559</v>
      </c>
      <c r="F767" s="33" t="str">
        <f t="shared" si="573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H767" s="5" t="str">
        <f t="shared" si="574"/>
        <v>C087EBC7BEA7</v>
      </c>
      <c r="I767" s="40" t="str">
        <f t="shared" si="575"/>
        <v>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K767" s="40" t="str">
        <f t="shared" si="576"/>
        <v>26AM100</v>
      </c>
      <c r="L767" s="40" t="str">
        <f t="shared" si="577"/>
        <v>26A</v>
      </c>
      <c r="M767" s="35" t="str">
        <f>VLOOKUP($L767,setting!$A$2:$M$93,3,0)</f>
        <v>192.168.0.156</v>
      </c>
      <c r="N767" s="35">
        <f>VLOOKUP($L767,setting!$A$2:$M$93,4,0)</f>
        <v>8006</v>
      </c>
      <c r="O767" s="35" t="str">
        <f>VLOOKUP($L767,setting!$A$2:$M$93,5,0)</f>
        <v>180.250.176.221</v>
      </c>
      <c r="P767" s="35">
        <f>VLOOKUP($L767,setting!$A$2:$M$93,6,0)</f>
        <v>8006</v>
      </c>
      <c r="Q767" s="40">
        <v>1</v>
      </c>
      <c r="R767" s="40">
        <v>1</v>
      </c>
      <c r="S767" s="40">
        <v>1234</v>
      </c>
      <c r="T767" s="40" t="s">
        <v>120</v>
      </c>
      <c r="U767" s="40" t="s">
        <v>302</v>
      </c>
      <c r="V767" s="40" t="s">
        <v>302</v>
      </c>
      <c r="W767" s="5" t="s">
        <v>466</v>
      </c>
      <c r="X767" s="5" t="s">
        <v>466</v>
      </c>
      <c r="Z767" s="35" t="str">
        <f>VLOOKUP($L767,setting!$A$2:$M$93,12,0)</f>
        <v>118.97.237.244</v>
      </c>
      <c r="AA767" s="35">
        <f>VLOOKUP($L767,setting!$A$2:$M$93,13,0)</f>
        <v>8006</v>
      </c>
      <c r="AC767" s="33" t="s">
        <v>305</v>
      </c>
      <c r="AD767" s="33" t="str">
        <f t="shared" si="57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('C087EBC7BEA7','&lt;?xml version="1.0" encoding="UTF-8"?&gt;&lt;userconfig&gt;&lt;username&gt;Office Mebel Palu&lt;/username&gt;&lt;szId&gt;26AM100&lt;/szId&gt;&lt;password&gt;1234&lt;/password&gt;&lt;szDepoId&gt;26A&lt;/szDepoId&gt;&lt;szDepoName&gt;Palu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&lt;/userconfig&gt;','','26AM100','26A','192.168.0.156','8006','180.250.176.221','8006','1','1','1234','TO','INJECT','INJECT','2017-12-22 08:15:30','2017-12-22 08:15:30','','118.97.237.244','8006');</v>
      </c>
    </row>
    <row r="768" spans="1:30" s="40" customFormat="1" ht="135" x14ac:dyDescent="0.25">
      <c r="A768" s="32" t="s">
        <v>1557</v>
      </c>
      <c r="B768" s="40" t="str">
        <f t="shared" si="572"/>
        <v>27B</v>
      </c>
      <c r="C768" s="40" t="str">
        <f>VLOOKUP(B768,Cabang!A:B,2,0)</f>
        <v>Parepare</v>
      </c>
      <c r="D768" s="40" t="str">
        <f>VLOOKUP(B768,Cabang!A:C,3,0)</f>
        <v>TKTW5</v>
      </c>
      <c r="E768" s="32" t="s">
        <v>1560</v>
      </c>
      <c r="F768" s="33" t="str">
        <f t="shared" si="573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68" s="5" t="str">
        <f t="shared" si="574"/>
        <v>C087EBC7BEE3</v>
      </c>
      <c r="I768" s="40" t="str">
        <f t="shared" si="575"/>
        <v>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68" s="40" t="str">
        <f t="shared" si="576"/>
        <v>27BM100</v>
      </c>
      <c r="L768" s="40" t="str">
        <f t="shared" si="577"/>
        <v>27B</v>
      </c>
      <c r="M768" s="35" t="str">
        <f>VLOOKUP($L768,setting!$A$2:$M$93,3,0)</f>
        <v>192.168.0.240</v>
      </c>
      <c r="N768" s="35">
        <f>VLOOKUP($L768,setting!$A$2:$M$93,4,0)</f>
        <v>8006</v>
      </c>
      <c r="O768" s="35" t="str">
        <f>VLOOKUP($L768,setting!$A$2:$M$93,5,0)</f>
        <v>180.250.176.221</v>
      </c>
      <c r="P768" s="35">
        <f>VLOOKUP($L768,setting!$A$2:$M$93,6,0)</f>
        <v>8009</v>
      </c>
      <c r="Q768" s="40">
        <v>1</v>
      </c>
      <c r="R768" s="40">
        <v>1</v>
      </c>
      <c r="S768" s="40">
        <v>1234</v>
      </c>
      <c r="T768" s="40" t="s">
        <v>120</v>
      </c>
      <c r="U768" s="40" t="s">
        <v>302</v>
      </c>
      <c r="V768" s="40" t="s">
        <v>302</v>
      </c>
      <c r="W768" s="5" t="s">
        <v>466</v>
      </c>
      <c r="X768" s="5" t="s">
        <v>466</v>
      </c>
      <c r="Z768" s="35" t="str">
        <f>VLOOKUP($L768,setting!$A$2:$M$93,12,0)</f>
        <v>118.97.237.244</v>
      </c>
      <c r="AA768" s="35">
        <f>VLOOKUP($L768,setting!$A$2:$M$93,13,0)</f>
        <v>8009</v>
      </c>
      <c r="AC768" s="33" t="s">
        <v>305</v>
      </c>
      <c r="AD768" s="33" t="str">
        <f t="shared" si="57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('C087EBC7BEE3','&lt;?xml version="1.0" encoding="UTF-8"?&gt;&lt;userconfig&gt;&lt;username&gt;Office Mebel Parepare&lt;/username&gt;&lt;szId&gt;27BM100&lt;/szId&gt;&lt;password&gt;1234&lt;/password&gt;&lt;szDepoId&gt;27B&lt;/szDepoId&gt;&lt;szDepoName&gt;Parepare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&lt;/userconfig&gt;','','27BM100','27B','192.168.0.240','8006','180.250.176.221','8009','1','1','1234','TO','INJECT','INJECT','2017-12-22 08:15:30','2017-12-22 08:15:30','','118.97.237.244','8009');</v>
      </c>
    </row>
    <row r="769" spans="1:30" x14ac:dyDescent="0.25">
      <c r="L769"/>
    </row>
    <row r="770" spans="1:30" s="40" customFormat="1" ht="150" x14ac:dyDescent="0.25">
      <c r="A770" s="43" t="s">
        <v>1562</v>
      </c>
      <c r="B770" s="40" t="str">
        <f t="shared" ref="B770:B775" si="579">LEFT(A770,3)</f>
        <v>02B</v>
      </c>
      <c r="C770" s="40" t="str">
        <f>VLOOKUP(B770,Cabang!A:B,2,0)</f>
        <v>Rantauprapat</v>
      </c>
      <c r="D770" s="40" t="str">
        <f>VLOOKUP(B770,Cabang!A:C,3,0)</f>
        <v>TKTW1</v>
      </c>
      <c r="E770" s="43" t="s">
        <v>1568</v>
      </c>
      <c r="F770" s="33" t="str">
        <f t="shared" ref="F770:F775" si="580">CONCATENATE("&lt;?xml version=""1.0"" encoding=""UTF-8""?&gt;&lt;userconfig&gt;&lt;username&gt;Office Mebel ",C770,"&lt;/username&gt;&lt;szId&gt;",K770,"&lt;/szId&gt;&lt;password&gt;1234&lt;/password&gt;&lt;szDepoId&gt;",L770,"&lt;/szDepoId&gt;&lt;szDepoName&gt;",C770,"&lt;/szDepoName&gt;&lt;database&gt;MobileSFA.db3&lt;/database&gt;&lt;szWifiIP&gt;",M770,"&lt;/szWifiIP&gt;&lt;szWifiPort&gt;",N770,"&lt;/szWifiPort&gt;&lt;szGPRSIP&gt;",O770,"&lt;/szGPRSIP&gt;&lt;szGPRSPort&gt;",P770,"&lt;/szGPRSPort&gt;  &lt;szBackUpIP&gt;",Z770,"&lt;/szBackUpIP&gt;&lt;szBackUpPort&gt;",AA770,"&lt;/szBackUpPort&gt;  &lt;szType&gt;",T770,"&lt;/szType&gt;&lt;bWifi&gt;YES&lt;/bWifi&gt;&lt;bDalamKota&gt;YES&lt;/bDalamKota&gt;    &lt;/userconfig&gt;")</f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H770" s="5" t="str">
        <f t="shared" ref="H770:H775" si="581">E770</f>
        <v>C087EBC7C0B5</v>
      </c>
      <c r="I770" s="40" t="str">
        <f t="shared" ref="I770:I775" si="582">F770</f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K770" s="40" t="str">
        <f t="shared" ref="K770:K775" si="583">CONCATENATE(B770,"M100")</f>
        <v>02BM100</v>
      </c>
      <c r="L770" s="40" t="str">
        <f t="shared" ref="L770:L775" si="584">B770</f>
        <v>02B</v>
      </c>
      <c r="M770" s="35" t="str">
        <f>VLOOKUP($L770,setting!$A$2:$M$93,3,0)</f>
        <v>192.168.0.151</v>
      </c>
      <c r="N770" s="35">
        <f>VLOOKUP($L770,setting!$A$2:$M$93,4,0)</f>
        <v>8001</v>
      </c>
      <c r="O770" s="35" t="str">
        <f>VLOOKUP($L770,setting!$A$2:$M$93,5,0)</f>
        <v>180.250.176.220</v>
      </c>
      <c r="P770" s="35">
        <f>VLOOKUP($L770,setting!$A$2:$M$93,6,0)</f>
        <v>8001</v>
      </c>
      <c r="Q770" s="40">
        <v>1</v>
      </c>
      <c r="R770" s="40">
        <v>1</v>
      </c>
      <c r="S770" s="40">
        <v>1234</v>
      </c>
      <c r="T770" s="40" t="s">
        <v>120</v>
      </c>
      <c r="U770" s="40" t="s">
        <v>302</v>
      </c>
      <c r="V770" s="40" t="s">
        <v>302</v>
      </c>
      <c r="W770" s="5" t="s">
        <v>466</v>
      </c>
      <c r="X770" s="5" t="s">
        <v>466</v>
      </c>
      <c r="Z770" s="35" t="str">
        <f>VLOOKUP($L770,setting!$A$2:$M$93,12,0)</f>
        <v>118.97.237.244</v>
      </c>
      <c r="AA770" s="35">
        <f>VLOOKUP($L770,setting!$A$2:$M$93,13,0)</f>
        <v>8001</v>
      </c>
      <c r="AC770" s="33" t="s">
        <v>305</v>
      </c>
      <c r="AD770" s="33" t="str">
        <f t="shared" ref="AD770:AD775" si="585">CONCATENATE(AC770,H770,"','",I770,"','",J770,"','",K770,"','",L770,"','",M770,"','",N770,"','",O770,"','",P770,"','",Q770,"','",R770,"','",S770,"','",T770,"','",U770,"','",V770,"','",W770,"','",X770,"','",Y770,"','",Z770,"','",AA770,"');")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('C087EBC7C0B5','&lt;?xml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771" spans="1:30" s="40" customFormat="1" ht="150" x14ac:dyDescent="0.25">
      <c r="A771" s="43" t="s">
        <v>1563</v>
      </c>
      <c r="B771" s="40" t="str">
        <f t="shared" si="579"/>
        <v>02B</v>
      </c>
      <c r="C771" s="40" t="str">
        <f>VLOOKUP(B771,Cabang!A:B,2,0)</f>
        <v>Rantauprapat</v>
      </c>
      <c r="D771" s="40" t="str">
        <f>VLOOKUP(B771,Cabang!A:C,3,0)</f>
        <v>TKTW1</v>
      </c>
      <c r="E771" s="43" t="s">
        <v>1569</v>
      </c>
      <c r="F771" s="33" t="str">
        <f t="shared" si="580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H771" s="5" t="str">
        <f t="shared" si="581"/>
        <v>C087EBC7C1EB</v>
      </c>
      <c r="I771" s="40" t="str">
        <f t="shared" si="582"/>
        <v>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</v>
      </c>
      <c r="K771" s="40" t="str">
        <f t="shared" si="583"/>
        <v>02BM100</v>
      </c>
      <c r="L771" s="40" t="str">
        <f t="shared" si="584"/>
        <v>02B</v>
      </c>
      <c r="M771" s="35" t="str">
        <f>VLOOKUP($L771,setting!$A$2:$M$93,3,0)</f>
        <v>192.168.0.151</v>
      </c>
      <c r="N771" s="35">
        <f>VLOOKUP($L771,setting!$A$2:$M$93,4,0)</f>
        <v>8001</v>
      </c>
      <c r="O771" s="35" t="str">
        <f>VLOOKUP($L771,setting!$A$2:$M$93,5,0)</f>
        <v>180.250.176.220</v>
      </c>
      <c r="P771" s="35">
        <f>VLOOKUP($L771,setting!$A$2:$M$93,6,0)</f>
        <v>8001</v>
      </c>
      <c r="Q771" s="40">
        <v>1</v>
      </c>
      <c r="R771" s="40">
        <v>1</v>
      </c>
      <c r="S771" s="40">
        <v>1234</v>
      </c>
      <c r="T771" s="40" t="s">
        <v>120</v>
      </c>
      <c r="U771" s="40" t="s">
        <v>302</v>
      </c>
      <c r="V771" s="40" t="s">
        <v>302</v>
      </c>
      <c r="W771" s="5" t="s">
        <v>466</v>
      </c>
      <c r="X771" s="5" t="s">
        <v>466</v>
      </c>
      <c r="Z771" s="35" t="str">
        <f>VLOOKUP($L771,setting!$A$2:$M$93,12,0)</f>
        <v>118.97.237.244</v>
      </c>
      <c r="AA771" s="35">
        <f>VLOOKUP($L771,setting!$A$2:$M$93,13,0)</f>
        <v>8001</v>
      </c>
      <c r="AC771" s="33" t="s">
        <v>305</v>
      </c>
      <c r="AD771" s="33" t="str">
        <f t="shared" si="58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('C087EBC7C1EB','&lt;?xml version="1.0" encoding="UTF-8"?&gt;&lt;userconfig&gt;&lt;username&gt;Office Mebel Rantauprapat&lt;/username&gt;&lt;szId&gt;02BM100&lt;/szId&gt;&lt;password&gt;1234&lt;/password&gt;&lt;szDepoId&gt;02B&lt;/szDepoId&gt;&lt;szDepoName&gt;Rantauprapat&lt;/szDepoName&gt;&lt;database&gt;MobileSFA.db3&lt;/database&gt;&lt;szWifiIP&gt;192.168.0.151&lt;/szWifiIP&gt;&lt;szWifiPort&gt;8001&lt;/szWifiPort&gt;&lt;szGPRSIP&gt;180.250.176.220&lt;/szGPRSIP&gt;&lt;szGPRSPort&gt;8001&lt;/szGPRSPort&gt;  &lt;szBackUpIP&gt;118.97.237.244&lt;/szBackUpIP&gt;&lt;szBackUpPort&gt;8001&lt;/szBackUpPort&gt;  &lt;szType&gt;TO&lt;/szType&gt;&lt;bWifi&gt;YES&lt;/bWifi&gt;&lt;bDalamKota&gt;YES&lt;/bDalamKota&gt;    &lt;/userconfig&gt;','','02BM100','02B','192.168.0.151','8001','180.250.176.220','8001','1','1','1234','TO','INJECT','INJECT','2017-12-22 08:15:30','2017-12-22 08:15:30','','118.97.237.244','8001');</v>
      </c>
    </row>
    <row r="772" spans="1:30" s="40" customFormat="1" ht="135" x14ac:dyDescent="0.25">
      <c r="A772" s="43" t="s">
        <v>1564</v>
      </c>
      <c r="B772" s="40" t="str">
        <f t="shared" si="579"/>
        <v>13H</v>
      </c>
      <c r="C772" s="40" t="str">
        <f>VLOOKUP(B772,Cabang!A:B,2,0)</f>
        <v>Tasikmalaya</v>
      </c>
      <c r="D772" s="40" t="str">
        <f>VLOOKUP(B772,Cabang!A:C,3,0)</f>
        <v>TKTW2</v>
      </c>
      <c r="E772" s="32" t="s">
        <v>1570</v>
      </c>
      <c r="F772" s="33" t="str">
        <f t="shared" si="580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72" s="5" t="str">
        <f t="shared" si="581"/>
        <v>C087EBC7C1F5</v>
      </c>
      <c r="I772" s="40" t="str">
        <f t="shared" si="582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72" s="40" t="str">
        <f t="shared" si="583"/>
        <v>13HM100</v>
      </c>
      <c r="L772" s="40" t="str">
        <f t="shared" si="584"/>
        <v>13H</v>
      </c>
      <c r="M772" s="35" t="str">
        <f>VLOOKUP($L772,setting!$A$2:$M$93,3,0)</f>
        <v>192.168.0.240</v>
      </c>
      <c r="N772" s="35">
        <f>VLOOKUP($L772,setting!$A$2:$M$93,4,0)</f>
        <v>8003</v>
      </c>
      <c r="O772" s="35" t="str">
        <f>VLOOKUP($L772,setting!$A$2:$M$93,5,0)</f>
        <v>180.250.176.222</v>
      </c>
      <c r="P772" s="35">
        <f>VLOOKUP($L772,setting!$A$2:$M$93,6,0)</f>
        <v>8009</v>
      </c>
      <c r="Q772" s="40">
        <v>1</v>
      </c>
      <c r="R772" s="40">
        <v>1</v>
      </c>
      <c r="S772" s="40">
        <v>1234</v>
      </c>
      <c r="T772" s="40" t="s">
        <v>120</v>
      </c>
      <c r="U772" s="40" t="s">
        <v>302</v>
      </c>
      <c r="V772" s="40" t="s">
        <v>302</v>
      </c>
      <c r="W772" s="5" t="s">
        <v>466</v>
      </c>
      <c r="X772" s="5" t="s">
        <v>466</v>
      </c>
      <c r="Z772" s="35" t="str">
        <f>VLOOKUP($L772,setting!$A$2:$M$93,12,0)</f>
        <v>118.97.237.244</v>
      </c>
      <c r="AA772" s="35">
        <f>VLOOKUP($L772,setting!$A$2:$M$93,13,0)</f>
        <v>8009</v>
      </c>
      <c r="AC772" s="33" t="s">
        <v>305</v>
      </c>
      <c r="AD772" s="33" t="str">
        <f t="shared" si="58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('C087EBC7C1F5','&lt;?xml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&lt;/userconfig&gt;','','13HM100','13H','192.168.0.240','8003','180.250.176.222','8009','1','1','1234','TO','INJECT','INJECT','2017-12-22 08:15:30','2017-12-22 08:15:30','','118.97.237.244','8009');</v>
      </c>
    </row>
    <row r="773" spans="1:30" s="40" customFormat="1" ht="135" x14ac:dyDescent="0.25">
      <c r="A773" s="43" t="s">
        <v>1565</v>
      </c>
      <c r="B773" s="40" t="str">
        <f t="shared" si="579"/>
        <v>13H</v>
      </c>
      <c r="C773" s="40" t="str">
        <f>VLOOKUP(B773,Cabang!A:B,2,0)</f>
        <v>Tasikmalaya</v>
      </c>
      <c r="D773" s="40" t="str">
        <f>VLOOKUP(B773,Cabang!A:C,3,0)</f>
        <v>TKTW2</v>
      </c>
      <c r="E773" s="32" t="s">
        <v>1571</v>
      </c>
      <c r="F773" s="33" t="str">
        <f t="shared" si="580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73" s="5" t="str">
        <f t="shared" si="581"/>
        <v>C087EB5A489B</v>
      </c>
      <c r="I773" s="40" t="str">
        <f t="shared" si="582"/>
        <v>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73" s="40" t="str">
        <f t="shared" si="583"/>
        <v>13HM100</v>
      </c>
      <c r="L773" s="40" t="str">
        <f t="shared" si="584"/>
        <v>13H</v>
      </c>
      <c r="M773" s="35" t="str">
        <f>VLOOKUP($L773,setting!$A$2:$M$93,3,0)</f>
        <v>192.168.0.240</v>
      </c>
      <c r="N773" s="35">
        <f>VLOOKUP($L773,setting!$A$2:$M$93,4,0)</f>
        <v>8003</v>
      </c>
      <c r="O773" s="35" t="str">
        <f>VLOOKUP($L773,setting!$A$2:$M$93,5,0)</f>
        <v>180.250.176.222</v>
      </c>
      <c r="P773" s="35">
        <f>VLOOKUP($L773,setting!$A$2:$M$93,6,0)</f>
        <v>8009</v>
      </c>
      <c r="Q773" s="40">
        <v>1</v>
      </c>
      <c r="R773" s="40">
        <v>1</v>
      </c>
      <c r="S773" s="40">
        <v>1234</v>
      </c>
      <c r="T773" s="40" t="s">
        <v>120</v>
      </c>
      <c r="U773" s="40" t="s">
        <v>302</v>
      </c>
      <c r="V773" s="40" t="s">
        <v>302</v>
      </c>
      <c r="W773" s="5" t="s">
        <v>466</v>
      </c>
      <c r="X773" s="5" t="s">
        <v>466</v>
      </c>
      <c r="Z773" s="35" t="str">
        <f>VLOOKUP($L773,setting!$A$2:$M$93,12,0)</f>
        <v>118.97.237.244</v>
      </c>
      <c r="AA773" s="35">
        <f>VLOOKUP($L773,setting!$A$2:$M$93,13,0)</f>
        <v>8009</v>
      </c>
      <c r="AC773" s="33" t="s">
        <v>305</v>
      </c>
      <c r="AD773" s="33" t="str">
        <f t="shared" si="58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('C087EB5A489B','&lt;?xml version="1.0" encoding="UTF-8"?&gt;&lt;userconfig&gt;&lt;username&gt;Office Mebel Tasikmalaya&lt;/username&gt;&lt;szId&gt;13HM100&lt;/szId&gt;&lt;password&gt;1234&lt;/password&gt;&lt;szDepoId&gt;13H&lt;/szDepoId&gt;&lt;szDepoName&gt;Tasikmalaya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&lt;/userconfig&gt;','','13HM100','13H','192.168.0.240','8003','180.250.176.222','8009','1','1','1234','TO','INJECT','INJECT','2017-12-22 08:15:30','2017-12-22 08:15:30','','118.97.237.244','8009');</v>
      </c>
    </row>
    <row r="774" spans="1:30" s="40" customFormat="1" ht="135" x14ac:dyDescent="0.25">
      <c r="A774" s="43" t="s">
        <v>1566</v>
      </c>
      <c r="B774" s="40" t="str">
        <f t="shared" si="579"/>
        <v>13I</v>
      </c>
      <c r="C774" s="40" t="str">
        <f>VLOOKUP(B774,Cabang!A:B,2,0)</f>
        <v>Bandung Timur</v>
      </c>
      <c r="D774" s="40" t="str">
        <f>VLOOKUP(B774,Cabang!A:C,3,0)</f>
        <v>TKTW2</v>
      </c>
      <c r="E774" s="44" t="s">
        <v>1572</v>
      </c>
      <c r="F774" s="33" t="str">
        <f t="shared" si="580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74" s="5" t="str">
        <f t="shared" si="581"/>
        <v>C087EBC64087</v>
      </c>
      <c r="I774" s="40" t="str">
        <f t="shared" si="582"/>
        <v>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74" s="40" t="str">
        <f t="shared" si="583"/>
        <v>13IM100</v>
      </c>
      <c r="L774" s="40" t="str">
        <f t="shared" si="584"/>
        <v>13I</v>
      </c>
      <c r="M774" s="35" t="str">
        <f>VLOOKUP($L774,setting!$A$2:$M$93,3,0)</f>
        <v>192.168.0.240</v>
      </c>
      <c r="N774" s="35">
        <f>VLOOKUP($L774,setting!$A$2:$M$93,4,0)</f>
        <v>8003</v>
      </c>
      <c r="O774" s="35" t="str">
        <f>VLOOKUP($L774,setting!$A$2:$M$93,5,0)</f>
        <v>180.250.176.222</v>
      </c>
      <c r="P774" s="35">
        <f>VLOOKUP($L774,setting!$A$2:$M$93,6,0)</f>
        <v>8009</v>
      </c>
      <c r="Q774" s="40">
        <v>1</v>
      </c>
      <c r="R774" s="40">
        <v>1</v>
      </c>
      <c r="S774" s="40">
        <v>1234</v>
      </c>
      <c r="T774" s="40" t="s">
        <v>120</v>
      </c>
      <c r="U774" s="40" t="s">
        <v>302</v>
      </c>
      <c r="V774" s="40" t="s">
        <v>302</v>
      </c>
      <c r="W774" s="5" t="s">
        <v>466</v>
      </c>
      <c r="X774" s="5" t="s">
        <v>466</v>
      </c>
      <c r="Z774" s="35" t="str">
        <f>VLOOKUP($L774,setting!$A$2:$M$93,12,0)</f>
        <v>118.97.237.244</v>
      </c>
      <c r="AA774" s="35">
        <f>VLOOKUP($L774,setting!$A$2:$M$93,13,0)</f>
        <v>8009</v>
      </c>
      <c r="AC774" s="33" t="s">
        <v>305</v>
      </c>
      <c r="AD774" s="33" t="str">
        <f t="shared" si="58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('C087EBC64087','&lt;?xml version="1.0" encoding="UTF-8"?&gt;&lt;userconfig&gt;&lt;username&gt;Office Mebel Bandung Timur&lt;/username&gt;&lt;szId&gt;13IM100&lt;/szId&gt;&lt;password&gt;1234&lt;/password&gt;&lt;szDepoId&gt;13I&lt;/szDepoId&gt;&lt;szDepoName&gt;Bandung Timur&lt;/szDepoName&gt;&lt;database&gt;MobileSFA.db3&lt;/database&gt;&lt;szWifiIP&gt;192.168.0.240&lt;/szWifiIP&gt;&lt;szWifiPort&gt;8003&lt;/szWifiPort&gt;&lt;szGPRSIP&gt;180.250.176.222&lt;/szGPRSIP&gt;&lt;szGPRSPort&gt;8009&lt;/szGPRSPort&gt;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&lt;/userconfig&gt;','','13IM100','13I','192.168.0.240','8003','180.250.176.222','8009','1','1','1234','TO','INJECT','INJECT','2017-12-22 08:15:30','2017-12-22 08:15:30','','118.97.237.244','8009');</v>
      </c>
    </row>
    <row r="775" spans="1:30" s="40" customFormat="1" ht="135" x14ac:dyDescent="0.25">
      <c r="A775" s="43" t="s">
        <v>1567</v>
      </c>
      <c r="B775" s="40" t="str">
        <f t="shared" si="579"/>
        <v>13J</v>
      </c>
      <c r="C775" s="40" t="str">
        <f>VLOOKUP(B775,Cabang!A:B,2,0)</f>
        <v>Garut</v>
      </c>
      <c r="D775" s="40" t="str">
        <f>VLOOKUP(B775,Cabang!A:C,3,0)</f>
        <v>TKTW2</v>
      </c>
      <c r="E775" s="44" t="s">
        <v>1573</v>
      </c>
      <c r="F775" s="33" t="str">
        <f t="shared" si="580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75" s="5" t="str">
        <f t="shared" si="581"/>
        <v>C087EBC7C1F1</v>
      </c>
      <c r="I775" s="40" t="str">
        <f t="shared" si="582"/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75" s="40" t="str">
        <f t="shared" si="583"/>
        <v>13JM100</v>
      </c>
      <c r="L775" s="40" t="str">
        <f t="shared" si="584"/>
        <v>13J</v>
      </c>
      <c r="M775" s="35" t="str">
        <f>VLOOKUP($L775,setting!$A$2:$M$93,3,0)</f>
        <v>192.168.0.153</v>
      </c>
      <c r="N775" s="35">
        <f>VLOOKUP($L775,setting!$A$2:$M$93,4,0)</f>
        <v>8009</v>
      </c>
      <c r="O775" s="35" t="str">
        <f>VLOOKUP($L775,setting!$A$2:$M$93,5,0)</f>
        <v>180.250.176.222</v>
      </c>
      <c r="P775" s="35">
        <f>VLOOKUP($L775,setting!$A$2:$M$93,6,0)</f>
        <v>8009</v>
      </c>
      <c r="Q775" s="40">
        <v>1</v>
      </c>
      <c r="R775" s="40">
        <v>1</v>
      </c>
      <c r="S775" s="40">
        <v>1234</v>
      </c>
      <c r="T775" s="40" t="s">
        <v>120</v>
      </c>
      <c r="U775" s="40" t="s">
        <v>302</v>
      </c>
      <c r="V775" s="40" t="s">
        <v>302</v>
      </c>
      <c r="W775" s="5" t="s">
        <v>466</v>
      </c>
      <c r="X775" s="5" t="s">
        <v>466</v>
      </c>
      <c r="Z775" s="35" t="str">
        <f>VLOOKUP($L775,setting!$A$2:$M$93,12,0)</f>
        <v>118.97.237.244</v>
      </c>
      <c r="AA775" s="35">
        <f>VLOOKUP($L775,setting!$A$2:$M$93,13,0)</f>
        <v>8009</v>
      </c>
      <c r="AC775" s="33" t="s">
        <v>305</v>
      </c>
      <c r="AD775" s="33" t="str">
        <f t="shared" si="585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('C087EBC7C1F1','&lt;?xml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&lt;/userconfig&gt;','','13JM100','13J','192.168.0.153','8009','180.250.176.222','8009','1','1','1234','TO','INJECT','INJECT','2017-12-22 08:15:30','2017-12-22 08:15:30','','118.97.237.244','8009');</v>
      </c>
    </row>
    <row r="776" spans="1:30" x14ac:dyDescent="0.25">
      <c r="L776"/>
    </row>
    <row r="777" spans="1:30" s="40" customFormat="1" ht="135" x14ac:dyDescent="0.25">
      <c r="A777" s="32" t="s">
        <v>1574</v>
      </c>
      <c r="B777" s="40" t="str">
        <f t="shared" ref="B777:B778" si="586">LEFT(A777,3)</f>
        <v>11C</v>
      </c>
      <c r="C777" s="40" t="str">
        <f>VLOOKUP(B777,Cabang!A:B,2,0)</f>
        <v>Jakarta Selatan</v>
      </c>
      <c r="D777" s="40" t="str">
        <f>VLOOKUP(B777,Cabang!A:C,3,0)</f>
        <v>TKTW2</v>
      </c>
      <c r="E777" s="32" t="s">
        <v>1576</v>
      </c>
      <c r="F777" s="33" t="str">
        <f t="shared" ref="F777:F778" si="587">CONCATENATE("&lt;?xml version=""1.0"" encoding=""UTF-8""?&gt;&lt;userconfig&gt;&lt;username&gt;Office Mebel ",C777,"&lt;/username&gt;&lt;szId&gt;",K777,"&lt;/szId&gt;&lt;password&gt;1234&lt;/password&gt;&lt;szDepoId&gt;",L777,"&lt;/szDepoId&gt;&lt;szDepoName&gt;",C777,"&lt;/szDepoName&gt;&lt;database&gt;MobileSFA.db3&lt;/database&gt;&lt;szWifiIP&gt;",M777,"&lt;/szWifiIP&gt;&lt;szWifiPort&gt;",N777,"&lt;/szWifiPort&gt;&lt;szGPRSIP&gt;",O777,"&lt;/szGPRSIP&gt;&lt;szGPRSPort&gt;",P777,"&lt;/szGPRSPort&gt;  &lt;szBackUpIP&gt;",Z777,"&lt;/szBackUpIP&gt;&lt;szBackUpPort&gt;",AA777,"&lt;/szBackUpPort&gt;  &lt;szType&gt;",T777,"&lt;/szType&gt;&lt;bWifi&gt;YES&lt;/bWifi&gt;&lt;bDalamKota&gt;YES&lt;/bDalamKota&gt;    &lt;/userconfig&gt;")</f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H777" s="5" t="str">
        <f t="shared" ref="H777:H778" si="588">E777</f>
        <v>C087EBC7C175</v>
      </c>
      <c r="I777" s="40" t="str">
        <f t="shared" ref="I777:I778" si="589">F777</f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K777" s="40" t="str">
        <f t="shared" ref="K777:K778" si="590">CONCATENATE(B777,"M100")</f>
        <v>11CM100</v>
      </c>
      <c r="L777" s="40" t="str">
        <f t="shared" ref="L777:L778" si="591">B777</f>
        <v>11C</v>
      </c>
      <c r="M777" s="35" t="str">
        <f>VLOOKUP($L777,setting!$A$2:$M$93,3,0)</f>
        <v>192.168.0.152</v>
      </c>
      <c r="N777" s="35">
        <f>VLOOKUP($L777,setting!$A$2:$M$93,4,0)</f>
        <v>8002</v>
      </c>
      <c r="O777" s="35" t="str">
        <f>VLOOKUP($L777,setting!$A$2:$M$93,5,0)</f>
        <v>36.66.214.246</v>
      </c>
      <c r="P777" s="35">
        <f>VLOOKUP($L777,setting!$A$2:$M$93,6,0)</f>
        <v>8002</v>
      </c>
      <c r="Q777" s="40">
        <v>1</v>
      </c>
      <c r="R777" s="40">
        <v>1</v>
      </c>
      <c r="S777" s="40">
        <v>1234</v>
      </c>
      <c r="T777" s="40" t="s">
        <v>120</v>
      </c>
      <c r="U777" s="40" t="s">
        <v>302</v>
      </c>
      <c r="V777" s="40" t="s">
        <v>302</v>
      </c>
      <c r="W777" s="5" t="s">
        <v>466</v>
      </c>
      <c r="X777" s="5" t="s">
        <v>466</v>
      </c>
      <c r="Z777" s="35" t="str">
        <f>VLOOKUP($L777,setting!$A$2:$M$93,12,0)</f>
        <v>118.97.237.244</v>
      </c>
      <c r="AA777" s="35">
        <f>VLOOKUP($L777,setting!$A$2:$M$93,13,0)</f>
        <v>8002</v>
      </c>
      <c r="AC777" s="33" t="s">
        <v>305</v>
      </c>
      <c r="AD777" s="33" t="str">
        <f t="shared" ref="AD777:AD778" si="592">CONCATENATE(AC777,H777,"','",I777,"','",J777,"','",K777,"','",L777,"','",M777,"','",N777,"','",O777,"','",P777,"','",Q777,"','",R777,"','",S777,"','",T777,"','",U777,"','",V777,"','",W777,"','",X777,"','",Y777,"','",Z777,"','",AA777,"');")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('C087EBC7C175','&lt;?xml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778" spans="1:30" s="40" customFormat="1" ht="135" x14ac:dyDescent="0.25">
      <c r="A778" s="32" t="s">
        <v>1575</v>
      </c>
      <c r="B778" s="40" t="str">
        <f t="shared" si="586"/>
        <v>11C</v>
      </c>
      <c r="C778" s="40" t="str">
        <f>VLOOKUP(B778,Cabang!A:B,2,0)</f>
        <v>Jakarta Selatan</v>
      </c>
      <c r="D778" s="40" t="str">
        <f>VLOOKUP(B778,Cabang!A:C,3,0)</f>
        <v>TKTW2</v>
      </c>
      <c r="E778" s="32" t="s">
        <v>1577</v>
      </c>
      <c r="F778" s="33" t="str">
        <f t="shared" si="587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H778" s="5" t="str">
        <f t="shared" si="588"/>
        <v>C087EB5B81CB</v>
      </c>
      <c r="I778" s="40" t="str">
        <f t="shared" si="58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K778" s="40" t="str">
        <f t="shared" si="590"/>
        <v>11CM100</v>
      </c>
      <c r="L778" s="40" t="str">
        <f t="shared" si="591"/>
        <v>11C</v>
      </c>
      <c r="M778" s="35" t="str">
        <f>VLOOKUP($L778,setting!$A$2:$M$93,3,0)</f>
        <v>192.168.0.152</v>
      </c>
      <c r="N778" s="35">
        <f>VLOOKUP($L778,setting!$A$2:$M$93,4,0)</f>
        <v>8002</v>
      </c>
      <c r="O778" s="35" t="str">
        <f>VLOOKUP($L778,setting!$A$2:$M$93,5,0)</f>
        <v>36.66.214.246</v>
      </c>
      <c r="P778" s="35">
        <f>VLOOKUP($L778,setting!$A$2:$M$93,6,0)</f>
        <v>8002</v>
      </c>
      <c r="Q778" s="40">
        <v>1</v>
      </c>
      <c r="R778" s="40">
        <v>1</v>
      </c>
      <c r="S778" s="40">
        <v>1234</v>
      </c>
      <c r="T778" s="40" t="s">
        <v>120</v>
      </c>
      <c r="U778" s="40" t="s">
        <v>302</v>
      </c>
      <c r="V778" s="40" t="s">
        <v>302</v>
      </c>
      <c r="W778" s="5" t="s">
        <v>466</v>
      </c>
      <c r="X778" s="5" t="s">
        <v>466</v>
      </c>
      <c r="Z778" s="35" t="str">
        <f>VLOOKUP($L778,setting!$A$2:$M$93,12,0)</f>
        <v>118.97.237.244</v>
      </c>
      <c r="AA778" s="35">
        <f>VLOOKUP($L778,setting!$A$2:$M$93,13,0)</f>
        <v>8002</v>
      </c>
      <c r="AC778" s="33" t="s">
        <v>305</v>
      </c>
      <c r="AD778" s="33" t="str">
        <f t="shared" si="59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('C087EB5B81CB','&lt;?xml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779" spans="1:30" x14ac:dyDescent="0.25">
      <c r="A779" s="40"/>
      <c r="L779"/>
    </row>
    <row r="780" spans="1:30" s="40" customFormat="1" ht="135" x14ac:dyDescent="0.25">
      <c r="A780" s="46" t="s">
        <v>1578</v>
      </c>
      <c r="B780" s="40" t="str">
        <f t="shared" ref="B780" si="593">LEFT(A780,3)</f>
        <v>16H</v>
      </c>
      <c r="C780" s="40" t="str">
        <f>VLOOKUP(B780,Cabang!A:B,2,0)</f>
        <v>Jember</v>
      </c>
      <c r="D780" s="40" t="str">
        <f>VLOOKUP(B780,Cabang!A:C,3,0)</f>
        <v>TKTW4</v>
      </c>
      <c r="E780" s="45" t="s">
        <v>1579</v>
      </c>
      <c r="F780" s="33" t="str">
        <f t="shared" ref="F780" si="594">CONCATENATE("&lt;?xml version=""1.0"" encoding=""UTF-8""?&gt;&lt;userconfig&gt;&lt;username&gt;Office Mebel ",C780,"&lt;/username&gt;&lt;szId&gt;",K780,"&lt;/szId&gt;&lt;password&gt;1234&lt;/password&gt;&lt;szDepoId&gt;",L780,"&lt;/szDepoId&gt;&lt;szDepoName&gt;",C780,"&lt;/szDepoName&gt;&lt;database&gt;MobileSFA.db3&lt;/database&gt;&lt;szWifiIP&gt;",M780,"&lt;/szWifiIP&gt;&lt;szWifiPort&gt;",N780,"&lt;/szWifiPort&gt;&lt;szGPRSIP&gt;",O780,"&lt;/szGPRSIP&gt;&lt;szGPRSPort&gt;",P780,"&lt;/szGPRSPort&gt;  &lt;szBackUpIP&gt;",Z780,"&lt;/szBackUpIP&gt;&lt;szBackUpPort&gt;",AA780,"&lt;/szBackUpPort&gt;  &lt;szType&gt;",T780,"&lt;/szType&gt;&lt;bWifi&gt;YES&lt;/bWifi&gt;&lt;bDalamKota&gt;YES&lt;/bDalamKota&gt;    &lt;/userconfig&gt;")</f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80" s="5" t="str">
        <f t="shared" ref="H780" si="595">E780</f>
        <v>205EF72D2D5C</v>
      </c>
      <c r="I780" s="40" t="str">
        <f t="shared" ref="I780" si="596">F780</f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80" s="40" t="str">
        <f t="shared" ref="K780" si="597">CONCATENATE(B780,"M100")</f>
        <v>16HM100</v>
      </c>
      <c r="L780" s="40" t="str">
        <f t="shared" ref="L780" si="598">B780</f>
        <v>16H</v>
      </c>
      <c r="M780" s="35" t="str">
        <f>VLOOKUP($L780,setting!$A$2:$M$93,3,0)</f>
        <v>192.168.0.155</v>
      </c>
      <c r="N780" s="35">
        <f>VLOOKUP($L780,setting!$A$2:$M$93,4,0)</f>
        <v>8009</v>
      </c>
      <c r="O780" s="35" t="str">
        <f>VLOOKUP($L780,setting!$A$2:$M$93,5,0)</f>
        <v>182.23.61.173</v>
      </c>
      <c r="P780" s="35">
        <f>VLOOKUP($L780,setting!$A$2:$M$93,6,0)</f>
        <v>8009</v>
      </c>
      <c r="Q780" s="40">
        <v>1</v>
      </c>
      <c r="R780" s="40">
        <v>1</v>
      </c>
      <c r="S780" s="40">
        <v>1234</v>
      </c>
      <c r="T780" s="40" t="s">
        <v>120</v>
      </c>
      <c r="U780" s="40" t="s">
        <v>302</v>
      </c>
      <c r="V780" s="40" t="s">
        <v>302</v>
      </c>
      <c r="W780" s="5" t="s">
        <v>466</v>
      </c>
      <c r="X780" s="5" t="s">
        <v>466</v>
      </c>
      <c r="Z780" s="35" t="str">
        <f>VLOOKUP($L780,setting!$A$2:$M$93,12,0)</f>
        <v>118.97.237.244</v>
      </c>
      <c r="AA780" s="35">
        <f>VLOOKUP($L780,setting!$A$2:$M$93,13,0)</f>
        <v>8009</v>
      </c>
      <c r="AC780" s="33" t="s">
        <v>305</v>
      </c>
      <c r="AD780" s="33" t="str">
        <f t="shared" ref="AD780" si="599">CONCATENATE(AC780,H780,"','",I780,"','",J780,"','",K780,"','",L780,"','",M780,"','",N780,"','",O780,"','",P780,"','",Q780,"','",R780,"','",S780,"','",T780,"','",U780,"','",V780,"','",W780,"','",X780,"','",Y780,"','",Z780,"','",AA780,"');")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('205EF72D2D5C','&lt;?xml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781" spans="1:30" x14ac:dyDescent="0.25">
      <c r="L781"/>
    </row>
    <row r="782" spans="1:30" s="40" customFormat="1" ht="135" x14ac:dyDescent="0.25">
      <c r="A782" s="40" t="s">
        <v>1580</v>
      </c>
      <c r="B782" s="40" t="str">
        <f t="shared" ref="B782:B784" si="600">LEFT(A782,3)</f>
        <v>12C</v>
      </c>
      <c r="C782" s="40" t="str">
        <f>VLOOKUP(B782,Cabang!A:B,2,0)</f>
        <v>Balaraja</v>
      </c>
      <c r="D782" s="40" t="str">
        <f>VLOOKUP(B782,Cabang!A:C,3,0)</f>
        <v>TKTW2</v>
      </c>
      <c r="E782" s="40" t="s">
        <v>1583</v>
      </c>
      <c r="F782" s="33" t="str">
        <f t="shared" ref="F782:F784" si="601">CONCATENATE("&lt;?xml version=""1.0"" encoding=""UTF-8""?&gt;&lt;userconfig&gt;&lt;username&gt;Office Mebel ",C782,"&lt;/username&gt;&lt;szId&gt;",K782,"&lt;/szId&gt;&lt;password&gt;1234&lt;/password&gt;&lt;szDepoId&gt;",L782,"&lt;/szDepoId&gt;&lt;szDepoName&gt;",C782,"&lt;/szDepoName&gt;&lt;database&gt;MobileSFA.db3&lt;/database&gt;&lt;szWifiIP&gt;",M782,"&lt;/szWifiIP&gt;&lt;szWifiPort&gt;",N782,"&lt;/szWifiPort&gt;&lt;szGPRSIP&gt;",O782,"&lt;/szGPRSIP&gt;&lt;szGPRSPort&gt;",P782,"&lt;/szGPRSPort&gt;  &lt;szBackUpIP&gt;",Z782,"&lt;/szBackUpIP&gt;&lt;szBackUpPort&gt;",AA782,"&lt;/szBackUpPort&gt;  &lt;szType&gt;",T782,"&lt;/szType&gt;&lt;bWifi&gt;YES&lt;/bWifi&gt;&lt;bDalamKota&gt;YES&lt;/bDalamKota&gt;    &lt;/userconfig&gt;")</f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82" s="5" t="str">
        <f t="shared" ref="H782:H784" si="602">E782</f>
        <v>C087EBC7BEC5</v>
      </c>
      <c r="I782" s="40" t="str">
        <f t="shared" ref="I782:I784" si="603">F782</f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82" s="40" t="str">
        <f t="shared" ref="K782:K784" si="604">CONCATENATE(B782,"M100")</f>
        <v>12CM100</v>
      </c>
      <c r="L782" s="40" t="str">
        <f t="shared" ref="L782:L784" si="605">B782</f>
        <v>12C</v>
      </c>
      <c r="M782" s="35" t="str">
        <f>VLOOKUP($L782,setting!$A$2:$M$93,3,0)</f>
        <v>192.168.0.152</v>
      </c>
      <c r="N782" s="35">
        <f>VLOOKUP($L782,setting!$A$2:$M$93,4,0)</f>
        <v>8009</v>
      </c>
      <c r="O782" s="35" t="str">
        <f>VLOOKUP($L782,setting!$A$2:$M$93,5,0)</f>
        <v>36.66.214.246</v>
      </c>
      <c r="P782" s="35">
        <f>VLOOKUP($L782,setting!$A$2:$M$93,6,0)</f>
        <v>8009</v>
      </c>
      <c r="Q782" s="40">
        <v>1</v>
      </c>
      <c r="R782" s="40">
        <v>1</v>
      </c>
      <c r="S782" s="40">
        <v>1234</v>
      </c>
      <c r="T782" s="40" t="s">
        <v>120</v>
      </c>
      <c r="U782" s="40" t="s">
        <v>302</v>
      </c>
      <c r="V782" s="40" t="s">
        <v>302</v>
      </c>
      <c r="W782" s="5" t="s">
        <v>466</v>
      </c>
      <c r="X782" s="5" t="s">
        <v>466</v>
      </c>
      <c r="Z782" s="35" t="str">
        <f>VLOOKUP($L782,setting!$A$2:$M$93,12,0)</f>
        <v>118.97.237.244</v>
      </c>
      <c r="AA782" s="35">
        <f>VLOOKUP($L782,setting!$A$2:$M$93,13,0)</f>
        <v>8009</v>
      </c>
      <c r="AC782" s="33" t="s">
        <v>305</v>
      </c>
      <c r="AD782" s="33" t="str">
        <f t="shared" ref="AD782:AD784" si="606">CONCATENATE(AC782,H782,"','",I782,"','",J782,"','",K782,"','",L782,"','",M782,"','",N782,"','",O782,"','",P782,"','",Q782,"','",R782,"','",S782,"','",T782,"','",U782,"','",V782,"','",W782,"','",X782,"','",Y782,"','",Z782,"','",AA782,"');")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('C087EBC7BEC5','&lt;?xml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783" spans="1:30" s="40" customFormat="1" ht="135" x14ac:dyDescent="0.25">
      <c r="A783" s="40" t="s">
        <v>1581</v>
      </c>
      <c r="B783" s="40" t="str">
        <f t="shared" si="600"/>
        <v>12C</v>
      </c>
      <c r="C783" s="40" t="str">
        <f>VLOOKUP(B783,Cabang!A:B,2,0)</f>
        <v>Balaraja</v>
      </c>
      <c r="D783" s="40" t="str">
        <f>VLOOKUP(B783,Cabang!A:C,3,0)</f>
        <v>TKTW2</v>
      </c>
      <c r="E783" s="40" t="s">
        <v>1584</v>
      </c>
      <c r="F783" s="33" t="str">
        <f t="shared" si="601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83" s="5" t="str">
        <f t="shared" si="602"/>
        <v>C087EBC7BED9</v>
      </c>
      <c r="I783" s="40" t="str">
        <f t="shared" si="603"/>
        <v>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83" s="40" t="str">
        <f t="shared" si="604"/>
        <v>12CM100</v>
      </c>
      <c r="L783" s="40" t="str">
        <f t="shared" si="605"/>
        <v>12C</v>
      </c>
      <c r="M783" s="35" t="str">
        <f>VLOOKUP($L783,setting!$A$2:$M$93,3,0)</f>
        <v>192.168.0.152</v>
      </c>
      <c r="N783" s="35">
        <f>VLOOKUP($L783,setting!$A$2:$M$93,4,0)</f>
        <v>8009</v>
      </c>
      <c r="O783" s="35" t="str">
        <f>VLOOKUP($L783,setting!$A$2:$M$93,5,0)</f>
        <v>36.66.214.246</v>
      </c>
      <c r="P783" s="35">
        <f>VLOOKUP($L783,setting!$A$2:$M$93,6,0)</f>
        <v>8009</v>
      </c>
      <c r="Q783" s="40">
        <v>1</v>
      </c>
      <c r="R783" s="40">
        <v>1</v>
      </c>
      <c r="S783" s="40">
        <v>1234</v>
      </c>
      <c r="T783" s="40" t="s">
        <v>120</v>
      </c>
      <c r="U783" s="40" t="s">
        <v>302</v>
      </c>
      <c r="V783" s="40" t="s">
        <v>302</v>
      </c>
      <c r="W783" s="5" t="s">
        <v>466</v>
      </c>
      <c r="X783" s="5" t="s">
        <v>466</v>
      </c>
      <c r="Z783" s="35" t="str">
        <f>VLOOKUP($L783,setting!$A$2:$M$93,12,0)</f>
        <v>118.97.237.244</v>
      </c>
      <c r="AA783" s="35">
        <f>VLOOKUP($L783,setting!$A$2:$M$93,13,0)</f>
        <v>8009</v>
      </c>
      <c r="AC783" s="33" t="s">
        <v>305</v>
      </c>
      <c r="AD783" s="33" t="str">
        <f t="shared" si="60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('C087EBC7BED9','&lt;?xml version="1.0" encoding="UTF-8"?&gt;&lt;userconfig&gt;&lt;username&gt;Office Mebel Balaraja&lt;/username&gt;&lt;szId&gt;12CM100&lt;/szId&gt;&lt;password&gt;1234&lt;/password&gt;&lt;szDepoId&gt;12C&lt;/szDepoId&gt;&lt;szDepoName&gt;Balaraja&lt;/szDepoName&gt;&lt;database&gt;MobileSFA.db3&lt;/database&gt;&lt;szWifiIP&gt;192.168.0.152&lt;/szWifiIP&gt;&lt;szWifiPort&gt;8009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&lt;/userconfig&gt;','','12CM100','12C','192.168.0.152','8009','36.66.214.246','8009','1','1','1234','TO','INJECT','INJECT','2017-12-22 08:15:30','2017-12-22 08:15:30','','118.97.237.244','8009');</v>
      </c>
    </row>
    <row r="784" spans="1:30" s="40" customFormat="1" ht="135" x14ac:dyDescent="0.25">
      <c r="A784" s="32" t="s">
        <v>1582</v>
      </c>
      <c r="B784" s="40" t="str">
        <f t="shared" si="600"/>
        <v>14E</v>
      </c>
      <c r="C784" s="40" t="str">
        <f>VLOOKUP(B784,Cabang!A:B,2,0)</f>
        <v>Purworejo</v>
      </c>
      <c r="D784" s="40" t="str">
        <f>VLOOKUP(B784,Cabang!A:C,3,0)</f>
        <v>TKTW3</v>
      </c>
      <c r="E784" s="40" t="s">
        <v>1585</v>
      </c>
      <c r="F784" s="33" t="str">
        <f t="shared" si="601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&lt;szType&gt;TECH&lt;/szType&gt;&lt;bWifi&gt;YES&lt;/bWifi&gt;&lt;bDalamKota&gt;YES&lt;/bDalamKota&gt;    &lt;/userconfig&gt;</v>
      </c>
      <c r="H784" s="5" t="str">
        <f t="shared" si="602"/>
        <v>C087EBC7BEE1</v>
      </c>
      <c r="I784" s="40" t="str">
        <f t="shared" si="603"/>
        <v>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&lt;szType&gt;TECH&lt;/szType&gt;&lt;bWifi&gt;YES&lt;/bWifi&gt;&lt;bDalamKota&gt;YES&lt;/bDalamKota&gt;    &lt;/userconfig&gt;</v>
      </c>
      <c r="K784" s="40" t="str">
        <f t="shared" si="604"/>
        <v>14EM100</v>
      </c>
      <c r="L784" s="40" t="str">
        <f t="shared" si="605"/>
        <v>14E</v>
      </c>
      <c r="M784" s="35" t="str">
        <f>VLOOKUP($L784,setting!$A$2:$M$93,3,0)</f>
        <v>192.168.0.154</v>
      </c>
      <c r="N784" s="35">
        <f>VLOOKUP($L784,setting!$A$2:$M$93,4,0)</f>
        <v>8004</v>
      </c>
      <c r="O784" s="35" t="str">
        <f>VLOOKUP($L784,setting!$A$2:$M$93,5,0)</f>
        <v>182.23.61.172</v>
      </c>
      <c r="P784" s="35">
        <f>VLOOKUP($L784,setting!$A$2:$M$93,6,0)</f>
        <v>8004</v>
      </c>
      <c r="Q784" s="40">
        <v>1</v>
      </c>
      <c r="R784" s="40">
        <v>1</v>
      </c>
      <c r="S784" s="40">
        <v>1234</v>
      </c>
      <c r="T784" s="40" t="s">
        <v>1292</v>
      </c>
      <c r="U784" s="40" t="s">
        <v>302</v>
      </c>
      <c r="V784" s="40" t="s">
        <v>302</v>
      </c>
      <c r="W784" s="5" t="s">
        <v>466</v>
      </c>
      <c r="X784" s="5" t="s">
        <v>466</v>
      </c>
      <c r="Z784" s="35" t="str">
        <f>VLOOKUP($L784,setting!$A$2:$M$93,12,0)</f>
        <v>118.97.237.244</v>
      </c>
      <c r="AA784" s="35">
        <f>VLOOKUP($L784,setting!$A$2:$M$93,13,0)</f>
        <v>8004</v>
      </c>
      <c r="AC784" s="33" t="s">
        <v>305</v>
      </c>
      <c r="AD784" s="33" t="str">
        <f t="shared" si="60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('C087EBC7BEE1','&lt;?xml version="1.0" encoding="UTF-8"?&gt;&lt;userconfig&gt;&lt;username&gt;Office Mebel Purworejo&lt;/username&gt;&lt;szId&gt;14EM100&lt;/szId&gt;&lt;password&gt;1234&lt;/password&gt;&lt;szDepoId&gt;14E&lt;/szDepoId&gt;&lt;szDepoName&gt;Purworejo&lt;/szDepoName&gt;&lt;database&gt;MobileSFA.db3&lt;/database&gt;&lt;szWifiIP&gt;192.168.0.154&lt;/szWifiIP&gt;&lt;szWifiPort&gt;8004&lt;/szWifiPort&gt;&lt;szGPRSIP&gt;182.23.61.172&lt;/szGPRSIP&gt;&lt;szGPRSPort&gt;8004&lt;/szGPRSPort&gt;  &lt;szBackUpIP&gt;118.97.237.244&lt;/szBackUpIP&gt;&lt;szBackUpPort&gt;8004&lt;/szBackUpPort&gt;  &lt;szType&gt;TECH&lt;/szType&gt;&lt;bWifi&gt;YES&lt;/bWifi&gt;&lt;bDalamKota&gt;YES&lt;/bDalamKota&gt;    &lt;/userconfig&gt;','','14EM100','14E','192.168.0.154','8004','182.23.61.172','8004','1','1','1234','TECH','INJECT','INJECT','2017-12-22 08:15:30','2017-12-22 08:15:30','','118.97.237.244','8004');</v>
      </c>
    </row>
    <row r="785" spans="1:30" x14ac:dyDescent="0.25">
      <c r="L785"/>
    </row>
    <row r="786" spans="1:30" s="40" customFormat="1" ht="135" x14ac:dyDescent="0.25">
      <c r="A786" s="47" t="s">
        <v>1586</v>
      </c>
      <c r="B786" s="40" t="str">
        <f t="shared" ref="B786:B788" si="607">LEFT(A786,3)</f>
        <v>13D</v>
      </c>
      <c r="C786" s="40" t="str">
        <f>VLOOKUP(B786,Cabang!A:B,2,0)</f>
        <v>Purwakarta</v>
      </c>
      <c r="D786" s="40" t="str">
        <f>VLOOKUP(B786,Cabang!A:C,3,0)</f>
        <v>TKTW2</v>
      </c>
      <c r="E786" s="40" t="s">
        <v>1589</v>
      </c>
      <c r="F786" s="33" t="str">
        <f t="shared" ref="F786:F788" si="608">CONCATENATE("&lt;?xml version=""1.0"" encoding=""UTF-8""?&gt;&lt;userconfig&gt;&lt;username&gt;Office Mebel ",C786,"&lt;/username&gt;&lt;szId&gt;",K786,"&lt;/szId&gt;&lt;password&gt;1234&lt;/password&gt;&lt;szDepoId&gt;",L786,"&lt;/szDepoId&gt;&lt;szDepoName&gt;",C786,"&lt;/szDepoName&gt;&lt;database&gt;MobileSFA.db3&lt;/database&gt;&lt;szWifiIP&gt;",M786,"&lt;/szWifiIP&gt;&lt;szWifiPort&gt;",N786,"&lt;/szWifiPort&gt;&lt;szGPRSIP&gt;",O786,"&lt;/szGPRSIP&gt;&lt;szGPRSPort&gt;",P786,"&lt;/szGPRSPort&gt;  &lt;szBackUpIP&gt;",Z786,"&lt;/szBackUpIP&gt;&lt;szBackUpPort&gt;",AA786,"&lt;/szBackUpPort&gt;  &lt;szType&gt;",T786,"&lt;/szType&gt;&lt;bWifi&gt;YES&lt;/bWifi&gt;&lt;bDalamKota&gt;YES&lt;/bDalamKota&gt;    &lt;/userconfig&gt;")</f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786" s="5" t="str">
        <f t="shared" ref="H786:H788" si="609">E786</f>
        <v>C087EBC64075</v>
      </c>
      <c r="I786" s="40" t="str">
        <f t="shared" ref="I786:I788" si="610">F786</f>
        <v>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786" s="40" t="str">
        <f t="shared" ref="K786:K788" si="611">CONCATENATE(B786,"M100")</f>
        <v>13DM100</v>
      </c>
      <c r="L786" s="40" t="str">
        <f t="shared" ref="L786:L788" si="612">B786</f>
        <v>13D</v>
      </c>
      <c r="M786" s="35" t="str">
        <f>VLOOKUP($L786,setting!$A$2:$M$93,3,0)</f>
        <v>192.168.0.240</v>
      </c>
      <c r="N786" s="35">
        <f>VLOOKUP($L786,setting!$A$2:$M$93,4,0)</f>
        <v>8003</v>
      </c>
      <c r="O786" s="35" t="str">
        <f>VLOOKUP($L786,setting!$A$2:$M$93,5,0)</f>
        <v>180.250.176.222</v>
      </c>
      <c r="P786" s="35">
        <f>VLOOKUP($L786,setting!$A$2:$M$93,6,0)</f>
        <v>8003</v>
      </c>
      <c r="Q786" s="40">
        <v>1</v>
      </c>
      <c r="R786" s="40">
        <v>1</v>
      </c>
      <c r="S786" s="40">
        <v>1234</v>
      </c>
      <c r="T786" s="40" t="s">
        <v>120</v>
      </c>
      <c r="U786" s="40" t="s">
        <v>302</v>
      </c>
      <c r="V786" s="40" t="s">
        <v>302</v>
      </c>
      <c r="W786" s="5" t="s">
        <v>466</v>
      </c>
      <c r="X786" s="5" t="s">
        <v>466</v>
      </c>
      <c r="Z786" s="35" t="str">
        <f>VLOOKUP($L786,setting!$A$2:$M$93,12,0)</f>
        <v>118.97.237.244</v>
      </c>
      <c r="AA786" s="35">
        <f>VLOOKUP($L786,setting!$A$2:$M$93,13,0)</f>
        <v>8003</v>
      </c>
      <c r="AC786" s="33" t="s">
        <v>305</v>
      </c>
      <c r="AD786" s="33" t="str">
        <f t="shared" ref="AD786:AD788" si="613">CONCATENATE(AC786,H786,"','",I786,"','",J786,"','",K786,"','",L786,"','",M786,"','",N786,"','",O786,"','",P786,"','",Q786,"','",R786,"','",S786,"','",T786,"','",U786,"','",V786,"','",W786,"','",X786,"','",Y786,"','",Z786,"','",AA786,"');")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('C087EBC64075','&lt;?xml version="1.0" encoding="UTF-8"?&gt;&lt;userconfig&gt;&lt;username&gt;Office Mebel Purwakarta&lt;/username&gt;&lt;szId&gt;13DM100&lt;/szId&gt;&lt;password&gt;1234&lt;/password&gt;&lt;szDepoId&gt;13D&lt;/szDepoId&gt;&lt;szDepoName&gt;Purwakarta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&lt;/userconfig&gt;','','13DM100','13D','192.168.0.240','8003','180.250.176.222','8003','1','1','1234','TO','INJECT','INJECT','2017-12-22 08:15:30','2017-12-22 08:15:30','','118.97.237.244','8003');</v>
      </c>
    </row>
    <row r="787" spans="1:30" s="40" customFormat="1" ht="135" x14ac:dyDescent="0.25">
      <c r="A787" s="47" t="s">
        <v>1587</v>
      </c>
      <c r="B787" s="40" t="str">
        <f t="shared" si="607"/>
        <v>13E</v>
      </c>
      <c r="C787" s="40" t="str">
        <f>VLOOKUP(B787,Cabang!A:B,2,0)</f>
        <v>Bandung Barat</v>
      </c>
      <c r="D787" s="40" t="str">
        <f>VLOOKUP(B787,Cabang!A:C,3,0)</f>
        <v>TKTW2</v>
      </c>
      <c r="E787" s="40" t="s">
        <v>1590</v>
      </c>
      <c r="F787" s="33" t="str">
        <f t="shared" si="608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787" s="5" t="str">
        <f t="shared" si="609"/>
        <v>205EF72D2D20</v>
      </c>
      <c r="I787" s="40" t="str">
        <f t="shared" si="610"/>
        <v>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787" s="40" t="str">
        <f t="shared" si="611"/>
        <v>13EM100</v>
      </c>
      <c r="L787" s="40" t="str">
        <f t="shared" si="612"/>
        <v>13E</v>
      </c>
      <c r="M787" s="35" t="str">
        <f>VLOOKUP($L787,setting!$A$2:$M$93,3,0)</f>
        <v>192.168.0.240</v>
      </c>
      <c r="N787" s="35">
        <f>VLOOKUP($L787,setting!$A$2:$M$93,4,0)</f>
        <v>8003</v>
      </c>
      <c r="O787" s="35" t="str">
        <f>VLOOKUP($L787,setting!$A$2:$M$93,5,0)</f>
        <v>180.250.176.222</v>
      </c>
      <c r="P787" s="35">
        <f>VLOOKUP($L787,setting!$A$2:$M$93,6,0)</f>
        <v>8003</v>
      </c>
      <c r="Q787" s="40">
        <v>1</v>
      </c>
      <c r="R787" s="40">
        <v>1</v>
      </c>
      <c r="S787" s="40">
        <v>1234</v>
      </c>
      <c r="T787" s="40" t="s">
        <v>120</v>
      </c>
      <c r="U787" s="40" t="s">
        <v>302</v>
      </c>
      <c r="V787" s="40" t="s">
        <v>302</v>
      </c>
      <c r="W787" s="5" t="s">
        <v>466</v>
      </c>
      <c r="X787" s="5" t="s">
        <v>466</v>
      </c>
      <c r="Z787" s="35" t="str">
        <f>VLOOKUP($L787,setting!$A$2:$M$93,12,0)</f>
        <v>118.97.237.244</v>
      </c>
      <c r="AA787" s="35">
        <f>VLOOKUP($L787,setting!$A$2:$M$93,13,0)</f>
        <v>8003</v>
      </c>
      <c r="AC787" s="33" t="s">
        <v>305</v>
      </c>
      <c r="AD787" s="33" t="str">
        <f t="shared" si="61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('205EF72D2D20','&lt;?xml version="1.0" encoding="UTF-8"?&gt;&lt;userconfig&gt;&lt;username&gt;Office Mebel Bandung Barat&lt;/username&gt;&lt;szId&gt;13EM100&lt;/szId&gt;&lt;password&gt;1234&lt;/password&gt;&lt;szDepoId&gt;13E&lt;/szDepoId&gt;&lt;szDepoName&gt;Bandung Barat&lt;/szDepoName&gt;&lt;database&gt;MobileSFA.db3&lt;/database&gt;&lt;szWifiIP&gt;192.168.0.240&lt;/szWifiIP&gt;&lt;szWifiPort&gt;8003&lt;/szWifiPort&gt;&lt;szGPRSIP&gt;180.250.176.222&lt;/szGPRSIP&gt;&lt;szGPRSPort&gt;8003&lt;/szGPRSPort&gt;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&lt;/userconfig&gt;','','13EM100','13E','192.168.0.240','8003','180.250.176.222','8003','1','1','1234','TO','INJECT','INJECT','2017-12-22 08:15:30','2017-12-22 08:15:30','','118.97.237.244','8003');</v>
      </c>
    </row>
    <row r="788" spans="1:30" s="40" customFormat="1" ht="135" x14ac:dyDescent="0.25">
      <c r="A788" s="47" t="s">
        <v>1588</v>
      </c>
      <c r="B788" s="40" t="str">
        <f t="shared" si="607"/>
        <v>16B</v>
      </c>
      <c r="C788" s="40" t="str">
        <f>VLOOKUP(B788,Cabang!A:B,2,0)</f>
        <v>Madiun</v>
      </c>
      <c r="D788" s="40" t="str">
        <f>VLOOKUP(B788,Cabang!A:C,3,0)</f>
        <v>TKTW4</v>
      </c>
      <c r="E788" s="40" t="s">
        <v>1591</v>
      </c>
      <c r="F788" s="33" t="str">
        <f t="shared" si="608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788" s="5" t="str">
        <f t="shared" si="609"/>
        <v>205EF72D2312</v>
      </c>
      <c r="I788" s="40" t="str">
        <f t="shared" si="610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788" s="40" t="str">
        <f t="shared" si="611"/>
        <v>16BM100</v>
      </c>
      <c r="L788" s="40" t="str">
        <f t="shared" si="612"/>
        <v>16B</v>
      </c>
      <c r="M788" s="35" t="str">
        <f>VLOOKUP($L788,setting!$A$2:$M$93,3,0)</f>
        <v>192.168.0.240</v>
      </c>
      <c r="N788" s="35">
        <f>VLOOKUP($L788,setting!$A$2:$M$93,4,0)</f>
        <v>8005</v>
      </c>
      <c r="O788" s="35" t="str">
        <f>VLOOKUP($L788,setting!$A$2:$M$93,5,0)</f>
        <v>182.23.61.173</v>
      </c>
      <c r="P788" s="35">
        <f>VLOOKUP($L788,setting!$A$2:$M$93,6,0)</f>
        <v>8005</v>
      </c>
      <c r="Q788" s="40">
        <v>1</v>
      </c>
      <c r="R788" s="40">
        <v>1</v>
      </c>
      <c r="S788" s="40">
        <v>1234</v>
      </c>
      <c r="T788" s="40" t="s">
        <v>120</v>
      </c>
      <c r="U788" s="40" t="s">
        <v>302</v>
      </c>
      <c r="V788" s="40" t="s">
        <v>302</v>
      </c>
      <c r="W788" s="5" t="s">
        <v>466</v>
      </c>
      <c r="X788" s="5" t="s">
        <v>466</v>
      </c>
      <c r="Z788" s="35" t="str">
        <f>VLOOKUP($L788,setting!$A$2:$M$93,12,0)</f>
        <v>118.97.237.244</v>
      </c>
      <c r="AA788" s="35">
        <f>VLOOKUP($L788,setting!$A$2:$M$93,13,0)</f>
        <v>8005</v>
      </c>
      <c r="AC788" s="33" t="s">
        <v>305</v>
      </c>
      <c r="AD788" s="33" t="str">
        <f t="shared" si="61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('205EF72D2312','&lt;?xml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789" spans="1:30" x14ac:dyDescent="0.25">
      <c r="L789"/>
    </row>
    <row r="790" spans="1:30" s="40" customFormat="1" ht="135" x14ac:dyDescent="0.25">
      <c r="A790" s="43" t="s">
        <v>1592</v>
      </c>
      <c r="B790" s="40" t="str">
        <f t="shared" ref="B790:B791" si="614">LEFT(A790,3)</f>
        <v>23C</v>
      </c>
      <c r="C790" s="40" t="str">
        <f>VLOOKUP(B790,Cabang!A:B,2,0)</f>
        <v>Tarakan</v>
      </c>
      <c r="D790" s="40" t="str">
        <f>VLOOKUP(B790,Cabang!A:C,3,0)</f>
        <v>TKTW5</v>
      </c>
      <c r="E790" s="48" t="s">
        <v>1595</v>
      </c>
      <c r="F790" s="33" t="str">
        <f t="shared" ref="F790:F791" si="615">CONCATENATE("&lt;?xml version=""1.0"" encoding=""UTF-8""?&gt;&lt;userconfig&gt;&lt;username&gt;Office Mebel ",C790,"&lt;/username&gt;&lt;szId&gt;",K790,"&lt;/szId&gt;&lt;password&gt;1234&lt;/password&gt;&lt;szDepoId&gt;",L790,"&lt;/szDepoId&gt;&lt;szDepoName&gt;",C790,"&lt;/szDepoName&gt;&lt;database&gt;MobileSFA.db3&lt;/database&gt;&lt;szWifiIP&gt;",M790,"&lt;/szWifiIP&gt;&lt;szWifiPort&gt;",N790,"&lt;/szWifiPort&gt;&lt;szGPRSIP&gt;",O790,"&lt;/szGPRSIP&gt;&lt;szGPRSPort&gt;",P790,"&lt;/szGPRSPort&gt;  &lt;szBackUpIP&gt;",Z790,"&lt;/szBackUpIP&gt;&lt;szBackUpPort&gt;",AA790,"&lt;/szBackUpPort&gt;  &lt;szType&gt;",T790,"&lt;/szType&gt;&lt;bWifi&gt;YES&lt;/bWifi&gt;&lt;bDalamKota&gt;YES&lt;/bDalamKota&gt;    &lt;/userconfig&gt;")</f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90" s="5" t="str">
        <f t="shared" ref="H790:H791" si="616">E790</f>
        <v>C087EBC63E5D</v>
      </c>
      <c r="I790" s="40" t="str">
        <f t="shared" ref="I790:I791" si="617">F790</f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90" s="40" t="str">
        <f t="shared" ref="K790:K791" si="618">CONCATENATE(B790,"M100")</f>
        <v>23CM100</v>
      </c>
      <c r="L790" s="40" t="str">
        <f t="shared" ref="L790:L791" si="619">B790</f>
        <v>23C</v>
      </c>
      <c r="M790" s="35" t="str">
        <f>VLOOKUP($L790,setting!$A$2:$M$93,3,0)</f>
        <v>192.168.0.240</v>
      </c>
      <c r="N790" s="35">
        <f>VLOOKUP($L790,setting!$A$2:$M$93,4,0)</f>
        <v>8007</v>
      </c>
      <c r="O790" s="35" t="str">
        <f>VLOOKUP($L790,setting!$A$2:$M$93,5,0)</f>
        <v>36.89.97.211</v>
      </c>
      <c r="P790" s="35">
        <f>VLOOKUP($L790,setting!$A$2:$M$93,6,0)</f>
        <v>8009</v>
      </c>
      <c r="Q790" s="40">
        <v>1</v>
      </c>
      <c r="R790" s="40">
        <v>1</v>
      </c>
      <c r="S790" s="40">
        <v>1234</v>
      </c>
      <c r="T790" s="40" t="s">
        <v>120</v>
      </c>
      <c r="U790" s="40" t="s">
        <v>302</v>
      </c>
      <c r="V790" s="40" t="s">
        <v>302</v>
      </c>
      <c r="W790" s="5" t="s">
        <v>466</v>
      </c>
      <c r="X790" s="5" t="s">
        <v>466</v>
      </c>
      <c r="Z790" s="35" t="str">
        <f>VLOOKUP($L790,setting!$A$2:$M$93,12,0)</f>
        <v>118.97.237.244</v>
      </c>
      <c r="AA790" s="35">
        <f>VLOOKUP($L790,setting!$A$2:$M$93,13,0)</f>
        <v>8009</v>
      </c>
      <c r="AC790" s="33" t="s">
        <v>305</v>
      </c>
      <c r="AD790" s="33" t="str">
        <f t="shared" ref="AD790:AD791" si="620">CONCATENATE(AC790,H790,"','",I790,"','",J790,"','",K790,"','",L790,"','",M790,"','",N790,"','",O790,"','",P790,"','",Q790,"','",R790,"','",S790,"','",T790,"','",U790,"','",V790,"','",W790,"','",X790,"','",Y790,"','",Z790,"','",AA790,"');")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('C087EBC63E5D','&lt;?xml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&lt;/userconfig&gt;','','23CM100','23C','192.168.0.240','8007','36.89.97.211','8009','1','1','1234','TO','INJECT','INJECT','2017-12-22 08:15:30','2017-12-22 08:15:30','','118.97.237.244','8009');</v>
      </c>
    </row>
    <row r="791" spans="1:30" s="40" customFormat="1" ht="135" x14ac:dyDescent="0.25">
      <c r="A791" s="43" t="s">
        <v>1593</v>
      </c>
      <c r="B791" s="40" t="str">
        <f t="shared" si="614"/>
        <v>23C</v>
      </c>
      <c r="C791" s="40" t="str">
        <f>VLOOKUP(B791,Cabang!A:B,2,0)</f>
        <v>Tarakan</v>
      </c>
      <c r="D791" s="40" t="str">
        <f>VLOOKUP(B791,Cabang!A:C,3,0)</f>
        <v>TKTW5</v>
      </c>
      <c r="E791" s="48" t="s">
        <v>1594</v>
      </c>
      <c r="F791" s="33" t="str">
        <f t="shared" si="615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H791" s="5" t="str">
        <f t="shared" si="616"/>
        <v>C087EB5B8265</v>
      </c>
      <c r="I791" s="40" t="str">
        <f t="shared" si="617"/>
        <v>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K791" s="40" t="str">
        <f t="shared" si="618"/>
        <v>23CM100</v>
      </c>
      <c r="L791" s="40" t="str">
        <f t="shared" si="619"/>
        <v>23C</v>
      </c>
      <c r="M791" s="35" t="str">
        <f>VLOOKUP($L791,setting!$A$2:$M$93,3,0)</f>
        <v>192.168.0.240</v>
      </c>
      <c r="N791" s="35">
        <f>VLOOKUP($L791,setting!$A$2:$M$93,4,0)</f>
        <v>8007</v>
      </c>
      <c r="O791" s="35" t="str">
        <f>VLOOKUP($L791,setting!$A$2:$M$93,5,0)</f>
        <v>36.89.97.211</v>
      </c>
      <c r="P791" s="35">
        <f>VLOOKUP($L791,setting!$A$2:$M$93,6,0)</f>
        <v>8009</v>
      </c>
      <c r="Q791" s="40">
        <v>1</v>
      </c>
      <c r="R791" s="40">
        <v>1</v>
      </c>
      <c r="S791" s="40">
        <v>1234</v>
      </c>
      <c r="T791" s="40" t="s">
        <v>1292</v>
      </c>
      <c r="U791" s="40" t="s">
        <v>302</v>
      </c>
      <c r="V791" s="40" t="s">
        <v>302</v>
      </c>
      <c r="W791" s="5" t="s">
        <v>466</v>
      </c>
      <c r="X791" s="5" t="s">
        <v>466</v>
      </c>
      <c r="Z791" s="35" t="str">
        <f>VLOOKUP($L791,setting!$A$2:$M$93,12,0)</f>
        <v>118.97.237.244</v>
      </c>
      <c r="AA791" s="35">
        <f>VLOOKUP($L791,setting!$A$2:$M$93,13,0)</f>
        <v>8009</v>
      </c>
      <c r="AC791" s="33" t="s">
        <v>305</v>
      </c>
      <c r="AD791" s="33" t="str">
        <f t="shared" si="620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('C087EB5B8265','&lt;?xml version="1.0" encoding="UTF-8"?&gt;&lt;userconfig&gt;&lt;username&gt;Office Mebel Tarakan&lt;/username&gt;&lt;szId&gt;23CM100&lt;/szId&gt;&lt;password&gt;1234&lt;/password&gt;&lt;szDepoId&gt;23C&lt;/szDepoId&gt;&lt;szDepoName&gt;Tarakan&lt;/szDepoName&gt;&lt;database&gt;MobileSFA.db3&lt;/database&gt;&lt;szWifiIP&gt;192.168.0.240&lt;/szWifiIP&gt;&lt;szWifiPort&gt;8007&lt;/szWifiPort&gt;&lt;szGPRSIP&gt;36.89.97.211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&lt;/userconfig&gt;','','23CM100','23C','192.168.0.240','8007','36.89.97.211','8009','1','1','1234','TECH','INJECT','INJECT','2017-12-22 08:15:30','2017-12-22 08:15:30','','118.97.237.244','8009');</v>
      </c>
    </row>
    <row r="792" spans="1:30" x14ac:dyDescent="0.25">
      <c r="L792"/>
    </row>
    <row r="793" spans="1:30" s="40" customFormat="1" ht="135" x14ac:dyDescent="0.25">
      <c r="A793" s="40" t="s">
        <v>1596</v>
      </c>
      <c r="B793" s="40" t="str">
        <f t="shared" ref="B793:B794" si="621">LEFT(A793,3)</f>
        <v>13J</v>
      </c>
      <c r="C793" s="40" t="str">
        <f>VLOOKUP(B793,Cabang!A:B,2,0)</f>
        <v>Garut</v>
      </c>
      <c r="D793" s="40" t="str">
        <f>VLOOKUP(B793,Cabang!A:C,3,0)</f>
        <v>TKTW2</v>
      </c>
      <c r="E793" s="40" t="s">
        <v>1597</v>
      </c>
      <c r="F793" s="33" t="str">
        <f t="shared" ref="F793:F794" si="622">CONCATENATE("&lt;?xml version=""1.0"" encoding=""UTF-8""?&gt;&lt;userconfig&gt;&lt;username&gt;Office Mebel ",C793,"&lt;/username&gt;&lt;szId&gt;",K793,"&lt;/szId&gt;&lt;password&gt;1234&lt;/password&gt;&lt;szDepoId&gt;",L793,"&lt;/szDepoId&gt;&lt;szDepoName&gt;",C793,"&lt;/szDepoName&gt;&lt;database&gt;MobileSFA.db3&lt;/database&gt;&lt;szWifiIP&gt;",M793,"&lt;/szWifiIP&gt;&lt;szWifiPort&gt;",N793,"&lt;/szWifiPort&gt;&lt;szGPRSIP&gt;",O793,"&lt;/szGPRSIP&gt;&lt;szGPRSPort&gt;",P793,"&lt;/szGPRSPort&gt;  &lt;szBackUpIP&gt;",Z793,"&lt;/szBackUpIP&gt;&lt;szBackUpPort&gt;",AA793,"&lt;/szBackUpPort&gt;  &lt;szType&gt;",T793,"&lt;/szType&gt;&lt;bWifi&gt;YES&lt;/bWifi&gt;&lt;bDalamKota&gt;YES&lt;/bDalamKota&gt;    &lt;/userconfig&gt;")</f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H793" s="5" t="str">
        <f t="shared" ref="H793:H794" si="623">E793</f>
        <v>C087EB68E0D7</v>
      </c>
      <c r="I793" s="40" t="str">
        <f t="shared" ref="I793:I794" si="624">F793</f>
        <v>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</v>
      </c>
      <c r="K793" s="40" t="str">
        <f t="shared" ref="K793:K794" si="625">CONCATENATE(B793,"M100")</f>
        <v>13JM100</v>
      </c>
      <c r="L793" s="40" t="str">
        <f t="shared" ref="L793:L794" si="626">B793</f>
        <v>13J</v>
      </c>
      <c r="M793" s="35" t="str">
        <f>VLOOKUP($L793,setting!$A$2:$M$93,3,0)</f>
        <v>192.168.0.153</v>
      </c>
      <c r="N793" s="35">
        <f>VLOOKUP($L793,setting!$A$2:$M$93,4,0)</f>
        <v>8009</v>
      </c>
      <c r="O793" s="35" t="str">
        <f>VLOOKUP($L793,setting!$A$2:$M$93,5,0)</f>
        <v>180.250.176.222</v>
      </c>
      <c r="P793" s="35">
        <f>VLOOKUP($L793,setting!$A$2:$M$93,6,0)</f>
        <v>8009</v>
      </c>
      <c r="Q793" s="40">
        <v>1</v>
      </c>
      <c r="R793" s="40">
        <v>1</v>
      </c>
      <c r="S793" s="40">
        <v>1234</v>
      </c>
      <c r="T793" s="40" t="s">
        <v>1292</v>
      </c>
      <c r="U793" s="40" t="s">
        <v>302</v>
      </c>
      <c r="V793" s="40" t="s">
        <v>302</v>
      </c>
      <c r="W793" s="5" t="s">
        <v>466</v>
      </c>
      <c r="X793" s="5" t="s">
        <v>466</v>
      </c>
      <c r="Z793" s="35" t="str">
        <f>VLOOKUP($L793,setting!$A$2:$M$93,12,0)</f>
        <v>118.97.237.244</v>
      </c>
      <c r="AA793" s="35">
        <f>VLOOKUP($L793,setting!$A$2:$M$93,13,0)</f>
        <v>8009</v>
      </c>
      <c r="AC793" s="33" t="s">
        <v>305</v>
      </c>
      <c r="AD793" s="33" t="str">
        <f t="shared" ref="AD793:AD794" si="627">CONCATENATE(AC793,H793,"','",I793,"','",J793,"','",K793,"','",L793,"','",M793,"','",N793,"','",O793,"','",P793,"','",Q793,"','",R793,"','",S793,"','",T793,"','",U793,"','",V793,"','",W793,"','",X793,"','",Y793,"','",Z793,"','",AA793,"');")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('C087EB68E0D7','&lt;?xml version="1.0" encoding="UTF-8"?&gt;&lt;userconfig&gt;&lt;username&gt;Office Mebel Garut&lt;/username&gt;&lt;szId&gt;13JM100&lt;/szId&gt;&lt;password&gt;1234&lt;/password&gt;&lt;szDepoId&gt;13J&lt;/szDepoId&gt;&lt;szDepoName&gt;Garut&lt;/szDepoName&gt;&lt;database&gt;MobileSFA.db3&lt;/database&gt;&lt;szWifiIP&gt;192.168.0.153&lt;/szWifiIP&gt;&lt;szWifiPort&gt;8009&lt;/szWifiPort&gt;&lt;szGPRSIP&gt;180.250.176.222&lt;/szGPRSIP&gt;&lt;szGPRSPort&gt;8009&lt;/szGPRSPort&gt;  &lt;szBackUpIP&gt;118.97.237.244&lt;/szBackUpIP&gt;&lt;szBackUpPort&gt;8009&lt;/szBackUpPort&gt;  &lt;szType&gt;TECH&lt;/szType&gt;&lt;bWifi&gt;YES&lt;/bWifi&gt;&lt;bDalamKota&gt;YES&lt;/bDalamKota&gt;    &lt;/userconfig&gt;','','13JM100','13J','192.168.0.153','8009','180.250.176.222','8009','1','1','1234','TECH','INJECT','INJECT','2017-12-22 08:15:30','2017-12-22 08:15:30','','118.97.237.244','8009');</v>
      </c>
    </row>
    <row r="794" spans="1:30" s="40" customFormat="1" ht="135" x14ac:dyDescent="0.25">
      <c r="A794" s="40" t="s">
        <v>870</v>
      </c>
      <c r="B794" s="40" t="str">
        <f t="shared" si="621"/>
        <v>27A</v>
      </c>
      <c r="C794" s="40" t="str">
        <f>VLOOKUP(B794,Cabang!A:B,2,0)</f>
        <v>Makassar</v>
      </c>
      <c r="D794" s="40" t="str">
        <f>VLOOKUP(B794,Cabang!A:C,3,0)</f>
        <v>TKTW5</v>
      </c>
      <c r="E794" s="40" t="s">
        <v>1598</v>
      </c>
      <c r="F794" s="33" t="str">
        <f t="shared" si="622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&lt;szType&gt;TECH&lt;/szType&gt;&lt;bWifi&gt;YES&lt;/bWifi&gt;&lt;bDalamKota&gt;YES&lt;/bDalamKota&gt;    &lt;/userconfig&gt;</v>
      </c>
      <c r="H794" s="5" t="str">
        <f t="shared" si="623"/>
        <v>C087EB5B84F1</v>
      </c>
      <c r="I794" s="40" t="str">
        <f t="shared" si="624"/>
        <v>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&lt;szType&gt;TECH&lt;/szType&gt;&lt;bWifi&gt;YES&lt;/bWifi&gt;&lt;bDalamKota&gt;YES&lt;/bDalamKota&gt;    &lt;/userconfig&gt;</v>
      </c>
      <c r="K794" s="40" t="str">
        <f t="shared" si="625"/>
        <v>27AM100</v>
      </c>
      <c r="L794" s="40" t="str">
        <f t="shared" si="626"/>
        <v>27A</v>
      </c>
      <c r="M794" s="35" t="str">
        <f>VLOOKUP($L794,setting!$A$2:$M$93,3,0)</f>
        <v>192.168.0.240</v>
      </c>
      <c r="N794" s="35">
        <f>VLOOKUP($L794,setting!$A$2:$M$93,4,0)</f>
        <v>8006</v>
      </c>
      <c r="O794" s="35" t="str">
        <f>VLOOKUP($L794,setting!$A$2:$M$93,5,0)</f>
        <v>180.250.176.221</v>
      </c>
      <c r="P794" s="35">
        <f>VLOOKUP($L794,setting!$A$2:$M$93,6,0)</f>
        <v>8006</v>
      </c>
      <c r="Q794" s="40">
        <v>1</v>
      </c>
      <c r="R794" s="40">
        <v>1</v>
      </c>
      <c r="S794" s="40">
        <v>1234</v>
      </c>
      <c r="T794" s="40" t="s">
        <v>1292</v>
      </c>
      <c r="U794" s="40" t="s">
        <v>302</v>
      </c>
      <c r="V794" s="40" t="s">
        <v>302</v>
      </c>
      <c r="W794" s="5" t="s">
        <v>466</v>
      </c>
      <c r="X794" s="5" t="s">
        <v>466</v>
      </c>
      <c r="Z794" s="35" t="str">
        <f>VLOOKUP($L794,setting!$A$2:$M$93,12,0)</f>
        <v>118.97.237.244</v>
      </c>
      <c r="AA794" s="35">
        <f>VLOOKUP($L794,setting!$A$2:$M$93,13,0)</f>
        <v>8006</v>
      </c>
      <c r="AC794" s="33" t="s">
        <v>305</v>
      </c>
      <c r="AD794" s="33" t="str">
        <f t="shared" si="62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('C087EB5B84F1','&lt;?xml version="1.0" encoding="UTF-8"?&gt;&lt;userconfig&gt;&lt;username&gt;Office Mebel Makassar&lt;/username&gt;&lt;szId&gt;27AM100&lt;/szId&gt;&lt;password&gt;1234&lt;/password&gt;&lt;szDepoId&gt;27A&lt;/szDepoId&gt;&lt;szDepoName&gt;Makassar&lt;/szDepoName&gt;&lt;database&gt;MobileSFA.db3&lt;/database&gt;&lt;szWifiIP&gt;192.168.0.240&lt;/szWifiIP&gt;&lt;szWifiPort&gt;8006&lt;/szWifiPort&gt;&lt;szGPRSIP&gt;180.250.176.221&lt;/szGPRSIP&gt;&lt;szGPRSPort&gt;8006&lt;/szGPRSPort&gt;  &lt;szBackUpIP&gt;118.97.237.244&lt;/szBackUpIP&gt;&lt;szBackUpPort&gt;8006&lt;/szBackUpPort&gt;  &lt;szType&gt;TECH&lt;/szType&gt;&lt;bWifi&gt;YES&lt;/bWifi&gt;&lt;bDalamKota&gt;YES&lt;/bDalamKota&gt;    &lt;/userconfig&gt;','','27AM100','27A','192.168.0.240','8006','180.250.176.221','8006','1','1','1234','TECH','INJECT','INJECT','2017-12-22 08:15:30','2017-12-22 08:15:30','','118.97.237.244','8006');</v>
      </c>
    </row>
    <row r="795" spans="1:30" s="40" customFormat="1" x14ac:dyDescent="0.25"/>
    <row r="796" spans="1:30" s="40" customFormat="1" ht="135" x14ac:dyDescent="0.25">
      <c r="A796" s="40" t="s">
        <v>1599</v>
      </c>
      <c r="B796" s="40" t="str">
        <f t="shared" ref="B796" si="628">LEFT(A796,3)</f>
        <v>14J</v>
      </c>
      <c r="C796" s="40" t="str">
        <f>VLOOKUP(B796,Cabang!A:B,2,0)</f>
        <v>Sukoharjo</v>
      </c>
      <c r="D796" s="40" t="str">
        <f>VLOOKUP(B796,Cabang!A:C,3,0)</f>
        <v>TKTW3</v>
      </c>
      <c r="E796" s="44" t="s">
        <v>1600</v>
      </c>
      <c r="F796" s="33" t="str">
        <f t="shared" ref="F796" si="629">CONCATENATE("&lt;?xml version=""1.0"" encoding=""UTF-8""?&gt;&lt;userconfig&gt;&lt;username&gt;Office Mebel ",C796,"&lt;/username&gt;&lt;szId&gt;",K796,"&lt;/szId&gt;&lt;password&gt;1234&lt;/password&gt;&lt;szDepoId&gt;",L796,"&lt;/szDepoId&gt;&lt;szDepoName&gt;",C796,"&lt;/szDepoName&gt;&lt;database&gt;MobileSFA.db3&lt;/database&gt;&lt;szWifiIP&gt;",M796,"&lt;/szWifiIP&gt;&lt;szWifiPort&gt;",N796,"&lt;/szWifiPort&gt;&lt;szGPRSIP&gt;",O796,"&lt;/szGPRSIP&gt;&lt;szGPRSPort&gt;",P796,"&lt;/szGPRSPort&gt;  &lt;szBackUpIP&gt;",Z796,"&lt;/szBackUpIP&gt;&lt;szBackUpPort&gt;",AA796,"&lt;/szBackUpPort&gt;  &lt;szType&gt;",T796,"&lt;/szType&gt;&lt;bWifi&gt;YES&lt;/bWifi&gt;&lt;bDalamKota&gt;YES&lt;/bDalamKota&gt;    &lt;/userconfig&gt;")</f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796" s="5" t="str">
        <f t="shared" ref="H796" si="630">E796</f>
        <v>C087EB5A48D1</v>
      </c>
      <c r="I796" s="40" t="str">
        <f t="shared" ref="I796" si="631">F796</f>
        <v>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796" s="40" t="str">
        <f t="shared" ref="K796" si="632">CONCATENATE(B796,"M100")</f>
        <v>14JM100</v>
      </c>
      <c r="L796" s="40" t="str">
        <f t="shared" ref="L796" si="633">B796</f>
        <v>14J</v>
      </c>
      <c r="M796" s="35" t="str">
        <f>VLOOKUP($L796,setting!$A$2:$M$93,3,0)</f>
        <v>192.168.0.154</v>
      </c>
      <c r="N796" s="35">
        <f>VLOOKUP($L796,setting!$A$2:$M$93,4,0)</f>
        <v>8009</v>
      </c>
      <c r="O796" s="35" t="str">
        <f>VLOOKUP($L796,setting!$A$2:$M$93,5,0)</f>
        <v>182.23.61.172</v>
      </c>
      <c r="P796" s="35">
        <f>VLOOKUP($L796,setting!$A$2:$M$93,6,0)</f>
        <v>8009</v>
      </c>
      <c r="Q796" s="40">
        <v>1</v>
      </c>
      <c r="R796" s="40">
        <v>1</v>
      </c>
      <c r="S796" s="40">
        <v>1234</v>
      </c>
      <c r="T796" s="40" t="s">
        <v>120</v>
      </c>
      <c r="U796" s="40" t="s">
        <v>302</v>
      </c>
      <c r="V796" s="40" t="s">
        <v>302</v>
      </c>
      <c r="W796" s="5" t="s">
        <v>466</v>
      </c>
      <c r="X796" s="5" t="s">
        <v>466</v>
      </c>
      <c r="Z796" s="35" t="str">
        <f>VLOOKUP($L796,setting!$A$2:$M$93,12,0)</f>
        <v>118.97.237.244</v>
      </c>
      <c r="AA796" s="35">
        <f>VLOOKUP($L796,setting!$A$2:$M$93,13,0)</f>
        <v>8009</v>
      </c>
      <c r="AC796" s="33" t="s">
        <v>305</v>
      </c>
      <c r="AD796" s="33" t="str">
        <f t="shared" ref="AD796" si="634">CONCATENATE(AC796,H796,"','",I796,"','",J796,"','",K796,"','",L796,"','",M796,"','",N796,"','",O796,"','",P796,"','",Q796,"','",R796,"','",S796,"','",T796,"','",U796,"','",V796,"','",W796,"','",X796,"','",Y796,"','",Z796,"','",AA796,"');")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('C087EB5A48D1','&lt;?xml version="1.0" encoding="UTF-8"?&gt;&lt;userconfig&gt;&lt;username&gt;Office Mebel Sukoharjo&lt;/username&gt;&lt;szId&gt;14JM100&lt;/szId&gt;&lt;password&gt;1234&lt;/password&gt;&lt;szDepoId&gt;14J&lt;/szDepoId&gt;&lt;szDepoName&gt;Sukoharj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&lt;/userconfig&gt;','','14JM100','14J','192.168.0.154','8009','182.23.61.172','8009','1','1','1234','TO','INJECT','INJECT','2017-12-22 08:15:30','2017-12-22 08:15:30','','118.97.237.244','8009');</v>
      </c>
    </row>
    <row r="797" spans="1:30" x14ac:dyDescent="0.25">
      <c r="L797"/>
    </row>
    <row r="798" spans="1:30" s="40" customFormat="1" ht="135" x14ac:dyDescent="0.25">
      <c r="A798" s="40" t="s">
        <v>1601</v>
      </c>
      <c r="B798" s="40" t="str">
        <f t="shared" ref="B798" si="635">LEFT(A798,3)</f>
        <v>16F</v>
      </c>
      <c r="C798" s="40" t="str">
        <f>VLOOKUP(B798,Cabang!A:B,2,0)</f>
        <v>Malang</v>
      </c>
      <c r="D798" s="40" t="str">
        <f>VLOOKUP(B798,Cabang!A:C,3,0)</f>
        <v>TKTW4</v>
      </c>
      <c r="E798" s="32" t="s">
        <v>1602</v>
      </c>
      <c r="F798" s="33" t="str">
        <f t="shared" ref="F798" si="636">CONCATENATE("&lt;?xml version=""1.0"" encoding=""UTF-8""?&gt;&lt;userconfig&gt;&lt;username&gt;Office Mebel ",C798,"&lt;/username&gt;&lt;szId&gt;",K798,"&lt;/szId&gt;&lt;password&gt;1234&lt;/password&gt;&lt;szDepoId&gt;",L798,"&lt;/szDepoId&gt;&lt;szDepoName&gt;",C798,"&lt;/szDepoName&gt;&lt;database&gt;MobileSFA.db3&lt;/database&gt;&lt;szWifiIP&gt;",M798,"&lt;/szWifiIP&gt;&lt;szWifiPort&gt;",N798,"&lt;/szWifiPort&gt;&lt;szGPRSIP&gt;",O798,"&lt;/szGPRSIP&gt;&lt;szGPRSPort&gt;",P798,"&lt;/szGPRSPort&gt;  &lt;szBackUpIP&gt;",Z798,"&lt;/szBackUpIP&gt;&lt;szBackUpPort&gt;",AA798,"&lt;/szBackUpPort&gt;  &lt;szType&gt;",T798,"&lt;/szType&gt;&lt;bWifi&gt;YES&lt;/bWifi&gt;&lt;bDalamKota&gt;YES&lt;/bDalamKota&gt;    &lt;/userconfig&gt;")</f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&lt;szType&gt;TECH&lt;/szType&gt;&lt;bWifi&gt;YES&lt;/bWifi&gt;&lt;bDalamKota&gt;YES&lt;/bDalamKota&gt;    &lt;/userconfig&gt;</v>
      </c>
      <c r="H798" s="5" t="str">
        <f t="shared" ref="H798" si="637">E798</f>
        <v>C087EB5A47A9</v>
      </c>
      <c r="I798" s="40" t="str">
        <f t="shared" ref="I798" si="638">F798</f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&lt;szType&gt;TECH&lt;/szType&gt;&lt;bWifi&gt;YES&lt;/bWifi&gt;&lt;bDalamKota&gt;YES&lt;/bDalamKota&gt;    &lt;/userconfig&gt;</v>
      </c>
      <c r="K798" s="40" t="str">
        <f t="shared" ref="K798" si="639">CONCATENATE(B798,"M100")</f>
        <v>16FM100</v>
      </c>
      <c r="L798" s="40" t="str">
        <f t="shared" ref="L798" si="640">B798</f>
        <v>16F</v>
      </c>
      <c r="M798" s="35" t="str">
        <f>VLOOKUP($L798,setting!$A$2:$M$93,3,0)</f>
        <v>192.168.0.155</v>
      </c>
      <c r="N798" s="35">
        <f>VLOOKUP($L798,setting!$A$2:$M$93,4,0)</f>
        <v>8005</v>
      </c>
      <c r="O798" s="35" t="str">
        <f>VLOOKUP($L798,setting!$A$2:$M$93,5,0)</f>
        <v>182.23.61.173</v>
      </c>
      <c r="P798" s="35">
        <f>VLOOKUP($L798,setting!$A$2:$M$93,6,0)</f>
        <v>8005</v>
      </c>
      <c r="Q798" s="40">
        <v>1</v>
      </c>
      <c r="R798" s="40">
        <v>1</v>
      </c>
      <c r="S798" s="40">
        <v>1234</v>
      </c>
      <c r="T798" s="40" t="s">
        <v>1292</v>
      </c>
      <c r="U798" s="40" t="s">
        <v>302</v>
      </c>
      <c r="V798" s="40" t="s">
        <v>302</v>
      </c>
      <c r="W798" s="5" t="s">
        <v>466</v>
      </c>
      <c r="X798" s="5" t="s">
        <v>466</v>
      </c>
      <c r="Z798" s="35" t="str">
        <f>VLOOKUP($L798,setting!$A$2:$M$93,12,0)</f>
        <v>118.97.237.244</v>
      </c>
      <c r="AA798" s="35">
        <f>VLOOKUP($L798,setting!$A$2:$M$93,13,0)</f>
        <v>8005</v>
      </c>
      <c r="AC798" s="33" t="s">
        <v>305</v>
      </c>
      <c r="AD798" s="33" t="str">
        <f t="shared" ref="AD798" si="641">CONCATENATE(AC798,H798,"','",I798,"','",J798,"','",K798,"','",L798,"','",M798,"','",N798,"','",O798,"','",P798,"','",Q798,"','",R798,"','",S798,"','",T798,"','",U798,"','",V798,"','",W798,"','",X798,"','",Y798,"','",Z798,"','",AA798,"');")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('C087EB5A47A9','&lt;?xml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&lt;szType&gt;TECH&lt;/szType&gt;&lt;bWifi&gt;YES&lt;/bWifi&gt;&lt;bDalamKota&gt;YES&lt;/bDalamKota&gt;    &lt;/userconfig&gt;','','16FM100','16F','192.168.0.155','8005','182.23.61.173','8005','1','1','1234','TECH','INJECT','INJECT','2017-12-22 08:15:30','2017-12-22 08:15:30','','118.97.237.244','8005');</v>
      </c>
    </row>
    <row r="799" spans="1:30" x14ac:dyDescent="0.25">
      <c r="L799"/>
    </row>
    <row r="800" spans="1:30" s="40" customFormat="1" ht="135" x14ac:dyDescent="0.25">
      <c r="A800" s="49" t="s">
        <v>1603</v>
      </c>
      <c r="B800" s="40" t="str">
        <f t="shared" ref="B800:B804" si="642">LEFT(A800,3)</f>
        <v>13G</v>
      </c>
      <c r="C800" s="40" t="str">
        <f>VLOOKUP(B800,Cabang!A:B,2,0)</f>
        <v>Majalengka</v>
      </c>
      <c r="D800" s="40" t="str">
        <f>VLOOKUP(B800,Cabang!A:C,3,0)</f>
        <v>TKTW2</v>
      </c>
      <c r="E800" s="49" t="s">
        <v>1608</v>
      </c>
      <c r="F800" s="33" t="str">
        <f t="shared" ref="F800:F804" si="643">CONCATENATE("&lt;?xml version=""1.0"" encoding=""UTF-8""?&gt;&lt;userconfig&gt;&lt;username&gt;Office Mebel ",C800,"&lt;/username&gt;&lt;szId&gt;",K800,"&lt;/szId&gt;&lt;password&gt;1234&lt;/password&gt;&lt;szDepoId&gt;",L800,"&lt;/szDepoId&gt;&lt;szDepoName&gt;",C800,"&lt;/szDepoName&gt;&lt;database&gt;MobileSFA.db3&lt;/database&gt;&lt;szWifiIP&gt;",M800,"&lt;/szWifiIP&gt;&lt;szWifiPort&gt;",N800,"&lt;/szWifiPort&gt;&lt;szGPRSIP&gt;",O800,"&lt;/szGPRSIP&gt;&lt;szGPRSPort&gt;",P800,"&lt;/szGPRSPort&gt;  &lt;szBackUpIP&gt;",Z800,"&lt;/szBackUpIP&gt;&lt;szBackUpPort&gt;",AA800,"&lt;/szBackUpPort&gt;  &lt;szType&gt;",T800,"&lt;/szType&gt;&lt;bWifi&gt;YES&lt;/bWifi&gt;&lt;bDalamKota&gt;YES&lt;/bDalamKota&gt;    &lt;/userconfig&gt;")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H800" s="5" t="str">
        <f t="shared" ref="H800:H804" si="644">E800</f>
        <v>C087EB5A48D5</v>
      </c>
      <c r="I800" s="40" t="str">
        <f t="shared" ref="I800:I804" si="645">F800</f>
        <v>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</v>
      </c>
      <c r="K800" s="40" t="str">
        <f t="shared" ref="K800:K804" si="646">CONCATENATE(B800,"M100")</f>
        <v>13GM100</v>
      </c>
      <c r="L800" s="40" t="str">
        <f t="shared" ref="L800:L804" si="647">B800</f>
        <v>13G</v>
      </c>
      <c r="M800" s="35" t="str">
        <f>VLOOKUP($L800,setting!$A$2:$M$93,3,0)</f>
        <v>192.168.0.153</v>
      </c>
      <c r="N800" s="35">
        <f>VLOOKUP($L800,setting!$A$2:$M$93,4,0)</f>
        <v>8003</v>
      </c>
      <c r="O800" s="35" t="str">
        <f>VLOOKUP($L800,setting!$A$2:$M$93,5,0)</f>
        <v>180.250.176.222</v>
      </c>
      <c r="P800" s="35">
        <f>VLOOKUP($L800,setting!$A$2:$M$93,6,0)</f>
        <v>8003</v>
      </c>
      <c r="Q800" s="40">
        <v>1</v>
      </c>
      <c r="R800" s="40">
        <v>1</v>
      </c>
      <c r="S800" s="40">
        <v>1234</v>
      </c>
      <c r="T800" s="40" t="s">
        <v>120</v>
      </c>
      <c r="U800" s="40" t="s">
        <v>302</v>
      </c>
      <c r="V800" s="40" t="s">
        <v>302</v>
      </c>
      <c r="W800" s="5" t="s">
        <v>466</v>
      </c>
      <c r="X800" s="5" t="s">
        <v>466</v>
      </c>
      <c r="Z800" s="35" t="str">
        <f>VLOOKUP($L800,setting!$A$2:$M$93,12,0)</f>
        <v>118.97.237.244</v>
      </c>
      <c r="AA800" s="35">
        <f>VLOOKUP($L800,setting!$A$2:$M$93,13,0)</f>
        <v>8003</v>
      </c>
      <c r="AC800" s="33" t="s">
        <v>305</v>
      </c>
      <c r="AD800" s="33" t="str">
        <f t="shared" ref="AD800:AD804" si="648">CONCATENATE(AC800,H800,"','",I800,"','",J800,"','",K800,"','",L800,"','",M800,"','",N800,"','",O800,"','",P800,"','",Q800,"','",R800,"','",S800,"','",T800,"','",U800,"','",V800,"','",W800,"','",X800,"','",Y800,"','",Z800,"','",AA800,"');")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('C087EB5A48D5','&lt;?xml version="1.0" encoding="UTF-8"?&gt;&lt;userconfig&gt;&lt;username&gt;Office Mebel Majalengka&lt;/username&gt;&lt;szId&gt;13GM100&lt;/szId&gt;&lt;password&gt;1234&lt;/password&gt;&lt;szDepoId&gt;13G&lt;/szDepoId&gt;&lt;szDepoName&gt;Majalengka&lt;/szDepoName&gt;&lt;database&gt;MobileSFA.db3&lt;/database&gt;&lt;szWifiIP&gt;192.168.0.153&lt;/szWifiIP&gt;&lt;szWifiPort&gt;8003&lt;/szWifiPort&gt;&lt;szGPRSIP&gt;180.250.176.222&lt;/szGPRSIP&gt;&lt;szGPRSPort&gt;8003&lt;/szGPRSPort&gt;  &lt;szBackUpIP&gt;118.97.237.244&lt;/szBackUpIP&gt;&lt;szBackUpPort&gt;8003&lt;/szBackUpPort&gt;  &lt;szType&gt;TO&lt;/szType&gt;&lt;bWifi&gt;YES&lt;/bWifi&gt;&lt;bDalamKota&gt;YES&lt;/bDalamKota&gt;    &lt;/userconfig&gt;','','13GM100','13G','192.168.0.153','8003','180.250.176.222','8003','1','1','1234','TO','INJECT','INJECT','2017-12-22 08:15:30','2017-12-22 08:15:30','','118.97.237.244','8003');</v>
      </c>
    </row>
    <row r="801" spans="1:30" s="40" customFormat="1" ht="135" x14ac:dyDescent="0.25">
      <c r="A801" s="49" t="s">
        <v>1604</v>
      </c>
      <c r="B801" s="40" t="str">
        <f t="shared" si="642"/>
        <v>16D</v>
      </c>
      <c r="C801" s="40" t="str">
        <f>VLOOKUP(B801,Cabang!A:B,2,0)</f>
        <v>Sidoarjo</v>
      </c>
      <c r="D801" s="40" t="str">
        <f>VLOOKUP(B801,Cabang!A:C,3,0)</f>
        <v>TKTW4</v>
      </c>
      <c r="E801" s="49" t="s">
        <v>1610</v>
      </c>
      <c r="F801" s="33" t="str">
        <f t="shared" si="643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01" s="5" t="str">
        <f t="shared" si="644"/>
        <v>C087EB5A48B7</v>
      </c>
      <c r="I801" s="40" t="str">
        <f t="shared" si="645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01" s="40" t="str">
        <f t="shared" si="646"/>
        <v>16DM100</v>
      </c>
      <c r="L801" s="40" t="str">
        <f t="shared" si="647"/>
        <v>16D</v>
      </c>
      <c r="M801" s="35" t="str">
        <f>VLOOKUP($L801,setting!$A$2:$M$93,3,0)</f>
        <v>192.168.0.240</v>
      </c>
      <c r="N801" s="35">
        <f>VLOOKUP($L801,setting!$A$2:$M$93,4,0)</f>
        <v>8005</v>
      </c>
      <c r="O801" s="35" t="str">
        <f>VLOOKUP($L801,setting!$A$2:$M$93,5,0)</f>
        <v>182.23.61.173</v>
      </c>
      <c r="P801" s="35">
        <f>VLOOKUP($L801,setting!$A$2:$M$93,6,0)</f>
        <v>8005</v>
      </c>
      <c r="Q801" s="40">
        <v>1</v>
      </c>
      <c r="R801" s="40">
        <v>1</v>
      </c>
      <c r="S801" s="40">
        <v>1234</v>
      </c>
      <c r="T801" s="40" t="s">
        <v>120</v>
      </c>
      <c r="U801" s="40" t="s">
        <v>302</v>
      </c>
      <c r="V801" s="40" t="s">
        <v>302</v>
      </c>
      <c r="W801" s="5" t="s">
        <v>466</v>
      </c>
      <c r="X801" s="5" t="s">
        <v>466</v>
      </c>
      <c r="Z801" s="35" t="str">
        <f>VLOOKUP($L801,setting!$A$2:$M$93,12,0)</f>
        <v>118.97.237.244</v>
      </c>
      <c r="AA801" s="35">
        <f>VLOOKUP($L801,setting!$A$2:$M$93,13,0)</f>
        <v>8005</v>
      </c>
      <c r="AC801" s="33" t="s">
        <v>305</v>
      </c>
      <c r="AD801" s="33" t="str">
        <f t="shared" si="64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('C087EB5A48B7','&lt;?xml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802" spans="1:30" s="40" customFormat="1" ht="135" x14ac:dyDescent="0.25">
      <c r="A802" s="49" t="s">
        <v>1605</v>
      </c>
      <c r="B802" s="40" t="str">
        <f t="shared" si="642"/>
        <v>16D</v>
      </c>
      <c r="C802" s="40" t="str">
        <f>VLOOKUP(B802,Cabang!A:B,2,0)</f>
        <v>Sidoarjo</v>
      </c>
      <c r="D802" s="40" t="str">
        <f>VLOOKUP(B802,Cabang!A:C,3,0)</f>
        <v>TKTW4</v>
      </c>
      <c r="E802" s="49" t="s">
        <v>1611</v>
      </c>
      <c r="F802" s="33" t="str">
        <f t="shared" si="643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02" s="5" t="str">
        <f t="shared" si="644"/>
        <v>C087EB5B8267</v>
      </c>
      <c r="I802" s="40" t="str">
        <f t="shared" si="645"/>
        <v>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02" s="40" t="str">
        <f t="shared" si="646"/>
        <v>16DM100</v>
      </c>
      <c r="L802" s="40" t="str">
        <f t="shared" si="647"/>
        <v>16D</v>
      </c>
      <c r="M802" s="35" t="str">
        <f>VLOOKUP($L802,setting!$A$2:$M$93,3,0)</f>
        <v>192.168.0.240</v>
      </c>
      <c r="N802" s="35">
        <f>VLOOKUP($L802,setting!$A$2:$M$93,4,0)</f>
        <v>8005</v>
      </c>
      <c r="O802" s="35" t="str">
        <f>VLOOKUP($L802,setting!$A$2:$M$93,5,0)</f>
        <v>182.23.61.173</v>
      </c>
      <c r="P802" s="35">
        <f>VLOOKUP($L802,setting!$A$2:$M$93,6,0)</f>
        <v>8005</v>
      </c>
      <c r="Q802" s="40">
        <v>1</v>
      </c>
      <c r="R802" s="40">
        <v>1</v>
      </c>
      <c r="S802" s="40">
        <v>1234</v>
      </c>
      <c r="T802" s="40" t="s">
        <v>120</v>
      </c>
      <c r="U802" s="40" t="s">
        <v>302</v>
      </c>
      <c r="V802" s="40" t="s">
        <v>302</v>
      </c>
      <c r="W802" s="5" t="s">
        <v>466</v>
      </c>
      <c r="X802" s="5" t="s">
        <v>466</v>
      </c>
      <c r="Z802" s="35" t="str">
        <f>VLOOKUP($L802,setting!$A$2:$M$93,12,0)</f>
        <v>118.97.237.244</v>
      </c>
      <c r="AA802" s="35">
        <f>VLOOKUP($L802,setting!$A$2:$M$93,13,0)</f>
        <v>8005</v>
      </c>
      <c r="AC802" s="33" t="s">
        <v>305</v>
      </c>
      <c r="AD802" s="33" t="str">
        <f t="shared" si="64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('C087EB5B8267','&lt;?xml version="1.0" encoding="UTF-8"?&gt;&lt;userconfig&gt;&lt;username&gt;Office Mebel Sidoarjo&lt;/username&gt;&lt;szId&gt;16DM100&lt;/szId&gt;&lt;password&gt;1234&lt;/password&gt;&lt;szDepoId&gt;16D&lt;/szDepoId&gt;&lt;szDepoName&gt;Sidoarjo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&lt;/userconfig&gt;','','16DM100','16D','192.168.0.240','8005','182.23.61.173','8005','1','1','1234','TO','INJECT','INJECT','2017-12-22 08:15:30','2017-12-22 08:15:30','','118.97.237.244','8005');</v>
      </c>
    </row>
    <row r="803" spans="1:30" s="40" customFormat="1" ht="135" x14ac:dyDescent="0.25">
      <c r="A803" s="49" t="s">
        <v>1606</v>
      </c>
      <c r="B803" s="40" t="str">
        <f t="shared" si="642"/>
        <v>16H</v>
      </c>
      <c r="C803" s="40" t="str">
        <f>VLOOKUP(B803,Cabang!A:B,2,0)</f>
        <v>Jember</v>
      </c>
      <c r="D803" s="40" t="str">
        <f>VLOOKUP(B803,Cabang!A:C,3,0)</f>
        <v>TKTW4</v>
      </c>
      <c r="E803" s="49" t="s">
        <v>1612</v>
      </c>
      <c r="F803" s="33" t="str">
        <f t="shared" si="643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03" s="5" t="str">
        <f t="shared" si="644"/>
        <v>205EF72D271E</v>
      </c>
      <c r="I803" s="40" t="str">
        <f t="shared" si="645"/>
        <v>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03" s="40" t="str">
        <f t="shared" si="646"/>
        <v>16HM100</v>
      </c>
      <c r="L803" s="40" t="str">
        <f t="shared" si="647"/>
        <v>16H</v>
      </c>
      <c r="M803" s="35" t="str">
        <f>VLOOKUP($L803,setting!$A$2:$M$93,3,0)</f>
        <v>192.168.0.155</v>
      </c>
      <c r="N803" s="35">
        <f>VLOOKUP($L803,setting!$A$2:$M$93,4,0)</f>
        <v>8009</v>
      </c>
      <c r="O803" s="35" t="str">
        <f>VLOOKUP($L803,setting!$A$2:$M$93,5,0)</f>
        <v>182.23.61.173</v>
      </c>
      <c r="P803" s="35">
        <f>VLOOKUP($L803,setting!$A$2:$M$93,6,0)</f>
        <v>8009</v>
      </c>
      <c r="Q803" s="40">
        <v>1</v>
      </c>
      <c r="R803" s="40">
        <v>1</v>
      </c>
      <c r="S803" s="40">
        <v>1234</v>
      </c>
      <c r="T803" s="40" t="s">
        <v>120</v>
      </c>
      <c r="U803" s="40" t="s">
        <v>302</v>
      </c>
      <c r="V803" s="40" t="s">
        <v>302</v>
      </c>
      <c r="W803" s="5" t="s">
        <v>466</v>
      </c>
      <c r="X803" s="5" t="s">
        <v>466</v>
      </c>
      <c r="Z803" s="35" t="str">
        <f>VLOOKUP($L803,setting!$A$2:$M$93,12,0)</f>
        <v>118.97.237.244</v>
      </c>
      <c r="AA803" s="35">
        <f>VLOOKUP($L803,setting!$A$2:$M$93,13,0)</f>
        <v>8009</v>
      </c>
      <c r="AC803" s="33" t="s">
        <v>305</v>
      </c>
      <c r="AD803" s="33" t="str">
        <f t="shared" si="64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('205EF72D271E','&lt;?xml version="1.0" encoding="UTF-8"?&gt;&lt;userconfig&gt;&lt;username&gt;Office Mebel Jember&lt;/username&gt;&lt;szId&gt;16HM100&lt;/szId&gt;&lt;password&gt;1234&lt;/password&gt;&lt;szDepoId&gt;16H&lt;/szDepoId&gt;&lt;szDepoName&gt;Jember&lt;/szDepoName&gt;&lt;database&gt;MobileSFA.db3&lt;/database&gt;&lt;szWifiIP&gt;192.168.0.155&lt;/szWifiIP&gt;&lt;szWifiPort&gt;8009&lt;/szWifiPort&gt;&lt;szGPRSIP&gt;182.23.61.173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&lt;/userconfig&gt;','','16HM100','16H','192.168.0.155','8009','182.23.61.173','8009','1','1','1234','TO','INJECT','INJECT','2017-12-22 08:15:30','2017-12-22 08:15:30','','118.97.237.244','8009');</v>
      </c>
    </row>
    <row r="804" spans="1:30" s="40" customFormat="1" ht="135" x14ac:dyDescent="0.25">
      <c r="A804" s="49" t="s">
        <v>1607</v>
      </c>
      <c r="B804" s="40" t="str">
        <f t="shared" si="642"/>
        <v>26B</v>
      </c>
      <c r="C804" s="40" t="str">
        <f>VLOOKUP(B804,Cabang!A:B,2,0)</f>
        <v>Luwuk</v>
      </c>
      <c r="D804" s="40" t="str">
        <f>VLOOKUP(B804,Cabang!A:C,3,0)</f>
        <v>TKTW5</v>
      </c>
      <c r="E804" s="49" t="s">
        <v>1609</v>
      </c>
      <c r="F804" s="33" t="str">
        <f t="shared" si="643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H804" s="5" t="str">
        <f t="shared" si="644"/>
        <v>C087EB5B829F</v>
      </c>
      <c r="I804" s="40" t="str">
        <f t="shared" si="645"/>
        <v>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</v>
      </c>
      <c r="K804" s="40" t="str">
        <f t="shared" si="646"/>
        <v>26BM100</v>
      </c>
      <c r="L804" s="40" t="str">
        <f t="shared" si="647"/>
        <v>26B</v>
      </c>
      <c r="M804" s="35" t="str">
        <f>VLOOKUP($L804,setting!$A$2:$M$93,3,0)</f>
        <v>192.168.0.156</v>
      </c>
      <c r="N804" s="35">
        <f>VLOOKUP($L804,setting!$A$2:$M$93,4,0)</f>
        <v>8006</v>
      </c>
      <c r="O804" s="35" t="str">
        <f>VLOOKUP($L804,setting!$A$2:$M$93,5,0)</f>
        <v>180.250.176.221</v>
      </c>
      <c r="P804" s="35">
        <f>VLOOKUP($L804,setting!$A$2:$M$93,6,0)</f>
        <v>8006</v>
      </c>
      <c r="Q804" s="40">
        <v>1</v>
      </c>
      <c r="R804" s="40">
        <v>1</v>
      </c>
      <c r="S804" s="40">
        <v>1234</v>
      </c>
      <c r="T804" s="40" t="s">
        <v>120</v>
      </c>
      <c r="U804" s="40" t="s">
        <v>302</v>
      </c>
      <c r="V804" s="40" t="s">
        <v>302</v>
      </c>
      <c r="W804" s="5" t="s">
        <v>466</v>
      </c>
      <c r="X804" s="5" t="s">
        <v>466</v>
      </c>
      <c r="Z804" s="35" t="str">
        <f>VLOOKUP($L804,setting!$A$2:$M$93,12,0)</f>
        <v>118.97.237.244</v>
      </c>
      <c r="AA804" s="35">
        <f>VLOOKUP($L804,setting!$A$2:$M$93,13,0)</f>
        <v>8006</v>
      </c>
      <c r="AC804" s="33" t="s">
        <v>305</v>
      </c>
      <c r="AD804" s="33" t="str">
        <f t="shared" si="648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('C087EB5B829F','&lt;?xml version="1.0" encoding="UTF-8"?&gt;&lt;userconfig&gt;&lt;username&gt;Office Mebel Luwuk&lt;/username&gt;&lt;szId&gt;26BM100&lt;/szId&gt;&lt;password&gt;1234&lt;/password&gt;&lt;szDepoId&gt;26B&lt;/szDepoId&gt;&lt;szDepoName&gt;Luwuk&lt;/szDepoName&gt;&lt;database&gt;MobileSFA.db3&lt;/database&gt;&lt;szWifiIP&gt;192.168.0.156&lt;/szWifiIP&gt;&lt;szWifiPort&gt;8006&lt;/szWifiPort&gt;&lt;szGPRSIP&gt;180.250.176.221&lt;/szGPRSIP&gt;&lt;szGPRSPort&gt;8006&lt;/szGPRSPort&gt;  &lt;szBackUpIP&gt;118.97.237.244&lt;/szBackUpIP&gt;&lt;szBackUpPort&gt;8006&lt;/szBackUpPort&gt;  &lt;szType&gt;TO&lt;/szType&gt;&lt;bWifi&gt;YES&lt;/bWifi&gt;&lt;bDalamKota&gt;YES&lt;/bDalamKota&gt;    &lt;/userconfig&gt;','','26BM100','26B','192.168.0.156','8006','180.250.176.221','8006','1','1','1234','TO','INJECT','INJECT','2017-12-22 08:15:30','2017-12-22 08:15:30','','118.97.237.244','8006');</v>
      </c>
    </row>
    <row r="805" spans="1:30" x14ac:dyDescent="0.25">
      <c r="L805"/>
    </row>
    <row r="806" spans="1:30" s="40" customFormat="1" ht="135" x14ac:dyDescent="0.25">
      <c r="A806" s="40" t="s">
        <v>1613</v>
      </c>
      <c r="B806" s="40" t="str">
        <f t="shared" ref="B806" si="649">LEFT(A806,3)</f>
        <v>07A</v>
      </c>
      <c r="C806" s="40" t="str">
        <f>VLOOKUP(B806,Cabang!A:B,2,0)</f>
        <v>Bengkulu</v>
      </c>
      <c r="D806" s="40" t="str">
        <f>VLOOKUP(B806,Cabang!A:C,3,0)</f>
        <v>TKTW1</v>
      </c>
      <c r="E806" s="40" t="s">
        <v>1614</v>
      </c>
      <c r="F806" s="33" t="str">
        <f t="shared" ref="F806" si="650">CONCATENATE("&lt;?xml version=""1.0"" encoding=""UTF-8""?&gt;&lt;userconfig&gt;&lt;username&gt;Office Mebel ",C806,"&lt;/username&gt;&lt;szId&gt;",K806,"&lt;/szId&gt;&lt;password&gt;1234&lt;/password&gt;&lt;szDepoId&gt;",L806,"&lt;/szDepoId&gt;&lt;szDepoName&gt;",C806,"&lt;/szDepoName&gt;&lt;database&gt;MobileSFA.db3&lt;/database&gt;&lt;szWifiIP&gt;",M806,"&lt;/szWifiIP&gt;&lt;szWifiPort&gt;",N806,"&lt;/szWifiPort&gt;&lt;szGPRSIP&gt;",O806,"&lt;/szGPRSIP&gt;&lt;szGPRSPort&gt;",P806,"&lt;/szGPRSPort&gt;  &lt;szBackUpIP&gt;",Z806,"&lt;/szBackUpIP&gt;&lt;szBackUpPort&gt;",AA806,"&lt;/szBackUpPort&gt;  &lt;szType&gt;",T806,"&lt;/szType&gt;&lt;bWifi&gt;YES&lt;/bWifi&gt;&lt;bDalamKota&gt;YES&lt;/bDalamKota&gt;    &lt;/userconfig&gt;")</f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H806" s="5" t="str">
        <f t="shared" ref="H806" si="651">E806</f>
        <v>C087EB5A47F3</v>
      </c>
      <c r="I806" s="40" t="str">
        <f t="shared" ref="I806" si="652">F806</f>
        <v>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K806" s="40" t="str">
        <f t="shared" ref="K806" si="653">CONCATENATE(B806,"M100")</f>
        <v>07AM100</v>
      </c>
      <c r="L806" s="40" t="str">
        <f t="shared" ref="L806" si="654">B806</f>
        <v>07A</v>
      </c>
      <c r="M806" s="35" t="str">
        <f>VLOOKUP($L806,setting!$A$2:$M$93,3,0)</f>
        <v>192.168.0.158</v>
      </c>
      <c r="N806" s="35">
        <f>VLOOKUP($L806,setting!$A$2:$M$93,4,0)</f>
        <v>8008</v>
      </c>
      <c r="O806" s="35" t="str">
        <f>VLOOKUP($L806,setting!$A$2:$M$93,5,0)</f>
        <v>36.89.97.212</v>
      </c>
      <c r="P806" s="35">
        <f>VLOOKUP($L806,setting!$A$2:$M$93,6,0)</f>
        <v>8008</v>
      </c>
      <c r="Q806" s="40">
        <v>1</v>
      </c>
      <c r="R806" s="40">
        <v>1</v>
      </c>
      <c r="S806" s="40">
        <v>1234</v>
      </c>
      <c r="T806" s="40" t="s">
        <v>120</v>
      </c>
      <c r="U806" s="40" t="s">
        <v>302</v>
      </c>
      <c r="V806" s="40" t="s">
        <v>302</v>
      </c>
      <c r="W806" s="5" t="s">
        <v>466</v>
      </c>
      <c r="X806" s="5" t="s">
        <v>466</v>
      </c>
      <c r="Z806" s="35" t="str">
        <f>VLOOKUP($L806,setting!$A$2:$M$93,12,0)</f>
        <v>118.97.237.244</v>
      </c>
      <c r="AA806" s="35">
        <f>VLOOKUP($L806,setting!$A$2:$M$93,13,0)</f>
        <v>8008</v>
      </c>
      <c r="AC806" s="33" t="s">
        <v>305</v>
      </c>
      <c r="AD806" s="33" t="str">
        <f t="shared" ref="AD806" si="655">CONCATENATE(AC806,H806,"','",I806,"','",J806,"','",K806,"','",L806,"','",M806,"','",N806,"','",O806,"','",P806,"','",Q806,"','",R806,"','",S806,"','",T806,"','",U806,"','",V806,"','",W806,"','",X806,"','",Y806,"','",Z806,"','",AA806,"');")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('C087EB5A47F3','&lt;?xml version="1.0" encoding="UTF-8"?&gt;&lt;userconfig&gt;&lt;username&gt;Office Mebel Bengkulu&lt;/username&gt;&lt;szId&gt;07AM100&lt;/szId&gt;&lt;password&gt;1234&lt;/password&gt;&lt;szDepoId&gt;07A&lt;/szDepoId&gt;&lt;szDepoName&gt;Bengkulu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&lt;/userconfig&gt;','','07AM100','07A','192.168.0.158','8008','36.89.97.212','8008','1','1','1234','TO','INJECT','INJECT','2017-12-22 08:15:30','2017-12-22 08:15:30','','118.97.237.244','8008');</v>
      </c>
    </row>
    <row r="807" spans="1:30" x14ac:dyDescent="0.25">
      <c r="L807"/>
    </row>
    <row r="808" spans="1:30" s="40" customFormat="1" ht="135" x14ac:dyDescent="0.25">
      <c r="A808" s="40" t="s">
        <v>1615</v>
      </c>
      <c r="B808" s="40" t="str">
        <f t="shared" ref="B808:B809" si="656">LEFT(A808,3)</f>
        <v>13A</v>
      </c>
      <c r="C808" s="40" t="str">
        <f>VLOOKUP(B808,Cabang!A:B,2,0)</f>
        <v>Bekasi</v>
      </c>
      <c r="D808" s="40" t="str">
        <f>VLOOKUP(B808,Cabang!A:C,3,0)</f>
        <v>TKTW2</v>
      </c>
      <c r="E808" s="40" t="s">
        <v>1617</v>
      </c>
      <c r="F808" s="33" t="str">
        <f t="shared" ref="F808:F809" si="657">CONCATENATE("&lt;?xml version=""1.0"" encoding=""UTF-8""?&gt;&lt;userconfig&gt;&lt;username&gt;Office Mebel ",C808,"&lt;/username&gt;&lt;szId&gt;",K808,"&lt;/szId&gt;&lt;password&gt;1234&lt;/password&gt;&lt;szDepoId&gt;",L808,"&lt;/szDepoId&gt;&lt;szDepoName&gt;",C808,"&lt;/szDepoName&gt;&lt;database&gt;MobileSFA.db3&lt;/database&gt;&lt;szWifiIP&gt;",M808,"&lt;/szWifiIP&gt;&lt;szWifiPort&gt;",N808,"&lt;/szWifiPort&gt;&lt;szGPRSIP&gt;",O808,"&lt;/szGPRSIP&gt;&lt;szGPRSPort&gt;",P808,"&lt;/szGPRSPort&gt;  &lt;szBackUpIP&gt;",Z808,"&lt;/szBackUpIP&gt;&lt;szBackUpPort&gt;",AA808,"&lt;/szBackUpPort&gt;  &lt;szType&gt;",T808,"&lt;/szType&gt;&lt;bWifi&gt;YES&lt;/bWifi&gt;&lt;bDalamKota&gt;YES&lt;/bDalamKota&gt;    &lt;/userconfig&gt;")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08" s="5" t="str">
        <f t="shared" ref="H808:H809" si="658">E808</f>
        <v>205EF72D279C</v>
      </c>
      <c r="I808" s="40" t="str">
        <f t="shared" ref="I808:I809" si="659">F808</f>
        <v>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08" s="40" t="str">
        <f t="shared" ref="K808:K809" si="660">CONCATENATE(B808,"M100")</f>
        <v>13AM100</v>
      </c>
      <c r="L808" s="40" t="str">
        <f t="shared" ref="L808:L809" si="661">B808</f>
        <v>13A</v>
      </c>
      <c r="M808" s="35" t="str">
        <f>VLOOKUP($L808,setting!$A$2:$M$93,3,0)</f>
        <v>192.168.0.240</v>
      </c>
      <c r="N808" s="35">
        <f>VLOOKUP($L808,setting!$A$2:$M$93,4,0)</f>
        <v>8002</v>
      </c>
      <c r="O808" s="35" t="str">
        <f>VLOOKUP($L808,setting!$A$2:$M$93,5,0)</f>
        <v>36.66.214.246</v>
      </c>
      <c r="P808" s="35">
        <f>VLOOKUP($L808,setting!$A$2:$M$93,6,0)</f>
        <v>8009</v>
      </c>
      <c r="Q808" s="40">
        <v>1</v>
      </c>
      <c r="R808" s="40">
        <v>1</v>
      </c>
      <c r="S808" s="40">
        <v>1234</v>
      </c>
      <c r="T808" s="40" t="s">
        <v>120</v>
      </c>
      <c r="U808" s="40" t="s">
        <v>302</v>
      </c>
      <c r="V808" s="40" t="s">
        <v>302</v>
      </c>
      <c r="W808" s="5" t="s">
        <v>466</v>
      </c>
      <c r="X808" s="5" t="s">
        <v>466</v>
      </c>
      <c r="Z808" s="35" t="str">
        <f>VLOOKUP($L808,setting!$A$2:$M$93,12,0)</f>
        <v>118.97.237.244</v>
      </c>
      <c r="AA808" s="35">
        <f>VLOOKUP($L808,setting!$A$2:$M$93,13,0)</f>
        <v>8009</v>
      </c>
      <c r="AC808" s="33" t="s">
        <v>305</v>
      </c>
      <c r="AD808" s="33" t="str">
        <f t="shared" ref="AD808:AD809" si="662">CONCATENATE(AC808,H808,"','",I808,"','",J808,"','",K808,"','",L808,"','",M808,"','",N808,"','",O808,"','",P808,"','",Q808,"','",R808,"','",S808,"','",T808,"','",U808,"','",V808,"','",W808,"','",X808,"','",Y808,"','",Z808,"','",AA808,"');")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('205EF72D279C','&lt;?xml version="1.0" encoding="UTF-8"?&gt;&lt;userconfig&gt;&lt;username&gt;Office Mebel Bekasi&lt;/username&gt;&lt;szId&gt;13AM100&lt;/szId&gt;&lt;password&gt;1234&lt;/password&gt;&lt;szDepoId&gt;13A&lt;/szDepoId&gt;&lt;szDepoName&gt;Bekasi&lt;/szDepoName&gt;&lt;database&gt;MobileSFA.db3&lt;/database&gt;&lt;szWifiIP&gt;192.168.0.240&lt;/szWifiIP&gt;&lt;szWifiPort&gt;8002&lt;/szWifiPort&gt;&lt;szGPRSIP&gt;36.66.214.246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&lt;/userconfig&gt;','','13AM100','13A','192.168.0.240','8002','36.66.214.246','8009','1','1','1234','TO','INJECT','INJECT','2017-12-22 08:15:30','2017-12-22 08:15:30','','118.97.237.244','8009');</v>
      </c>
    </row>
    <row r="809" spans="1:30" s="40" customFormat="1" ht="135" x14ac:dyDescent="0.25">
      <c r="A809" s="40" t="s">
        <v>1616</v>
      </c>
      <c r="B809" s="40" t="str">
        <f t="shared" si="656"/>
        <v>16B</v>
      </c>
      <c r="C809" s="40" t="str">
        <f>VLOOKUP(B809,Cabang!A:B,2,0)</f>
        <v>Madiun</v>
      </c>
      <c r="D809" s="40" t="str">
        <f>VLOOKUP(B809,Cabang!A:C,3,0)</f>
        <v>TKTW4</v>
      </c>
      <c r="E809" s="40" t="s">
        <v>1618</v>
      </c>
      <c r="F809" s="33" t="str">
        <f t="shared" si="657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09" s="5" t="str">
        <f t="shared" si="658"/>
        <v>205EF72D2A24</v>
      </c>
      <c r="I809" s="40" t="str">
        <f t="shared" si="659"/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09" s="40" t="str">
        <f t="shared" si="660"/>
        <v>16BM100</v>
      </c>
      <c r="L809" s="40" t="str">
        <f t="shared" si="661"/>
        <v>16B</v>
      </c>
      <c r="M809" s="35" t="str">
        <f>VLOOKUP($L809,setting!$A$2:$M$93,3,0)</f>
        <v>192.168.0.240</v>
      </c>
      <c r="N809" s="35">
        <f>VLOOKUP($L809,setting!$A$2:$M$93,4,0)</f>
        <v>8005</v>
      </c>
      <c r="O809" s="35" t="str">
        <f>VLOOKUP($L809,setting!$A$2:$M$93,5,0)</f>
        <v>182.23.61.173</v>
      </c>
      <c r="P809" s="35">
        <f>VLOOKUP($L809,setting!$A$2:$M$93,6,0)</f>
        <v>8005</v>
      </c>
      <c r="Q809" s="40">
        <v>1</v>
      </c>
      <c r="R809" s="40">
        <v>1</v>
      </c>
      <c r="S809" s="40">
        <v>1234</v>
      </c>
      <c r="T809" s="40" t="s">
        <v>120</v>
      </c>
      <c r="U809" s="40" t="s">
        <v>302</v>
      </c>
      <c r="V809" s="40" t="s">
        <v>302</v>
      </c>
      <c r="W809" s="5" t="s">
        <v>466</v>
      </c>
      <c r="X809" s="5" t="s">
        <v>466</v>
      </c>
      <c r="Z809" s="35" t="str">
        <f>VLOOKUP($L809,setting!$A$2:$M$93,12,0)</f>
        <v>118.97.237.244</v>
      </c>
      <c r="AA809" s="35">
        <f>VLOOKUP($L809,setting!$A$2:$M$93,13,0)</f>
        <v>8005</v>
      </c>
      <c r="AC809" s="33" t="s">
        <v>305</v>
      </c>
      <c r="AD809" s="33" t="str">
        <f t="shared" si="662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('205EF72D2A24','&lt;?xml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810" spans="1:30" x14ac:dyDescent="0.25">
      <c r="L810"/>
    </row>
    <row r="811" spans="1:30" s="40" customFormat="1" ht="135" x14ac:dyDescent="0.25">
      <c r="A811" s="50" t="s">
        <v>1619</v>
      </c>
      <c r="B811" s="40" t="str">
        <f t="shared" ref="B811:B814" si="663">LEFT(A811,3)</f>
        <v>16B</v>
      </c>
      <c r="C811" s="40" t="str">
        <f>VLOOKUP(B811,Cabang!A:B,2,0)</f>
        <v>Madiun</v>
      </c>
      <c r="D811" s="40" t="str">
        <f>VLOOKUP(B811,Cabang!A:C,3,0)</f>
        <v>TKTW4</v>
      </c>
      <c r="E811" s="50" t="s">
        <v>1623</v>
      </c>
      <c r="F811" s="33" t="str">
        <f t="shared" ref="F811:F814" si="664">CONCATENATE("&lt;?xml version=""1.0"" encoding=""UTF-8""?&gt;&lt;userconfig&gt;&lt;username&gt;Office Mebel ",C811,"&lt;/username&gt;&lt;szId&gt;",K811,"&lt;/szId&gt;&lt;password&gt;1234&lt;/password&gt;&lt;szDepoId&gt;",L811,"&lt;/szDepoId&gt;&lt;szDepoName&gt;",C811,"&lt;/szDepoName&gt;&lt;database&gt;MobileSFA.db3&lt;/database&gt;&lt;szWifiIP&gt;",M811,"&lt;/szWifiIP&gt;&lt;szWifiPort&gt;",N811,"&lt;/szWifiPort&gt;&lt;szGPRSIP&gt;",O811,"&lt;/szGPRSIP&gt;&lt;szGPRSPort&gt;",P811,"&lt;/szGPRSPort&gt;  &lt;szBackUpIP&gt;",Z811,"&lt;/szBackUpIP&gt;&lt;szBackUpPort&gt;",AA811,"&lt;/szBackUpPort&gt;  &lt;szType&gt;",T811,"&lt;/szType&gt;&lt;bWifi&gt;YES&lt;/bWifi&gt;&lt;bDalamKota&gt;YES&lt;/bDalamKota&gt;    &lt;/userconfig&gt;")</f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11" s="5" t="str">
        <f t="shared" ref="H811:H814" si="665">E811</f>
        <v>C087EBC7C027</v>
      </c>
      <c r="I811" s="40" t="str">
        <f t="shared" ref="I811:I814" si="666">F811</f>
        <v>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11" s="40" t="str">
        <f t="shared" ref="K811:K814" si="667">CONCATENATE(B811,"M100")</f>
        <v>16BM100</v>
      </c>
      <c r="L811" s="40" t="str">
        <f t="shared" ref="L811:L814" si="668">B811</f>
        <v>16B</v>
      </c>
      <c r="M811" s="35" t="str">
        <f>VLOOKUP($L811,setting!$A$2:$M$93,3,0)</f>
        <v>192.168.0.240</v>
      </c>
      <c r="N811" s="35">
        <f>VLOOKUP($L811,setting!$A$2:$M$93,4,0)</f>
        <v>8005</v>
      </c>
      <c r="O811" s="35" t="str">
        <f>VLOOKUP($L811,setting!$A$2:$M$93,5,0)</f>
        <v>182.23.61.173</v>
      </c>
      <c r="P811" s="35">
        <f>VLOOKUP($L811,setting!$A$2:$M$93,6,0)</f>
        <v>8005</v>
      </c>
      <c r="Q811" s="40">
        <v>1</v>
      </c>
      <c r="R811" s="40">
        <v>1</v>
      </c>
      <c r="S811" s="40">
        <v>1234</v>
      </c>
      <c r="T811" s="40" t="s">
        <v>120</v>
      </c>
      <c r="U811" s="40" t="s">
        <v>302</v>
      </c>
      <c r="V811" s="40" t="s">
        <v>302</v>
      </c>
      <c r="W811" s="5" t="s">
        <v>466</v>
      </c>
      <c r="X811" s="5" t="s">
        <v>466</v>
      </c>
      <c r="Z811" s="35" t="str">
        <f>VLOOKUP($L811,setting!$A$2:$M$93,12,0)</f>
        <v>118.97.237.244</v>
      </c>
      <c r="AA811" s="35">
        <f>VLOOKUP($L811,setting!$A$2:$M$93,13,0)</f>
        <v>8005</v>
      </c>
      <c r="AC811" s="33" t="s">
        <v>305</v>
      </c>
      <c r="AD811" s="33" t="str">
        <f t="shared" ref="AD811:AD814" si="669">CONCATENATE(AC811,H811,"','",I811,"','",J811,"','",K811,"','",L811,"','",M811,"','",N811,"','",O811,"','",P811,"','",Q811,"','",R811,"','",S811,"','",T811,"','",U811,"','",V811,"','",W811,"','",X811,"','",Y811,"','",Z811,"','",AA811,"');")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('C087EBC7C027','&lt;?xml version="1.0" encoding="UTF-8"?&gt;&lt;userconfig&gt;&lt;username&gt;Office Mebel Madiun&lt;/username&gt;&lt;szId&gt;16BM100&lt;/szId&gt;&lt;password&gt;1234&lt;/password&gt;&lt;szDepoId&gt;16B&lt;/szDepoId&gt;&lt;szDepoName&gt;Madiun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&lt;/userconfig&gt;','','16BM100','16B','192.168.0.240','8005','182.23.61.173','8005','1','1','1234','TO','INJECT','INJECT','2017-12-22 08:15:30','2017-12-22 08:15:30','','118.97.237.244','8005');</v>
      </c>
    </row>
    <row r="812" spans="1:30" s="40" customFormat="1" ht="135" x14ac:dyDescent="0.25">
      <c r="A812" s="50" t="s">
        <v>1620</v>
      </c>
      <c r="B812" s="40" t="str">
        <f t="shared" si="663"/>
        <v>16F</v>
      </c>
      <c r="C812" s="40" t="str">
        <f>VLOOKUP(B812,Cabang!A:B,2,0)</f>
        <v>Malang</v>
      </c>
      <c r="D812" s="40" t="str">
        <f>VLOOKUP(B812,Cabang!A:C,3,0)</f>
        <v>TKTW4</v>
      </c>
      <c r="E812" s="50" t="s">
        <v>1624</v>
      </c>
      <c r="F812" s="33" t="str">
        <f t="shared" si="664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12" s="5" t="str">
        <f t="shared" si="665"/>
        <v>C087EBC7C007</v>
      </c>
      <c r="I812" s="40" t="str">
        <f t="shared" si="666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12" s="40" t="str">
        <f t="shared" si="667"/>
        <v>16FM100</v>
      </c>
      <c r="L812" s="40" t="str">
        <f t="shared" si="668"/>
        <v>16F</v>
      </c>
      <c r="M812" s="35" t="str">
        <f>VLOOKUP($L812,setting!$A$2:$M$93,3,0)</f>
        <v>192.168.0.155</v>
      </c>
      <c r="N812" s="35">
        <f>VLOOKUP($L812,setting!$A$2:$M$93,4,0)</f>
        <v>8005</v>
      </c>
      <c r="O812" s="35" t="str">
        <f>VLOOKUP($L812,setting!$A$2:$M$93,5,0)</f>
        <v>182.23.61.173</v>
      </c>
      <c r="P812" s="35">
        <f>VLOOKUP($L812,setting!$A$2:$M$93,6,0)</f>
        <v>8005</v>
      </c>
      <c r="Q812" s="40">
        <v>1</v>
      </c>
      <c r="R812" s="40">
        <v>1</v>
      </c>
      <c r="S812" s="40">
        <v>1234</v>
      </c>
      <c r="T812" s="40" t="s">
        <v>120</v>
      </c>
      <c r="U812" s="40" t="s">
        <v>302</v>
      </c>
      <c r="V812" s="40" t="s">
        <v>302</v>
      </c>
      <c r="W812" s="5" t="s">
        <v>466</v>
      </c>
      <c r="X812" s="5" t="s">
        <v>466</v>
      </c>
      <c r="Z812" s="35" t="str">
        <f>VLOOKUP($L812,setting!$A$2:$M$93,12,0)</f>
        <v>118.97.237.244</v>
      </c>
      <c r="AA812" s="35">
        <f>VLOOKUP($L812,setting!$A$2:$M$93,13,0)</f>
        <v>8005</v>
      </c>
      <c r="AC812" s="33" t="s">
        <v>305</v>
      </c>
      <c r="AD812" s="33" t="str">
        <f t="shared" si="66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('C087EBC7C007','&lt;?xml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813" spans="1:30" s="40" customFormat="1" ht="135" x14ac:dyDescent="0.25">
      <c r="A813" s="50" t="s">
        <v>1621</v>
      </c>
      <c r="B813" s="40" t="str">
        <f t="shared" si="663"/>
        <v>16F</v>
      </c>
      <c r="C813" s="40" t="str">
        <f>VLOOKUP(B813,Cabang!A:B,2,0)</f>
        <v>Malang</v>
      </c>
      <c r="D813" s="40" t="str">
        <f>VLOOKUP(B813,Cabang!A:C,3,0)</f>
        <v>TKTW4</v>
      </c>
      <c r="E813" s="50" t="s">
        <v>1625</v>
      </c>
      <c r="F813" s="33" t="str">
        <f t="shared" si="664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13" s="5" t="str">
        <f t="shared" si="665"/>
        <v>C087EBC7C079</v>
      </c>
      <c r="I813" s="40" t="str">
        <f t="shared" si="666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13" s="40" t="str">
        <f t="shared" si="667"/>
        <v>16FM100</v>
      </c>
      <c r="L813" s="40" t="str">
        <f t="shared" si="668"/>
        <v>16F</v>
      </c>
      <c r="M813" s="35" t="str">
        <f>VLOOKUP($L813,setting!$A$2:$M$93,3,0)</f>
        <v>192.168.0.155</v>
      </c>
      <c r="N813" s="35">
        <f>VLOOKUP($L813,setting!$A$2:$M$93,4,0)</f>
        <v>8005</v>
      </c>
      <c r="O813" s="35" t="str">
        <f>VLOOKUP($L813,setting!$A$2:$M$93,5,0)</f>
        <v>182.23.61.173</v>
      </c>
      <c r="P813" s="35">
        <f>VLOOKUP($L813,setting!$A$2:$M$93,6,0)</f>
        <v>8005</v>
      </c>
      <c r="Q813" s="40">
        <v>1</v>
      </c>
      <c r="R813" s="40">
        <v>1</v>
      </c>
      <c r="S813" s="40">
        <v>1234</v>
      </c>
      <c r="T813" s="40" t="s">
        <v>120</v>
      </c>
      <c r="U813" s="40" t="s">
        <v>302</v>
      </c>
      <c r="V813" s="40" t="s">
        <v>302</v>
      </c>
      <c r="W813" s="5" t="s">
        <v>466</v>
      </c>
      <c r="X813" s="5" t="s">
        <v>466</v>
      </c>
      <c r="Z813" s="35" t="str">
        <f>VLOOKUP($L813,setting!$A$2:$M$93,12,0)</f>
        <v>118.97.237.244</v>
      </c>
      <c r="AA813" s="35">
        <f>VLOOKUP($L813,setting!$A$2:$M$93,13,0)</f>
        <v>8005</v>
      </c>
      <c r="AC813" s="33" t="s">
        <v>305</v>
      </c>
      <c r="AD813" s="33" t="str">
        <f t="shared" si="66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('C087EBC7C079','&lt;?xml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814" spans="1:30" s="40" customFormat="1" ht="135" x14ac:dyDescent="0.25">
      <c r="A814" s="50" t="s">
        <v>1622</v>
      </c>
      <c r="B814" s="40" t="str">
        <f t="shared" si="663"/>
        <v>16F</v>
      </c>
      <c r="C814" s="40" t="str">
        <f>VLOOKUP(B814,Cabang!A:B,2,0)</f>
        <v>Malang</v>
      </c>
      <c r="D814" s="40" t="str">
        <f>VLOOKUP(B814,Cabang!A:C,3,0)</f>
        <v>TKTW4</v>
      </c>
      <c r="E814" s="50" t="s">
        <v>1626</v>
      </c>
      <c r="F814" s="33" t="str">
        <f t="shared" si="664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14" s="5" t="str">
        <f t="shared" si="665"/>
        <v>C087EBC7C459</v>
      </c>
      <c r="I814" s="40" t="str">
        <f t="shared" si="666"/>
        <v>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K814" s="40" t="str">
        <f t="shared" si="667"/>
        <v>16FM100</v>
      </c>
      <c r="L814" s="40" t="str">
        <f t="shared" si="668"/>
        <v>16F</v>
      </c>
      <c r="M814" s="35" t="str">
        <f>VLOOKUP($L814,setting!$A$2:$M$93,3,0)</f>
        <v>192.168.0.155</v>
      </c>
      <c r="N814" s="35">
        <f>VLOOKUP($L814,setting!$A$2:$M$93,4,0)</f>
        <v>8005</v>
      </c>
      <c r="O814" s="35" t="str">
        <f>VLOOKUP($L814,setting!$A$2:$M$93,5,0)</f>
        <v>182.23.61.173</v>
      </c>
      <c r="P814" s="35">
        <f>VLOOKUP($L814,setting!$A$2:$M$93,6,0)</f>
        <v>8005</v>
      </c>
      <c r="Q814" s="40">
        <v>1</v>
      </c>
      <c r="R814" s="40">
        <v>1</v>
      </c>
      <c r="S814" s="40">
        <v>1234</v>
      </c>
      <c r="T814" s="40" t="s">
        <v>120</v>
      </c>
      <c r="U814" s="40" t="s">
        <v>302</v>
      </c>
      <c r="V814" s="40" t="s">
        <v>302</v>
      </c>
      <c r="W814" s="5" t="s">
        <v>466</v>
      </c>
      <c r="X814" s="5" t="s">
        <v>466</v>
      </c>
      <c r="Z814" s="35" t="str">
        <f>VLOOKUP($L814,setting!$A$2:$M$93,12,0)</f>
        <v>118.97.237.244</v>
      </c>
      <c r="AA814" s="35">
        <f>VLOOKUP($L814,setting!$A$2:$M$93,13,0)</f>
        <v>8005</v>
      </c>
      <c r="AC814" s="33" t="s">
        <v>305</v>
      </c>
      <c r="AD814" s="33" t="str">
        <f t="shared" si="669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('C087EBC7C459','&lt;?xml version="1.0" encoding="UTF-8"?&gt;&lt;userconfig&gt;&lt;username&gt;Office Mebel Malang&lt;/username&gt;&lt;szId&gt;16FM100&lt;/szId&gt;&lt;password&gt;1234&lt;/password&gt;&lt;szDepoId&gt;16F&lt;/szDepoId&gt;&lt;szDepoName&gt;Malang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&lt;/userconfig&gt;','','16FM100','16F','192.168.0.155','8005','182.23.61.173','8005','1','1','1234','TO','INJECT','INJECT','2017-12-22 08:15:30','2017-12-22 08:15:30','','118.97.237.244','8005');</v>
      </c>
    </row>
    <row r="815" spans="1:30" x14ac:dyDescent="0.25">
      <c r="L815"/>
    </row>
    <row r="816" spans="1:30" s="52" customFormat="1" ht="135" x14ac:dyDescent="0.25">
      <c r="A816" s="52" t="s">
        <v>1627</v>
      </c>
      <c r="B816" s="52" t="str">
        <f t="shared" ref="B816:B835" si="670">LEFT(A816,3)</f>
        <v>21B</v>
      </c>
      <c r="C816" s="52" t="str">
        <f>VLOOKUP(B816,Cabang!A:B,2,0)</f>
        <v>Palangkaraya</v>
      </c>
      <c r="D816" s="52" t="str">
        <f>VLOOKUP(B816,Cabang!A:C,3,0)</f>
        <v>TKTW5</v>
      </c>
      <c r="E816" s="51" t="s">
        <v>1647</v>
      </c>
      <c r="F816" s="33" t="str">
        <f t="shared" ref="F816:F835" si="671">CONCATENATE("&lt;?xml version=""1.0"" encoding=""UTF-8""?&gt;&lt;userconfig&gt;&lt;username&gt;Office Mebel ",C816,"&lt;/username&gt;&lt;szId&gt;",K816,"&lt;/szId&gt;&lt;password&gt;1234&lt;/password&gt;&lt;szDepoId&gt;",L816,"&lt;/szDepoId&gt;&lt;szDepoName&gt;",C816,"&lt;/szDepoName&gt;&lt;database&gt;MobileSFA.db3&lt;/database&gt;&lt;szWifiIP&gt;",M816,"&lt;/szWifiIP&gt;&lt;szWifiPort&gt;",N816,"&lt;/szWifiPort&gt;&lt;szGPRSIP&gt;",O816,"&lt;/szGPRSIP&gt;&lt;szGPRSPort&gt;",P816,"&lt;/szGPRSPort&gt;  &lt;szBackUpIP&gt;",Z816,"&lt;/szBackUpIP&gt;&lt;szBackUpPort&gt;",AA816,"&lt;/szBackUpPort&gt;  &lt;szType&gt;",T816,"&lt;/szType&gt;&lt;bWifi&gt;YES&lt;/bWifi&gt;&lt;bDalamKota&gt;YES&lt;/bDalamKota&gt;    &lt;/userconfig&gt;")</f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16" s="5" t="str">
        <f t="shared" ref="H816:H835" si="672">E816</f>
        <v>C087EBD28651</v>
      </c>
      <c r="I816" s="52" t="str">
        <f t="shared" ref="I816:I835" si="673">F816</f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16" s="52" t="str">
        <f t="shared" ref="K816:K835" si="674">CONCATENATE(B816,"M100")</f>
        <v>21BM100</v>
      </c>
      <c r="L816" s="52" t="str">
        <f t="shared" ref="L816:L835" si="675">B816</f>
        <v>21B</v>
      </c>
      <c r="M816" s="35" t="str">
        <f>VLOOKUP($L816,setting!$A$2:$M$93,3,0)</f>
        <v>192.168.0.157</v>
      </c>
      <c r="N816" s="35">
        <f>VLOOKUP($L816,setting!$A$2:$M$93,4,0)</f>
        <v>8007</v>
      </c>
      <c r="O816" s="35" t="str">
        <f>VLOOKUP($L816,setting!$A$2:$M$93,5,0)</f>
        <v>36.89.97.211</v>
      </c>
      <c r="P816" s="35">
        <f>VLOOKUP($L816,setting!$A$2:$M$93,6,0)</f>
        <v>8007</v>
      </c>
      <c r="Q816" s="52">
        <v>1</v>
      </c>
      <c r="R816" s="52">
        <v>1</v>
      </c>
      <c r="S816" s="52">
        <v>1234</v>
      </c>
      <c r="T816" s="52" t="s">
        <v>120</v>
      </c>
      <c r="U816" s="52" t="s">
        <v>302</v>
      </c>
      <c r="V816" s="52" t="s">
        <v>302</v>
      </c>
      <c r="W816" s="5" t="s">
        <v>466</v>
      </c>
      <c r="X816" s="5" t="s">
        <v>466</v>
      </c>
      <c r="Z816" s="35" t="str">
        <f>VLOOKUP($L816,setting!$A$2:$M$93,12,0)</f>
        <v>118.97.237.244</v>
      </c>
      <c r="AA816" s="35">
        <f>VLOOKUP($L816,setting!$A$2:$M$93,13,0)</f>
        <v>8007</v>
      </c>
      <c r="AC816" s="33" t="s">
        <v>305</v>
      </c>
      <c r="AD816" s="33" t="str">
        <f t="shared" ref="AD816:AD835" si="676">CONCATENATE(AC816,H816,"','",I816,"','",J816,"','",K816,"','",L816,"','",M816,"','",N816,"','",O816,"','",P816,"','",Q816,"','",R816,"','",S816,"','",T816,"','",U816,"','",V816,"','",W816,"','",X816,"','",Y816,"','",Z816,"','",AA816,"');")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('C087EBD28651','&lt;?xml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17" spans="1:30" s="52" customFormat="1" ht="135" x14ac:dyDescent="0.25">
      <c r="A817" s="52" t="s">
        <v>1628</v>
      </c>
      <c r="B817" s="52" t="str">
        <f t="shared" si="670"/>
        <v>21B</v>
      </c>
      <c r="C817" s="52" t="str">
        <f>VLOOKUP(B817,Cabang!A:B,2,0)</f>
        <v>Palangkaraya</v>
      </c>
      <c r="D817" s="52" t="str">
        <f>VLOOKUP(B817,Cabang!A:C,3,0)</f>
        <v>TKTW5</v>
      </c>
      <c r="E817" s="51" t="s">
        <v>1648</v>
      </c>
      <c r="F817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17" s="5" t="str">
        <f t="shared" si="672"/>
        <v>C087EB5A47F5</v>
      </c>
      <c r="I817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17" s="52" t="str">
        <f t="shared" si="674"/>
        <v>21BM100</v>
      </c>
      <c r="L817" s="52" t="str">
        <f t="shared" si="675"/>
        <v>21B</v>
      </c>
      <c r="M817" s="35" t="str">
        <f>VLOOKUP($L817,setting!$A$2:$M$93,3,0)</f>
        <v>192.168.0.157</v>
      </c>
      <c r="N817" s="35">
        <f>VLOOKUP($L817,setting!$A$2:$M$93,4,0)</f>
        <v>8007</v>
      </c>
      <c r="O817" s="35" t="str">
        <f>VLOOKUP($L817,setting!$A$2:$M$93,5,0)</f>
        <v>36.89.97.211</v>
      </c>
      <c r="P817" s="35">
        <f>VLOOKUP($L817,setting!$A$2:$M$93,6,0)</f>
        <v>8007</v>
      </c>
      <c r="Q817" s="52">
        <v>1</v>
      </c>
      <c r="R817" s="52">
        <v>1</v>
      </c>
      <c r="S817" s="52">
        <v>1234</v>
      </c>
      <c r="T817" s="52" t="s">
        <v>120</v>
      </c>
      <c r="U817" s="52" t="s">
        <v>302</v>
      </c>
      <c r="V817" s="52" t="s">
        <v>302</v>
      </c>
      <c r="W817" s="5" t="s">
        <v>466</v>
      </c>
      <c r="X817" s="5" t="s">
        <v>466</v>
      </c>
      <c r="Z817" s="35" t="str">
        <f>VLOOKUP($L817,setting!$A$2:$M$93,12,0)</f>
        <v>118.97.237.244</v>
      </c>
      <c r="AA817" s="35">
        <f>VLOOKUP($L817,setting!$A$2:$M$93,13,0)</f>
        <v>8007</v>
      </c>
      <c r="AC817" s="33" t="s">
        <v>305</v>
      </c>
      <c r="AD817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('C087EB5A47F5','&lt;?xml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18" spans="1:30" s="52" customFormat="1" ht="135" x14ac:dyDescent="0.25">
      <c r="A818" s="52" t="s">
        <v>1629</v>
      </c>
      <c r="B818" s="52" t="str">
        <f t="shared" si="670"/>
        <v>21B</v>
      </c>
      <c r="C818" s="52" t="str">
        <f>VLOOKUP(B818,Cabang!A:B,2,0)</f>
        <v>Palangkaraya</v>
      </c>
      <c r="D818" s="52" t="str">
        <f>VLOOKUP(B818,Cabang!A:C,3,0)</f>
        <v>TKTW5</v>
      </c>
      <c r="E818" s="51" t="s">
        <v>1649</v>
      </c>
      <c r="F818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18" s="5" t="str">
        <f t="shared" si="672"/>
        <v>C087EB5A4939</v>
      </c>
      <c r="I818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18" s="52" t="str">
        <f t="shared" si="674"/>
        <v>21BM100</v>
      </c>
      <c r="L818" s="52" t="str">
        <f t="shared" si="675"/>
        <v>21B</v>
      </c>
      <c r="M818" s="35" t="str">
        <f>VLOOKUP($L818,setting!$A$2:$M$93,3,0)</f>
        <v>192.168.0.157</v>
      </c>
      <c r="N818" s="35">
        <f>VLOOKUP($L818,setting!$A$2:$M$93,4,0)</f>
        <v>8007</v>
      </c>
      <c r="O818" s="35" t="str">
        <f>VLOOKUP($L818,setting!$A$2:$M$93,5,0)</f>
        <v>36.89.97.211</v>
      </c>
      <c r="P818" s="35">
        <f>VLOOKUP($L818,setting!$A$2:$M$93,6,0)</f>
        <v>8007</v>
      </c>
      <c r="Q818" s="52">
        <v>1</v>
      </c>
      <c r="R818" s="52">
        <v>1</v>
      </c>
      <c r="S818" s="52">
        <v>1234</v>
      </c>
      <c r="T818" s="52" t="s">
        <v>120</v>
      </c>
      <c r="U818" s="52" t="s">
        <v>302</v>
      </c>
      <c r="V818" s="52" t="s">
        <v>302</v>
      </c>
      <c r="W818" s="5" t="s">
        <v>466</v>
      </c>
      <c r="X818" s="5" t="s">
        <v>466</v>
      </c>
      <c r="Z818" s="35" t="str">
        <f>VLOOKUP($L818,setting!$A$2:$M$93,12,0)</f>
        <v>118.97.237.244</v>
      </c>
      <c r="AA818" s="35">
        <f>VLOOKUP($L818,setting!$A$2:$M$93,13,0)</f>
        <v>8007</v>
      </c>
      <c r="AC818" s="33" t="s">
        <v>305</v>
      </c>
      <c r="AD818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('C087EB5A4939','&lt;?xml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19" spans="1:30" s="52" customFormat="1" ht="135" x14ac:dyDescent="0.25">
      <c r="A819" s="52" t="s">
        <v>1630</v>
      </c>
      <c r="B819" s="52" t="str">
        <f t="shared" si="670"/>
        <v>21B</v>
      </c>
      <c r="C819" s="52" t="str">
        <f>VLOOKUP(B819,Cabang!A:B,2,0)</f>
        <v>Palangkaraya</v>
      </c>
      <c r="D819" s="52" t="str">
        <f>VLOOKUP(B819,Cabang!A:C,3,0)</f>
        <v>TKTW5</v>
      </c>
      <c r="E819" s="51" t="s">
        <v>1650</v>
      </c>
      <c r="F819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19" s="5" t="str">
        <f t="shared" si="672"/>
        <v>C087EB5FA707</v>
      </c>
      <c r="I819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19" s="52" t="str">
        <f t="shared" si="674"/>
        <v>21BM100</v>
      </c>
      <c r="L819" s="52" t="str">
        <f t="shared" si="675"/>
        <v>21B</v>
      </c>
      <c r="M819" s="35" t="str">
        <f>VLOOKUP($L819,setting!$A$2:$M$93,3,0)</f>
        <v>192.168.0.157</v>
      </c>
      <c r="N819" s="35">
        <f>VLOOKUP($L819,setting!$A$2:$M$93,4,0)</f>
        <v>8007</v>
      </c>
      <c r="O819" s="35" t="str">
        <f>VLOOKUP($L819,setting!$A$2:$M$93,5,0)</f>
        <v>36.89.97.211</v>
      </c>
      <c r="P819" s="35">
        <f>VLOOKUP($L819,setting!$A$2:$M$93,6,0)</f>
        <v>8007</v>
      </c>
      <c r="Q819" s="52">
        <v>1</v>
      </c>
      <c r="R819" s="52">
        <v>1</v>
      </c>
      <c r="S819" s="52">
        <v>1234</v>
      </c>
      <c r="T819" s="52" t="s">
        <v>120</v>
      </c>
      <c r="U819" s="52" t="s">
        <v>302</v>
      </c>
      <c r="V819" s="52" t="s">
        <v>302</v>
      </c>
      <c r="W819" s="5" t="s">
        <v>466</v>
      </c>
      <c r="X819" s="5" t="s">
        <v>466</v>
      </c>
      <c r="Z819" s="35" t="str">
        <f>VLOOKUP($L819,setting!$A$2:$M$93,12,0)</f>
        <v>118.97.237.244</v>
      </c>
      <c r="AA819" s="35">
        <f>VLOOKUP($L819,setting!$A$2:$M$93,13,0)</f>
        <v>8007</v>
      </c>
      <c r="AC819" s="33" t="s">
        <v>305</v>
      </c>
      <c r="AD819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('C087EB5FA707','&lt;?xml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0" spans="1:30" s="52" customFormat="1" ht="135" x14ac:dyDescent="0.25">
      <c r="A820" s="52" t="s">
        <v>1631</v>
      </c>
      <c r="B820" s="52" t="str">
        <f t="shared" si="670"/>
        <v>21B</v>
      </c>
      <c r="C820" s="52" t="str">
        <f>VLOOKUP(B820,Cabang!A:B,2,0)</f>
        <v>Palangkaraya</v>
      </c>
      <c r="D820" s="52" t="str">
        <f>VLOOKUP(B820,Cabang!A:C,3,0)</f>
        <v>TKTW5</v>
      </c>
      <c r="E820" s="52" t="s">
        <v>1651</v>
      </c>
      <c r="F820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0" s="5" t="str">
        <f t="shared" si="672"/>
        <v>C087EBC7C00F</v>
      </c>
      <c r="I820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0" s="52" t="str">
        <f t="shared" si="674"/>
        <v>21BM100</v>
      </c>
      <c r="L820" s="52" t="str">
        <f t="shared" si="675"/>
        <v>21B</v>
      </c>
      <c r="M820" s="35" t="str">
        <f>VLOOKUP($L820,setting!$A$2:$M$93,3,0)</f>
        <v>192.168.0.157</v>
      </c>
      <c r="N820" s="35">
        <f>VLOOKUP($L820,setting!$A$2:$M$93,4,0)</f>
        <v>8007</v>
      </c>
      <c r="O820" s="35" t="str">
        <f>VLOOKUP($L820,setting!$A$2:$M$93,5,0)</f>
        <v>36.89.97.211</v>
      </c>
      <c r="P820" s="35">
        <f>VLOOKUP($L820,setting!$A$2:$M$93,6,0)</f>
        <v>8007</v>
      </c>
      <c r="Q820" s="52">
        <v>1</v>
      </c>
      <c r="R820" s="52">
        <v>1</v>
      </c>
      <c r="S820" s="52">
        <v>1234</v>
      </c>
      <c r="T820" s="52" t="s">
        <v>120</v>
      </c>
      <c r="U820" s="52" t="s">
        <v>302</v>
      </c>
      <c r="V820" s="52" t="s">
        <v>302</v>
      </c>
      <c r="W820" s="5" t="s">
        <v>466</v>
      </c>
      <c r="X820" s="5" t="s">
        <v>466</v>
      </c>
      <c r="Z820" s="35" t="str">
        <f>VLOOKUP($L820,setting!$A$2:$M$93,12,0)</f>
        <v>118.97.237.244</v>
      </c>
      <c r="AA820" s="35">
        <f>VLOOKUP($L820,setting!$A$2:$M$93,13,0)</f>
        <v>8007</v>
      </c>
      <c r="AC820" s="33" t="s">
        <v>305</v>
      </c>
      <c r="AD820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('C087EBC7C00F','&lt;?xml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1" spans="1:30" s="52" customFormat="1" ht="135" x14ac:dyDescent="0.25">
      <c r="A821" s="52" t="s">
        <v>1632</v>
      </c>
      <c r="B821" s="52" t="str">
        <f t="shared" si="670"/>
        <v>21B</v>
      </c>
      <c r="C821" s="52" t="str">
        <f>VLOOKUP(B821,Cabang!A:B,2,0)</f>
        <v>Palangkaraya</v>
      </c>
      <c r="D821" s="52" t="str">
        <f>VLOOKUP(B821,Cabang!A:C,3,0)</f>
        <v>TKTW5</v>
      </c>
      <c r="E821" s="52" t="s">
        <v>1652</v>
      </c>
      <c r="F821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1" s="5" t="str">
        <f t="shared" si="672"/>
        <v>C087EBC7C133</v>
      </c>
      <c r="I821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1" s="52" t="str">
        <f t="shared" si="674"/>
        <v>21BM100</v>
      </c>
      <c r="L821" s="52" t="str">
        <f t="shared" si="675"/>
        <v>21B</v>
      </c>
      <c r="M821" s="35" t="str">
        <f>VLOOKUP($L821,setting!$A$2:$M$93,3,0)</f>
        <v>192.168.0.157</v>
      </c>
      <c r="N821" s="35">
        <f>VLOOKUP($L821,setting!$A$2:$M$93,4,0)</f>
        <v>8007</v>
      </c>
      <c r="O821" s="35" t="str">
        <f>VLOOKUP($L821,setting!$A$2:$M$93,5,0)</f>
        <v>36.89.97.211</v>
      </c>
      <c r="P821" s="35">
        <f>VLOOKUP($L821,setting!$A$2:$M$93,6,0)</f>
        <v>8007</v>
      </c>
      <c r="Q821" s="52">
        <v>1</v>
      </c>
      <c r="R821" s="52">
        <v>1</v>
      </c>
      <c r="S821" s="52">
        <v>1234</v>
      </c>
      <c r="T821" s="52" t="s">
        <v>120</v>
      </c>
      <c r="U821" s="52" t="s">
        <v>302</v>
      </c>
      <c r="V821" s="52" t="s">
        <v>302</v>
      </c>
      <c r="W821" s="5" t="s">
        <v>466</v>
      </c>
      <c r="X821" s="5" t="s">
        <v>466</v>
      </c>
      <c r="Z821" s="35" t="str">
        <f>VLOOKUP($L821,setting!$A$2:$M$93,12,0)</f>
        <v>118.97.237.244</v>
      </c>
      <c r="AA821" s="35">
        <f>VLOOKUP($L821,setting!$A$2:$M$93,13,0)</f>
        <v>8007</v>
      </c>
      <c r="AC821" s="33" t="s">
        <v>305</v>
      </c>
      <c r="AD821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('C087EBC7C133','&lt;?xml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2" spans="1:30" s="52" customFormat="1" ht="135" x14ac:dyDescent="0.25">
      <c r="A822" s="52" t="s">
        <v>1633</v>
      </c>
      <c r="B822" s="52" t="str">
        <f t="shared" si="670"/>
        <v>21B</v>
      </c>
      <c r="C822" s="52" t="str">
        <f>VLOOKUP(B822,Cabang!A:B,2,0)</f>
        <v>Palangkaraya</v>
      </c>
      <c r="D822" s="52" t="str">
        <f>VLOOKUP(B822,Cabang!A:C,3,0)</f>
        <v>TKTW5</v>
      </c>
      <c r="E822" s="52" t="s">
        <v>1653</v>
      </c>
      <c r="F822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2" s="5" t="str">
        <f t="shared" si="672"/>
        <v>C087EBC7C0A5</v>
      </c>
      <c r="I822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2" s="52" t="str">
        <f t="shared" si="674"/>
        <v>21BM100</v>
      </c>
      <c r="L822" s="52" t="str">
        <f t="shared" si="675"/>
        <v>21B</v>
      </c>
      <c r="M822" s="35" t="str">
        <f>VLOOKUP($L822,setting!$A$2:$M$93,3,0)</f>
        <v>192.168.0.157</v>
      </c>
      <c r="N822" s="35">
        <f>VLOOKUP($L822,setting!$A$2:$M$93,4,0)</f>
        <v>8007</v>
      </c>
      <c r="O822" s="35" t="str">
        <f>VLOOKUP($L822,setting!$A$2:$M$93,5,0)</f>
        <v>36.89.97.211</v>
      </c>
      <c r="P822" s="35">
        <f>VLOOKUP($L822,setting!$A$2:$M$93,6,0)</f>
        <v>8007</v>
      </c>
      <c r="Q822" s="52">
        <v>1</v>
      </c>
      <c r="R822" s="52">
        <v>1</v>
      </c>
      <c r="S822" s="52">
        <v>1234</v>
      </c>
      <c r="T822" s="52" t="s">
        <v>120</v>
      </c>
      <c r="U822" s="52" t="s">
        <v>302</v>
      </c>
      <c r="V822" s="52" t="s">
        <v>302</v>
      </c>
      <c r="W822" s="5" t="s">
        <v>466</v>
      </c>
      <c r="X822" s="5" t="s">
        <v>466</v>
      </c>
      <c r="Z822" s="35" t="str">
        <f>VLOOKUP($L822,setting!$A$2:$M$93,12,0)</f>
        <v>118.97.237.244</v>
      </c>
      <c r="AA822" s="35">
        <f>VLOOKUP($L822,setting!$A$2:$M$93,13,0)</f>
        <v>8007</v>
      </c>
      <c r="AC822" s="33" t="s">
        <v>305</v>
      </c>
      <c r="AD822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('C087EBC7C0A5','&lt;?xml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3" spans="1:30" s="52" customFormat="1" ht="135" x14ac:dyDescent="0.25">
      <c r="A823" s="52" t="s">
        <v>1634</v>
      </c>
      <c r="B823" s="52" t="str">
        <f t="shared" si="670"/>
        <v>21B</v>
      </c>
      <c r="C823" s="52" t="str">
        <f>VLOOKUP(B823,Cabang!A:B,2,0)</f>
        <v>Palangkaraya</v>
      </c>
      <c r="D823" s="52" t="str">
        <f>VLOOKUP(B823,Cabang!A:C,3,0)</f>
        <v>TKTW5</v>
      </c>
      <c r="E823" s="52" t="s">
        <v>1654</v>
      </c>
      <c r="F823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3" s="5" t="str">
        <f t="shared" si="672"/>
        <v>C087EBC7C09D</v>
      </c>
      <c r="I823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3" s="52" t="str">
        <f t="shared" si="674"/>
        <v>21BM100</v>
      </c>
      <c r="L823" s="52" t="str">
        <f t="shared" si="675"/>
        <v>21B</v>
      </c>
      <c r="M823" s="35" t="str">
        <f>VLOOKUP($L823,setting!$A$2:$M$93,3,0)</f>
        <v>192.168.0.157</v>
      </c>
      <c r="N823" s="35">
        <f>VLOOKUP($L823,setting!$A$2:$M$93,4,0)</f>
        <v>8007</v>
      </c>
      <c r="O823" s="35" t="str">
        <f>VLOOKUP($L823,setting!$A$2:$M$93,5,0)</f>
        <v>36.89.97.211</v>
      </c>
      <c r="P823" s="35">
        <f>VLOOKUP($L823,setting!$A$2:$M$93,6,0)</f>
        <v>8007</v>
      </c>
      <c r="Q823" s="52">
        <v>1</v>
      </c>
      <c r="R823" s="52">
        <v>1</v>
      </c>
      <c r="S823" s="52">
        <v>1234</v>
      </c>
      <c r="T823" s="52" t="s">
        <v>120</v>
      </c>
      <c r="U823" s="52" t="s">
        <v>302</v>
      </c>
      <c r="V823" s="52" t="s">
        <v>302</v>
      </c>
      <c r="W823" s="5" t="s">
        <v>466</v>
      </c>
      <c r="X823" s="5" t="s">
        <v>466</v>
      </c>
      <c r="Z823" s="35" t="str">
        <f>VLOOKUP($L823,setting!$A$2:$M$93,12,0)</f>
        <v>118.97.237.244</v>
      </c>
      <c r="AA823" s="35">
        <f>VLOOKUP($L823,setting!$A$2:$M$93,13,0)</f>
        <v>8007</v>
      </c>
      <c r="AC823" s="33" t="s">
        <v>305</v>
      </c>
      <c r="AD823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('C087EBC7C09D','&lt;?xml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4" spans="1:30" s="52" customFormat="1" ht="135" x14ac:dyDescent="0.25">
      <c r="A824" s="52" t="s">
        <v>1635</v>
      </c>
      <c r="B824" s="52" t="str">
        <f t="shared" si="670"/>
        <v>21B</v>
      </c>
      <c r="C824" s="52" t="str">
        <f>VLOOKUP(B824,Cabang!A:B,2,0)</f>
        <v>Palangkaraya</v>
      </c>
      <c r="D824" s="52" t="str">
        <f>VLOOKUP(B824,Cabang!A:C,3,0)</f>
        <v>TKTW5</v>
      </c>
      <c r="E824" s="51" t="s">
        <v>1655</v>
      </c>
      <c r="F824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4" s="5" t="str">
        <f t="shared" si="672"/>
        <v>C087EBC7C145</v>
      </c>
      <c r="I824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4" s="52" t="str">
        <f t="shared" si="674"/>
        <v>21BM100</v>
      </c>
      <c r="L824" s="52" t="str">
        <f t="shared" si="675"/>
        <v>21B</v>
      </c>
      <c r="M824" s="35" t="str">
        <f>VLOOKUP($L824,setting!$A$2:$M$93,3,0)</f>
        <v>192.168.0.157</v>
      </c>
      <c r="N824" s="35">
        <f>VLOOKUP($L824,setting!$A$2:$M$93,4,0)</f>
        <v>8007</v>
      </c>
      <c r="O824" s="35" t="str">
        <f>VLOOKUP($L824,setting!$A$2:$M$93,5,0)</f>
        <v>36.89.97.211</v>
      </c>
      <c r="P824" s="35">
        <f>VLOOKUP($L824,setting!$A$2:$M$93,6,0)</f>
        <v>8007</v>
      </c>
      <c r="Q824" s="52">
        <v>1</v>
      </c>
      <c r="R824" s="52">
        <v>1</v>
      </c>
      <c r="S824" s="52">
        <v>1234</v>
      </c>
      <c r="T824" s="52" t="s">
        <v>120</v>
      </c>
      <c r="U824" s="52" t="s">
        <v>302</v>
      </c>
      <c r="V824" s="52" t="s">
        <v>302</v>
      </c>
      <c r="W824" s="5" t="s">
        <v>466</v>
      </c>
      <c r="X824" s="5" t="s">
        <v>466</v>
      </c>
      <c r="Z824" s="35" t="str">
        <f>VLOOKUP($L824,setting!$A$2:$M$93,12,0)</f>
        <v>118.97.237.244</v>
      </c>
      <c r="AA824" s="35">
        <f>VLOOKUP($L824,setting!$A$2:$M$93,13,0)</f>
        <v>8007</v>
      </c>
      <c r="AC824" s="33" t="s">
        <v>305</v>
      </c>
      <c r="AD824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('C087EBC7C145','&lt;?xml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5" spans="1:30" s="52" customFormat="1" ht="135" x14ac:dyDescent="0.25">
      <c r="A825" s="52" t="s">
        <v>1636</v>
      </c>
      <c r="B825" s="52" t="str">
        <f t="shared" si="670"/>
        <v>21B</v>
      </c>
      <c r="C825" s="52" t="str">
        <f>VLOOKUP(B825,Cabang!A:B,2,0)</f>
        <v>Palangkaraya</v>
      </c>
      <c r="D825" s="52" t="str">
        <f>VLOOKUP(B825,Cabang!A:C,3,0)</f>
        <v>TKTW5</v>
      </c>
      <c r="E825" s="52" t="s">
        <v>1656</v>
      </c>
      <c r="F825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5" s="5" t="str">
        <f t="shared" si="672"/>
        <v>C087EBC7C0BB</v>
      </c>
      <c r="I825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5" s="52" t="str">
        <f t="shared" si="674"/>
        <v>21BM100</v>
      </c>
      <c r="L825" s="52" t="str">
        <f t="shared" si="675"/>
        <v>21B</v>
      </c>
      <c r="M825" s="35" t="str">
        <f>VLOOKUP($L825,setting!$A$2:$M$93,3,0)</f>
        <v>192.168.0.157</v>
      </c>
      <c r="N825" s="35">
        <f>VLOOKUP($L825,setting!$A$2:$M$93,4,0)</f>
        <v>8007</v>
      </c>
      <c r="O825" s="35" t="str">
        <f>VLOOKUP($L825,setting!$A$2:$M$93,5,0)</f>
        <v>36.89.97.211</v>
      </c>
      <c r="P825" s="35">
        <f>VLOOKUP($L825,setting!$A$2:$M$93,6,0)</f>
        <v>8007</v>
      </c>
      <c r="Q825" s="52">
        <v>1</v>
      </c>
      <c r="R825" s="52">
        <v>1</v>
      </c>
      <c r="S825" s="52">
        <v>1234</v>
      </c>
      <c r="T825" s="52" t="s">
        <v>120</v>
      </c>
      <c r="U825" s="52" t="s">
        <v>302</v>
      </c>
      <c r="V825" s="52" t="s">
        <v>302</v>
      </c>
      <c r="W825" s="5" t="s">
        <v>466</v>
      </c>
      <c r="X825" s="5" t="s">
        <v>466</v>
      </c>
      <c r="Z825" s="35" t="str">
        <f>VLOOKUP($L825,setting!$A$2:$M$93,12,0)</f>
        <v>118.97.237.244</v>
      </c>
      <c r="AA825" s="35">
        <f>VLOOKUP($L825,setting!$A$2:$M$93,13,0)</f>
        <v>8007</v>
      </c>
      <c r="AC825" s="33" t="s">
        <v>305</v>
      </c>
      <c r="AD825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('C087EBC7C0BB','&lt;?xml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6" spans="1:30" s="52" customFormat="1" ht="135" x14ac:dyDescent="0.25">
      <c r="A826" s="52" t="s">
        <v>1637</v>
      </c>
      <c r="B826" s="52" t="str">
        <f t="shared" si="670"/>
        <v>21B</v>
      </c>
      <c r="C826" s="52" t="str">
        <f>VLOOKUP(B826,Cabang!A:B,2,0)</f>
        <v>Palangkaraya</v>
      </c>
      <c r="D826" s="52" t="str">
        <f>VLOOKUP(B826,Cabang!A:C,3,0)</f>
        <v>TKTW5</v>
      </c>
      <c r="E826" s="52" t="s">
        <v>1657</v>
      </c>
      <c r="F826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6" s="5" t="str">
        <f t="shared" si="672"/>
        <v>C087EBC7C0D1</v>
      </c>
      <c r="I826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6" s="52" t="str">
        <f t="shared" si="674"/>
        <v>21BM100</v>
      </c>
      <c r="L826" s="52" t="str">
        <f t="shared" si="675"/>
        <v>21B</v>
      </c>
      <c r="M826" s="35" t="str">
        <f>VLOOKUP($L826,setting!$A$2:$M$93,3,0)</f>
        <v>192.168.0.157</v>
      </c>
      <c r="N826" s="35">
        <f>VLOOKUP($L826,setting!$A$2:$M$93,4,0)</f>
        <v>8007</v>
      </c>
      <c r="O826" s="35" t="str">
        <f>VLOOKUP($L826,setting!$A$2:$M$93,5,0)</f>
        <v>36.89.97.211</v>
      </c>
      <c r="P826" s="35">
        <f>VLOOKUP($L826,setting!$A$2:$M$93,6,0)</f>
        <v>8007</v>
      </c>
      <c r="Q826" s="52">
        <v>1</v>
      </c>
      <c r="R826" s="52">
        <v>1</v>
      </c>
      <c r="S826" s="52">
        <v>1234</v>
      </c>
      <c r="T826" s="52" t="s">
        <v>120</v>
      </c>
      <c r="U826" s="52" t="s">
        <v>302</v>
      </c>
      <c r="V826" s="52" t="s">
        <v>302</v>
      </c>
      <c r="W826" s="5" t="s">
        <v>466</v>
      </c>
      <c r="X826" s="5" t="s">
        <v>466</v>
      </c>
      <c r="Z826" s="35" t="str">
        <f>VLOOKUP($L826,setting!$A$2:$M$93,12,0)</f>
        <v>118.97.237.244</v>
      </c>
      <c r="AA826" s="35">
        <f>VLOOKUP($L826,setting!$A$2:$M$93,13,0)</f>
        <v>8007</v>
      </c>
      <c r="AC826" s="33" t="s">
        <v>305</v>
      </c>
      <c r="AD826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('C087EBC7C0D1','&lt;?xml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7" spans="1:30" s="52" customFormat="1" ht="135" x14ac:dyDescent="0.25">
      <c r="A827" s="52" t="s">
        <v>1638</v>
      </c>
      <c r="B827" s="52" t="str">
        <f t="shared" si="670"/>
        <v>21B</v>
      </c>
      <c r="C827" s="52" t="str">
        <f>VLOOKUP(B827,Cabang!A:B,2,0)</f>
        <v>Palangkaraya</v>
      </c>
      <c r="D827" s="52" t="str">
        <f>VLOOKUP(B827,Cabang!A:C,3,0)</f>
        <v>TKTW5</v>
      </c>
      <c r="E827" s="51" t="s">
        <v>1658</v>
      </c>
      <c r="F827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7" s="5" t="str">
        <f t="shared" si="672"/>
        <v>C087EBC7C09F</v>
      </c>
      <c r="I827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7" s="52" t="str">
        <f t="shared" si="674"/>
        <v>21BM100</v>
      </c>
      <c r="L827" s="52" t="str">
        <f t="shared" si="675"/>
        <v>21B</v>
      </c>
      <c r="M827" s="35" t="str">
        <f>VLOOKUP($L827,setting!$A$2:$M$93,3,0)</f>
        <v>192.168.0.157</v>
      </c>
      <c r="N827" s="35">
        <f>VLOOKUP($L827,setting!$A$2:$M$93,4,0)</f>
        <v>8007</v>
      </c>
      <c r="O827" s="35" t="str">
        <f>VLOOKUP($L827,setting!$A$2:$M$93,5,0)</f>
        <v>36.89.97.211</v>
      </c>
      <c r="P827" s="35">
        <f>VLOOKUP($L827,setting!$A$2:$M$93,6,0)</f>
        <v>8007</v>
      </c>
      <c r="Q827" s="52">
        <v>1</v>
      </c>
      <c r="R827" s="52">
        <v>1</v>
      </c>
      <c r="S827" s="52">
        <v>1234</v>
      </c>
      <c r="T827" s="52" t="s">
        <v>120</v>
      </c>
      <c r="U827" s="52" t="s">
        <v>302</v>
      </c>
      <c r="V827" s="52" t="s">
        <v>302</v>
      </c>
      <c r="W827" s="5" t="s">
        <v>466</v>
      </c>
      <c r="X827" s="5" t="s">
        <v>466</v>
      </c>
      <c r="Z827" s="35" t="str">
        <f>VLOOKUP($L827,setting!$A$2:$M$93,12,0)</f>
        <v>118.97.237.244</v>
      </c>
      <c r="AA827" s="35">
        <f>VLOOKUP($L827,setting!$A$2:$M$93,13,0)</f>
        <v>8007</v>
      </c>
      <c r="AC827" s="33" t="s">
        <v>305</v>
      </c>
      <c r="AD827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('C087EBC7C09F','&lt;?xml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8" spans="1:30" s="52" customFormat="1" ht="135" x14ac:dyDescent="0.25">
      <c r="A828" s="52" t="s">
        <v>1639</v>
      </c>
      <c r="B828" s="52" t="str">
        <f t="shared" si="670"/>
        <v>21B</v>
      </c>
      <c r="C828" s="52" t="str">
        <f>VLOOKUP(B828,Cabang!A:B,2,0)</f>
        <v>Palangkaraya</v>
      </c>
      <c r="D828" s="52" t="str">
        <f>VLOOKUP(B828,Cabang!A:C,3,0)</f>
        <v>TKTW5</v>
      </c>
      <c r="E828" s="52" t="s">
        <v>1659</v>
      </c>
      <c r="F828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8" s="5" t="str">
        <f t="shared" si="672"/>
        <v>C087EBC7C0BD</v>
      </c>
      <c r="I828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8" s="52" t="str">
        <f t="shared" si="674"/>
        <v>21BM100</v>
      </c>
      <c r="L828" s="52" t="str">
        <f t="shared" si="675"/>
        <v>21B</v>
      </c>
      <c r="M828" s="35" t="str">
        <f>VLOOKUP($L828,setting!$A$2:$M$93,3,0)</f>
        <v>192.168.0.157</v>
      </c>
      <c r="N828" s="35">
        <f>VLOOKUP($L828,setting!$A$2:$M$93,4,0)</f>
        <v>8007</v>
      </c>
      <c r="O828" s="35" t="str">
        <f>VLOOKUP($L828,setting!$A$2:$M$93,5,0)</f>
        <v>36.89.97.211</v>
      </c>
      <c r="P828" s="35">
        <f>VLOOKUP($L828,setting!$A$2:$M$93,6,0)</f>
        <v>8007</v>
      </c>
      <c r="Q828" s="52">
        <v>1</v>
      </c>
      <c r="R828" s="52">
        <v>1</v>
      </c>
      <c r="S828" s="52">
        <v>1234</v>
      </c>
      <c r="T828" s="52" t="s">
        <v>120</v>
      </c>
      <c r="U828" s="52" t="s">
        <v>302</v>
      </c>
      <c r="V828" s="52" t="s">
        <v>302</v>
      </c>
      <c r="W828" s="5" t="s">
        <v>466</v>
      </c>
      <c r="X828" s="5" t="s">
        <v>466</v>
      </c>
      <c r="Z828" s="35" t="str">
        <f>VLOOKUP($L828,setting!$A$2:$M$93,12,0)</f>
        <v>118.97.237.244</v>
      </c>
      <c r="AA828" s="35">
        <f>VLOOKUP($L828,setting!$A$2:$M$93,13,0)</f>
        <v>8007</v>
      </c>
      <c r="AC828" s="33" t="s">
        <v>305</v>
      </c>
      <c r="AD828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('C087EBC7C0BD','&lt;?xml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29" spans="1:30" s="52" customFormat="1" ht="135" x14ac:dyDescent="0.25">
      <c r="A829" s="52" t="s">
        <v>1640</v>
      </c>
      <c r="B829" s="52" t="str">
        <f t="shared" si="670"/>
        <v>21B</v>
      </c>
      <c r="C829" s="52" t="str">
        <f>VLOOKUP(B829,Cabang!A:B,2,0)</f>
        <v>Palangkaraya</v>
      </c>
      <c r="D829" s="52" t="str">
        <f>VLOOKUP(B829,Cabang!A:C,3,0)</f>
        <v>TKTW5</v>
      </c>
      <c r="E829" s="52" t="s">
        <v>1660</v>
      </c>
      <c r="F829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29" s="5" t="str">
        <f t="shared" si="672"/>
        <v>C087EBC7C0C9</v>
      </c>
      <c r="I829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29" s="52" t="str">
        <f t="shared" si="674"/>
        <v>21BM100</v>
      </c>
      <c r="L829" s="52" t="str">
        <f t="shared" si="675"/>
        <v>21B</v>
      </c>
      <c r="M829" s="35" t="str">
        <f>VLOOKUP($L829,setting!$A$2:$M$93,3,0)</f>
        <v>192.168.0.157</v>
      </c>
      <c r="N829" s="35">
        <f>VLOOKUP($L829,setting!$A$2:$M$93,4,0)</f>
        <v>8007</v>
      </c>
      <c r="O829" s="35" t="str">
        <f>VLOOKUP($L829,setting!$A$2:$M$93,5,0)</f>
        <v>36.89.97.211</v>
      </c>
      <c r="P829" s="35">
        <f>VLOOKUP($L829,setting!$A$2:$M$93,6,0)</f>
        <v>8007</v>
      </c>
      <c r="Q829" s="52">
        <v>1</v>
      </c>
      <c r="R829" s="52">
        <v>1</v>
      </c>
      <c r="S829" s="52">
        <v>1234</v>
      </c>
      <c r="T829" s="52" t="s">
        <v>120</v>
      </c>
      <c r="U829" s="52" t="s">
        <v>302</v>
      </c>
      <c r="V829" s="52" t="s">
        <v>302</v>
      </c>
      <c r="W829" s="5" t="s">
        <v>466</v>
      </c>
      <c r="X829" s="5" t="s">
        <v>466</v>
      </c>
      <c r="Z829" s="35" t="str">
        <f>VLOOKUP($L829,setting!$A$2:$M$93,12,0)</f>
        <v>118.97.237.244</v>
      </c>
      <c r="AA829" s="35">
        <f>VLOOKUP($L829,setting!$A$2:$M$93,13,0)</f>
        <v>8007</v>
      </c>
      <c r="AC829" s="33" t="s">
        <v>305</v>
      </c>
      <c r="AD829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('C087EBC7C0C9','&lt;?xml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0" spans="1:30" s="52" customFormat="1" ht="135" x14ac:dyDescent="0.25">
      <c r="A830" s="52" t="s">
        <v>1641</v>
      </c>
      <c r="B830" s="52" t="str">
        <f t="shared" si="670"/>
        <v>21B</v>
      </c>
      <c r="C830" s="52" t="str">
        <f>VLOOKUP(B830,Cabang!A:B,2,0)</f>
        <v>Palangkaraya</v>
      </c>
      <c r="D830" s="52" t="str">
        <f>VLOOKUP(B830,Cabang!A:C,3,0)</f>
        <v>TKTW5</v>
      </c>
      <c r="E830" s="52" t="s">
        <v>1661</v>
      </c>
      <c r="F830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30" s="5" t="str">
        <f t="shared" si="672"/>
        <v>C087EBC64067</v>
      </c>
      <c r="I830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30" s="52" t="str">
        <f t="shared" si="674"/>
        <v>21BM100</v>
      </c>
      <c r="L830" s="52" t="str">
        <f t="shared" si="675"/>
        <v>21B</v>
      </c>
      <c r="M830" s="35" t="str">
        <f>VLOOKUP($L830,setting!$A$2:$M$93,3,0)</f>
        <v>192.168.0.157</v>
      </c>
      <c r="N830" s="35">
        <f>VLOOKUP($L830,setting!$A$2:$M$93,4,0)</f>
        <v>8007</v>
      </c>
      <c r="O830" s="35" t="str">
        <f>VLOOKUP($L830,setting!$A$2:$M$93,5,0)</f>
        <v>36.89.97.211</v>
      </c>
      <c r="P830" s="35">
        <f>VLOOKUP($L830,setting!$A$2:$M$93,6,0)</f>
        <v>8007</v>
      </c>
      <c r="Q830" s="52">
        <v>1</v>
      </c>
      <c r="R830" s="52">
        <v>1</v>
      </c>
      <c r="S830" s="52">
        <v>1234</v>
      </c>
      <c r="T830" s="52" t="s">
        <v>120</v>
      </c>
      <c r="U830" s="52" t="s">
        <v>302</v>
      </c>
      <c r="V830" s="52" t="s">
        <v>302</v>
      </c>
      <c r="W830" s="5" t="s">
        <v>466</v>
      </c>
      <c r="X830" s="5" t="s">
        <v>466</v>
      </c>
      <c r="Z830" s="35" t="str">
        <f>VLOOKUP($L830,setting!$A$2:$M$93,12,0)</f>
        <v>118.97.237.244</v>
      </c>
      <c r="AA830" s="35">
        <f>VLOOKUP($L830,setting!$A$2:$M$93,13,0)</f>
        <v>8007</v>
      </c>
      <c r="AC830" s="33" t="s">
        <v>305</v>
      </c>
      <c r="AD830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('C087EBC64067','&lt;?xml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1" spans="1:30" s="52" customFormat="1" ht="135" x14ac:dyDescent="0.25">
      <c r="A831" s="52" t="s">
        <v>1642</v>
      </c>
      <c r="B831" s="52" t="str">
        <f t="shared" si="670"/>
        <v>21B</v>
      </c>
      <c r="C831" s="52" t="str">
        <f>VLOOKUP(B831,Cabang!A:B,2,0)</f>
        <v>Palangkaraya</v>
      </c>
      <c r="D831" s="52" t="str">
        <f>VLOOKUP(B831,Cabang!A:C,3,0)</f>
        <v>TKTW5</v>
      </c>
      <c r="E831" s="52" t="s">
        <v>1662</v>
      </c>
      <c r="F831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31" s="5" t="str">
        <f t="shared" si="672"/>
        <v>C087EBC7C019</v>
      </c>
      <c r="I831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31" s="52" t="str">
        <f t="shared" si="674"/>
        <v>21BM100</v>
      </c>
      <c r="L831" s="52" t="str">
        <f t="shared" si="675"/>
        <v>21B</v>
      </c>
      <c r="M831" s="35" t="str">
        <f>VLOOKUP($L831,setting!$A$2:$M$93,3,0)</f>
        <v>192.168.0.157</v>
      </c>
      <c r="N831" s="35">
        <f>VLOOKUP($L831,setting!$A$2:$M$93,4,0)</f>
        <v>8007</v>
      </c>
      <c r="O831" s="35" t="str">
        <f>VLOOKUP($L831,setting!$A$2:$M$93,5,0)</f>
        <v>36.89.97.211</v>
      </c>
      <c r="P831" s="35">
        <f>VLOOKUP($L831,setting!$A$2:$M$93,6,0)</f>
        <v>8007</v>
      </c>
      <c r="Q831" s="52">
        <v>1</v>
      </c>
      <c r="R831" s="52">
        <v>1</v>
      </c>
      <c r="S831" s="52">
        <v>1234</v>
      </c>
      <c r="T831" s="52" t="s">
        <v>120</v>
      </c>
      <c r="U831" s="52" t="s">
        <v>302</v>
      </c>
      <c r="V831" s="52" t="s">
        <v>302</v>
      </c>
      <c r="W831" s="5" t="s">
        <v>466</v>
      </c>
      <c r="X831" s="5" t="s">
        <v>466</v>
      </c>
      <c r="Z831" s="35" t="str">
        <f>VLOOKUP($L831,setting!$A$2:$M$93,12,0)</f>
        <v>118.97.237.244</v>
      </c>
      <c r="AA831" s="35">
        <f>VLOOKUP($L831,setting!$A$2:$M$93,13,0)</f>
        <v>8007</v>
      </c>
      <c r="AC831" s="33" t="s">
        <v>305</v>
      </c>
      <c r="AD831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('C087EBC7C019','&lt;?xml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2" spans="1:30" s="52" customFormat="1" ht="135" x14ac:dyDescent="0.25">
      <c r="A832" s="52" t="s">
        <v>1643</v>
      </c>
      <c r="B832" s="52" t="str">
        <f t="shared" si="670"/>
        <v>21B</v>
      </c>
      <c r="C832" s="52" t="str">
        <f>VLOOKUP(B832,Cabang!A:B,2,0)</f>
        <v>Palangkaraya</v>
      </c>
      <c r="D832" s="52" t="str">
        <f>VLOOKUP(B832,Cabang!A:C,3,0)</f>
        <v>TKTW5</v>
      </c>
      <c r="E832" s="52" t="s">
        <v>1663</v>
      </c>
      <c r="F832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32" s="5" t="str">
        <f t="shared" si="672"/>
        <v>C087EBC7C0E7</v>
      </c>
      <c r="I832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32" s="52" t="str">
        <f t="shared" si="674"/>
        <v>21BM100</v>
      </c>
      <c r="L832" s="52" t="str">
        <f t="shared" si="675"/>
        <v>21B</v>
      </c>
      <c r="M832" s="35" t="str">
        <f>VLOOKUP($L832,setting!$A$2:$M$93,3,0)</f>
        <v>192.168.0.157</v>
      </c>
      <c r="N832" s="35">
        <f>VLOOKUP($L832,setting!$A$2:$M$93,4,0)</f>
        <v>8007</v>
      </c>
      <c r="O832" s="35" t="str">
        <f>VLOOKUP($L832,setting!$A$2:$M$93,5,0)</f>
        <v>36.89.97.211</v>
      </c>
      <c r="P832" s="35">
        <f>VLOOKUP($L832,setting!$A$2:$M$93,6,0)</f>
        <v>8007</v>
      </c>
      <c r="Q832" s="52">
        <v>1</v>
      </c>
      <c r="R832" s="52">
        <v>1</v>
      </c>
      <c r="S832" s="52">
        <v>1234</v>
      </c>
      <c r="T832" s="52" t="s">
        <v>120</v>
      </c>
      <c r="U832" s="52" t="s">
        <v>302</v>
      </c>
      <c r="V832" s="52" t="s">
        <v>302</v>
      </c>
      <c r="W832" s="5" t="s">
        <v>466</v>
      </c>
      <c r="X832" s="5" t="s">
        <v>466</v>
      </c>
      <c r="Z832" s="35" t="str">
        <f>VLOOKUP($L832,setting!$A$2:$M$93,12,0)</f>
        <v>118.97.237.244</v>
      </c>
      <c r="AA832" s="35">
        <f>VLOOKUP($L832,setting!$A$2:$M$93,13,0)</f>
        <v>8007</v>
      </c>
      <c r="AC832" s="33" t="s">
        <v>305</v>
      </c>
      <c r="AD832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('C087EBC7C0E7','&lt;?xml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3" spans="1:30" s="52" customFormat="1" ht="135" x14ac:dyDescent="0.25">
      <c r="A833" s="52" t="s">
        <v>1644</v>
      </c>
      <c r="B833" s="52" t="str">
        <f t="shared" si="670"/>
        <v>21B</v>
      </c>
      <c r="C833" s="52" t="str">
        <f>VLOOKUP(B833,Cabang!A:B,2,0)</f>
        <v>Palangkaraya</v>
      </c>
      <c r="D833" s="52" t="str">
        <f>VLOOKUP(B833,Cabang!A:C,3,0)</f>
        <v>TKTW5</v>
      </c>
      <c r="E833" s="52" t="s">
        <v>1664</v>
      </c>
      <c r="F833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33" s="5" t="str">
        <f t="shared" si="672"/>
        <v>C087EBC7C0CB</v>
      </c>
      <c r="I833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33" s="52" t="str">
        <f t="shared" si="674"/>
        <v>21BM100</v>
      </c>
      <c r="L833" s="52" t="str">
        <f t="shared" si="675"/>
        <v>21B</v>
      </c>
      <c r="M833" s="35" t="str">
        <f>VLOOKUP($L833,setting!$A$2:$M$93,3,0)</f>
        <v>192.168.0.157</v>
      </c>
      <c r="N833" s="35">
        <f>VLOOKUP($L833,setting!$A$2:$M$93,4,0)</f>
        <v>8007</v>
      </c>
      <c r="O833" s="35" t="str">
        <f>VLOOKUP($L833,setting!$A$2:$M$93,5,0)</f>
        <v>36.89.97.211</v>
      </c>
      <c r="P833" s="35">
        <f>VLOOKUP($L833,setting!$A$2:$M$93,6,0)</f>
        <v>8007</v>
      </c>
      <c r="Q833" s="52">
        <v>1</v>
      </c>
      <c r="R833" s="52">
        <v>1</v>
      </c>
      <c r="S833" s="52">
        <v>1234</v>
      </c>
      <c r="T833" s="52" t="s">
        <v>120</v>
      </c>
      <c r="U833" s="52" t="s">
        <v>302</v>
      </c>
      <c r="V833" s="52" t="s">
        <v>302</v>
      </c>
      <c r="W833" s="5" t="s">
        <v>466</v>
      </c>
      <c r="X833" s="5" t="s">
        <v>466</v>
      </c>
      <c r="Z833" s="35" t="str">
        <f>VLOOKUP($L833,setting!$A$2:$M$93,12,0)</f>
        <v>118.97.237.244</v>
      </c>
      <c r="AA833" s="35">
        <f>VLOOKUP($L833,setting!$A$2:$M$93,13,0)</f>
        <v>8007</v>
      </c>
      <c r="AC833" s="33" t="s">
        <v>305</v>
      </c>
      <c r="AD833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('C087EBC7C0CB','&lt;?xml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4" spans="1:30" s="52" customFormat="1" ht="135" x14ac:dyDescent="0.25">
      <c r="A834" s="52" t="s">
        <v>1645</v>
      </c>
      <c r="B834" s="52" t="str">
        <f t="shared" si="670"/>
        <v>21B</v>
      </c>
      <c r="C834" s="52" t="str">
        <f>VLOOKUP(B834,Cabang!A:B,2,0)</f>
        <v>Palangkaraya</v>
      </c>
      <c r="D834" s="52" t="str">
        <f>VLOOKUP(B834,Cabang!A:C,3,0)</f>
        <v>TKTW5</v>
      </c>
      <c r="E834" s="52" t="s">
        <v>1665</v>
      </c>
      <c r="F834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34" s="5" t="str">
        <f t="shared" si="672"/>
        <v>C087EBC7BE3D</v>
      </c>
      <c r="I834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34" s="52" t="str">
        <f t="shared" si="674"/>
        <v>21BM100</v>
      </c>
      <c r="L834" s="52" t="str">
        <f t="shared" si="675"/>
        <v>21B</v>
      </c>
      <c r="M834" s="35" t="str">
        <f>VLOOKUP($L834,setting!$A$2:$M$93,3,0)</f>
        <v>192.168.0.157</v>
      </c>
      <c r="N834" s="35">
        <f>VLOOKUP($L834,setting!$A$2:$M$93,4,0)</f>
        <v>8007</v>
      </c>
      <c r="O834" s="35" t="str">
        <f>VLOOKUP($L834,setting!$A$2:$M$93,5,0)</f>
        <v>36.89.97.211</v>
      </c>
      <c r="P834" s="35">
        <f>VLOOKUP($L834,setting!$A$2:$M$93,6,0)</f>
        <v>8007</v>
      </c>
      <c r="Q834" s="52">
        <v>1</v>
      </c>
      <c r="R834" s="52">
        <v>1</v>
      </c>
      <c r="S834" s="52">
        <v>1234</v>
      </c>
      <c r="T834" s="52" t="s">
        <v>120</v>
      </c>
      <c r="U834" s="52" t="s">
        <v>302</v>
      </c>
      <c r="V834" s="52" t="s">
        <v>302</v>
      </c>
      <c r="W834" s="5" t="s">
        <v>466</v>
      </c>
      <c r="X834" s="5" t="s">
        <v>466</v>
      </c>
      <c r="Z834" s="35" t="str">
        <f>VLOOKUP($L834,setting!$A$2:$M$93,12,0)</f>
        <v>118.97.237.244</v>
      </c>
      <c r="AA834" s="35">
        <f>VLOOKUP($L834,setting!$A$2:$M$93,13,0)</f>
        <v>8007</v>
      </c>
      <c r="AC834" s="33" t="s">
        <v>305</v>
      </c>
      <c r="AD834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('C087EBC7BE3D','&lt;?xml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5" spans="1:30" s="52" customFormat="1" ht="135" x14ac:dyDescent="0.25">
      <c r="A835" s="52" t="s">
        <v>1646</v>
      </c>
      <c r="B835" s="52" t="str">
        <f t="shared" si="670"/>
        <v>21B</v>
      </c>
      <c r="C835" s="52" t="str">
        <f>VLOOKUP(B835,Cabang!A:B,2,0)</f>
        <v>Palangkaraya</v>
      </c>
      <c r="D835" s="52" t="str">
        <f>VLOOKUP(B835,Cabang!A:C,3,0)</f>
        <v>TKTW5</v>
      </c>
      <c r="E835" s="52" t="s">
        <v>1666</v>
      </c>
      <c r="F835" s="33" t="str">
        <f t="shared" si="671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H835" s="5" t="str">
        <f t="shared" si="672"/>
        <v>C087EBC7C125</v>
      </c>
      <c r="I835" s="52" t="str">
        <f t="shared" si="673"/>
        <v>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</v>
      </c>
      <c r="K835" s="52" t="str">
        <f t="shared" si="674"/>
        <v>21BM100</v>
      </c>
      <c r="L835" s="52" t="str">
        <f t="shared" si="675"/>
        <v>21B</v>
      </c>
      <c r="M835" s="35" t="str">
        <f>VLOOKUP($L835,setting!$A$2:$M$93,3,0)</f>
        <v>192.168.0.157</v>
      </c>
      <c r="N835" s="35">
        <f>VLOOKUP($L835,setting!$A$2:$M$93,4,0)</f>
        <v>8007</v>
      </c>
      <c r="O835" s="35" t="str">
        <f>VLOOKUP($L835,setting!$A$2:$M$93,5,0)</f>
        <v>36.89.97.211</v>
      </c>
      <c r="P835" s="35">
        <f>VLOOKUP($L835,setting!$A$2:$M$93,6,0)</f>
        <v>8007</v>
      </c>
      <c r="Q835" s="52">
        <v>1</v>
      </c>
      <c r="R835" s="52">
        <v>1</v>
      </c>
      <c r="S835" s="52">
        <v>1234</v>
      </c>
      <c r="T835" s="52" t="s">
        <v>120</v>
      </c>
      <c r="U835" s="52" t="s">
        <v>302</v>
      </c>
      <c r="V835" s="52" t="s">
        <v>302</v>
      </c>
      <c r="W835" s="5" t="s">
        <v>466</v>
      </c>
      <c r="X835" s="5" t="s">
        <v>466</v>
      </c>
      <c r="Z835" s="35" t="str">
        <f>VLOOKUP($L835,setting!$A$2:$M$93,12,0)</f>
        <v>118.97.237.244</v>
      </c>
      <c r="AA835" s="35">
        <f>VLOOKUP($L835,setting!$A$2:$M$93,13,0)</f>
        <v>8007</v>
      </c>
      <c r="AC835" s="33" t="s">
        <v>305</v>
      </c>
      <c r="AD835" s="33" t="str">
        <f t="shared" si="676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('C087EBC7C125','&lt;?xml version="1.0" encoding="UTF-8"?&gt;&lt;userconfig&gt;&lt;username&gt;Office Mebel Palangkaraya&lt;/username&gt;&lt;szId&gt;21BM100&lt;/szId&gt;&lt;password&gt;1234&lt;/password&gt;&lt;szDepoId&gt;21B&lt;/szDepoId&gt;&lt;szDepoName&gt;Palangkaraya&lt;/szDepoName&gt;&lt;database&gt;MobileSFA.db3&lt;/database&gt;&lt;szWifiIP&gt;192.168.0.157&lt;/szWifiIP&gt;&lt;szWifiPort&gt;8007&lt;/szWifiPort&gt;&lt;szGPRSIP&gt;36.89.97.211&lt;/szGPRSIP&gt;&lt;szGPRSPort&gt;8007&lt;/szGPRSPort&gt;  &lt;szBackUpIP&gt;118.97.237.244&lt;/szBackUpIP&gt;&lt;szBackUpPort&gt;8007&lt;/szBackUpPort&gt;  &lt;szType&gt;TO&lt;/szType&gt;&lt;bWifi&gt;YES&lt;/bWifi&gt;&lt;bDalamKota&gt;YES&lt;/bDalamKota&gt;    &lt;/userconfig&gt;','','21BM100','21B','192.168.0.157','8007','36.89.97.211','8007','1','1','1234','TO','INJECT','INJECT','2017-12-22 08:15:30','2017-12-22 08:15:30','','118.97.237.244','8007');</v>
      </c>
    </row>
    <row r="836" spans="1:30" x14ac:dyDescent="0.25">
      <c r="L836"/>
    </row>
    <row r="837" spans="1:30" ht="135" x14ac:dyDescent="0.25">
      <c r="A837" s="50" t="s">
        <v>1669</v>
      </c>
      <c r="B837" s="52" t="str">
        <f t="shared" ref="B837:B838" si="677">LEFT(A837,3)</f>
        <v>05A</v>
      </c>
      <c r="C837" s="52" t="str">
        <f>VLOOKUP(B837,Cabang!A:B,2,0)</f>
        <v>Padang</v>
      </c>
      <c r="D837" s="52" t="str">
        <f>VLOOKUP(B837,Cabang!A:C,3,0)</f>
        <v>TKTW1</v>
      </c>
      <c r="E837" s="50" t="s">
        <v>1671</v>
      </c>
      <c r="F837" s="33" t="str">
        <f t="shared" ref="F837:F838" si="678">CONCATENATE("&lt;?xml version=""1.0"" encoding=""UTF-8""?&gt;&lt;userconfig&gt;&lt;username&gt;Office Mebel ",C837,"&lt;/username&gt;&lt;szId&gt;",K837,"&lt;/szId&gt;&lt;password&gt;1234&lt;/password&gt;&lt;szDepoId&gt;",L837,"&lt;/szDepoId&gt;&lt;szDepoName&gt;",C837,"&lt;/szDepoName&gt;&lt;database&gt;MobileSFA.db3&lt;/database&gt;&lt;szWifiIP&gt;",M837,"&lt;/szWifiIP&gt;&lt;szWifiPort&gt;",N837,"&lt;/szWifiPort&gt;&lt;szGPRSIP&gt;",O837,"&lt;/szGPRSIP&gt;&lt;szGPRSPort&gt;",P837,"&lt;/szGPRSPort&gt;  &lt;szBackUpIP&gt;",Z837,"&lt;/szBackUpIP&gt;&lt;szBackUpPort&gt;",AA837,"&lt;/szBackUpPort&gt;  &lt;szType&gt;",T837,"&lt;/szType&gt;&lt;bWifi&gt;YES&lt;/bWifi&gt;&lt;bDalamKota&gt;YES&lt;/bDalamKota&gt;    &lt;/userconfig&gt;")</f>
        <v>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G837" s="52"/>
      <c r="H837" s="5" t="str">
        <f t="shared" ref="H837:H838" si="679">E837</f>
        <v>C087EBC7C017</v>
      </c>
      <c r="I837" s="52" t="str">
        <f t="shared" ref="I837:I838" si="680">F837</f>
        <v>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J837" s="52"/>
      <c r="K837" s="52" t="str">
        <f t="shared" ref="K837:K838" si="681">CONCATENATE(B837,"M100")</f>
        <v>05AM100</v>
      </c>
      <c r="L837" s="52" t="str">
        <f t="shared" ref="L837:L838" si="682">B837</f>
        <v>05A</v>
      </c>
      <c r="M837" s="35" t="str">
        <f>VLOOKUP($L837,setting!$A$2:$M$93,3,0)</f>
        <v>192.168.0.240</v>
      </c>
      <c r="N837" s="35">
        <f>VLOOKUP($L837,setting!$A$2:$M$93,4,0)</f>
        <v>8008</v>
      </c>
      <c r="O837" s="35" t="str">
        <f>VLOOKUP($L837,setting!$A$2:$M$93,5,0)</f>
        <v>36.89.97.212</v>
      </c>
      <c r="P837" s="35">
        <f>VLOOKUP($L837,setting!$A$2:$M$93,6,0)</f>
        <v>8008</v>
      </c>
      <c r="Q837" s="52">
        <v>1</v>
      </c>
      <c r="R837" s="52">
        <v>1</v>
      </c>
      <c r="S837" s="52">
        <v>1234</v>
      </c>
      <c r="T837" s="52" t="s">
        <v>120</v>
      </c>
      <c r="U837" s="52" t="s">
        <v>302</v>
      </c>
      <c r="V837" s="52" t="s">
        <v>302</v>
      </c>
      <c r="W837" s="5" t="s">
        <v>466</v>
      </c>
      <c r="X837" s="5" t="s">
        <v>466</v>
      </c>
      <c r="Y837" s="52"/>
      <c r="Z837" s="35" t="str">
        <f>VLOOKUP($L837,setting!$A$2:$M$93,12,0)</f>
        <v>118.97.237.244</v>
      </c>
      <c r="AA837" s="35">
        <f>VLOOKUP($L837,setting!$A$2:$M$93,13,0)</f>
        <v>8008</v>
      </c>
      <c r="AB837" s="52"/>
      <c r="AC837" s="33" t="s">
        <v>305</v>
      </c>
      <c r="AD837" s="33" t="str">
        <f t="shared" ref="AD837:AD838" si="683">CONCATENATE(AC837,H837,"','",I837,"','",J837,"','",K837,"','",L837,"','",M837,"','",N837,"','",O837,"','",P837,"','",Q837,"','",R837,"','",S837,"','",T837,"','",U837,"','",V837,"','",W837,"','",X837,"','",Y837,"','",Z837,"','",AA837,"');")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('C087EBC7C017','&lt;?xml version="1.0" encoding="UTF-8"?&gt;&lt;userconfig&gt;&lt;username&gt;Office Mebel Padang&lt;/username&gt;&lt;szId&gt;05AM100&lt;/szId&gt;&lt;password&gt;1234&lt;/password&gt;&lt;szDepoId&gt;05A&lt;/szDepoId&gt;&lt;szDepoName&gt;Padang&lt;/szDepoName&gt;&lt;database&gt;MobileSFA.db3&lt;/database&gt;&lt;szWifiIP&gt;192.168.0.240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&lt;/userconfig&gt;','','05AM100','05A','192.168.0.240','8008','36.89.97.212','8008','1','1','1234','TO','INJECT','INJECT','2017-12-22 08:15:30','2017-12-22 08:15:30','','118.97.237.244','8008');</v>
      </c>
    </row>
    <row r="838" spans="1:30" ht="135" x14ac:dyDescent="0.25">
      <c r="A838" s="52" t="s">
        <v>1670</v>
      </c>
      <c r="B838" s="52" t="str">
        <f t="shared" si="677"/>
        <v>16A</v>
      </c>
      <c r="C838" s="52" t="str">
        <f>VLOOKUP(B838,Cabang!A:B,2,0)</f>
        <v>Tuban</v>
      </c>
      <c r="D838" s="52" t="str">
        <f>VLOOKUP(B838,Cabang!A:C,3,0)</f>
        <v>TKTW4</v>
      </c>
      <c r="E838" s="50" t="s">
        <v>1672</v>
      </c>
      <c r="F838" s="33" t="str">
        <f t="shared" si="678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838" s="52"/>
      <c r="H838" s="5" t="str">
        <f t="shared" si="679"/>
        <v>C087EBC7C00B</v>
      </c>
      <c r="I838" s="52" t="str">
        <f t="shared" si="680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38" s="52"/>
      <c r="K838" s="52" t="str">
        <f t="shared" si="681"/>
        <v>16AM100</v>
      </c>
      <c r="L838" s="52" t="str">
        <f t="shared" si="682"/>
        <v>16A</v>
      </c>
      <c r="M838" s="35" t="str">
        <f>VLOOKUP($L838,setting!$A$2:$M$93,3,0)</f>
        <v>192.168.0.155</v>
      </c>
      <c r="N838" s="35">
        <f>VLOOKUP($L838,setting!$A$2:$M$93,4,0)</f>
        <v>8005</v>
      </c>
      <c r="O838" s="35" t="str">
        <f>VLOOKUP($L838,setting!$A$2:$M$93,5,0)</f>
        <v>182.23.61.173</v>
      </c>
      <c r="P838" s="35">
        <f>VLOOKUP($L838,setting!$A$2:$M$93,6,0)</f>
        <v>8005</v>
      </c>
      <c r="Q838" s="52">
        <v>1</v>
      </c>
      <c r="R838" s="52">
        <v>1</v>
      </c>
      <c r="S838" s="52">
        <v>1234</v>
      </c>
      <c r="T838" s="52" t="s">
        <v>120</v>
      </c>
      <c r="U838" s="52" t="s">
        <v>302</v>
      </c>
      <c r="V838" s="52" t="s">
        <v>302</v>
      </c>
      <c r="W838" s="5" t="s">
        <v>466</v>
      </c>
      <c r="X838" s="5" t="s">
        <v>466</v>
      </c>
      <c r="Y838" s="52"/>
      <c r="Z838" s="35" t="str">
        <f>VLOOKUP($L838,setting!$A$2:$M$93,12,0)</f>
        <v>118.97.237.244</v>
      </c>
      <c r="AA838" s="35">
        <f>VLOOKUP($L838,setting!$A$2:$M$93,13,0)</f>
        <v>8005</v>
      </c>
      <c r="AB838" s="52"/>
      <c r="AC838" s="33" t="s">
        <v>305</v>
      </c>
      <c r="AD838" s="33" t="str">
        <f t="shared" si="68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('C087EBC7C00B','&lt;?xml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839" spans="1:30" x14ac:dyDescent="0.25">
      <c r="L839"/>
    </row>
    <row r="840" spans="1:30" s="52" customFormat="1" ht="135" x14ac:dyDescent="0.25">
      <c r="A840" s="52" t="s">
        <v>1673</v>
      </c>
      <c r="B840" s="52" t="str">
        <f t="shared" ref="B840" si="684">LEFT(A840,3)</f>
        <v>14I</v>
      </c>
      <c r="C840" s="52" t="str">
        <f>VLOOKUP(B840,Cabang!A:B,2,0)</f>
        <v>Solo</v>
      </c>
      <c r="D840" s="52" t="str">
        <f>VLOOKUP(B840,Cabang!A:C,3,0)</f>
        <v>TKTW3</v>
      </c>
      <c r="E840" s="52" t="s">
        <v>1674</v>
      </c>
      <c r="F840" s="33" t="str">
        <f t="shared" ref="F840" si="685">CONCATENATE("&lt;?xml version=""1.0"" encoding=""UTF-8""?&gt;&lt;userconfig&gt;&lt;username&gt;Office Mebel ",C840,"&lt;/username&gt;&lt;szId&gt;",K840,"&lt;/szId&gt;&lt;password&gt;1234&lt;/password&gt;&lt;szDepoId&gt;",L840,"&lt;/szDepoId&gt;&lt;szDepoName&gt;",C840,"&lt;/szDepoName&gt;&lt;database&gt;MobileSFA.db3&lt;/database&gt;&lt;szWifiIP&gt;",M840,"&lt;/szWifiIP&gt;&lt;szWifiPort&gt;",N840,"&lt;/szWifiPort&gt;&lt;szGPRSIP&gt;",O840,"&lt;/szGPRSIP&gt;&lt;szGPRSPort&gt;",P840,"&lt;/szGPRSPort&gt;  &lt;szBackUpIP&gt;",Z840,"&lt;/szBackUpIP&gt;&lt;szBackUpPort&gt;",AA840,"&lt;/szBackUpPort&gt;  &lt;szType&gt;",T840,"&lt;/szType&gt;&lt;bWifi&gt;YES&lt;/bWifi&gt;&lt;bDalamKota&gt;YES&lt;/bDalamKota&gt;    &lt;/userconfig&gt;")</f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H840" s="5" t="str">
        <f t="shared" ref="H840" si="686">E840</f>
        <v>C087EBC7C0AD</v>
      </c>
      <c r="I840" s="52" t="str">
        <f t="shared" ref="I840" si="687">F840</f>
        <v>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K840" s="52" t="str">
        <f t="shared" ref="K840" si="688">CONCATENATE(B840,"M100")</f>
        <v>14IM100</v>
      </c>
      <c r="L840" s="52" t="str">
        <f t="shared" ref="L840" si="689">B840</f>
        <v>14I</v>
      </c>
      <c r="M840" s="35" t="str">
        <f>VLOOKUP($L840,setting!$A$2:$M$93,3,0)</f>
        <v>192.168.0.154</v>
      </c>
      <c r="N840" s="35">
        <f>VLOOKUP($L840,setting!$A$2:$M$93,4,0)</f>
        <v>8009</v>
      </c>
      <c r="O840" s="35" t="str">
        <f>VLOOKUP($L840,setting!$A$2:$M$93,5,0)</f>
        <v>182.23.61.172</v>
      </c>
      <c r="P840" s="35">
        <f>VLOOKUP($L840,setting!$A$2:$M$93,6,0)</f>
        <v>8009</v>
      </c>
      <c r="Q840" s="52">
        <v>1</v>
      </c>
      <c r="R840" s="52">
        <v>1</v>
      </c>
      <c r="S840" s="52">
        <v>1234</v>
      </c>
      <c r="T840" s="52" t="s">
        <v>120</v>
      </c>
      <c r="U840" s="52" t="s">
        <v>302</v>
      </c>
      <c r="V840" s="52" t="s">
        <v>302</v>
      </c>
      <c r="W840" s="5" t="s">
        <v>466</v>
      </c>
      <c r="X840" s="5" t="s">
        <v>466</v>
      </c>
      <c r="Z840" s="35" t="str">
        <f>VLOOKUP($L840,setting!$A$2:$M$93,12,0)</f>
        <v>118.97.237.244</v>
      </c>
      <c r="AA840" s="35">
        <f>VLOOKUP($L840,setting!$A$2:$M$93,13,0)</f>
        <v>8009</v>
      </c>
      <c r="AC840" s="33" t="s">
        <v>305</v>
      </c>
      <c r="AD840" s="33" t="str">
        <f t="shared" ref="AD840" si="690">CONCATENATE(AC840,H840,"','",I840,"','",J840,"','",K840,"','",L840,"','",M840,"','",N840,"','",O840,"','",P840,"','",Q840,"','",R840,"','",S840,"','",T840,"','",U840,"','",V840,"','",W840,"','",X840,"','",Y840,"','",Z840,"','",AA840,"');")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('C087EBC7C0AD','&lt;?xml version="1.0" encoding="UTF-8"?&gt;&lt;userconfig&gt;&lt;username&gt;Office Mebel Solo&lt;/username&gt;&lt;szId&gt;14IM100&lt;/szId&gt;&lt;password&gt;1234&lt;/password&gt;&lt;szDepoId&gt;14I&lt;/szDepoId&gt;&lt;szDepoName&gt;Solo&lt;/szDepoName&gt;&lt;database&gt;MobileSFA.db3&lt;/database&gt;&lt;szWifiIP&gt;192.168.0.154&lt;/szWifiIP&gt;&lt;szWifiPort&gt;8009&lt;/szWifiPort&gt;&lt;szGPRSIP&gt;182.23.61.172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&lt;/userconfig&gt;','','14IM100','14I','192.168.0.154','8009','182.23.61.172','8009','1','1','1234','TO','INJECT','INJECT','2017-12-22 08:15:30','2017-12-22 08:15:30','','118.97.237.244','8009');</v>
      </c>
    </row>
    <row r="841" spans="1:30" x14ac:dyDescent="0.25">
      <c r="L841"/>
    </row>
    <row r="842" spans="1:30" ht="135" x14ac:dyDescent="0.25">
      <c r="A842" s="52" t="s">
        <v>1675</v>
      </c>
      <c r="B842" s="52" t="str">
        <f t="shared" ref="B842:B845" si="691">LEFT(A842,3)</f>
        <v>09A</v>
      </c>
      <c r="C842" s="52" t="str">
        <f>VLOOKUP(B842,Cabang!A:B,2,0)</f>
        <v>Pangkalpinang</v>
      </c>
      <c r="D842" s="52" t="str">
        <f>VLOOKUP(B842,Cabang!A:C,3,0)</f>
        <v>TKTW1</v>
      </c>
      <c r="E842" s="52" t="s">
        <v>1679</v>
      </c>
      <c r="F842" s="33" t="str">
        <f t="shared" ref="F842:F845" si="692">CONCATENATE("&lt;?xml version=""1.0"" encoding=""UTF-8""?&gt;&lt;userconfig&gt;&lt;username&gt;Office Mebel ",C842,"&lt;/username&gt;&lt;szId&gt;",K842,"&lt;/szId&gt;&lt;password&gt;1234&lt;/password&gt;&lt;szDepoId&gt;",L842,"&lt;/szDepoId&gt;&lt;szDepoName&gt;",C842,"&lt;/szDepoName&gt;&lt;database&gt;MobileSFA.db3&lt;/database&gt;&lt;szWifiIP&gt;",M842,"&lt;/szWifiIP&gt;&lt;szWifiPort&gt;",N842,"&lt;/szWifiPort&gt;&lt;szGPRSIP&gt;",O842,"&lt;/szGPRSIP&gt;&lt;szGPRSPort&gt;",P842,"&lt;/szGPRSPort&gt;  &lt;szBackUpIP&gt;",Z842,"&lt;/szBackUpIP&gt;&lt;szBackUpPort&gt;",AA842,"&lt;/szBackUpPort&gt;  &lt;szType&gt;",T842,"&lt;/szType&gt;&lt;bWifi&gt;YES&lt;/bWifi&gt;&lt;bDalamKota&gt;YES&lt;/bDalamKota&gt;    &lt;/userconfig&gt;")</f>
        <v>&lt;?xml version="1.0" encoding="UTF-8"?&gt;&lt;userconfig&gt;&lt;username&gt;Office Mebel Pangkalpinang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842" s="52"/>
      <c r="H842" s="5" t="str">
        <f t="shared" ref="H842:H845" si="693">E842</f>
        <v>C087EBC7C26D</v>
      </c>
      <c r="I842" s="52" t="str">
        <f t="shared" ref="I842:I845" si="694">F842</f>
        <v>&lt;?xml version="1.0" encoding="UTF-8"?&gt;&lt;userconfig&gt;&lt;username&gt;Office Mebel Pangkalpinang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842" s="52"/>
      <c r="K842" s="52" t="str">
        <f t="shared" ref="K842:K845" si="695">CONCATENATE(B842,"M100")</f>
        <v>09AM100</v>
      </c>
      <c r="L842" s="52" t="str">
        <f t="shared" ref="L842:L845" si="696">B842</f>
        <v>09A</v>
      </c>
      <c r="M842" s="35" t="str">
        <f>VLOOKUP($L842,setting!$A$2:$M$93,3,0)</f>
        <v>192.168.0.158</v>
      </c>
      <c r="N842" s="35">
        <f>VLOOKUP($L842,setting!$A$2:$M$93,4,0)</f>
        <v>8009</v>
      </c>
      <c r="O842" s="35" t="str">
        <f>VLOOKUP($L842,setting!$A$2:$M$93,5,0)</f>
        <v>36.89.97.212</v>
      </c>
      <c r="P842" s="35">
        <f>VLOOKUP($L842,setting!$A$2:$M$93,6,0)</f>
        <v>8009</v>
      </c>
      <c r="Q842" s="52">
        <v>1</v>
      </c>
      <c r="R842" s="52">
        <v>1</v>
      </c>
      <c r="S842" s="52">
        <v>1234</v>
      </c>
      <c r="T842" s="52" t="s">
        <v>120</v>
      </c>
      <c r="U842" s="52" t="s">
        <v>302</v>
      </c>
      <c r="V842" s="52" t="s">
        <v>302</v>
      </c>
      <c r="W842" s="5" t="s">
        <v>466</v>
      </c>
      <c r="X842" s="5" t="s">
        <v>466</v>
      </c>
      <c r="Y842" s="52"/>
      <c r="Z842" s="35" t="str">
        <f>VLOOKUP($L842,setting!$A$2:$M$93,12,0)</f>
        <v>118.97.237.244</v>
      </c>
      <c r="AA842" s="35">
        <f>VLOOKUP($L842,setting!$A$2:$M$93,13,0)</f>
        <v>8009</v>
      </c>
      <c r="AB842" s="52"/>
      <c r="AC842" s="33" t="s">
        <v>305</v>
      </c>
      <c r="AD842" s="33" t="str">
        <f t="shared" ref="AD842:AD845" si="697">CONCATENATE(AC842,H842,"','",I842,"','",J842,"','",K842,"','",L842,"','",M842,"','",N842,"','",O842,"','",P842,"','",Q842,"','",R842,"','",S842,"','",T842,"','",U842,"','",V842,"','",W842,"','",X842,"','",Y842,"','",Z842,"','",AA842,"');")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('C087EBC7C26D','&lt;?xml version="1.0" encoding="UTF-8"?&gt;&lt;userconfig&gt;&lt;username&gt;Office Mebel Pangkalpinang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&lt;/userconfig&gt;','','09AM100','09A','192.168.0.158','8009','36.89.97.212','8009','1','1','1234','TO','INJECT','INJECT','2017-12-22 08:15:30','2017-12-22 08:15:30','','118.97.237.244','8009');</v>
      </c>
    </row>
    <row r="843" spans="1:30" ht="135" x14ac:dyDescent="0.25">
      <c r="A843" s="52" t="s">
        <v>1676</v>
      </c>
      <c r="B843" s="52" t="str">
        <f t="shared" si="691"/>
        <v>09A</v>
      </c>
      <c r="C843" s="52" t="str">
        <f>VLOOKUP(B843,Cabang!A:B,2,0)</f>
        <v>Pangkalpinang</v>
      </c>
      <c r="D843" s="52" t="str">
        <f>VLOOKUP(B843,Cabang!A:C,3,0)</f>
        <v>TKTW1</v>
      </c>
      <c r="E843" s="52" t="s">
        <v>1680</v>
      </c>
      <c r="F843" s="33" t="str">
        <f t="shared" si="692"/>
        <v>&lt;?xml version="1.0" encoding="UTF-8"?&gt;&lt;userconfig&gt;&lt;username&gt;Office Mebel Pangkalpinang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843" s="52"/>
      <c r="H843" s="5" t="str">
        <f t="shared" si="693"/>
        <v>C087EBC7C17D</v>
      </c>
      <c r="I843" s="52" t="str">
        <f t="shared" si="694"/>
        <v>&lt;?xml version="1.0" encoding="UTF-8"?&gt;&lt;userconfig&gt;&lt;username&gt;Office Mebel Pangkalpinang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843" s="52"/>
      <c r="K843" s="52" t="str">
        <f t="shared" si="695"/>
        <v>09AM100</v>
      </c>
      <c r="L843" s="52" t="str">
        <f t="shared" si="696"/>
        <v>09A</v>
      </c>
      <c r="M843" s="35" t="str">
        <f>VLOOKUP($L843,setting!$A$2:$M$93,3,0)</f>
        <v>192.168.0.158</v>
      </c>
      <c r="N843" s="35">
        <f>VLOOKUP($L843,setting!$A$2:$M$93,4,0)</f>
        <v>8009</v>
      </c>
      <c r="O843" s="35" t="str">
        <f>VLOOKUP($L843,setting!$A$2:$M$93,5,0)</f>
        <v>36.89.97.212</v>
      </c>
      <c r="P843" s="35">
        <f>VLOOKUP($L843,setting!$A$2:$M$93,6,0)</f>
        <v>8009</v>
      </c>
      <c r="Q843" s="52">
        <v>1</v>
      </c>
      <c r="R843" s="52">
        <v>1</v>
      </c>
      <c r="S843" s="52">
        <v>1234</v>
      </c>
      <c r="T843" s="52" t="s">
        <v>120</v>
      </c>
      <c r="U843" s="52" t="s">
        <v>302</v>
      </c>
      <c r="V843" s="52" t="s">
        <v>302</v>
      </c>
      <c r="W843" s="5" t="s">
        <v>466</v>
      </c>
      <c r="X843" s="5" t="s">
        <v>466</v>
      </c>
      <c r="Y843" s="52"/>
      <c r="Z843" s="35" t="str">
        <f>VLOOKUP($L843,setting!$A$2:$M$93,12,0)</f>
        <v>118.97.237.244</v>
      </c>
      <c r="AA843" s="35">
        <f>VLOOKUP($L843,setting!$A$2:$M$93,13,0)</f>
        <v>8009</v>
      </c>
      <c r="AB843" s="52"/>
      <c r="AC843" s="33" t="s">
        <v>305</v>
      </c>
      <c r="AD843" s="33" t="str">
        <f t="shared" si="69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('C087EBC7C17D','&lt;?xml version="1.0" encoding="UTF-8"?&gt;&lt;userconfig&gt;&lt;username&gt;Office Mebel Pangkalpinang&lt;/username&gt;&lt;szId&gt;09AM100&lt;/szId&gt;&lt;password&gt;1234&lt;/password&gt;&lt;szDepoId&gt;09A&lt;/szDepoId&gt;&lt;szDepoName&gt;Pangkalpinang&lt;/szDepoName&gt;&lt;database&gt;MobileSFA.db3&lt;/database&gt;&lt;szWifiIP&gt;192.168.0.158&lt;/szWifiIP&gt;&lt;szWifiPort&gt;8009&lt;/szWifiPort&gt;&lt;szGPRSIP&gt;36.89.97.212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&lt;/userconfig&gt;','','09AM100','09A','192.168.0.158','8009','36.89.97.212','8009','1','1','1234','TO','INJECT','INJECT','2017-12-22 08:15:30','2017-12-22 08:15:30','','118.97.237.244','8009');</v>
      </c>
    </row>
    <row r="844" spans="1:30" ht="135" x14ac:dyDescent="0.25">
      <c r="A844" s="52" t="s">
        <v>1677</v>
      </c>
      <c r="B844" s="52" t="str">
        <f t="shared" si="691"/>
        <v>16A</v>
      </c>
      <c r="C844" s="52" t="str">
        <f>VLOOKUP(B844,Cabang!A:B,2,0)</f>
        <v>Tuban</v>
      </c>
      <c r="D844" s="52" t="str">
        <f>VLOOKUP(B844,Cabang!A:C,3,0)</f>
        <v>TKTW4</v>
      </c>
      <c r="E844" s="52" t="s">
        <v>1681</v>
      </c>
      <c r="F844" s="33" t="str">
        <f t="shared" si="692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844" s="52"/>
      <c r="H844" s="5" t="str">
        <f t="shared" si="693"/>
        <v>205EF77C8874</v>
      </c>
      <c r="I844" s="52" t="str">
        <f t="shared" si="694"/>
        <v>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44" s="52"/>
      <c r="K844" s="52" t="str">
        <f t="shared" si="695"/>
        <v>16AM100</v>
      </c>
      <c r="L844" s="52" t="str">
        <f t="shared" si="696"/>
        <v>16A</v>
      </c>
      <c r="M844" s="35" t="str">
        <f>VLOOKUP($L844,setting!$A$2:$M$93,3,0)</f>
        <v>192.168.0.155</v>
      </c>
      <c r="N844" s="35">
        <f>VLOOKUP($L844,setting!$A$2:$M$93,4,0)</f>
        <v>8005</v>
      </c>
      <c r="O844" s="35" t="str">
        <f>VLOOKUP($L844,setting!$A$2:$M$93,5,0)</f>
        <v>182.23.61.173</v>
      </c>
      <c r="P844" s="35">
        <f>VLOOKUP($L844,setting!$A$2:$M$93,6,0)</f>
        <v>8005</v>
      </c>
      <c r="Q844" s="52">
        <v>1</v>
      </c>
      <c r="R844" s="52">
        <v>1</v>
      </c>
      <c r="S844" s="52">
        <v>1234</v>
      </c>
      <c r="T844" s="52" t="s">
        <v>120</v>
      </c>
      <c r="U844" s="52" t="s">
        <v>302</v>
      </c>
      <c r="V844" s="52" t="s">
        <v>302</v>
      </c>
      <c r="W844" s="5" t="s">
        <v>466</v>
      </c>
      <c r="X844" s="5" t="s">
        <v>466</v>
      </c>
      <c r="Y844" s="52"/>
      <c r="Z844" s="35" t="str">
        <f>VLOOKUP($L844,setting!$A$2:$M$93,12,0)</f>
        <v>118.97.237.244</v>
      </c>
      <c r="AA844" s="35">
        <f>VLOOKUP($L844,setting!$A$2:$M$93,13,0)</f>
        <v>8005</v>
      </c>
      <c r="AB844" s="52"/>
      <c r="AC844" s="33" t="s">
        <v>305</v>
      </c>
      <c r="AD844" s="33" t="str">
        <f t="shared" si="69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('205EF77C8874','&lt;?xml version="1.0" encoding="UTF-8"?&gt;&lt;userconfig&gt;&lt;username&gt;Office Mebel Tuban&lt;/username&gt;&lt;szId&gt;16AM100&lt;/szId&gt;&lt;password&gt;1234&lt;/password&gt;&lt;szDepoId&gt;16A&lt;/szDepoId&gt;&lt;szDepoName&gt;Tuban&lt;/szDepoName&gt;&lt;database&gt;MobileSFA.db3&lt;/database&gt;&lt;szWifiIP&gt;192.168.0.155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&lt;/userconfig&gt;','','16AM100','16A','192.168.0.155','8005','182.23.61.173','8005','1','1','1234','TO','INJECT','INJECT','2017-12-22 08:15:30','2017-12-22 08:15:30','','118.97.237.244','8005');</v>
      </c>
    </row>
    <row r="845" spans="1:30" ht="135" x14ac:dyDescent="0.25">
      <c r="A845" s="39" t="s">
        <v>1678</v>
      </c>
      <c r="B845" s="52" t="str">
        <f t="shared" si="691"/>
        <v>27C</v>
      </c>
      <c r="C845" s="52" t="str">
        <f>VLOOKUP(B845,Cabang!A:B,2,0)</f>
        <v>Bulukumba</v>
      </c>
      <c r="D845" s="52" t="str">
        <f>VLOOKUP(B845,Cabang!A:C,3,0)</f>
        <v>TKTW5</v>
      </c>
      <c r="E845" s="52" t="s">
        <v>1682</v>
      </c>
      <c r="F845" s="33" t="str">
        <f t="shared" si="692"/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G845" s="52"/>
      <c r="H845" s="5" t="str">
        <f t="shared" si="693"/>
        <v>C087EBC7C011</v>
      </c>
      <c r="I845" s="52" t="str">
        <f t="shared" si="694"/>
        <v>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</v>
      </c>
      <c r="J845" s="52"/>
      <c r="K845" s="52" t="str">
        <f t="shared" si="695"/>
        <v>27CM100</v>
      </c>
      <c r="L845" s="52" t="str">
        <f t="shared" si="696"/>
        <v>27C</v>
      </c>
      <c r="M845" s="35" t="str">
        <f>VLOOKUP($L845,setting!$A$2:$M$93,3,0)</f>
        <v>192.168.0.240</v>
      </c>
      <c r="N845" s="35">
        <f>VLOOKUP($L845,setting!$A$2:$M$93,4,0)</f>
        <v>8006</v>
      </c>
      <c r="O845" s="35" t="str">
        <f>VLOOKUP($L845,setting!$A$2:$M$93,5,0)</f>
        <v>180.250.176.221</v>
      </c>
      <c r="P845" s="35">
        <f>VLOOKUP($L845,setting!$A$2:$M$93,6,0)</f>
        <v>8009</v>
      </c>
      <c r="Q845" s="52">
        <v>1</v>
      </c>
      <c r="R845" s="52">
        <v>1</v>
      </c>
      <c r="S845" s="52">
        <v>1234</v>
      </c>
      <c r="T845" s="52" t="s">
        <v>120</v>
      </c>
      <c r="U845" s="52" t="s">
        <v>302</v>
      </c>
      <c r="V845" s="52" t="s">
        <v>302</v>
      </c>
      <c r="W845" s="5" t="s">
        <v>466</v>
      </c>
      <c r="X845" s="5" t="s">
        <v>466</v>
      </c>
      <c r="Y845" s="52"/>
      <c r="Z845" s="35" t="str">
        <f>VLOOKUP($L845,setting!$A$2:$M$93,12,0)</f>
        <v>118.97.237.244</v>
      </c>
      <c r="AA845" s="35">
        <f>VLOOKUP($L845,setting!$A$2:$M$93,13,0)</f>
        <v>8009</v>
      </c>
      <c r="AB845" s="52"/>
      <c r="AC845" s="33" t="s">
        <v>305</v>
      </c>
      <c r="AD845" s="33" t="str">
        <f t="shared" si="697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('C087EBC7C011','&lt;?xml version="1.0" encoding="UTF-8"?&gt;&lt;userconfig&gt;&lt;username&gt;Office Mebel Bulukumba&lt;/username&gt;&lt;szId&gt;27CM100&lt;/szId&gt;&lt;password&gt;1234&lt;/password&gt;&lt;szDepoId&gt;27C&lt;/szDepoId&gt;&lt;szDepoName&gt;Bulukumba&lt;/szDepoName&gt;&lt;database&gt;MobileSFA.db3&lt;/database&gt;&lt;szWifiIP&gt;192.168.0.240&lt;/szWifiIP&gt;&lt;szWifiPort&gt;8006&lt;/szWifiPort&gt;&lt;szGPRSIP&gt;180.250.176.221&lt;/szGPRSIP&gt;&lt;szGPRSPort&gt;8009&lt;/szGPRSPort&gt;  &lt;szBackUpIP&gt;118.97.237.244&lt;/szBackUpIP&gt;&lt;szBackUpPort&gt;8009&lt;/szBackUpPort&gt;  &lt;szType&gt;TO&lt;/szType&gt;&lt;bWifi&gt;YES&lt;/bWifi&gt;&lt;bDalamKota&gt;YES&lt;/bDalamKota&gt;    &lt;/userconfig&gt;','','27CM100','27C','192.168.0.240','8006','180.250.176.221','8009','1','1','1234','TO','INJECT','INJECT','2017-12-22 08:15:30','2017-12-22 08:15:30','','118.97.237.244','8009');</v>
      </c>
    </row>
    <row r="846" spans="1:30" x14ac:dyDescent="0.25">
      <c r="L846"/>
    </row>
    <row r="847" spans="1:30" ht="135" x14ac:dyDescent="0.25">
      <c r="A847" s="52" t="s">
        <v>62</v>
      </c>
      <c r="B847" s="52" t="str">
        <f t="shared" ref="B847:B848" si="698">LEFT(A847,3)</f>
        <v>06B</v>
      </c>
      <c r="C847" s="52" t="str">
        <f>VLOOKUP(B847,Cabang!A:B,2,0)</f>
        <v>Muarabungo</v>
      </c>
      <c r="D847" s="52" t="str">
        <f>VLOOKUP(B847,Cabang!A:C,3,0)</f>
        <v>TKTW1</v>
      </c>
      <c r="E847" t="s">
        <v>1684</v>
      </c>
      <c r="F847" s="33" t="str">
        <f t="shared" ref="F847:F848" si="699">CONCATENATE("&lt;?xml version=""1.0"" encoding=""UTF-8""?&gt;&lt;userconfig&gt;&lt;username&gt;Office Mebel ",C847,"&lt;/username&gt;&lt;szId&gt;",K847,"&lt;/szId&gt;&lt;password&gt;1234&lt;/password&gt;&lt;szDepoId&gt;",L847,"&lt;/szDepoId&gt;&lt;szDepoName&gt;",C847,"&lt;/szDepoName&gt;&lt;database&gt;MobileSFA.db3&lt;/database&gt;&lt;szWifiIP&gt;",M847,"&lt;/szWifiIP&gt;&lt;szWifiPort&gt;",N847,"&lt;/szWifiPort&gt;&lt;szGPRSIP&gt;",O847,"&lt;/szGPRSIP&gt;&lt;szGPRSPort&gt;",P847,"&lt;/szGPRSPort&gt;  &lt;szBackUpIP&gt;",Z847,"&lt;/szBackUpIP&gt;&lt;szBackUpPort&gt;",AA847,"&lt;/szBackUpPort&gt;  &lt;szType&gt;",T847,"&lt;/szType&gt;&lt;bWifi&gt;YES&lt;/bWifi&gt;&lt;bDalamKota&gt;YES&lt;/bDalamKota&gt;    &lt;/userconfig&gt;")</f>
        <v>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G847" s="52"/>
      <c r="H847" s="5" t="str">
        <f t="shared" ref="H847:H848" si="700">E847</f>
        <v>C087EBC7C035</v>
      </c>
      <c r="I847" s="52" t="str">
        <f t="shared" ref="I847:I848" si="701">F847</f>
        <v>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</v>
      </c>
      <c r="J847" s="52"/>
      <c r="K847" s="52" t="str">
        <f t="shared" ref="K847:K848" si="702">CONCATENATE(B847,"M100")</f>
        <v>06BM100</v>
      </c>
      <c r="L847" s="52" t="str">
        <f t="shared" ref="L847:L848" si="703">B847</f>
        <v>06B</v>
      </c>
      <c r="M847" s="35" t="str">
        <f>VLOOKUP($L847,setting!$A$2:$M$93,3,0)</f>
        <v>192.168.0.158</v>
      </c>
      <c r="N847" s="35">
        <f>VLOOKUP($L847,setting!$A$2:$M$93,4,0)</f>
        <v>8008</v>
      </c>
      <c r="O847" s="35" t="str">
        <f>VLOOKUP($L847,setting!$A$2:$M$93,5,0)</f>
        <v>36.89.97.212</v>
      </c>
      <c r="P847" s="35">
        <f>VLOOKUP($L847,setting!$A$2:$M$93,6,0)</f>
        <v>8008</v>
      </c>
      <c r="Q847" s="52">
        <v>1</v>
      </c>
      <c r="R847" s="52">
        <v>1</v>
      </c>
      <c r="S847" s="52">
        <v>1234</v>
      </c>
      <c r="T847" s="52" t="s">
        <v>120</v>
      </c>
      <c r="U847" s="52" t="s">
        <v>302</v>
      </c>
      <c r="V847" s="52" t="s">
        <v>302</v>
      </c>
      <c r="W847" s="5" t="s">
        <v>466</v>
      </c>
      <c r="X847" s="5" t="s">
        <v>466</v>
      </c>
      <c r="Y847" s="52"/>
      <c r="Z847" s="35" t="str">
        <f>VLOOKUP($L847,setting!$A$2:$M$93,12,0)</f>
        <v>118.97.237.244</v>
      </c>
      <c r="AA847" s="35">
        <f>VLOOKUP($L847,setting!$A$2:$M$93,13,0)</f>
        <v>8008</v>
      </c>
      <c r="AB847" s="52"/>
      <c r="AC847" s="33" t="s">
        <v>305</v>
      </c>
      <c r="AD847" s="33" t="str">
        <f t="shared" ref="AD847:AD848" si="704">CONCATENATE(AC847,H847,"','",I847,"','",J847,"','",K847,"','",L847,"','",M847,"','",N847,"','",O847,"','",P847,"','",Q847,"','",R847,"','",S847,"','",T847,"','",U847,"','",V847,"','",W847,"','",X847,"','",Y847,"','",Z847,"','",AA847,"');")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('C087EBC7C035','&lt;?xml version="1.0" encoding="UTF-8"?&gt;&lt;userconfig&gt;&lt;username&gt;Office Mebel Muarabungo&lt;/username&gt;&lt;szId&gt;06BM100&lt;/szId&gt;&lt;password&gt;1234&lt;/password&gt;&lt;szDepoId&gt;06B&lt;/szDepoId&gt;&lt;szDepoName&gt;Muarabungo&lt;/szDepoName&gt;&lt;database&gt;MobileSFA.db3&lt;/database&gt;&lt;szWifiIP&gt;192.168.0.158&lt;/szWifiIP&gt;&lt;szWifiPort&gt;8008&lt;/szWifiPort&gt;&lt;szGPRSIP&gt;36.89.97.212&lt;/szGPRSIP&gt;&lt;szGPRSPort&gt;8008&lt;/szGPRSPort&gt;  &lt;szBackUpIP&gt;118.97.237.244&lt;/szBackUpIP&gt;&lt;szBackUpPort&gt;8008&lt;/szBackUpPort&gt;  &lt;szType&gt;TO&lt;/szType&gt;&lt;bWifi&gt;YES&lt;/bWifi&gt;&lt;bDalamKota&gt;YES&lt;/bDalamKota&gt;    &lt;/userconfig&gt;','','06BM100','06B','192.168.0.158','8008','36.89.97.212','8008','1','1','1234','TO','INJECT','INJECT','2017-12-22 08:15:30','2017-12-22 08:15:30','','118.97.237.244','8008');</v>
      </c>
    </row>
    <row r="848" spans="1:30" ht="135" x14ac:dyDescent="0.25">
      <c r="A848" s="52" t="s">
        <v>1683</v>
      </c>
      <c r="B848" s="52" t="str">
        <f t="shared" si="698"/>
        <v>11C</v>
      </c>
      <c r="C848" s="52" t="str">
        <f>VLOOKUP(B848,Cabang!A:B,2,0)</f>
        <v>Jakarta Selatan</v>
      </c>
      <c r="D848" s="52" t="str">
        <f>VLOOKUP(B848,Cabang!A:C,3,0)</f>
        <v>TKTW2</v>
      </c>
      <c r="E848" t="s">
        <v>1685</v>
      </c>
      <c r="F848" s="33" t="str">
        <f t="shared" si="699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G848" s="52"/>
      <c r="H848" s="5" t="str">
        <f t="shared" si="700"/>
        <v>C087EBC64503</v>
      </c>
      <c r="I848" s="52" t="str">
        <f t="shared" si="701"/>
        <v>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</v>
      </c>
      <c r="J848" s="52"/>
      <c r="K848" s="52" t="str">
        <f t="shared" si="702"/>
        <v>11CM100</v>
      </c>
      <c r="L848" s="52" t="str">
        <f t="shared" si="703"/>
        <v>11C</v>
      </c>
      <c r="M848" s="35" t="str">
        <f>VLOOKUP($L848,setting!$A$2:$M$93,3,0)</f>
        <v>192.168.0.152</v>
      </c>
      <c r="N848" s="35">
        <f>VLOOKUP($L848,setting!$A$2:$M$93,4,0)</f>
        <v>8002</v>
      </c>
      <c r="O848" s="35" t="str">
        <f>VLOOKUP($L848,setting!$A$2:$M$93,5,0)</f>
        <v>36.66.214.246</v>
      </c>
      <c r="P848" s="35">
        <f>VLOOKUP($L848,setting!$A$2:$M$93,6,0)</f>
        <v>8002</v>
      </c>
      <c r="Q848" s="52">
        <v>1</v>
      </c>
      <c r="R848" s="52">
        <v>1</v>
      </c>
      <c r="S848" s="52">
        <v>1234</v>
      </c>
      <c r="T848" s="52" t="s">
        <v>120</v>
      </c>
      <c r="U848" s="52" t="s">
        <v>302</v>
      </c>
      <c r="V848" s="52" t="s">
        <v>302</v>
      </c>
      <c r="W848" s="5" t="s">
        <v>466</v>
      </c>
      <c r="X848" s="5" t="s">
        <v>466</v>
      </c>
      <c r="Y848" s="52"/>
      <c r="Z848" s="35" t="str">
        <f>VLOOKUP($L848,setting!$A$2:$M$93,12,0)</f>
        <v>118.97.237.244</v>
      </c>
      <c r="AA848" s="35">
        <f>VLOOKUP($L848,setting!$A$2:$M$93,13,0)</f>
        <v>8002</v>
      </c>
      <c r="AB848" s="52"/>
      <c r="AC848" s="33" t="s">
        <v>305</v>
      </c>
      <c r="AD848" s="33" t="str">
        <f t="shared" si="704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('C087EBC64503','&lt;?xml version="1.0" encoding="UTF-8"?&gt;&lt;userconfig&gt;&lt;username&gt;Office Mebel Jakarta Selatan&lt;/username&gt;&lt;szId&gt;11CM100&lt;/szId&gt;&lt;password&gt;1234&lt;/password&gt;&lt;szDepoId&gt;11C&lt;/szDepoId&gt;&lt;szDepoName&gt;Jakarta Selatan&lt;/szDepoName&gt;&lt;database&gt;MobileSFA.db3&lt;/database&gt;&lt;szWifiIP&gt;192.168.0.152&lt;/szWifiIP&gt;&lt;szWifiPort&gt;8002&lt;/szWifiPort&gt;&lt;szGPRSIP&gt;36.66.214.246&lt;/szGPRSIP&gt;&lt;szGPRSPort&gt;8002&lt;/szGPRSPort&gt;  &lt;szBackUpIP&gt;118.97.237.244&lt;/szBackUpIP&gt;&lt;szBackUpPort&gt;8002&lt;/szBackUpPort&gt;  &lt;szType&gt;TO&lt;/szType&gt;&lt;bWifi&gt;YES&lt;/bWifi&gt;&lt;bDalamKota&gt;YES&lt;/bDalamKota&gt;    &lt;/userconfig&gt;','','11CM100','11C','192.168.0.152','8002','36.66.214.246','8002','1','1','1234','TO','INJECT','INJECT','2017-12-22 08:15:30','2017-12-22 08:15:30','','118.97.237.244','8002');</v>
      </c>
    </row>
    <row r="849" spans="1:30" x14ac:dyDescent="0.25">
      <c r="L849"/>
    </row>
    <row r="850" spans="1:30" ht="90" x14ac:dyDescent="0.25">
      <c r="A850" s="53" t="s">
        <v>1687</v>
      </c>
      <c r="B850" s="54" t="str">
        <f t="shared" ref="B850" si="705">LEFT(A850,3)</f>
        <v>16C</v>
      </c>
      <c r="C850" s="54" t="str">
        <f>VLOOKUP(B850,Cabang!A:B,2,0)</f>
        <v>Surabaya Timur</v>
      </c>
      <c r="D850" s="54" t="str">
        <f>VLOOKUP(B850,Cabang!A:C,3,0)</f>
        <v>TKTW4</v>
      </c>
      <c r="E850" s="53" t="s">
        <v>1686</v>
      </c>
      <c r="F850" s="55" t="str">
        <f t="shared" ref="F850" si="706">CONCATENATE("&lt;?xml version=""1.0"" encoding=""UTF-8""?&gt;&lt;userconfig&gt;&lt;username&gt;Office Mebel ",C850,"&lt;/username&gt;&lt;szId&gt;",K850,"&lt;/szId&gt;&lt;password&gt;1234&lt;/password&gt;&lt;szDepoId&gt;",L850,"&lt;/szDepoId&gt;&lt;szDepoName&gt;",C850,"&lt;/szDepoName&gt;&lt;database&gt;MobileSFA.db3&lt;/database&gt;&lt;szWifiIP&gt;",M850,"&lt;/szWifiIP&gt;&lt;szWifiPort&gt;",N850,"&lt;/szWifiPort&gt;&lt;szGPRSIP&gt;",O850,"&lt;/szGPRSIP&gt;&lt;szGPRSPort&gt;",P850,"&lt;/szGPRSPort&gt;  &lt;szBackUpIP&gt;",Z850,"&lt;/szBackUpIP&gt;&lt;szBackUpPort&gt;",AA850,"&lt;/szBackUpPort&gt;  &lt;szType&gt;",T850,"&lt;/szType&gt;&lt;bWifi&gt;YES&lt;/bWifi&gt;&lt;bDalamKota&gt;YES&lt;/bDalamKota&gt;    &lt;/userconfig&gt;")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850" s="54"/>
      <c r="H850" s="56" t="str">
        <f t="shared" ref="H850" si="707">E850</f>
        <v>0CA8A774AF54</v>
      </c>
      <c r="I850" s="54" t="str">
        <f t="shared" ref="I850" si="708">F850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50" s="54"/>
      <c r="K850" s="54" t="str">
        <f t="shared" ref="K850" si="709">CONCATENATE(B850,"M100")</f>
        <v>16CM100</v>
      </c>
      <c r="L850" s="54" t="str">
        <f t="shared" ref="L850" si="710">B850</f>
        <v>16C</v>
      </c>
      <c r="M850" s="35" t="str">
        <f>VLOOKUP($L850,setting!$A$2:$M$93,3,0)</f>
        <v>192.168.0.240</v>
      </c>
      <c r="N850" s="35">
        <f>VLOOKUP($L850,setting!$A$2:$M$93,4,0)</f>
        <v>8005</v>
      </c>
      <c r="O850" s="35" t="str">
        <f>VLOOKUP($L850,setting!$A$2:$M$93,5,0)</f>
        <v>182.23.61.173</v>
      </c>
      <c r="P850" s="35">
        <f>VLOOKUP($L850,setting!$A$2:$M$93,6,0)</f>
        <v>8005</v>
      </c>
      <c r="Q850" s="54">
        <v>1</v>
      </c>
      <c r="R850" s="54">
        <v>1</v>
      </c>
      <c r="S850" s="54">
        <v>1234</v>
      </c>
      <c r="T850" s="54" t="s">
        <v>120</v>
      </c>
      <c r="U850" s="54" t="s">
        <v>302</v>
      </c>
      <c r="V850" s="54" t="s">
        <v>302</v>
      </c>
      <c r="W850" s="56" t="s">
        <v>466</v>
      </c>
      <c r="X850" s="56" t="s">
        <v>466</v>
      </c>
      <c r="Y850" s="54"/>
      <c r="Z850" s="35" t="str">
        <f>VLOOKUP($L850,setting!$A$2:$M$93,12,0)</f>
        <v>118.97.237.244</v>
      </c>
      <c r="AA850" s="35">
        <f>VLOOKUP($L850,setting!$A$2:$M$93,13,0)</f>
        <v>8005</v>
      </c>
      <c r="AB850" s="54"/>
      <c r="AC850" s="55" t="s">
        <v>305</v>
      </c>
      <c r="AD850" s="55" t="str">
        <f t="shared" ref="AD850" si="711">CONCATENATE(AC850,H850,"','",I850,"','",J850,"','",K850,"','",L850,"','",M850,"','",N850,"','",O850,"','",P850,"','",Q850,"','",R850,"','",S850,"','",T850,"','",U850,"','",V850,"','",W850,"','",X850,"','",Y850,"','",Z850,"','",AA850,"');")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('0CA8A774AF54','&lt;?xml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851" spans="1:30" x14ac:dyDescent="0.25">
      <c r="L851"/>
    </row>
    <row r="852" spans="1:30" ht="90" x14ac:dyDescent="0.25">
      <c r="A852" s="53" t="s">
        <v>1687</v>
      </c>
      <c r="B852" s="54" t="str">
        <f t="shared" ref="B852" si="712">LEFT(A852,3)</f>
        <v>16C</v>
      </c>
      <c r="C852" s="54" t="str">
        <f>VLOOKUP(B852,Cabang!A:B,2,0)</f>
        <v>Surabaya Timur</v>
      </c>
      <c r="D852" s="54" t="str">
        <f>VLOOKUP(B852,Cabang!A:C,3,0)</f>
        <v>TKTW4</v>
      </c>
      <c r="E852" s="53" t="s">
        <v>1688</v>
      </c>
      <c r="F852" s="55" t="str">
        <f t="shared" ref="F852" si="713">CONCATENATE("&lt;?xml version=""1.0"" encoding=""UTF-8""?&gt;&lt;userconfig&gt;&lt;username&gt;Office Mebel ",C852,"&lt;/username&gt;&lt;szId&gt;",K852,"&lt;/szId&gt;&lt;password&gt;1234&lt;/password&gt;&lt;szDepoId&gt;",L852,"&lt;/szDepoId&gt;&lt;szDepoName&gt;",C852,"&lt;/szDepoName&gt;&lt;database&gt;MobileSFA.db3&lt;/database&gt;&lt;szWifiIP&gt;",M852,"&lt;/szWifiIP&gt;&lt;szWifiPort&gt;",N852,"&lt;/szWifiPort&gt;&lt;szGPRSIP&gt;",O852,"&lt;/szGPRSIP&gt;&lt;szGPRSPort&gt;",P852,"&lt;/szGPRSPort&gt;  &lt;szBackUpIP&gt;",Z852,"&lt;/szBackUpIP&gt;&lt;szBackUpPort&gt;",AA852,"&lt;/szBackUpPort&gt;  &lt;szType&gt;",T852,"&lt;/szType&gt;&lt;bWifi&gt;YES&lt;/bWifi&gt;&lt;bDalamKota&gt;YES&lt;/bDalamKota&gt;    &lt;/userconfig&gt;")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G852" s="54"/>
      <c r="H852" s="56" t="str">
        <f t="shared" ref="H852" si="714">E852</f>
        <v>0CA8A7707944</v>
      </c>
      <c r="I852" s="54" t="str">
        <f t="shared" ref="I852" si="715">F852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52" s="54"/>
      <c r="K852" s="54" t="str">
        <f t="shared" ref="K852" si="716">CONCATENATE(B852,"M100")</f>
        <v>16CM100</v>
      </c>
      <c r="L852" s="54" t="str">
        <f t="shared" ref="L852" si="717">B852</f>
        <v>16C</v>
      </c>
      <c r="M852" s="35" t="str">
        <f>VLOOKUP($L852,setting!$A$2:$M$93,3,0)</f>
        <v>192.168.0.240</v>
      </c>
      <c r="N852" s="35">
        <f>VLOOKUP($L852,setting!$A$2:$M$93,4,0)</f>
        <v>8005</v>
      </c>
      <c r="O852" s="35" t="str">
        <f>VLOOKUP($L852,setting!$A$2:$M$93,5,0)</f>
        <v>182.23.61.173</v>
      </c>
      <c r="P852" s="35">
        <f>VLOOKUP($L852,setting!$A$2:$M$93,6,0)</f>
        <v>8005</v>
      </c>
      <c r="Q852" s="54">
        <v>1</v>
      </c>
      <c r="R852" s="54">
        <v>1</v>
      </c>
      <c r="S852" s="54">
        <v>1234</v>
      </c>
      <c r="T852" s="54" t="s">
        <v>120</v>
      </c>
      <c r="U852" s="54" t="s">
        <v>302</v>
      </c>
      <c r="V852" s="54" t="s">
        <v>302</v>
      </c>
      <c r="W852" s="56" t="s">
        <v>466</v>
      </c>
      <c r="X852" s="56" t="s">
        <v>466</v>
      </c>
      <c r="Y852" s="54"/>
      <c r="Z852" s="35" t="str">
        <f>VLOOKUP($L852,setting!$A$2:$M$93,12,0)</f>
        <v>118.97.237.244</v>
      </c>
      <c r="AA852" s="35">
        <f>VLOOKUP($L852,setting!$A$2:$M$93,13,0)</f>
        <v>8005</v>
      </c>
      <c r="AB852" s="54"/>
      <c r="AC852" s="55" t="s">
        <v>305</v>
      </c>
      <c r="AD852" s="55" t="str">
        <f t="shared" ref="AD852" si="718">CONCATENATE(AC852,H852,"','",I852,"','",J852,"','",K852,"','",L852,"','",M852,"','",N852,"','",O852,"','",P852,"','",Q852,"','",R852,"','",S852,"','",T852,"','",U852,"','",V852,"','",W852,"','",X852,"','",Y852,"','",Z852,"','",AA852,"');")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('0CA8A7707944','&lt;?xml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Timur&lt;/szDepoName&gt;&lt;database&gt;MobileSFA.db3&lt;/database&gt;&lt;szWifiIP&gt;192.168.0.240&lt;/szWifiIP&gt;&lt;szWifiPort&gt;8005&lt;/szWifiPort&gt;&lt;szGPRSIP&gt;182.23.61.173&lt;/szGPRSIP&gt;&lt;szGPRSPort&gt;8005&lt;/szGPRSPort&gt;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&lt;/userconfig&gt;','','16CM100','16C','192.168.0.240','8005','182.23.61.173','8005','1','1','1234','TO','INJECT','INJECT','2017-12-22 08:15:30','2017-12-22 08:15:30','','118.97.237.244','8005');</v>
      </c>
    </row>
    <row r="853" spans="1:30" x14ac:dyDescent="0.25">
      <c r="L853"/>
    </row>
    <row r="854" spans="1:30" ht="90" x14ac:dyDescent="0.25">
      <c r="A854" t="s">
        <v>1238</v>
      </c>
      <c r="B854" s="54" t="str">
        <f t="shared" ref="B854" si="719">LEFT(A854,3)</f>
        <v>16K</v>
      </c>
      <c r="C854" s="54" t="str">
        <f>VLOOKUP(B854,Cabang!A:B,2,0)</f>
        <v>Surabaya Barat</v>
      </c>
      <c r="D854" s="54" t="str">
        <f>VLOOKUP(B854,Cabang!A:C,3,0)</f>
        <v>TKTW4</v>
      </c>
      <c r="E854" t="s">
        <v>1254</v>
      </c>
      <c r="F854" s="55" t="str">
        <f>CONCATENATE("&lt;?xml version=""1.0"" encoding=""UTF-8""?&gt;&lt;userconfig&gt;&lt;username&gt;Office Mebel ",C854,"&lt;/username&gt;&lt;szId&gt;",K854,"&lt;/szId&gt;&lt;password&gt;1234&lt;/password&gt;&lt;szDepoId&gt;",L854,"&lt;/szDepoId&gt;&lt;szDepoName&gt;",C854,"&lt;/szDepoName&gt;&lt;database&gt;MobileSFA.db3&lt;/database&gt;&lt;szWifiIP&gt;192.168.0.155&lt;/szWifiIP&gt;&lt;szWifiPort&gt;8009&lt;/szWifiPort&gt;&lt;szGPRSIP&gt;202.162.209.237&lt;/szGPRSIP&gt;&lt;szGPRSPort&gt;8005&lt;/szGPRSPort&gt;  &lt;szBackUpIP&gt;",Z854,"&lt;/szBackUpIP&gt;&lt;szBackUpPort&gt;",AA854,"&lt;/szBackUpPort&gt;  &lt;szType&gt;",T854,"&lt;/szType&gt;&lt;bWifi&gt;YES&lt;/bWifi&gt;&lt;bDalamKota&gt;YES&lt;/bDalamKota&gt;    &lt;/userconfig&gt;")</f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Barat&lt;/szDepoName&gt;&lt;database&gt;MobileSFA.db3&lt;/database&gt;&lt;szWifiIP&gt;192.168.0.155&lt;/szWifiIP&gt;&lt;szWifiPort&gt;8009&lt;/szWifiPort&gt;&lt;szGPRSIP&gt;202.162.209.237&lt;/szGPRSIP&gt;&lt;szGPRSPort&gt;8005&lt;/szGPRSPort&gt;  &lt;szBackUpIP&gt;118.97.237.244&lt;/szBackUpIP&gt;&lt;szBackUpPort&gt;8009&lt;/szBackUpPort&gt;  &lt;szType&gt;TO&lt;/szType&gt;&lt;bWifi&gt;YES&lt;/bWifi&gt;&lt;bDalamKota&gt;YES&lt;/bDalamKota&gt;    &lt;/userconfig&gt;</v>
      </c>
      <c r="H854" s="56" t="str">
        <f t="shared" ref="H854" si="720">E854</f>
        <v>2053F77A8D54</v>
      </c>
      <c r="I854" s="54" t="str">
        <f t="shared" ref="I854" si="721">F854</f>
        <v>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Barat&lt;/szDepoName&gt;&lt;database&gt;MobileSFA.db3&lt;/database&gt;&lt;szWifiIP&gt;192.168.0.155&lt;/szWifiIP&gt;&lt;szWifiPort&gt;8009&lt;/szWifiPort&gt;&lt;szGPRSIP&gt;202.162.209.237&lt;/szGPRSIP&gt;&lt;szGPRSPort&gt;8005&lt;/szGPRSPort&gt;  &lt;szBackUpIP&gt;118.97.237.244&lt;/szBackUpIP&gt;&lt;szBackUpPort&gt;8009&lt;/szBackUpPort&gt;  &lt;szType&gt;TO&lt;/szType&gt;&lt;bWifi&gt;YES&lt;/bWifi&gt;&lt;bDalamKota&gt;YES&lt;/bDalamKota&gt;    &lt;/userconfig&gt;</v>
      </c>
      <c r="J854" s="54"/>
      <c r="K854" s="54" t="str">
        <f t="shared" ref="K854" si="722">CONCATENATE(B854,"M100")</f>
        <v>16KM100</v>
      </c>
      <c r="L854" s="54" t="str">
        <f t="shared" ref="L854" si="723">B854</f>
        <v>16K</v>
      </c>
      <c r="M854" s="35" t="str">
        <f>VLOOKUP($L854,setting!$A$2:$M$93,3,0)</f>
        <v>192.168.0.155</v>
      </c>
      <c r="N854" s="35">
        <f>VLOOKUP($L854,setting!$A$2:$M$93,4,0)</f>
        <v>8009</v>
      </c>
      <c r="O854" s="35" t="str">
        <f>VLOOKUP($L854,setting!$A$2:$M$93,5,0)</f>
        <v>182.23.61.173</v>
      </c>
      <c r="P854" s="35">
        <f>VLOOKUP($L854,setting!$A$2:$M$93,6,0)</f>
        <v>8009</v>
      </c>
      <c r="Q854" s="54">
        <v>1</v>
      </c>
      <c r="R854" s="54">
        <v>1</v>
      </c>
      <c r="S854" s="54">
        <v>1234</v>
      </c>
      <c r="T854" s="54" t="s">
        <v>120</v>
      </c>
      <c r="U854" s="54" t="s">
        <v>302</v>
      </c>
      <c r="V854" s="54" t="s">
        <v>302</v>
      </c>
      <c r="W854" s="56" t="s">
        <v>466</v>
      </c>
      <c r="X854" s="56" t="s">
        <v>466</v>
      </c>
      <c r="Y854" s="54"/>
      <c r="Z854" s="35" t="str">
        <f>VLOOKUP($L854,setting!$A$2:$M$93,12,0)</f>
        <v>118.97.237.244</v>
      </c>
      <c r="AA854" s="35">
        <f>VLOOKUP($L854,setting!$A$2:$M$93,13,0)</f>
        <v>8009</v>
      </c>
      <c r="AC854" s="55" t="s">
        <v>305</v>
      </c>
      <c r="AD854" s="55" t="str">
        <f t="shared" ref="AD854" si="724">CONCATENATE(AC854,H854,"','",I854,"','",J854,"','",K854,"','",L854,"','",M854,"','",N854,"','",O854,"','",P854,"','",Q854,"','",R854,"','",S854,"','",T854,"','",U854,"','",V854,"','",W854,"','",X854,"','",Y854,"','",Z854,"','",AA854,"');")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('2053F77A8D54','&lt;?xml version="1.0" encoding="UTF-8"?&gt;&lt;userconfig&gt;&lt;username&gt;Office Mebel Surabaya Barat&lt;/username&gt;&lt;szId&gt;16KM100&lt;/szId&gt;&lt;password&gt;1234&lt;/password&gt;&lt;szDepoId&gt;16K&lt;/szDepoId&gt;&lt;szDepoName&gt;Surabaya Barat&lt;/szDepoName&gt;&lt;database&gt;MobileSFA.db3&lt;/database&gt;&lt;szWifiIP&gt;192.168.0.155&lt;/szWifiIP&gt;&lt;szWifiPort&gt;8009&lt;/szWifiPort&gt;&lt;szGPRSIP&gt;202.162.209.237&lt;/szGPRSIP&gt;&lt;szGPRSPort&gt;8005&lt;/szGPRSPort&gt;  &lt;szBackUpIP&gt;118.97.237.244&lt;/szBackUpIP&gt;&lt;szBackUpPort&gt;8009&lt;/szBackUpPort&gt;  &lt;szType&gt;TO&lt;/szType&gt;&lt;bWifi&gt;YES&lt;/bWifi&gt;&lt;bDalamKota&gt;YES&lt;/bDalamKota&gt;    &lt;/userconfig&gt;','','16KM100','16K','192.168.0.155','8009','182.23.61.173','8009','1','1','1234','TO','INJECT','INJECT','2017-12-22 08:15:30','2017-12-22 08:15:30','','118.97.237.244','8009');</v>
      </c>
    </row>
    <row r="855" spans="1:30" x14ac:dyDescent="0.25">
      <c r="L855"/>
    </row>
    <row r="856" spans="1:30" ht="90" x14ac:dyDescent="0.25">
      <c r="A856" t="s">
        <v>1689</v>
      </c>
      <c r="B856" s="54" t="str">
        <f t="shared" ref="B856" si="725">LEFT(A856,3)</f>
        <v>16C</v>
      </c>
      <c r="C856" s="54" t="str">
        <f>VLOOKUP(B856,Cabang!A:B,2,0)</f>
        <v>Surabaya Timur</v>
      </c>
      <c r="D856" s="54" t="str">
        <f>VLOOKUP(B856,Cabang!A:C,3,0)</f>
        <v>TKTW4</v>
      </c>
      <c r="E856" t="s">
        <v>1692</v>
      </c>
      <c r="F856" s="55" t="str">
        <f>CONCATENATE("&lt;?xml version=""1.0"" encoding=""UTF-8""?&gt;&lt;userconfig&gt;&lt;username&gt;Office Mebel ",C856,"&lt;/username&gt;&lt;szId&gt;",K856,"&lt;/szId&gt;&lt;password&gt;1234&lt;/password&gt;&lt;szDepoId&gt;",L856,"&lt;/szDepoId&gt;&lt;szDepoName&gt;",C856,"&lt;/szDepoName&gt;&lt;database&gt;MobileSFA.db3&lt;/database&gt;&lt;szWifiIP&gt;192.168.0.155&lt;/szWifiIP&gt;&lt;szWifiPort&gt;8005&lt;/szWifiPort&gt;&lt;szGPRSIP&gt;202.162.209.237&lt;/szGPRSIP&gt;&lt;szGPRSPort&gt;8005&lt;/szGPRSPort&gt;  &lt;szBackUpIP&gt;",Z856,"&lt;/szBackUpIP&gt;&lt;szBackUpPort&gt;",AA856,"&lt;/szBackUpPort&gt;  &lt;szType&gt;",T856,"&lt;/szType&gt;&lt;bWifi&gt;YES&lt;/bWifi&gt;&lt;bDalamKota&gt;YES&lt;/bDalamKota&gt;    &lt;/userconfig&gt;")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56" s="56" t="str">
        <f t="shared" ref="H856:H858" si="726">E856</f>
        <v>0CA8A7ED6358</v>
      </c>
      <c r="I856" s="54" t="str">
        <f t="shared" ref="I856:I858" si="727">F856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56" s="54"/>
      <c r="K856" s="54" t="str">
        <f t="shared" ref="K856:K858" si="728">CONCATENATE(B856,"M100")</f>
        <v>16CM100</v>
      </c>
      <c r="L856" s="54" t="str">
        <f t="shared" ref="L856:L858" si="729">B856</f>
        <v>16C</v>
      </c>
      <c r="M856" s="35" t="str">
        <f>VLOOKUP($L856,setting!$A$2:$M$93,3,0)</f>
        <v>192.168.0.240</v>
      </c>
      <c r="N856" s="35">
        <f>VLOOKUP($L856,setting!$A$2:$M$93,4,0)</f>
        <v>8005</v>
      </c>
      <c r="O856" s="35" t="str">
        <f>VLOOKUP($L856,setting!$A$2:$M$93,5,0)</f>
        <v>182.23.61.173</v>
      </c>
      <c r="P856" s="35">
        <f>VLOOKUP($L856,setting!$A$2:$M$93,6,0)</f>
        <v>8005</v>
      </c>
      <c r="Q856" s="54">
        <v>1</v>
      </c>
      <c r="R856" s="54">
        <v>1</v>
      </c>
      <c r="S856" s="54">
        <v>1234</v>
      </c>
      <c r="T856" s="54" t="s">
        <v>120</v>
      </c>
      <c r="U856" s="54" t="s">
        <v>302</v>
      </c>
      <c r="V856" s="54" t="s">
        <v>302</v>
      </c>
      <c r="W856" s="56" t="s">
        <v>1695</v>
      </c>
      <c r="X856" s="56" t="s">
        <v>1695</v>
      </c>
      <c r="Y856" s="54"/>
      <c r="Z856" s="35" t="str">
        <f>VLOOKUP($L856,setting!$A$2:$M$93,12,0)</f>
        <v>118.97.237.244</v>
      </c>
      <c r="AA856" s="35">
        <f>VLOOKUP($L856,setting!$A$2:$M$93,13,0)</f>
        <v>8005</v>
      </c>
      <c r="AC856" s="55" t="s">
        <v>305</v>
      </c>
      <c r="AD856" s="55" t="str">
        <f t="shared" ref="AD856" si="730">CONCATENATE(AC856,H856,"','",I856,"','",J856,"','",K856,"','",L856,"','",M856,"','",N856,"','",O856,"','",P856,"','",Q856,"','",R856,"','",S856,"','",T856,"','",U856,"','",V856,"','",W856,"','",X856,"','",Y856,"','",Z856,"','",AA856,"');")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('0CA8A7ED6358','&lt;?xml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&lt;/userconfig&gt;','','16CM100','16C','192.168.0.240','8005','182.23.61.173','8005','1','1','1234','TO','INJECT','INJECT','2019-09-05 11:00:00','2019-09-05 11:00:00','','118.97.237.244','8005');</v>
      </c>
    </row>
    <row r="857" spans="1:30" ht="90" x14ac:dyDescent="0.25">
      <c r="A857" s="35" t="s">
        <v>1690</v>
      </c>
      <c r="B857" s="54" t="str">
        <f t="shared" ref="B857:B858" si="731">LEFT(A857,3)</f>
        <v>16C</v>
      </c>
      <c r="C857" s="54" t="str">
        <f>VLOOKUP(B857,Cabang!A:B,2,0)</f>
        <v>Surabaya Timur</v>
      </c>
      <c r="D857" s="54" t="str">
        <f>VLOOKUP(B857,Cabang!A:C,3,0)</f>
        <v>TKTW4</v>
      </c>
      <c r="E857" t="s">
        <v>1693</v>
      </c>
      <c r="F857" s="55" t="str">
        <f t="shared" ref="F857:F858" si="732">CONCATENATE("&lt;?xml version=""1.0"" encoding=""UTF-8""?&gt;&lt;userconfig&gt;&lt;username&gt;Office Mebel ",C857,"&lt;/username&gt;&lt;szId&gt;",K857,"&lt;/szId&gt;&lt;password&gt;1234&lt;/password&gt;&lt;szDepoId&gt;",L857,"&lt;/szDepoId&gt;&lt;szDepoName&gt;",C857,"&lt;/szDepoName&gt;&lt;database&gt;MobileSFA.db3&lt;/database&gt;&lt;szWifiIP&gt;192.168.0.155&lt;/szWifiIP&gt;&lt;szWifiPort&gt;8005&lt;/szWifiPort&gt;&lt;szGPRSIP&gt;202.162.209.237&lt;/szGPRSIP&gt;&lt;szGPRSPort&gt;8005&lt;/szGPRSPort&gt;  &lt;szBackUpIP&gt;",Z857,"&lt;/szBackUpIP&gt;&lt;szBackUpPort&gt;",AA857,"&lt;/szBackUpPort&gt;  &lt;szType&gt;",T857,"&lt;/szType&gt;&lt;bWifi&gt;YES&lt;/bWifi&gt;&lt;bDalamKota&gt;YES&lt;/bDalamKota&gt;    &lt;/userconfig&gt;")</f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57" s="56" t="str">
        <f t="shared" si="726"/>
        <v>0CA8A7EAF808</v>
      </c>
      <c r="I857" s="54" t="str">
        <f t="shared" si="72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57" s="54"/>
      <c r="K857" s="54" t="str">
        <f t="shared" si="728"/>
        <v>16CM100</v>
      </c>
      <c r="L857" s="54" t="str">
        <f t="shared" si="729"/>
        <v>16C</v>
      </c>
      <c r="M857" s="35" t="str">
        <f>VLOOKUP($L857,setting!$A$2:$M$93,3,0)</f>
        <v>192.168.0.240</v>
      </c>
      <c r="N857" s="35">
        <f>VLOOKUP($L857,setting!$A$2:$M$93,4,0)</f>
        <v>8005</v>
      </c>
      <c r="O857" s="35" t="str">
        <f>VLOOKUP($L857,setting!$A$2:$M$93,5,0)</f>
        <v>182.23.61.173</v>
      </c>
      <c r="P857" s="35">
        <f>VLOOKUP($L857,setting!$A$2:$M$93,6,0)</f>
        <v>8005</v>
      </c>
      <c r="Q857" s="54">
        <v>1</v>
      </c>
      <c r="R857" s="54">
        <v>1</v>
      </c>
      <c r="S857" s="54">
        <v>1234</v>
      </c>
      <c r="T857" s="54" t="s">
        <v>120</v>
      </c>
      <c r="U857" s="54" t="s">
        <v>302</v>
      </c>
      <c r="V857" s="54" t="s">
        <v>302</v>
      </c>
      <c r="W857" s="56" t="s">
        <v>1695</v>
      </c>
      <c r="X857" s="56" t="s">
        <v>1695</v>
      </c>
      <c r="Y857" s="54"/>
      <c r="Z857" s="35" t="str">
        <f>VLOOKUP($L857,setting!$A$2:$M$93,12,0)</f>
        <v>118.97.237.244</v>
      </c>
      <c r="AA857" s="35">
        <f>VLOOKUP($L857,setting!$A$2:$M$93,13,0)</f>
        <v>8005</v>
      </c>
      <c r="AC857" s="55" t="s">
        <v>305</v>
      </c>
      <c r="AD857" s="55" t="str">
        <f t="shared" ref="AD857:AD858" si="733">CONCATENATE(AC857,H857,"','",I857,"','",J857,"','",K857,"','",L857,"','",M857,"','",N857,"','",O857,"','",P857,"','",Q857,"','",R857,"','",S857,"','",T857,"','",U857,"','",V857,"','",W857,"','",X857,"','",Y857,"','",Z857,"','",AA857,"');")</f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('0CA8A7EAF808','&lt;?xml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&lt;/userconfig&gt;','','16CM100','16C','192.168.0.240','8005','182.23.61.173','8005','1','1','1234','TO','INJECT','INJECT','2019-09-05 11:00:00','2019-09-05 11:00:00','','118.97.237.244','8005');</v>
      </c>
    </row>
    <row r="858" spans="1:30" ht="90" x14ac:dyDescent="0.25">
      <c r="A858" s="35" t="s">
        <v>1691</v>
      </c>
      <c r="B858" s="54" t="str">
        <f t="shared" si="731"/>
        <v>16C</v>
      </c>
      <c r="C858" s="54" t="str">
        <f>VLOOKUP(B858,Cabang!A:B,2,0)</f>
        <v>Surabaya Timur</v>
      </c>
      <c r="D858" s="54" t="str">
        <f>VLOOKUP(B858,Cabang!A:C,3,0)</f>
        <v>TKTW4</v>
      </c>
      <c r="E858" t="s">
        <v>1694</v>
      </c>
      <c r="F858" s="55" t="str">
        <f t="shared" si="732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H858" s="56" t="str">
        <f t="shared" si="726"/>
        <v>0CA8A7ED6644</v>
      </c>
      <c r="I858" s="54" t="str">
        <f t="shared" si="727"/>
        <v>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</v>
      </c>
      <c r="J858" s="54"/>
      <c r="K858" s="54" t="str">
        <f t="shared" si="728"/>
        <v>16CM100</v>
      </c>
      <c r="L858" s="54" t="str">
        <f t="shared" si="729"/>
        <v>16C</v>
      </c>
      <c r="M858" s="35" t="str">
        <f>VLOOKUP($L858,setting!$A$2:$M$93,3,0)</f>
        <v>192.168.0.240</v>
      </c>
      <c r="N858" s="35">
        <f>VLOOKUP($L858,setting!$A$2:$M$93,4,0)</f>
        <v>8005</v>
      </c>
      <c r="O858" s="35" t="str">
        <f>VLOOKUP($L858,setting!$A$2:$M$93,5,0)</f>
        <v>182.23.61.173</v>
      </c>
      <c r="P858" s="35">
        <f>VLOOKUP($L858,setting!$A$2:$M$93,6,0)</f>
        <v>8005</v>
      </c>
      <c r="Q858" s="54">
        <v>1</v>
      </c>
      <c r="R858" s="54">
        <v>1</v>
      </c>
      <c r="S858" s="54">
        <v>1234</v>
      </c>
      <c r="T858" s="54" t="s">
        <v>120</v>
      </c>
      <c r="U858" s="54" t="s">
        <v>302</v>
      </c>
      <c r="V858" s="54" t="s">
        <v>302</v>
      </c>
      <c r="W858" s="56" t="s">
        <v>1695</v>
      </c>
      <c r="X858" s="56" t="s">
        <v>1695</v>
      </c>
      <c r="Y858" s="54"/>
      <c r="Z858" s="35" t="str">
        <f>VLOOKUP($L858,setting!$A$2:$M$93,12,0)</f>
        <v>118.97.237.244</v>
      </c>
      <c r="AA858" s="35">
        <f>VLOOKUP($L858,setting!$A$2:$M$93,13,0)</f>
        <v>8005</v>
      </c>
      <c r="AC858" s="55" t="s">
        <v>305</v>
      </c>
      <c r="AD858" s="55" t="str">
        <f t="shared" si="733"/>
        <v>insert into sfa_mobileuserinfo (szId,szUserInfo,szDescription,szEmployeeId,szBranchId,szWifiId,szWifiPort,szGprsIp,szGprsPort,bWifi,bDalamKota,szPassword,szSalesType,szUserCreatedId,szUserUpdatedId,dtmCreated,dtmLastUpdated,szXmlMenuFile,szBackUpIp,szBackUpPort) values ('0CA8A7ED6644','&lt;?xml version="1.0" encoding="UTF-8"?&gt;&lt;userconfig&gt;&lt;username&gt;Office Mebel Surabaya Timur&lt;/username&gt;&lt;szId&gt;16CM100&lt;/szId&gt;&lt;password&gt;1234&lt;/password&gt;&lt;szDepoId&gt;16C&lt;/szDepoId&gt;&lt;szDepoName&gt;Surabaya Timur&lt;/szDepoName&gt;&lt;database&gt;MobileSFA.db3&lt;/database&gt;&lt;szWifiIP&gt;192.168.0.155&lt;/szWifiIP&gt;&lt;szWifiPort&gt;8005&lt;/szWifiPort&gt;&lt;szGPRSIP&gt;202.162.209.237&lt;/szGPRSIP&gt;&lt;szGPRSPort&gt;8005&lt;/szGPRSPort&gt;  &lt;szBackUpIP&gt;118.97.237.244&lt;/szBackUpIP&gt;&lt;szBackUpPort&gt;8005&lt;/szBackUpPort&gt;  &lt;szType&gt;TO&lt;/szType&gt;&lt;bWifi&gt;YES&lt;/bWifi&gt;&lt;bDalamKota&gt;YES&lt;/bDalamKota&gt;    &lt;/userconfig&gt;','','16CM100','16C','192.168.0.240','8005','182.23.61.173','8005','1','1','1234','TO','INJECT','INJECT','2019-09-05 11:00:00','2019-09-05 11:00:00','','118.97.237.244','8005');</v>
      </c>
    </row>
    <row r="859" spans="1:30" x14ac:dyDescent="0.25">
      <c r="L859"/>
    </row>
    <row r="860" spans="1:30" ht="90" x14ac:dyDescent="0.25">
      <c r="A860" s="58" t="s">
        <v>1696</v>
      </c>
      <c r="B860" s="58" t="s">
        <v>226</v>
      </c>
      <c r="C860" s="59" t="str">
        <f>VLOOKUP(B860,Cabang!A:B,2,0)</f>
        <v>Surabaya Timur</v>
      </c>
      <c r="D860" s="59" t="str">
        <f>VLOOKUP(B860,Cabang!A:C,3,0)</f>
        <v>TKTW4</v>
      </c>
      <c r="E860" s="58" t="s">
        <v>1773</v>
      </c>
      <c r="F860" s="60" t="e">
        <f>CONCATENATE("&lt;?xml version=""1.0"" encoding=""UTF-8""?&gt;&lt;userconfig&gt;&lt;username&gt;Office Mebel ",C860,"&lt;/username&gt;&lt;szId&gt;",K860,"&lt;/szId&gt;&lt;password&gt;1234&lt;/password&gt;&lt;szDepoId&gt;",L860,"&lt;/szDepoId&gt;&lt;szDepoName&gt;",C860,"&lt;/szDepoName&gt;&lt;database&gt;MobileSFA.db3&lt;/database&gt;&lt;szWifiIP&gt;",M860,"&lt;/szWifiIP&gt;&lt;szWifiPort&gt;",N860,"&lt;/szWifiPort&gt;&lt;szGPRSIP&gt;",O860,"&lt;/szGPRSIP&gt;&lt;szGPRSPort&gt;",P860,"&lt;/szGPRSPort&gt;  &lt;szBackUpIP&gt;",Z860,"&lt;/szBackUpIP&gt;&lt;szBackUpPort&gt;",AA860,"&lt;/szBackUpPort&gt;  &lt;szType&gt;",T860,"&lt;/szType&gt;&lt;bWifi&gt;YES&lt;/bWifi&gt;&lt;bDalamKota&gt;YES&lt;/bDalamKota&gt;    &lt;/userconfig&gt;")</f>
        <v>#REF!</v>
      </c>
      <c r="G860" s="61"/>
      <c r="H860" s="62" t="str">
        <f t="shared" ref="H860" si="734">E860</f>
        <v>0CA8A7ED631C</v>
      </c>
      <c r="I860" s="61" t="e">
        <f t="shared" ref="I860" si="735">F860</f>
        <v>#REF!</v>
      </c>
      <c r="J860" s="61"/>
      <c r="K860" s="61" t="str">
        <f t="shared" ref="K860" si="736">CONCATENATE(B860,"M100")</f>
        <v>16CM100</v>
      </c>
      <c r="L860" s="61" t="str">
        <f t="shared" ref="L860" si="737">B860</f>
        <v>16C</v>
      </c>
      <c r="M860" s="35" t="str">
        <f>VLOOKUP($L860,setting!$A$2:$M$93,3,0)</f>
        <v>192.168.0.240</v>
      </c>
      <c r="N860" s="35">
        <f>VLOOKUP($L860,setting!$A$2:$M$93,4,0)</f>
        <v>8005</v>
      </c>
      <c r="O860" s="35" t="str">
        <f>VLOOKUP($L860,setting!$A$2:$M$93,5,0)</f>
        <v>182.23.61.173</v>
      </c>
      <c r="P860" s="61" t="e">
        <f>VLOOKUP($D860,#REF!,5,0)</f>
        <v>#REF!</v>
      </c>
      <c r="Q860" s="61">
        <v>1</v>
      </c>
      <c r="R860" s="61">
        <v>1</v>
      </c>
      <c r="S860" s="61">
        <v>1234</v>
      </c>
      <c r="T860" s="61" t="s">
        <v>120</v>
      </c>
      <c r="U860" s="61" t="s">
        <v>302</v>
      </c>
      <c r="V860" s="61" t="s">
        <v>302</v>
      </c>
      <c r="W860" s="62" t="s">
        <v>466</v>
      </c>
      <c r="X860" s="62" t="s">
        <v>466</v>
      </c>
      <c r="Y860" s="61"/>
      <c r="Z860" s="35" t="str">
        <f>VLOOKUP($L860,setting!$A$2:$M$93,12,0)</f>
        <v>118.97.237.244</v>
      </c>
      <c r="AA860" s="35">
        <f>VLOOKUP($L860,setting!$A$2:$M$93,13,0)</f>
        <v>8005</v>
      </c>
      <c r="AB860" s="61"/>
      <c r="AC860" s="60" t="s">
        <v>305</v>
      </c>
      <c r="AD860" s="60" t="e">
        <f t="shared" ref="AD860" si="738">CONCATENATE(AC860,H860,"','",I860,"','",J860,"','",K860,"','",L860,"','",M860,"','",N860,"','",O860,"','",P860,"','",Q860,"','",R860,"','",S860,"','",T860,"','",U860,"','",V860,"','",W860,"','",X860,"','",Y860,"','",Z860,"','",AA860,"');")</f>
        <v>#REF!</v>
      </c>
    </row>
    <row r="861" spans="1:30" ht="90" x14ac:dyDescent="0.25">
      <c r="A861" s="58" t="s">
        <v>1697</v>
      </c>
      <c r="B861" s="58" t="s">
        <v>143</v>
      </c>
      <c r="C861" s="59" t="str">
        <f>VLOOKUP(B861,Cabang!A:B,2,0)</f>
        <v>Bandarlampung</v>
      </c>
      <c r="D861" s="59" t="str">
        <f>VLOOKUP(B861,Cabang!A:C,3,0)</f>
        <v>TKTW1</v>
      </c>
      <c r="E861" s="58" t="s">
        <v>1774</v>
      </c>
      <c r="F861" s="60" t="e">
        <f t="shared" ref="F861:F881" si="739">CONCATENATE("&lt;?xml version=""1.0"" encoding=""UTF-8""?&gt;&lt;userconfig&gt;&lt;username&gt;Office Mebel ",C861,"&lt;/username&gt;&lt;szId&gt;",K861,"&lt;/szId&gt;&lt;password&gt;1234&lt;/password&gt;&lt;szDepoId&gt;",L861,"&lt;/szDepoId&gt;&lt;szDepoName&gt;",C861,"&lt;/szDepoName&gt;&lt;database&gt;MobileSFA.db3&lt;/database&gt;&lt;szWifiIP&gt;",M861,"&lt;/szWifiIP&gt;&lt;szWifiPort&gt;",N861,"&lt;/szWifiPort&gt;&lt;szGPRSIP&gt;",O861,"&lt;/szGPRSIP&gt;&lt;szGPRSPort&gt;",P861,"&lt;/szGPRSPort&gt;  &lt;szBackUpIP&gt;",Z861,"&lt;/szBackUpIP&gt;&lt;szBackUpPort&gt;",AA861,"&lt;/szBackUpPort&gt;  &lt;szType&gt;",T861,"&lt;/szType&gt;&lt;bWifi&gt;YES&lt;/bWifi&gt;&lt;bDalamKota&gt;YES&lt;/bDalamKota&gt;    &lt;/userconfig&gt;")</f>
        <v>#REF!</v>
      </c>
      <c r="G861" s="61"/>
      <c r="H861" s="62" t="str">
        <f t="shared" ref="H861:H881" si="740">E861</f>
        <v>0CA8A7A235DA</v>
      </c>
      <c r="I861" s="61" t="e">
        <f t="shared" ref="I861:I881" si="741">F861</f>
        <v>#REF!</v>
      </c>
      <c r="J861" s="61"/>
      <c r="K861" s="61" t="str">
        <f t="shared" ref="K861:K881" si="742">CONCATENATE(B861,"M100")</f>
        <v>10AM100</v>
      </c>
      <c r="L861" s="61" t="str">
        <f t="shared" ref="L861:L881" si="743">B861</f>
        <v>10A</v>
      </c>
      <c r="M861" s="35" t="str">
        <f>VLOOKUP($L861,setting!$A$2:$M$93,3,0)</f>
        <v>192.168.0.240</v>
      </c>
      <c r="N861" s="35">
        <f>VLOOKUP($L861,setting!$A$2:$M$93,4,0)</f>
        <v>8008</v>
      </c>
      <c r="O861" s="35" t="str">
        <f>VLOOKUP($L861,setting!$A$2:$M$93,5,0)</f>
        <v>36.89.97.212</v>
      </c>
      <c r="P861" s="61" t="e">
        <f>VLOOKUP($D861,#REF!,5,0)</f>
        <v>#REF!</v>
      </c>
      <c r="Q861" s="61">
        <v>1</v>
      </c>
      <c r="R861" s="61">
        <v>1</v>
      </c>
      <c r="S861" s="61">
        <v>1234</v>
      </c>
      <c r="T861" s="61" t="s">
        <v>120</v>
      </c>
      <c r="U861" s="61" t="s">
        <v>302</v>
      </c>
      <c r="V861" s="61" t="s">
        <v>302</v>
      </c>
      <c r="W861" s="62" t="s">
        <v>466</v>
      </c>
      <c r="X861" s="62" t="s">
        <v>466</v>
      </c>
      <c r="Y861" s="61"/>
      <c r="Z861" s="35" t="str">
        <f>VLOOKUP($L861,setting!$A$2:$M$93,12,0)</f>
        <v>118.97.237.244</v>
      </c>
      <c r="AA861" s="35">
        <f>VLOOKUP($L861,setting!$A$2:$M$93,13,0)</f>
        <v>8009</v>
      </c>
      <c r="AB861" s="61"/>
      <c r="AC861" s="60" t="s">
        <v>305</v>
      </c>
      <c r="AD861" s="60" t="e">
        <f t="shared" ref="AD861:AD881" si="744">CONCATENATE(AC861,H861,"','",I861,"','",J861,"','",K861,"','",L861,"','",M861,"','",N861,"','",O861,"','",P861,"','",Q861,"','",R861,"','",S861,"','",T861,"','",U861,"','",V861,"','",W861,"','",X861,"','",Y861,"','",Z861,"','",AA861,"');")</f>
        <v>#REF!</v>
      </c>
    </row>
    <row r="862" spans="1:30" ht="90" x14ac:dyDescent="0.25">
      <c r="A862" s="58" t="s">
        <v>1698</v>
      </c>
      <c r="B862" s="58" t="s">
        <v>228</v>
      </c>
      <c r="C862" s="59" t="str">
        <f>VLOOKUP(B862,Cabang!A:B,2,0)</f>
        <v>Kediri</v>
      </c>
      <c r="D862" s="59" t="str">
        <f>VLOOKUP(B862,Cabang!A:C,3,0)</f>
        <v>TKTW4</v>
      </c>
      <c r="E862" s="58" t="s">
        <v>1775</v>
      </c>
      <c r="F862" s="60" t="e">
        <f t="shared" si="739"/>
        <v>#REF!</v>
      </c>
      <c r="G862" s="61"/>
      <c r="H862" s="62" t="str">
        <f t="shared" si="740"/>
        <v>0CA8A7ED6104</v>
      </c>
      <c r="I862" s="61" t="e">
        <f t="shared" si="741"/>
        <v>#REF!</v>
      </c>
      <c r="J862" s="61"/>
      <c r="K862" s="61" t="str">
        <f t="shared" si="742"/>
        <v>16EM100</v>
      </c>
      <c r="L862" s="61" t="str">
        <f t="shared" si="743"/>
        <v>16E</v>
      </c>
      <c r="M862" s="35" t="str">
        <f>VLOOKUP($L862,setting!$A$2:$M$93,3,0)</f>
        <v>192.168.0.240</v>
      </c>
      <c r="N862" s="35">
        <f>VLOOKUP($L862,setting!$A$2:$M$93,4,0)</f>
        <v>8005</v>
      </c>
      <c r="O862" s="35" t="str">
        <f>VLOOKUP($L862,setting!$A$2:$M$93,5,0)</f>
        <v>182.23.61.173</v>
      </c>
      <c r="P862" s="61" t="e">
        <f>VLOOKUP($D862,#REF!,5,0)</f>
        <v>#REF!</v>
      </c>
      <c r="Q862" s="61">
        <v>1</v>
      </c>
      <c r="R862" s="61">
        <v>1</v>
      </c>
      <c r="S862" s="61">
        <v>1234</v>
      </c>
      <c r="T862" s="61" t="s">
        <v>120</v>
      </c>
      <c r="U862" s="61" t="s">
        <v>302</v>
      </c>
      <c r="V862" s="61" t="s">
        <v>302</v>
      </c>
      <c r="W862" s="62" t="s">
        <v>466</v>
      </c>
      <c r="X862" s="62" t="s">
        <v>466</v>
      </c>
      <c r="Y862" s="61"/>
      <c r="Z862" s="35" t="str">
        <f>VLOOKUP($L862,setting!$A$2:$M$93,12,0)</f>
        <v>118.97.237.244</v>
      </c>
      <c r="AA862" s="35">
        <f>VLOOKUP($L862,setting!$A$2:$M$93,13,0)</f>
        <v>8005</v>
      </c>
      <c r="AB862" s="61"/>
      <c r="AC862" s="60" t="s">
        <v>305</v>
      </c>
      <c r="AD862" s="60" t="e">
        <f t="shared" si="744"/>
        <v>#REF!</v>
      </c>
    </row>
    <row r="863" spans="1:30" ht="90" x14ac:dyDescent="0.25">
      <c r="A863" s="58" t="s">
        <v>1699</v>
      </c>
      <c r="B863" s="58" t="s">
        <v>179</v>
      </c>
      <c r="C863" s="59" t="str">
        <f>VLOOKUP(B863,Cabang!A:B,2,0)</f>
        <v>Semarang</v>
      </c>
      <c r="D863" s="59" t="str">
        <f>VLOOKUP(B863,Cabang!A:C,3,0)</f>
        <v>TKTW3</v>
      </c>
      <c r="E863" s="58" t="s">
        <v>1776</v>
      </c>
      <c r="F863" s="60" t="e">
        <f t="shared" si="739"/>
        <v>#REF!</v>
      </c>
      <c r="G863" s="61"/>
      <c r="H863" s="62" t="str">
        <f t="shared" si="740"/>
        <v>0CA8A7ED6352</v>
      </c>
      <c r="I863" s="61" t="e">
        <f t="shared" si="741"/>
        <v>#REF!</v>
      </c>
      <c r="J863" s="61"/>
      <c r="K863" s="61" t="str">
        <f t="shared" si="742"/>
        <v>14FM100</v>
      </c>
      <c r="L863" s="61" t="str">
        <f t="shared" si="743"/>
        <v>14F</v>
      </c>
      <c r="M863" s="35" t="str">
        <f>VLOOKUP($L863,setting!$A$2:$M$93,3,0)</f>
        <v>192.168.0.240</v>
      </c>
      <c r="N863" s="35">
        <f>VLOOKUP($L863,setting!$A$2:$M$93,4,0)</f>
        <v>8004</v>
      </c>
      <c r="O863" s="35" t="str">
        <f>VLOOKUP($L863,setting!$A$2:$M$93,5,0)</f>
        <v>182.23.61.172</v>
      </c>
      <c r="P863" s="61" t="e">
        <f>VLOOKUP($D863,#REF!,5,0)</f>
        <v>#REF!</v>
      </c>
      <c r="Q863" s="61">
        <v>1</v>
      </c>
      <c r="R863" s="61">
        <v>1</v>
      </c>
      <c r="S863" s="61">
        <v>1234</v>
      </c>
      <c r="T863" s="61" t="s">
        <v>120</v>
      </c>
      <c r="U863" s="61" t="s">
        <v>302</v>
      </c>
      <c r="V863" s="61" t="s">
        <v>302</v>
      </c>
      <c r="W863" s="62" t="s">
        <v>466</v>
      </c>
      <c r="X863" s="62" t="s">
        <v>466</v>
      </c>
      <c r="Y863" s="61"/>
      <c r="Z863" s="35" t="str">
        <f>VLOOKUP($L863,setting!$A$2:$M$93,12,0)</f>
        <v>118.97.237.244</v>
      </c>
      <c r="AA863" s="35">
        <f>VLOOKUP($L863,setting!$A$2:$M$93,13,0)</f>
        <v>8004</v>
      </c>
      <c r="AB863" s="61"/>
      <c r="AC863" s="60" t="s">
        <v>305</v>
      </c>
      <c r="AD863" s="60" t="e">
        <f t="shared" si="744"/>
        <v>#REF!</v>
      </c>
    </row>
    <row r="864" spans="1:30" ht="90" x14ac:dyDescent="0.25">
      <c r="A864" s="58" t="s">
        <v>1700</v>
      </c>
      <c r="B864" s="58" t="s">
        <v>224</v>
      </c>
      <c r="C864" s="59" t="str">
        <f>VLOOKUP(B864,Cabang!A:B,2,0)</f>
        <v>Madiun</v>
      </c>
      <c r="D864" s="59" t="str">
        <f>VLOOKUP(B864,Cabang!A:C,3,0)</f>
        <v>TKTW4</v>
      </c>
      <c r="E864" s="58" t="s">
        <v>1777</v>
      </c>
      <c r="F864" s="60" t="e">
        <f t="shared" si="739"/>
        <v>#REF!</v>
      </c>
      <c r="G864" s="61"/>
      <c r="H864" s="62" t="str">
        <f t="shared" si="740"/>
        <v>0CA8A7ED6122</v>
      </c>
      <c r="I864" s="61" t="e">
        <f t="shared" si="741"/>
        <v>#REF!</v>
      </c>
      <c r="J864" s="61"/>
      <c r="K864" s="61" t="str">
        <f t="shared" si="742"/>
        <v>16BM100</v>
      </c>
      <c r="L864" s="61" t="str">
        <f t="shared" si="743"/>
        <v>16B</v>
      </c>
      <c r="M864" s="35" t="str">
        <f>VLOOKUP($L864,setting!$A$2:$M$93,3,0)</f>
        <v>192.168.0.240</v>
      </c>
      <c r="N864" s="35">
        <f>VLOOKUP($L864,setting!$A$2:$M$93,4,0)</f>
        <v>8005</v>
      </c>
      <c r="O864" s="35" t="str">
        <f>VLOOKUP($L864,setting!$A$2:$M$93,5,0)</f>
        <v>182.23.61.173</v>
      </c>
      <c r="P864" s="61" t="e">
        <f>VLOOKUP($D864,#REF!,5,0)</f>
        <v>#REF!</v>
      </c>
      <c r="Q864" s="61">
        <v>1</v>
      </c>
      <c r="R864" s="61">
        <v>1</v>
      </c>
      <c r="S864" s="61">
        <v>1234</v>
      </c>
      <c r="T864" s="61" t="s">
        <v>120</v>
      </c>
      <c r="U864" s="61" t="s">
        <v>302</v>
      </c>
      <c r="V864" s="61" t="s">
        <v>302</v>
      </c>
      <c r="W864" s="62" t="s">
        <v>466</v>
      </c>
      <c r="X864" s="62" t="s">
        <v>466</v>
      </c>
      <c r="Y864" s="61"/>
      <c r="Z864" s="35" t="str">
        <f>VLOOKUP($L864,setting!$A$2:$M$93,12,0)</f>
        <v>118.97.237.244</v>
      </c>
      <c r="AA864" s="35">
        <f>VLOOKUP($L864,setting!$A$2:$M$93,13,0)</f>
        <v>8005</v>
      </c>
      <c r="AB864" s="61"/>
      <c r="AC864" s="60" t="s">
        <v>305</v>
      </c>
      <c r="AD864" s="60" t="e">
        <f t="shared" si="744"/>
        <v>#REF!</v>
      </c>
    </row>
    <row r="865" spans="1:30" ht="90" x14ac:dyDescent="0.25">
      <c r="A865" s="58" t="s">
        <v>1701</v>
      </c>
      <c r="B865" s="58" t="s">
        <v>226</v>
      </c>
      <c r="C865" s="59" t="str">
        <f>VLOOKUP(B865,Cabang!A:B,2,0)</f>
        <v>Surabaya Timur</v>
      </c>
      <c r="D865" s="59" t="str">
        <f>VLOOKUP(B865,Cabang!A:C,3,0)</f>
        <v>TKTW4</v>
      </c>
      <c r="E865" s="58" t="s">
        <v>1778</v>
      </c>
      <c r="F865" s="60" t="e">
        <f t="shared" si="739"/>
        <v>#REF!</v>
      </c>
      <c r="G865" s="61"/>
      <c r="H865" s="62" t="str">
        <f t="shared" si="740"/>
        <v>0CA8A7ED64FA</v>
      </c>
      <c r="I865" s="61" t="e">
        <f t="shared" si="741"/>
        <v>#REF!</v>
      </c>
      <c r="J865" s="61"/>
      <c r="K865" s="61" t="str">
        <f t="shared" si="742"/>
        <v>16CM100</v>
      </c>
      <c r="L865" s="61" t="str">
        <f t="shared" si="743"/>
        <v>16C</v>
      </c>
      <c r="M865" s="35" t="str">
        <f>VLOOKUP($L865,setting!$A$2:$M$93,3,0)</f>
        <v>192.168.0.240</v>
      </c>
      <c r="N865" s="35">
        <f>VLOOKUP($L865,setting!$A$2:$M$93,4,0)</f>
        <v>8005</v>
      </c>
      <c r="O865" s="35" t="str">
        <f>VLOOKUP($L865,setting!$A$2:$M$93,5,0)</f>
        <v>182.23.61.173</v>
      </c>
      <c r="P865" s="61" t="e">
        <f>VLOOKUP($D865,#REF!,5,0)</f>
        <v>#REF!</v>
      </c>
      <c r="Q865" s="61">
        <v>1</v>
      </c>
      <c r="R865" s="61">
        <v>1</v>
      </c>
      <c r="S865" s="61">
        <v>1234</v>
      </c>
      <c r="T865" s="61" t="s">
        <v>120</v>
      </c>
      <c r="U865" s="61" t="s">
        <v>302</v>
      </c>
      <c r="V865" s="61" t="s">
        <v>302</v>
      </c>
      <c r="W865" s="62" t="s">
        <v>466</v>
      </c>
      <c r="X865" s="62" t="s">
        <v>466</v>
      </c>
      <c r="Y865" s="61"/>
      <c r="Z865" s="35" t="str">
        <f>VLOOKUP($L865,setting!$A$2:$M$93,12,0)</f>
        <v>118.97.237.244</v>
      </c>
      <c r="AA865" s="35">
        <f>VLOOKUP($L865,setting!$A$2:$M$93,13,0)</f>
        <v>8005</v>
      </c>
      <c r="AB865" s="61"/>
      <c r="AC865" s="60" t="s">
        <v>305</v>
      </c>
      <c r="AD865" s="60" t="e">
        <f t="shared" si="744"/>
        <v>#REF!</v>
      </c>
    </row>
    <row r="866" spans="1:30" ht="90" x14ac:dyDescent="0.25">
      <c r="A866" s="58" t="s">
        <v>1702</v>
      </c>
      <c r="B866" s="58" t="s">
        <v>224</v>
      </c>
      <c r="C866" s="59" t="str">
        <f>VLOOKUP(B866,Cabang!A:B,2,0)</f>
        <v>Madiun</v>
      </c>
      <c r="D866" s="59" t="str">
        <f>VLOOKUP(B866,Cabang!A:C,3,0)</f>
        <v>TKTW4</v>
      </c>
      <c r="E866" s="58" t="s">
        <v>1779</v>
      </c>
      <c r="F866" s="60" t="e">
        <f t="shared" si="739"/>
        <v>#REF!</v>
      </c>
      <c r="G866" s="61"/>
      <c r="H866" s="62" t="str">
        <f t="shared" si="740"/>
        <v>0CA8A7ED6302</v>
      </c>
      <c r="I866" s="61" t="e">
        <f t="shared" si="741"/>
        <v>#REF!</v>
      </c>
      <c r="J866" s="61"/>
      <c r="K866" s="61" t="str">
        <f t="shared" si="742"/>
        <v>16BM100</v>
      </c>
      <c r="L866" s="61" t="str">
        <f t="shared" si="743"/>
        <v>16B</v>
      </c>
      <c r="M866" s="35" t="str">
        <f>VLOOKUP($L866,setting!$A$2:$M$93,3,0)</f>
        <v>192.168.0.240</v>
      </c>
      <c r="N866" s="35">
        <f>VLOOKUP($L866,setting!$A$2:$M$93,4,0)</f>
        <v>8005</v>
      </c>
      <c r="O866" s="35" t="str">
        <f>VLOOKUP($L866,setting!$A$2:$M$93,5,0)</f>
        <v>182.23.61.173</v>
      </c>
      <c r="P866" s="61" t="e">
        <f>VLOOKUP($D866,#REF!,5,0)</f>
        <v>#REF!</v>
      </c>
      <c r="Q866" s="61">
        <v>1</v>
      </c>
      <c r="R866" s="61">
        <v>1</v>
      </c>
      <c r="S866" s="61">
        <v>1234</v>
      </c>
      <c r="T866" s="61" t="s">
        <v>120</v>
      </c>
      <c r="U866" s="61" t="s">
        <v>302</v>
      </c>
      <c r="V866" s="61" t="s">
        <v>302</v>
      </c>
      <c r="W866" s="62" t="s">
        <v>466</v>
      </c>
      <c r="X866" s="62" t="s">
        <v>466</v>
      </c>
      <c r="Y866" s="61"/>
      <c r="Z866" s="35" t="str">
        <f>VLOOKUP($L866,setting!$A$2:$M$93,12,0)</f>
        <v>118.97.237.244</v>
      </c>
      <c r="AA866" s="35">
        <f>VLOOKUP($L866,setting!$A$2:$M$93,13,0)</f>
        <v>8005</v>
      </c>
      <c r="AB866" s="61"/>
      <c r="AC866" s="60" t="s">
        <v>305</v>
      </c>
      <c r="AD866" s="60" t="e">
        <f t="shared" si="744"/>
        <v>#REF!</v>
      </c>
    </row>
    <row r="867" spans="1:30" ht="90" x14ac:dyDescent="0.25">
      <c r="A867" s="58" t="s">
        <v>1703</v>
      </c>
      <c r="B867" s="58" t="s">
        <v>152</v>
      </c>
      <c r="C867" s="59" t="str">
        <f>VLOOKUP(B867,Cabang!A:B,2,0)</f>
        <v>Bekasi</v>
      </c>
      <c r="D867" s="59" t="str">
        <f>VLOOKUP(B867,Cabang!A:C,3,0)</f>
        <v>TKTW2</v>
      </c>
      <c r="E867" s="58" t="s">
        <v>1780</v>
      </c>
      <c r="F867" s="60" t="e">
        <f t="shared" si="739"/>
        <v>#REF!</v>
      </c>
      <c r="G867" s="61"/>
      <c r="H867" s="62" t="str">
        <f t="shared" si="740"/>
        <v>0CA8A7ED6130</v>
      </c>
      <c r="I867" s="61" t="e">
        <f t="shared" si="741"/>
        <v>#REF!</v>
      </c>
      <c r="J867" s="61"/>
      <c r="K867" s="61" t="str">
        <f t="shared" si="742"/>
        <v>13AM100</v>
      </c>
      <c r="L867" s="61" t="str">
        <f t="shared" si="743"/>
        <v>13A</v>
      </c>
      <c r="M867" s="35" t="str">
        <f>VLOOKUP($L867,setting!$A$2:$M$93,3,0)</f>
        <v>192.168.0.240</v>
      </c>
      <c r="N867" s="35">
        <f>VLOOKUP($L867,setting!$A$2:$M$93,4,0)</f>
        <v>8002</v>
      </c>
      <c r="O867" s="35" t="str">
        <f>VLOOKUP($L867,setting!$A$2:$M$93,5,0)</f>
        <v>36.66.214.246</v>
      </c>
      <c r="P867" s="61" t="e">
        <f>VLOOKUP($D867,#REF!,5,0)</f>
        <v>#REF!</v>
      </c>
      <c r="Q867" s="61">
        <v>1</v>
      </c>
      <c r="R867" s="61">
        <v>1</v>
      </c>
      <c r="S867" s="61">
        <v>1234</v>
      </c>
      <c r="T867" s="61" t="s">
        <v>120</v>
      </c>
      <c r="U867" s="61" t="s">
        <v>302</v>
      </c>
      <c r="V867" s="61" t="s">
        <v>302</v>
      </c>
      <c r="W867" s="62" t="s">
        <v>466</v>
      </c>
      <c r="X867" s="62" t="s">
        <v>466</v>
      </c>
      <c r="Y867" s="61"/>
      <c r="Z867" s="35" t="str">
        <f>VLOOKUP($L867,setting!$A$2:$M$93,12,0)</f>
        <v>118.97.237.244</v>
      </c>
      <c r="AA867" s="35">
        <f>VLOOKUP($L867,setting!$A$2:$M$93,13,0)</f>
        <v>8009</v>
      </c>
      <c r="AB867" s="61"/>
      <c r="AC867" s="60" t="s">
        <v>305</v>
      </c>
      <c r="AD867" s="60" t="e">
        <f t="shared" si="744"/>
        <v>#REF!</v>
      </c>
    </row>
    <row r="868" spans="1:30" ht="90" x14ac:dyDescent="0.25">
      <c r="A868" s="58" t="s">
        <v>1704</v>
      </c>
      <c r="B868" s="58" t="s">
        <v>228</v>
      </c>
      <c r="C868" s="59" t="str">
        <f>VLOOKUP(B868,Cabang!A:B,2,0)</f>
        <v>Kediri</v>
      </c>
      <c r="D868" s="59" t="str">
        <f>VLOOKUP(B868,Cabang!A:C,3,0)</f>
        <v>TKTW4</v>
      </c>
      <c r="E868" s="58" t="s">
        <v>1781</v>
      </c>
      <c r="F868" s="60" t="e">
        <f t="shared" si="739"/>
        <v>#REF!</v>
      </c>
      <c r="G868" s="61"/>
      <c r="H868" s="62" t="str">
        <f t="shared" si="740"/>
        <v>0CA8A7ED6210</v>
      </c>
      <c r="I868" s="61" t="e">
        <f t="shared" si="741"/>
        <v>#REF!</v>
      </c>
      <c r="J868" s="61"/>
      <c r="K868" s="61" t="str">
        <f t="shared" si="742"/>
        <v>16EM100</v>
      </c>
      <c r="L868" s="61" t="str">
        <f t="shared" si="743"/>
        <v>16E</v>
      </c>
      <c r="M868" s="35" t="str">
        <f>VLOOKUP($L868,setting!$A$2:$M$93,3,0)</f>
        <v>192.168.0.240</v>
      </c>
      <c r="N868" s="35">
        <f>VLOOKUP($L868,setting!$A$2:$M$93,4,0)</f>
        <v>8005</v>
      </c>
      <c r="O868" s="35" t="str">
        <f>VLOOKUP($L868,setting!$A$2:$M$93,5,0)</f>
        <v>182.23.61.173</v>
      </c>
      <c r="P868" s="61" t="e">
        <f>VLOOKUP($D868,#REF!,5,0)</f>
        <v>#REF!</v>
      </c>
      <c r="Q868" s="61">
        <v>1</v>
      </c>
      <c r="R868" s="61">
        <v>1</v>
      </c>
      <c r="S868" s="61">
        <v>1234</v>
      </c>
      <c r="T868" s="61" t="s">
        <v>120</v>
      </c>
      <c r="U868" s="61" t="s">
        <v>302</v>
      </c>
      <c r="V868" s="61" t="s">
        <v>302</v>
      </c>
      <c r="W868" s="62" t="s">
        <v>466</v>
      </c>
      <c r="X868" s="62" t="s">
        <v>466</v>
      </c>
      <c r="Y868" s="61"/>
      <c r="Z868" s="35" t="str">
        <f>VLOOKUP($L868,setting!$A$2:$M$93,12,0)</f>
        <v>118.97.237.244</v>
      </c>
      <c r="AA868" s="35">
        <f>VLOOKUP($L868,setting!$A$2:$M$93,13,0)</f>
        <v>8005</v>
      </c>
      <c r="AB868" s="61"/>
      <c r="AC868" s="60" t="s">
        <v>305</v>
      </c>
      <c r="AD868" s="60" t="e">
        <f t="shared" si="744"/>
        <v>#REF!</v>
      </c>
    </row>
    <row r="869" spans="1:30" ht="90" x14ac:dyDescent="0.25">
      <c r="A869" s="58" t="s">
        <v>1705</v>
      </c>
      <c r="B869" s="58" t="s">
        <v>226</v>
      </c>
      <c r="C869" s="59" t="str">
        <f>VLOOKUP(B869,Cabang!A:B,2,0)</f>
        <v>Surabaya Timur</v>
      </c>
      <c r="D869" s="59" t="str">
        <f>VLOOKUP(B869,Cabang!A:C,3,0)</f>
        <v>TKTW4</v>
      </c>
      <c r="E869" s="58" t="s">
        <v>1782</v>
      </c>
      <c r="F869" s="60" t="e">
        <f t="shared" si="739"/>
        <v>#REF!</v>
      </c>
      <c r="G869" s="61"/>
      <c r="H869" s="62" t="str">
        <f t="shared" si="740"/>
        <v>0CA8A7ED624C</v>
      </c>
      <c r="I869" s="61" t="e">
        <f t="shared" si="741"/>
        <v>#REF!</v>
      </c>
      <c r="J869" s="61"/>
      <c r="K869" s="61" t="str">
        <f t="shared" si="742"/>
        <v>16CM100</v>
      </c>
      <c r="L869" s="61" t="str">
        <f t="shared" si="743"/>
        <v>16C</v>
      </c>
      <c r="M869" s="35" t="str">
        <f>VLOOKUP($L869,setting!$A$2:$M$93,3,0)</f>
        <v>192.168.0.240</v>
      </c>
      <c r="N869" s="35">
        <f>VLOOKUP($L869,setting!$A$2:$M$93,4,0)</f>
        <v>8005</v>
      </c>
      <c r="O869" s="35" t="str">
        <f>VLOOKUP($L869,setting!$A$2:$M$93,5,0)</f>
        <v>182.23.61.173</v>
      </c>
      <c r="P869" s="61" t="e">
        <f>VLOOKUP($D869,#REF!,5,0)</f>
        <v>#REF!</v>
      </c>
      <c r="Q869" s="61">
        <v>1</v>
      </c>
      <c r="R869" s="61">
        <v>1</v>
      </c>
      <c r="S869" s="61">
        <v>1234</v>
      </c>
      <c r="T869" s="61" t="s">
        <v>120</v>
      </c>
      <c r="U869" s="61" t="s">
        <v>302</v>
      </c>
      <c r="V869" s="61" t="s">
        <v>302</v>
      </c>
      <c r="W869" s="62" t="s">
        <v>466</v>
      </c>
      <c r="X869" s="62" t="s">
        <v>466</v>
      </c>
      <c r="Y869" s="61"/>
      <c r="Z869" s="35" t="str">
        <f>VLOOKUP($L869,setting!$A$2:$M$93,12,0)</f>
        <v>118.97.237.244</v>
      </c>
      <c r="AA869" s="35">
        <f>VLOOKUP($L869,setting!$A$2:$M$93,13,0)</f>
        <v>8005</v>
      </c>
      <c r="AB869" s="61"/>
      <c r="AC869" s="60" t="s">
        <v>305</v>
      </c>
      <c r="AD869" s="60" t="e">
        <f t="shared" si="744"/>
        <v>#REF!</v>
      </c>
    </row>
    <row r="870" spans="1:30" ht="90" x14ac:dyDescent="0.25">
      <c r="A870" s="58" t="s">
        <v>1706</v>
      </c>
      <c r="B870" s="58" t="s">
        <v>152</v>
      </c>
      <c r="C870" s="59" t="str">
        <f>VLOOKUP(B870,Cabang!A:B,2,0)</f>
        <v>Bekasi</v>
      </c>
      <c r="D870" s="59" t="str">
        <f>VLOOKUP(B870,Cabang!A:C,3,0)</f>
        <v>TKTW2</v>
      </c>
      <c r="E870" s="58" t="s">
        <v>1783</v>
      </c>
      <c r="F870" s="60" t="e">
        <f t="shared" si="739"/>
        <v>#REF!</v>
      </c>
      <c r="G870" s="61"/>
      <c r="H870" s="62" t="str">
        <f t="shared" si="740"/>
        <v>0CA8A7ED64F8</v>
      </c>
      <c r="I870" s="61" t="e">
        <f t="shared" si="741"/>
        <v>#REF!</v>
      </c>
      <c r="J870" s="61"/>
      <c r="K870" s="61" t="str">
        <f t="shared" si="742"/>
        <v>13AM100</v>
      </c>
      <c r="L870" s="61" t="str">
        <f t="shared" si="743"/>
        <v>13A</v>
      </c>
      <c r="M870" s="35" t="str">
        <f>VLOOKUP($L870,setting!$A$2:$M$93,3,0)</f>
        <v>192.168.0.240</v>
      </c>
      <c r="N870" s="35">
        <f>VLOOKUP($L870,setting!$A$2:$M$93,4,0)</f>
        <v>8002</v>
      </c>
      <c r="O870" s="35" t="str">
        <f>VLOOKUP($L870,setting!$A$2:$M$93,5,0)</f>
        <v>36.66.214.246</v>
      </c>
      <c r="P870" s="61" t="e">
        <f>VLOOKUP($D870,#REF!,5,0)</f>
        <v>#REF!</v>
      </c>
      <c r="Q870" s="61">
        <v>1</v>
      </c>
      <c r="R870" s="61">
        <v>1</v>
      </c>
      <c r="S870" s="61">
        <v>1234</v>
      </c>
      <c r="T870" s="61" t="s">
        <v>120</v>
      </c>
      <c r="U870" s="61" t="s">
        <v>302</v>
      </c>
      <c r="V870" s="61" t="s">
        <v>302</v>
      </c>
      <c r="W870" s="62" t="s">
        <v>466</v>
      </c>
      <c r="X870" s="62" t="s">
        <v>466</v>
      </c>
      <c r="Y870" s="61"/>
      <c r="Z870" s="35" t="str">
        <f>VLOOKUP($L870,setting!$A$2:$M$93,12,0)</f>
        <v>118.97.237.244</v>
      </c>
      <c r="AA870" s="35">
        <f>VLOOKUP($L870,setting!$A$2:$M$93,13,0)</f>
        <v>8009</v>
      </c>
      <c r="AB870" s="61"/>
      <c r="AC870" s="60" t="s">
        <v>305</v>
      </c>
      <c r="AD870" s="60" t="e">
        <f t="shared" si="744"/>
        <v>#REF!</v>
      </c>
    </row>
    <row r="871" spans="1:30" ht="90" x14ac:dyDescent="0.25">
      <c r="A871" s="58" t="s">
        <v>1707</v>
      </c>
      <c r="B871" s="58" t="s">
        <v>224</v>
      </c>
      <c r="C871" s="59" t="str">
        <f>VLOOKUP(B871,Cabang!A:B,2,0)</f>
        <v>Madiun</v>
      </c>
      <c r="D871" s="59" t="str">
        <f>VLOOKUP(B871,Cabang!A:C,3,0)</f>
        <v>TKTW4</v>
      </c>
      <c r="E871" s="58" t="s">
        <v>1784</v>
      </c>
      <c r="F871" s="60" t="e">
        <f t="shared" si="739"/>
        <v>#REF!</v>
      </c>
      <c r="G871" s="61"/>
      <c r="H871" s="62" t="str">
        <f t="shared" si="740"/>
        <v>0CA8A7ED6196</v>
      </c>
      <c r="I871" s="61" t="e">
        <f t="shared" si="741"/>
        <v>#REF!</v>
      </c>
      <c r="J871" s="61"/>
      <c r="K871" s="61" t="str">
        <f t="shared" si="742"/>
        <v>16BM100</v>
      </c>
      <c r="L871" s="61" t="str">
        <f t="shared" si="743"/>
        <v>16B</v>
      </c>
      <c r="M871" s="35" t="str">
        <f>VLOOKUP($L871,setting!$A$2:$M$93,3,0)</f>
        <v>192.168.0.240</v>
      </c>
      <c r="N871" s="35">
        <f>VLOOKUP($L871,setting!$A$2:$M$93,4,0)</f>
        <v>8005</v>
      </c>
      <c r="O871" s="35" t="str">
        <f>VLOOKUP($L871,setting!$A$2:$M$93,5,0)</f>
        <v>182.23.61.173</v>
      </c>
      <c r="P871" s="61" t="e">
        <f>VLOOKUP($D871,#REF!,5,0)</f>
        <v>#REF!</v>
      </c>
      <c r="Q871" s="61">
        <v>1</v>
      </c>
      <c r="R871" s="61">
        <v>1</v>
      </c>
      <c r="S871" s="61">
        <v>1234</v>
      </c>
      <c r="T871" s="61" t="s">
        <v>120</v>
      </c>
      <c r="U871" s="61" t="s">
        <v>302</v>
      </c>
      <c r="V871" s="61" t="s">
        <v>302</v>
      </c>
      <c r="W871" s="62" t="s">
        <v>466</v>
      </c>
      <c r="X871" s="62" t="s">
        <v>466</v>
      </c>
      <c r="Y871" s="61"/>
      <c r="Z871" s="35" t="str">
        <f>VLOOKUP($L871,setting!$A$2:$M$93,12,0)</f>
        <v>118.97.237.244</v>
      </c>
      <c r="AA871" s="35">
        <f>VLOOKUP($L871,setting!$A$2:$M$93,13,0)</f>
        <v>8005</v>
      </c>
      <c r="AB871" s="61"/>
      <c r="AC871" s="60" t="s">
        <v>305</v>
      </c>
      <c r="AD871" s="60" t="e">
        <f t="shared" si="744"/>
        <v>#REF!</v>
      </c>
    </row>
    <row r="872" spans="1:30" ht="90" x14ac:dyDescent="0.25">
      <c r="A872" s="58" t="s">
        <v>1708</v>
      </c>
      <c r="B872" s="58" t="s">
        <v>143</v>
      </c>
      <c r="C872" s="59" t="str">
        <f>VLOOKUP(B872,Cabang!A:B,2,0)</f>
        <v>Bandarlampung</v>
      </c>
      <c r="D872" s="59" t="str">
        <f>VLOOKUP(B872,Cabang!A:C,3,0)</f>
        <v>TKTW1</v>
      </c>
      <c r="E872" s="58" t="s">
        <v>1785</v>
      </c>
      <c r="F872" s="60" t="e">
        <f t="shared" si="739"/>
        <v>#REF!</v>
      </c>
      <c r="G872" s="61"/>
      <c r="H872" s="62" t="str">
        <f t="shared" si="740"/>
        <v>0CA8A7ED620E</v>
      </c>
      <c r="I872" s="61" t="e">
        <f t="shared" si="741"/>
        <v>#REF!</v>
      </c>
      <c r="J872" s="61"/>
      <c r="K872" s="61" t="str">
        <f t="shared" si="742"/>
        <v>10AM100</v>
      </c>
      <c r="L872" s="61" t="str">
        <f t="shared" si="743"/>
        <v>10A</v>
      </c>
      <c r="M872" s="35" t="str">
        <f>VLOOKUP($L872,setting!$A$2:$M$93,3,0)</f>
        <v>192.168.0.240</v>
      </c>
      <c r="N872" s="35">
        <f>VLOOKUP($L872,setting!$A$2:$M$93,4,0)</f>
        <v>8008</v>
      </c>
      <c r="O872" s="35" t="str">
        <f>VLOOKUP($L872,setting!$A$2:$M$93,5,0)</f>
        <v>36.89.97.212</v>
      </c>
      <c r="P872" s="61" t="e">
        <f>VLOOKUP($D872,#REF!,5,0)</f>
        <v>#REF!</v>
      </c>
      <c r="Q872" s="61">
        <v>1</v>
      </c>
      <c r="R872" s="61">
        <v>1</v>
      </c>
      <c r="S872" s="61">
        <v>1234</v>
      </c>
      <c r="T872" s="61" t="s">
        <v>120</v>
      </c>
      <c r="U872" s="61" t="s">
        <v>302</v>
      </c>
      <c r="V872" s="61" t="s">
        <v>302</v>
      </c>
      <c r="W872" s="62" t="s">
        <v>466</v>
      </c>
      <c r="X872" s="62" t="s">
        <v>466</v>
      </c>
      <c r="Y872" s="61"/>
      <c r="Z872" s="35" t="str">
        <f>VLOOKUP($L872,setting!$A$2:$M$93,12,0)</f>
        <v>118.97.237.244</v>
      </c>
      <c r="AA872" s="35">
        <f>VLOOKUP($L872,setting!$A$2:$M$93,13,0)</f>
        <v>8009</v>
      </c>
      <c r="AB872" s="61"/>
      <c r="AC872" s="60" t="s">
        <v>305</v>
      </c>
      <c r="AD872" s="60" t="e">
        <f t="shared" si="744"/>
        <v>#REF!</v>
      </c>
    </row>
    <row r="873" spans="1:30" ht="90" x14ac:dyDescent="0.25">
      <c r="A873" s="58" t="s">
        <v>1709</v>
      </c>
      <c r="B873" s="58" t="s">
        <v>143</v>
      </c>
      <c r="C873" s="59" t="str">
        <f>VLOOKUP(B873,Cabang!A:B,2,0)</f>
        <v>Bandarlampung</v>
      </c>
      <c r="D873" s="59" t="str">
        <f>VLOOKUP(B873,Cabang!A:C,3,0)</f>
        <v>TKTW1</v>
      </c>
      <c r="E873" s="58" t="s">
        <v>1786</v>
      </c>
      <c r="F873" s="60" t="e">
        <f t="shared" si="739"/>
        <v>#REF!</v>
      </c>
      <c r="G873" s="61"/>
      <c r="H873" s="62" t="str">
        <f t="shared" si="740"/>
        <v>0CA8A7ED630E</v>
      </c>
      <c r="I873" s="61" t="e">
        <f t="shared" si="741"/>
        <v>#REF!</v>
      </c>
      <c r="J873" s="61"/>
      <c r="K873" s="61" t="str">
        <f t="shared" si="742"/>
        <v>10AM100</v>
      </c>
      <c r="L873" s="61" t="str">
        <f t="shared" si="743"/>
        <v>10A</v>
      </c>
      <c r="M873" s="35" t="str">
        <f>VLOOKUP($L873,setting!$A$2:$M$93,3,0)</f>
        <v>192.168.0.240</v>
      </c>
      <c r="N873" s="35">
        <f>VLOOKUP($L873,setting!$A$2:$M$93,4,0)</f>
        <v>8008</v>
      </c>
      <c r="O873" s="35" t="str">
        <f>VLOOKUP($L873,setting!$A$2:$M$93,5,0)</f>
        <v>36.89.97.212</v>
      </c>
      <c r="P873" s="61" t="e">
        <f>VLOOKUP($D873,#REF!,5,0)</f>
        <v>#REF!</v>
      </c>
      <c r="Q873" s="61">
        <v>1</v>
      </c>
      <c r="R873" s="61">
        <v>1</v>
      </c>
      <c r="S873" s="61">
        <v>1234</v>
      </c>
      <c r="T873" s="61" t="s">
        <v>120</v>
      </c>
      <c r="U873" s="61" t="s">
        <v>302</v>
      </c>
      <c r="V873" s="61" t="s">
        <v>302</v>
      </c>
      <c r="W873" s="62" t="s">
        <v>466</v>
      </c>
      <c r="X873" s="62" t="s">
        <v>466</v>
      </c>
      <c r="Y873" s="61"/>
      <c r="Z873" s="35" t="str">
        <f>VLOOKUP($L873,setting!$A$2:$M$93,12,0)</f>
        <v>118.97.237.244</v>
      </c>
      <c r="AA873" s="35">
        <f>VLOOKUP($L873,setting!$A$2:$M$93,13,0)</f>
        <v>8009</v>
      </c>
      <c r="AB873" s="61"/>
      <c r="AC873" s="60" t="s">
        <v>305</v>
      </c>
      <c r="AD873" s="60" t="e">
        <f t="shared" si="744"/>
        <v>#REF!</v>
      </c>
    </row>
    <row r="874" spans="1:30" ht="90" x14ac:dyDescent="0.25">
      <c r="A874" s="58" t="s">
        <v>1710</v>
      </c>
      <c r="B874" s="58" t="s">
        <v>143</v>
      </c>
      <c r="C874" s="59" t="str">
        <f>VLOOKUP(B874,Cabang!A:B,2,0)</f>
        <v>Bandarlampung</v>
      </c>
      <c r="D874" s="59" t="str">
        <f>VLOOKUP(B874,Cabang!A:C,3,0)</f>
        <v>TKTW1</v>
      </c>
      <c r="E874" s="58" t="s">
        <v>1787</v>
      </c>
      <c r="F874" s="60" t="e">
        <f t="shared" si="739"/>
        <v>#REF!</v>
      </c>
      <c r="G874" s="61"/>
      <c r="H874" s="62" t="str">
        <f t="shared" si="740"/>
        <v>0CA8A7ED63CE</v>
      </c>
      <c r="I874" s="61" t="e">
        <f t="shared" si="741"/>
        <v>#REF!</v>
      </c>
      <c r="J874" s="61"/>
      <c r="K874" s="61" t="str">
        <f t="shared" si="742"/>
        <v>10AM100</v>
      </c>
      <c r="L874" s="61" t="str">
        <f t="shared" si="743"/>
        <v>10A</v>
      </c>
      <c r="M874" s="35" t="str">
        <f>VLOOKUP($L874,setting!$A$2:$M$93,3,0)</f>
        <v>192.168.0.240</v>
      </c>
      <c r="N874" s="35">
        <f>VLOOKUP($L874,setting!$A$2:$M$93,4,0)</f>
        <v>8008</v>
      </c>
      <c r="O874" s="35" t="str">
        <f>VLOOKUP($L874,setting!$A$2:$M$93,5,0)</f>
        <v>36.89.97.212</v>
      </c>
      <c r="P874" s="61" t="e">
        <f>VLOOKUP($D874,#REF!,5,0)</f>
        <v>#REF!</v>
      </c>
      <c r="Q874" s="61">
        <v>1</v>
      </c>
      <c r="R874" s="61">
        <v>1</v>
      </c>
      <c r="S874" s="61">
        <v>1234</v>
      </c>
      <c r="T874" s="61" t="s">
        <v>120</v>
      </c>
      <c r="U874" s="61" t="s">
        <v>302</v>
      </c>
      <c r="V874" s="61" t="s">
        <v>302</v>
      </c>
      <c r="W874" s="62" t="s">
        <v>466</v>
      </c>
      <c r="X874" s="62" t="s">
        <v>466</v>
      </c>
      <c r="Y874" s="61"/>
      <c r="Z874" s="35" t="str">
        <f>VLOOKUP($L874,setting!$A$2:$M$93,12,0)</f>
        <v>118.97.237.244</v>
      </c>
      <c r="AA874" s="35">
        <f>VLOOKUP($L874,setting!$A$2:$M$93,13,0)</f>
        <v>8009</v>
      </c>
      <c r="AB874" s="61"/>
      <c r="AC874" s="60" t="s">
        <v>305</v>
      </c>
      <c r="AD874" s="60" t="e">
        <f t="shared" si="744"/>
        <v>#REF!</v>
      </c>
    </row>
    <row r="875" spans="1:30" ht="90" x14ac:dyDescent="0.25">
      <c r="A875" s="58" t="s">
        <v>1711</v>
      </c>
      <c r="B875" s="58" t="s">
        <v>211</v>
      </c>
      <c r="C875" s="59" t="str">
        <f>VLOOKUP(B875,Cabang!A:B,2,0)</f>
        <v>Makassar</v>
      </c>
      <c r="D875" s="59" t="str">
        <f>VLOOKUP(B875,Cabang!A:C,3,0)</f>
        <v>TKTW5</v>
      </c>
      <c r="E875" s="58" t="s">
        <v>1788</v>
      </c>
      <c r="F875" s="60" t="e">
        <f t="shared" si="739"/>
        <v>#REF!</v>
      </c>
      <c r="G875" s="61"/>
      <c r="H875" s="62" t="str">
        <f t="shared" si="740"/>
        <v>0CA8A7ED6526</v>
      </c>
      <c r="I875" s="61" t="e">
        <f t="shared" si="741"/>
        <v>#REF!</v>
      </c>
      <c r="J875" s="61"/>
      <c r="K875" s="61" t="str">
        <f t="shared" si="742"/>
        <v>27AM100</v>
      </c>
      <c r="L875" s="61" t="str">
        <f t="shared" si="743"/>
        <v>27A</v>
      </c>
      <c r="M875" s="35" t="str">
        <f>VLOOKUP($L875,setting!$A$2:$M$93,3,0)</f>
        <v>192.168.0.240</v>
      </c>
      <c r="N875" s="35">
        <f>VLOOKUP($L875,setting!$A$2:$M$93,4,0)</f>
        <v>8006</v>
      </c>
      <c r="O875" s="35" t="str">
        <f>VLOOKUP($L875,setting!$A$2:$M$93,5,0)</f>
        <v>180.250.176.221</v>
      </c>
      <c r="P875" s="61" t="e">
        <f>VLOOKUP($D875,#REF!,5,0)</f>
        <v>#REF!</v>
      </c>
      <c r="Q875" s="61">
        <v>1</v>
      </c>
      <c r="R875" s="61">
        <v>1</v>
      </c>
      <c r="S875" s="61">
        <v>1234</v>
      </c>
      <c r="T875" s="61" t="s">
        <v>120</v>
      </c>
      <c r="U875" s="61" t="s">
        <v>302</v>
      </c>
      <c r="V875" s="61" t="s">
        <v>302</v>
      </c>
      <c r="W875" s="62" t="s">
        <v>466</v>
      </c>
      <c r="X875" s="62" t="s">
        <v>466</v>
      </c>
      <c r="Y875" s="61"/>
      <c r="Z875" s="35" t="str">
        <f>VLOOKUP($L875,setting!$A$2:$M$93,12,0)</f>
        <v>118.97.237.244</v>
      </c>
      <c r="AA875" s="35">
        <f>VLOOKUP($L875,setting!$A$2:$M$93,13,0)</f>
        <v>8006</v>
      </c>
      <c r="AB875" s="61"/>
      <c r="AC875" s="60" t="s">
        <v>305</v>
      </c>
      <c r="AD875" s="60" t="e">
        <f t="shared" si="744"/>
        <v>#REF!</v>
      </c>
    </row>
    <row r="876" spans="1:30" ht="90" x14ac:dyDescent="0.25">
      <c r="A876" s="58" t="s">
        <v>1712</v>
      </c>
      <c r="B876" s="58" t="s">
        <v>179</v>
      </c>
      <c r="C876" s="59" t="str">
        <f>VLOOKUP(B876,Cabang!A:B,2,0)</f>
        <v>Semarang</v>
      </c>
      <c r="D876" s="59" t="str">
        <f>VLOOKUP(B876,Cabang!A:C,3,0)</f>
        <v>TKTW3</v>
      </c>
      <c r="E876" s="58" t="s">
        <v>1789</v>
      </c>
      <c r="F876" s="60" t="e">
        <f t="shared" si="739"/>
        <v>#REF!</v>
      </c>
      <c r="G876" s="61"/>
      <c r="H876" s="62" t="str">
        <f t="shared" si="740"/>
        <v>0CA8A7ED6472</v>
      </c>
      <c r="I876" s="61" t="e">
        <f t="shared" si="741"/>
        <v>#REF!</v>
      </c>
      <c r="J876" s="61"/>
      <c r="K876" s="61" t="str">
        <f t="shared" si="742"/>
        <v>14FM100</v>
      </c>
      <c r="L876" s="61" t="str">
        <f t="shared" si="743"/>
        <v>14F</v>
      </c>
      <c r="M876" s="35" t="str">
        <f>VLOOKUP($L876,setting!$A$2:$M$93,3,0)</f>
        <v>192.168.0.240</v>
      </c>
      <c r="N876" s="35">
        <f>VLOOKUP($L876,setting!$A$2:$M$93,4,0)</f>
        <v>8004</v>
      </c>
      <c r="O876" s="35" t="str">
        <f>VLOOKUP($L876,setting!$A$2:$M$93,5,0)</f>
        <v>182.23.61.172</v>
      </c>
      <c r="P876" s="61" t="e">
        <f>VLOOKUP($D876,#REF!,5,0)</f>
        <v>#REF!</v>
      </c>
      <c r="Q876" s="61">
        <v>1</v>
      </c>
      <c r="R876" s="61">
        <v>1</v>
      </c>
      <c r="S876" s="61">
        <v>1234</v>
      </c>
      <c r="T876" s="61" t="s">
        <v>120</v>
      </c>
      <c r="U876" s="61" t="s">
        <v>302</v>
      </c>
      <c r="V876" s="61" t="s">
        <v>302</v>
      </c>
      <c r="W876" s="62" t="s">
        <v>466</v>
      </c>
      <c r="X876" s="62" t="s">
        <v>466</v>
      </c>
      <c r="Y876" s="61"/>
      <c r="Z876" s="35" t="str">
        <f>VLOOKUP($L876,setting!$A$2:$M$93,12,0)</f>
        <v>118.97.237.244</v>
      </c>
      <c r="AA876" s="35">
        <f>VLOOKUP($L876,setting!$A$2:$M$93,13,0)</f>
        <v>8004</v>
      </c>
      <c r="AB876" s="61"/>
      <c r="AC876" s="60" t="s">
        <v>305</v>
      </c>
      <c r="AD876" s="60" t="e">
        <f t="shared" si="744"/>
        <v>#REF!</v>
      </c>
    </row>
    <row r="877" spans="1:30" ht="90" x14ac:dyDescent="0.25">
      <c r="A877" s="58" t="s">
        <v>1713</v>
      </c>
      <c r="B877" s="58" t="s">
        <v>179</v>
      </c>
      <c r="C877" s="59" t="str">
        <f>VLOOKUP(B877,Cabang!A:B,2,0)</f>
        <v>Semarang</v>
      </c>
      <c r="D877" s="59" t="str">
        <f>VLOOKUP(B877,Cabang!A:C,3,0)</f>
        <v>TKTW3</v>
      </c>
      <c r="E877" s="58" t="s">
        <v>1790</v>
      </c>
      <c r="F877" s="60" t="e">
        <f t="shared" si="739"/>
        <v>#REF!</v>
      </c>
      <c r="G877" s="61"/>
      <c r="H877" s="62" t="str">
        <f t="shared" si="740"/>
        <v>0CA8A7ED646A</v>
      </c>
      <c r="I877" s="61" t="e">
        <f t="shared" si="741"/>
        <v>#REF!</v>
      </c>
      <c r="J877" s="61"/>
      <c r="K877" s="61" t="str">
        <f t="shared" si="742"/>
        <v>14FM100</v>
      </c>
      <c r="L877" s="61" t="str">
        <f t="shared" si="743"/>
        <v>14F</v>
      </c>
      <c r="M877" s="35" t="str">
        <f>VLOOKUP($L877,setting!$A$2:$M$93,3,0)</f>
        <v>192.168.0.240</v>
      </c>
      <c r="N877" s="35">
        <f>VLOOKUP($L877,setting!$A$2:$M$93,4,0)</f>
        <v>8004</v>
      </c>
      <c r="O877" s="35" t="str">
        <f>VLOOKUP($L877,setting!$A$2:$M$93,5,0)</f>
        <v>182.23.61.172</v>
      </c>
      <c r="P877" s="61" t="e">
        <f>VLOOKUP($D877,#REF!,5,0)</f>
        <v>#REF!</v>
      </c>
      <c r="Q877" s="61">
        <v>1</v>
      </c>
      <c r="R877" s="61">
        <v>1</v>
      </c>
      <c r="S877" s="61">
        <v>1234</v>
      </c>
      <c r="T877" s="61" t="s">
        <v>120</v>
      </c>
      <c r="U877" s="61" t="s">
        <v>302</v>
      </c>
      <c r="V877" s="61" t="s">
        <v>302</v>
      </c>
      <c r="W877" s="62" t="s">
        <v>466</v>
      </c>
      <c r="X877" s="62" t="s">
        <v>466</v>
      </c>
      <c r="Y877" s="61"/>
      <c r="Z877" s="35" t="str">
        <f>VLOOKUP($L877,setting!$A$2:$M$93,12,0)</f>
        <v>118.97.237.244</v>
      </c>
      <c r="AA877" s="35">
        <f>VLOOKUP($L877,setting!$A$2:$M$93,13,0)</f>
        <v>8004</v>
      </c>
      <c r="AB877" s="61"/>
      <c r="AC877" s="60" t="s">
        <v>305</v>
      </c>
      <c r="AD877" s="60" t="e">
        <f t="shared" si="744"/>
        <v>#REF!</v>
      </c>
    </row>
    <row r="878" spans="1:30" ht="90" x14ac:dyDescent="0.25">
      <c r="A878" s="58" t="s">
        <v>1714</v>
      </c>
      <c r="B878" s="58" t="s">
        <v>211</v>
      </c>
      <c r="C878" s="59" t="str">
        <f>VLOOKUP(B878,Cabang!A:B,2,0)</f>
        <v>Makassar</v>
      </c>
      <c r="D878" s="59" t="str">
        <f>VLOOKUP(B878,Cabang!A:C,3,0)</f>
        <v>TKTW5</v>
      </c>
      <c r="E878" s="58" t="s">
        <v>1791</v>
      </c>
      <c r="F878" s="60" t="e">
        <f t="shared" si="739"/>
        <v>#REF!</v>
      </c>
      <c r="G878" s="61"/>
      <c r="H878" s="62" t="str">
        <f t="shared" si="740"/>
        <v>0CA8A7ED63B4</v>
      </c>
      <c r="I878" s="61" t="e">
        <f t="shared" si="741"/>
        <v>#REF!</v>
      </c>
      <c r="J878" s="61"/>
      <c r="K878" s="61" t="str">
        <f t="shared" si="742"/>
        <v>27AM100</v>
      </c>
      <c r="L878" s="61" t="str">
        <f t="shared" si="743"/>
        <v>27A</v>
      </c>
      <c r="M878" s="35" t="str">
        <f>VLOOKUP($L878,setting!$A$2:$M$93,3,0)</f>
        <v>192.168.0.240</v>
      </c>
      <c r="N878" s="35">
        <f>VLOOKUP($L878,setting!$A$2:$M$93,4,0)</f>
        <v>8006</v>
      </c>
      <c r="O878" s="35" t="str">
        <f>VLOOKUP($L878,setting!$A$2:$M$93,5,0)</f>
        <v>180.250.176.221</v>
      </c>
      <c r="P878" s="61" t="e">
        <f>VLOOKUP($D878,#REF!,5,0)</f>
        <v>#REF!</v>
      </c>
      <c r="Q878" s="61">
        <v>1</v>
      </c>
      <c r="R878" s="61">
        <v>1</v>
      </c>
      <c r="S878" s="61">
        <v>1234</v>
      </c>
      <c r="T878" s="61" t="s">
        <v>120</v>
      </c>
      <c r="U878" s="61" t="s">
        <v>302</v>
      </c>
      <c r="V878" s="61" t="s">
        <v>302</v>
      </c>
      <c r="W878" s="62" t="s">
        <v>466</v>
      </c>
      <c r="X878" s="62" t="s">
        <v>466</v>
      </c>
      <c r="Y878" s="61"/>
      <c r="Z878" s="35" t="str">
        <f>VLOOKUP($L878,setting!$A$2:$M$93,12,0)</f>
        <v>118.97.237.244</v>
      </c>
      <c r="AA878" s="35">
        <f>VLOOKUP($L878,setting!$A$2:$M$93,13,0)</f>
        <v>8006</v>
      </c>
      <c r="AB878" s="61"/>
      <c r="AC878" s="60" t="s">
        <v>305</v>
      </c>
      <c r="AD878" s="60" t="e">
        <f t="shared" si="744"/>
        <v>#REF!</v>
      </c>
    </row>
    <row r="879" spans="1:30" ht="90" x14ac:dyDescent="0.25">
      <c r="A879" s="58" t="s">
        <v>1715</v>
      </c>
      <c r="B879" s="58" t="s">
        <v>211</v>
      </c>
      <c r="C879" s="59" t="str">
        <f>VLOOKUP(B879,Cabang!A:B,2,0)</f>
        <v>Makassar</v>
      </c>
      <c r="D879" s="59" t="str">
        <f>VLOOKUP(B879,Cabang!A:C,3,0)</f>
        <v>TKTW5</v>
      </c>
      <c r="E879" s="58" t="s">
        <v>1792</v>
      </c>
      <c r="F879" s="60" t="e">
        <f t="shared" si="739"/>
        <v>#REF!</v>
      </c>
      <c r="G879" s="61"/>
      <c r="H879" s="62" t="str">
        <f t="shared" si="740"/>
        <v>0CA8A7ED65F4</v>
      </c>
      <c r="I879" s="61" t="e">
        <f t="shared" si="741"/>
        <v>#REF!</v>
      </c>
      <c r="J879" s="61"/>
      <c r="K879" s="61" t="str">
        <f t="shared" si="742"/>
        <v>27AM100</v>
      </c>
      <c r="L879" s="61" t="str">
        <f t="shared" si="743"/>
        <v>27A</v>
      </c>
      <c r="M879" s="35" t="str">
        <f>VLOOKUP($L879,setting!$A$2:$M$93,3,0)</f>
        <v>192.168.0.240</v>
      </c>
      <c r="N879" s="35">
        <f>VLOOKUP($L879,setting!$A$2:$M$93,4,0)</f>
        <v>8006</v>
      </c>
      <c r="O879" s="35" t="str">
        <f>VLOOKUP($L879,setting!$A$2:$M$93,5,0)</f>
        <v>180.250.176.221</v>
      </c>
      <c r="P879" s="61" t="e">
        <f>VLOOKUP($D879,#REF!,5,0)</f>
        <v>#REF!</v>
      </c>
      <c r="Q879" s="61">
        <v>1</v>
      </c>
      <c r="R879" s="61">
        <v>1</v>
      </c>
      <c r="S879" s="61">
        <v>1234</v>
      </c>
      <c r="T879" s="61" t="s">
        <v>120</v>
      </c>
      <c r="U879" s="61" t="s">
        <v>302</v>
      </c>
      <c r="V879" s="61" t="s">
        <v>302</v>
      </c>
      <c r="W879" s="62" t="s">
        <v>466</v>
      </c>
      <c r="X879" s="62" t="s">
        <v>466</v>
      </c>
      <c r="Y879" s="61"/>
      <c r="Z879" s="35" t="str">
        <f>VLOOKUP($L879,setting!$A$2:$M$93,12,0)</f>
        <v>118.97.237.244</v>
      </c>
      <c r="AA879" s="35">
        <f>VLOOKUP($L879,setting!$A$2:$M$93,13,0)</f>
        <v>8006</v>
      </c>
      <c r="AB879" s="61"/>
      <c r="AC879" s="60" t="s">
        <v>305</v>
      </c>
      <c r="AD879" s="60" t="e">
        <f t="shared" si="744"/>
        <v>#REF!</v>
      </c>
    </row>
    <row r="880" spans="1:30" ht="90" x14ac:dyDescent="0.25">
      <c r="A880" s="58" t="s">
        <v>1716</v>
      </c>
      <c r="B880" s="58" t="s">
        <v>228</v>
      </c>
      <c r="C880" s="59" t="str">
        <f>VLOOKUP(B880,Cabang!A:B,2,0)</f>
        <v>Kediri</v>
      </c>
      <c r="D880" s="59" t="str">
        <f>VLOOKUP(B880,Cabang!A:C,3,0)</f>
        <v>TKTW4</v>
      </c>
      <c r="E880" s="58" t="s">
        <v>1793</v>
      </c>
      <c r="F880" s="60" t="e">
        <f t="shared" si="739"/>
        <v>#REF!</v>
      </c>
      <c r="G880" s="61"/>
      <c r="H880" s="62" t="str">
        <f t="shared" si="740"/>
        <v>0CA8A7ED611A</v>
      </c>
      <c r="I880" s="61" t="e">
        <f t="shared" si="741"/>
        <v>#REF!</v>
      </c>
      <c r="J880" s="61"/>
      <c r="K880" s="61" t="str">
        <f t="shared" si="742"/>
        <v>16EM100</v>
      </c>
      <c r="L880" s="61" t="str">
        <f t="shared" si="743"/>
        <v>16E</v>
      </c>
      <c r="M880" s="35" t="str">
        <f>VLOOKUP($L880,setting!$A$2:$M$93,3,0)</f>
        <v>192.168.0.240</v>
      </c>
      <c r="N880" s="35">
        <f>VLOOKUP($L880,setting!$A$2:$M$93,4,0)</f>
        <v>8005</v>
      </c>
      <c r="O880" s="35" t="str">
        <f>VLOOKUP($L880,setting!$A$2:$M$93,5,0)</f>
        <v>182.23.61.173</v>
      </c>
      <c r="P880" s="61" t="e">
        <f>VLOOKUP($D880,#REF!,5,0)</f>
        <v>#REF!</v>
      </c>
      <c r="Q880" s="61">
        <v>1</v>
      </c>
      <c r="R880" s="61">
        <v>1</v>
      </c>
      <c r="S880" s="61">
        <v>1234</v>
      </c>
      <c r="T880" s="61" t="s">
        <v>120</v>
      </c>
      <c r="U880" s="61" t="s">
        <v>302</v>
      </c>
      <c r="V880" s="61" t="s">
        <v>302</v>
      </c>
      <c r="W880" s="62" t="s">
        <v>466</v>
      </c>
      <c r="X880" s="62" t="s">
        <v>466</v>
      </c>
      <c r="Y880" s="61"/>
      <c r="Z880" s="35" t="str">
        <f>VLOOKUP($L880,setting!$A$2:$M$93,12,0)</f>
        <v>118.97.237.244</v>
      </c>
      <c r="AA880" s="35">
        <f>VLOOKUP($L880,setting!$A$2:$M$93,13,0)</f>
        <v>8005</v>
      </c>
      <c r="AB880" s="61"/>
      <c r="AC880" s="60" t="s">
        <v>305</v>
      </c>
      <c r="AD880" s="60" t="e">
        <f t="shared" si="744"/>
        <v>#REF!</v>
      </c>
    </row>
    <row r="881" spans="1:30" ht="90" x14ac:dyDescent="0.25">
      <c r="A881" s="58" t="s">
        <v>1717</v>
      </c>
      <c r="B881" s="58" t="s">
        <v>152</v>
      </c>
      <c r="C881" s="59" t="str">
        <f>VLOOKUP(B881,Cabang!A:B,2,0)</f>
        <v>Bekasi</v>
      </c>
      <c r="D881" s="59" t="str">
        <f>VLOOKUP(B881,Cabang!A:C,3,0)</f>
        <v>TKTW2</v>
      </c>
      <c r="E881" s="58" t="s">
        <v>1794</v>
      </c>
      <c r="F881" s="60" t="e">
        <f t="shared" si="739"/>
        <v>#REF!</v>
      </c>
      <c r="G881" s="61"/>
      <c r="H881" s="62" t="str">
        <f t="shared" si="740"/>
        <v>0CA8A7ED623A</v>
      </c>
      <c r="I881" s="61" t="e">
        <f t="shared" si="741"/>
        <v>#REF!</v>
      </c>
      <c r="J881" s="61"/>
      <c r="K881" s="61" t="str">
        <f t="shared" si="742"/>
        <v>13AM100</v>
      </c>
      <c r="L881" s="61" t="str">
        <f t="shared" si="743"/>
        <v>13A</v>
      </c>
      <c r="M881" s="35" t="str">
        <f>VLOOKUP($L881,setting!$A$2:$M$93,3,0)</f>
        <v>192.168.0.240</v>
      </c>
      <c r="N881" s="35">
        <f>VLOOKUP($L881,setting!$A$2:$M$93,4,0)</f>
        <v>8002</v>
      </c>
      <c r="O881" s="35" t="str">
        <f>VLOOKUP($L881,setting!$A$2:$M$93,5,0)</f>
        <v>36.66.214.246</v>
      </c>
      <c r="P881" s="61" t="e">
        <f>VLOOKUP($D881,#REF!,5,0)</f>
        <v>#REF!</v>
      </c>
      <c r="Q881" s="61">
        <v>1</v>
      </c>
      <c r="R881" s="61">
        <v>1</v>
      </c>
      <c r="S881" s="61">
        <v>1234</v>
      </c>
      <c r="T881" s="61" t="s">
        <v>120</v>
      </c>
      <c r="U881" s="61" t="s">
        <v>302</v>
      </c>
      <c r="V881" s="61" t="s">
        <v>302</v>
      </c>
      <c r="W881" s="62" t="s">
        <v>466</v>
      </c>
      <c r="X881" s="62" t="s">
        <v>466</v>
      </c>
      <c r="Y881" s="61"/>
      <c r="Z881" s="35" t="str">
        <f>VLOOKUP($L881,setting!$A$2:$M$93,12,0)</f>
        <v>118.97.237.244</v>
      </c>
      <c r="AA881" s="35">
        <f>VLOOKUP($L881,setting!$A$2:$M$93,13,0)</f>
        <v>8009</v>
      </c>
      <c r="AB881" s="61"/>
      <c r="AC881" s="60" t="s">
        <v>305</v>
      </c>
      <c r="AD881" s="60" t="e">
        <f t="shared" si="744"/>
        <v>#REF!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6"/>
  <sheetViews>
    <sheetView topLeftCell="A124" workbookViewId="0">
      <selection activeCell="A124" sqref="A124"/>
    </sheetView>
  </sheetViews>
  <sheetFormatPr defaultRowHeight="15" x14ac:dyDescent="0.25"/>
  <sheetData>
    <row r="2" spans="1:1" x14ac:dyDescent="0.25">
      <c r="A2" t="s">
        <v>308</v>
      </c>
    </row>
    <row r="4" spans="1:1" x14ac:dyDescent="0.25">
      <c r="A4" t="s">
        <v>308</v>
      </c>
    </row>
    <row r="6" spans="1:1" x14ac:dyDescent="0.25">
      <c r="A6" t="s">
        <v>308</v>
      </c>
    </row>
    <row r="8" spans="1:1" x14ac:dyDescent="0.25">
      <c r="A8" t="s">
        <v>308</v>
      </c>
    </row>
    <row r="10" spans="1:1" x14ac:dyDescent="0.25">
      <c r="A10" t="s">
        <v>308</v>
      </c>
    </row>
    <row r="12" spans="1:1" x14ac:dyDescent="0.25">
      <c r="A12" t="s">
        <v>308</v>
      </c>
    </row>
    <row r="14" spans="1:1" x14ac:dyDescent="0.25">
      <c r="A14" t="s">
        <v>308</v>
      </c>
    </row>
    <row r="16" spans="1:1" x14ac:dyDescent="0.25">
      <c r="A16" t="s">
        <v>308</v>
      </c>
    </row>
    <row r="18" spans="1:1" x14ac:dyDescent="0.25">
      <c r="A18" t="s">
        <v>308</v>
      </c>
    </row>
    <row r="20" spans="1:1" x14ac:dyDescent="0.25">
      <c r="A20" t="s">
        <v>308</v>
      </c>
    </row>
    <row r="22" spans="1:1" x14ac:dyDescent="0.25">
      <c r="A22" t="s">
        <v>308</v>
      </c>
    </row>
    <row r="24" spans="1:1" x14ac:dyDescent="0.25">
      <c r="A24" t="s">
        <v>308</v>
      </c>
    </row>
    <row r="26" spans="1:1" x14ac:dyDescent="0.25">
      <c r="A26" t="s">
        <v>308</v>
      </c>
    </row>
    <row r="28" spans="1:1" x14ac:dyDescent="0.25">
      <c r="A28" t="s">
        <v>308</v>
      </c>
    </row>
    <row r="30" spans="1:1" x14ac:dyDescent="0.25">
      <c r="A30" t="s">
        <v>308</v>
      </c>
    </row>
    <row r="32" spans="1:1" x14ac:dyDescent="0.25">
      <c r="A32" t="s">
        <v>308</v>
      </c>
    </row>
    <row r="34" spans="1:1" x14ac:dyDescent="0.25">
      <c r="A34" t="s">
        <v>308</v>
      </c>
    </row>
    <row r="36" spans="1:1" x14ac:dyDescent="0.25">
      <c r="A36" t="s">
        <v>308</v>
      </c>
    </row>
    <row r="38" spans="1:1" x14ac:dyDescent="0.25">
      <c r="A38" t="s">
        <v>308</v>
      </c>
    </row>
    <row r="40" spans="1:1" x14ac:dyDescent="0.25">
      <c r="A40" t="s">
        <v>308</v>
      </c>
    </row>
    <row r="42" spans="1:1" x14ac:dyDescent="0.25">
      <c r="A42" t="s">
        <v>308</v>
      </c>
    </row>
    <row r="44" spans="1:1" x14ac:dyDescent="0.25">
      <c r="A44" t="s">
        <v>308</v>
      </c>
    </row>
    <row r="46" spans="1:1" x14ac:dyDescent="0.25">
      <c r="A46" t="s">
        <v>308</v>
      </c>
    </row>
    <row r="48" spans="1:1" x14ac:dyDescent="0.25">
      <c r="A48" t="s">
        <v>308</v>
      </c>
    </row>
    <row r="50" spans="1:1" x14ac:dyDescent="0.25">
      <c r="A50" t="s">
        <v>308</v>
      </c>
    </row>
    <row r="52" spans="1:1" x14ac:dyDescent="0.25">
      <c r="A52" t="s">
        <v>308</v>
      </c>
    </row>
    <row r="54" spans="1:1" x14ac:dyDescent="0.25">
      <c r="A54" t="s">
        <v>308</v>
      </c>
    </row>
    <row r="56" spans="1:1" x14ac:dyDescent="0.25">
      <c r="A56" t="s">
        <v>308</v>
      </c>
    </row>
    <row r="58" spans="1:1" x14ac:dyDescent="0.25">
      <c r="A58" t="s">
        <v>308</v>
      </c>
    </row>
    <row r="60" spans="1:1" x14ac:dyDescent="0.25">
      <c r="A60" t="s">
        <v>308</v>
      </c>
    </row>
    <row r="62" spans="1:1" x14ac:dyDescent="0.25">
      <c r="A62" t="s">
        <v>308</v>
      </c>
    </row>
    <row r="64" spans="1:1" x14ac:dyDescent="0.25">
      <c r="A64" t="s">
        <v>308</v>
      </c>
    </row>
    <row r="66" spans="1:1" x14ac:dyDescent="0.25">
      <c r="A66" t="s">
        <v>308</v>
      </c>
    </row>
    <row r="68" spans="1:1" x14ac:dyDescent="0.25">
      <c r="A68" t="s">
        <v>308</v>
      </c>
    </row>
    <row r="70" spans="1:1" x14ac:dyDescent="0.25">
      <c r="A70" t="s">
        <v>308</v>
      </c>
    </row>
    <row r="72" spans="1:1" x14ac:dyDescent="0.25">
      <c r="A72" t="s">
        <v>308</v>
      </c>
    </row>
    <row r="74" spans="1:1" x14ac:dyDescent="0.25">
      <c r="A74" t="s">
        <v>308</v>
      </c>
    </row>
    <row r="76" spans="1:1" x14ac:dyDescent="0.25">
      <c r="A76" t="s">
        <v>308</v>
      </c>
    </row>
    <row r="78" spans="1:1" x14ac:dyDescent="0.25">
      <c r="A78" t="s">
        <v>308</v>
      </c>
    </row>
    <row r="80" spans="1:1" x14ac:dyDescent="0.25">
      <c r="A80" t="s">
        <v>308</v>
      </c>
    </row>
    <row r="82" spans="1:1" x14ac:dyDescent="0.25">
      <c r="A82" t="s">
        <v>308</v>
      </c>
    </row>
    <row r="84" spans="1:1" x14ac:dyDescent="0.25">
      <c r="A84" t="s">
        <v>308</v>
      </c>
    </row>
    <row r="86" spans="1:1" x14ac:dyDescent="0.25">
      <c r="A86" t="s">
        <v>308</v>
      </c>
    </row>
    <row r="88" spans="1:1" x14ac:dyDescent="0.25">
      <c r="A88" t="s">
        <v>308</v>
      </c>
    </row>
    <row r="90" spans="1:1" x14ac:dyDescent="0.25">
      <c r="A90" t="s">
        <v>308</v>
      </c>
    </row>
    <row r="92" spans="1:1" x14ac:dyDescent="0.25">
      <c r="A92" t="s">
        <v>308</v>
      </c>
    </row>
    <row r="94" spans="1:1" x14ac:dyDescent="0.25">
      <c r="A94" t="s">
        <v>308</v>
      </c>
    </row>
    <row r="96" spans="1:1" x14ac:dyDescent="0.25">
      <c r="A96" t="s">
        <v>308</v>
      </c>
    </row>
    <row r="98" spans="1:1" x14ac:dyDescent="0.25">
      <c r="A98" t="s">
        <v>308</v>
      </c>
    </row>
    <row r="100" spans="1:1" x14ac:dyDescent="0.25">
      <c r="A100" t="s">
        <v>308</v>
      </c>
    </row>
    <row r="102" spans="1:1" x14ac:dyDescent="0.25">
      <c r="A102" t="s">
        <v>308</v>
      </c>
    </row>
    <row r="104" spans="1:1" x14ac:dyDescent="0.25">
      <c r="A104" t="s">
        <v>308</v>
      </c>
    </row>
    <row r="106" spans="1:1" x14ac:dyDescent="0.25">
      <c r="A106" t="s">
        <v>308</v>
      </c>
    </row>
    <row r="108" spans="1:1" x14ac:dyDescent="0.25">
      <c r="A108" t="s">
        <v>308</v>
      </c>
    </row>
    <row r="110" spans="1:1" x14ac:dyDescent="0.25">
      <c r="A110" t="s">
        <v>308</v>
      </c>
    </row>
    <row r="112" spans="1:1" x14ac:dyDescent="0.25">
      <c r="A112" t="s">
        <v>308</v>
      </c>
    </row>
    <row r="114" spans="1:1" x14ac:dyDescent="0.25">
      <c r="A114" t="s">
        <v>308</v>
      </c>
    </row>
    <row r="116" spans="1:1" x14ac:dyDescent="0.25">
      <c r="A116" t="s">
        <v>308</v>
      </c>
    </row>
    <row r="118" spans="1:1" x14ac:dyDescent="0.25">
      <c r="A118" t="s">
        <v>308</v>
      </c>
    </row>
    <row r="120" spans="1:1" x14ac:dyDescent="0.25">
      <c r="A120" t="s">
        <v>308</v>
      </c>
    </row>
    <row r="122" spans="1:1" x14ac:dyDescent="0.25">
      <c r="A122" t="s">
        <v>308</v>
      </c>
    </row>
    <row r="124" spans="1:1" x14ac:dyDescent="0.25">
      <c r="A124" t="s">
        <v>308</v>
      </c>
    </row>
    <row r="126" spans="1:1" x14ac:dyDescent="0.25">
      <c r="A126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pane ySplit="1" topLeftCell="A86" activePane="bottomLeft" state="frozen"/>
      <selection pane="bottomLeft" activeCell="L4" sqref="L4"/>
    </sheetView>
  </sheetViews>
  <sheetFormatPr defaultRowHeight="15" x14ac:dyDescent="0.25"/>
  <cols>
    <col min="1" max="1" width="10.5703125" bestFit="1" customWidth="1"/>
    <col min="2" max="2" width="7" bestFit="1" customWidth="1"/>
    <col min="3" max="3" width="12.7109375" bestFit="1" customWidth="1"/>
    <col min="4" max="4" width="10.140625" bestFit="1" customWidth="1"/>
    <col min="5" max="5" width="14.85546875" bestFit="1" customWidth="1"/>
    <col min="6" max="6" width="10.42578125" bestFit="1" customWidth="1"/>
    <col min="7" max="7" width="5.85546875" bestFit="1" customWidth="1"/>
    <col min="8" max="8" width="11.7109375" bestFit="1" customWidth="1"/>
    <col min="9" max="9" width="11.140625" bestFit="1" customWidth="1"/>
    <col min="10" max="10" width="11.5703125" bestFit="1" customWidth="1"/>
    <col min="11" max="11" width="47.42578125" bestFit="1" customWidth="1"/>
    <col min="12" max="12" width="13.85546875" bestFit="1" customWidth="1"/>
    <col min="13" max="13" width="12.85546875" bestFit="1" customWidth="1"/>
  </cols>
  <sheetData>
    <row r="1" spans="1:13" x14ac:dyDescent="0.25">
      <c r="A1" t="s">
        <v>1806</v>
      </c>
      <c r="B1" t="s">
        <v>256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293</v>
      </c>
      <c r="L1" t="s">
        <v>112</v>
      </c>
      <c r="M1" t="s">
        <v>113</v>
      </c>
    </row>
    <row r="2" spans="1:13" x14ac:dyDescent="0.25">
      <c r="A2" t="s">
        <v>144</v>
      </c>
      <c r="B2" t="s">
        <v>130</v>
      </c>
      <c r="C2" t="s">
        <v>1795</v>
      </c>
      <c r="D2">
        <v>8007</v>
      </c>
      <c r="E2" t="s">
        <v>1800</v>
      </c>
      <c r="F2">
        <v>8007</v>
      </c>
      <c r="G2">
        <v>1</v>
      </c>
      <c r="H2">
        <v>1</v>
      </c>
      <c r="I2">
        <v>1234</v>
      </c>
      <c r="J2" t="s">
        <v>120</v>
      </c>
      <c r="K2" t="s">
        <v>296</v>
      </c>
      <c r="L2" t="s">
        <v>123</v>
      </c>
      <c r="M2">
        <v>8007</v>
      </c>
    </row>
    <row r="3" spans="1:13" x14ac:dyDescent="0.25">
      <c r="A3" t="s">
        <v>126</v>
      </c>
      <c r="B3" t="s">
        <v>130</v>
      </c>
      <c r="C3" t="s">
        <v>294</v>
      </c>
      <c r="D3">
        <v>8009</v>
      </c>
      <c r="E3" t="s">
        <v>295</v>
      </c>
      <c r="F3">
        <v>8009</v>
      </c>
      <c r="G3">
        <v>1</v>
      </c>
      <c r="H3">
        <v>1</v>
      </c>
      <c r="I3">
        <v>1234</v>
      </c>
      <c r="J3" t="s">
        <v>120</v>
      </c>
      <c r="K3" t="s">
        <v>296</v>
      </c>
      <c r="L3" t="s">
        <v>123</v>
      </c>
      <c r="M3">
        <v>8009</v>
      </c>
    </row>
    <row r="4" spans="1:13" x14ac:dyDescent="0.25">
      <c r="A4" t="s">
        <v>129</v>
      </c>
      <c r="B4" t="s">
        <v>130</v>
      </c>
      <c r="C4" t="s">
        <v>294</v>
      </c>
      <c r="D4">
        <v>8001</v>
      </c>
      <c r="E4" t="s">
        <v>295</v>
      </c>
      <c r="F4">
        <v>8001</v>
      </c>
      <c r="G4">
        <v>1</v>
      </c>
      <c r="H4">
        <v>1</v>
      </c>
      <c r="I4">
        <v>1234</v>
      </c>
      <c r="J4" t="s">
        <v>120</v>
      </c>
      <c r="K4" t="s">
        <v>296</v>
      </c>
      <c r="L4" t="s">
        <v>123</v>
      </c>
      <c r="M4">
        <v>8001</v>
      </c>
    </row>
    <row r="5" spans="1:13" x14ac:dyDescent="0.25">
      <c r="A5" t="s">
        <v>1719</v>
      </c>
      <c r="B5" t="s">
        <v>130</v>
      </c>
      <c r="C5" t="s">
        <v>294</v>
      </c>
      <c r="D5">
        <v>8001</v>
      </c>
      <c r="E5" t="s">
        <v>295</v>
      </c>
      <c r="F5">
        <v>8001</v>
      </c>
      <c r="G5">
        <v>1</v>
      </c>
      <c r="H5">
        <v>1</v>
      </c>
      <c r="I5">
        <v>1234</v>
      </c>
      <c r="J5" t="s">
        <v>120</v>
      </c>
      <c r="K5" t="s">
        <v>296</v>
      </c>
      <c r="L5" t="s">
        <v>123</v>
      </c>
      <c r="M5">
        <v>8001</v>
      </c>
    </row>
    <row r="6" spans="1:13" x14ac:dyDescent="0.25">
      <c r="A6" t="s">
        <v>131</v>
      </c>
      <c r="B6" t="s">
        <v>130</v>
      </c>
      <c r="C6" t="s">
        <v>294</v>
      </c>
      <c r="D6">
        <v>8001</v>
      </c>
      <c r="E6" t="s">
        <v>295</v>
      </c>
      <c r="F6">
        <v>8001</v>
      </c>
      <c r="G6">
        <v>1</v>
      </c>
      <c r="H6">
        <v>1</v>
      </c>
      <c r="I6">
        <v>1234</v>
      </c>
      <c r="J6" t="s">
        <v>120</v>
      </c>
      <c r="K6" t="s">
        <v>296</v>
      </c>
      <c r="L6" t="s">
        <v>123</v>
      </c>
      <c r="M6">
        <v>8001</v>
      </c>
    </row>
    <row r="7" spans="1:13" x14ac:dyDescent="0.25">
      <c r="A7" t="s">
        <v>244</v>
      </c>
      <c r="B7" t="s">
        <v>130</v>
      </c>
      <c r="C7" t="s">
        <v>294</v>
      </c>
      <c r="D7">
        <v>8001</v>
      </c>
      <c r="E7" t="s">
        <v>295</v>
      </c>
      <c r="F7">
        <v>8001</v>
      </c>
      <c r="G7">
        <v>1</v>
      </c>
      <c r="H7">
        <v>1</v>
      </c>
      <c r="I7">
        <v>1234</v>
      </c>
      <c r="J7" t="s">
        <v>120</v>
      </c>
      <c r="K7" t="s">
        <v>296</v>
      </c>
      <c r="L7" t="s">
        <v>123</v>
      </c>
      <c r="M7">
        <v>8001</v>
      </c>
    </row>
    <row r="8" spans="1:13" x14ac:dyDescent="0.25">
      <c r="A8" t="s">
        <v>1724</v>
      </c>
      <c r="B8" t="s">
        <v>130</v>
      </c>
      <c r="C8" t="s">
        <v>294</v>
      </c>
      <c r="D8">
        <v>8001</v>
      </c>
      <c r="E8" t="s">
        <v>295</v>
      </c>
      <c r="F8">
        <v>8001</v>
      </c>
      <c r="G8">
        <v>1</v>
      </c>
      <c r="H8">
        <v>1</v>
      </c>
      <c r="I8">
        <v>1234</v>
      </c>
      <c r="J8" t="s">
        <v>120</v>
      </c>
      <c r="K8" t="s">
        <v>296</v>
      </c>
      <c r="L8" t="s">
        <v>123</v>
      </c>
      <c r="M8">
        <v>8001</v>
      </c>
    </row>
    <row r="9" spans="1:13" x14ac:dyDescent="0.25">
      <c r="A9" t="s">
        <v>1726</v>
      </c>
      <c r="B9" t="s">
        <v>130</v>
      </c>
      <c r="C9" t="s">
        <v>294</v>
      </c>
      <c r="D9">
        <v>8001</v>
      </c>
      <c r="E9" t="s">
        <v>295</v>
      </c>
      <c r="F9">
        <v>8001</v>
      </c>
      <c r="G9">
        <v>1</v>
      </c>
      <c r="H9">
        <v>1</v>
      </c>
      <c r="I9">
        <v>1234</v>
      </c>
      <c r="J9" t="s">
        <v>120</v>
      </c>
      <c r="K9" t="s">
        <v>296</v>
      </c>
      <c r="L9" t="s">
        <v>123</v>
      </c>
      <c r="M9">
        <v>8001</v>
      </c>
    </row>
    <row r="10" spans="1:13" x14ac:dyDescent="0.25">
      <c r="A10" t="s">
        <v>133</v>
      </c>
      <c r="B10" t="s">
        <v>130</v>
      </c>
      <c r="C10" t="s">
        <v>294</v>
      </c>
      <c r="D10">
        <v>8009</v>
      </c>
      <c r="E10" t="s">
        <v>295</v>
      </c>
      <c r="F10">
        <v>8009</v>
      </c>
      <c r="G10">
        <v>1</v>
      </c>
      <c r="H10">
        <v>1</v>
      </c>
      <c r="I10">
        <v>1234</v>
      </c>
      <c r="J10" t="s">
        <v>120</v>
      </c>
      <c r="K10" t="s">
        <v>296</v>
      </c>
      <c r="L10" t="s">
        <v>123</v>
      </c>
      <c r="M10">
        <v>8009</v>
      </c>
    </row>
    <row r="11" spans="1:13" x14ac:dyDescent="0.25">
      <c r="A11" t="s">
        <v>247</v>
      </c>
      <c r="B11" t="s">
        <v>130</v>
      </c>
      <c r="C11" t="s">
        <v>294</v>
      </c>
      <c r="D11">
        <v>8009</v>
      </c>
      <c r="E11" t="s">
        <v>295</v>
      </c>
      <c r="F11">
        <v>8009</v>
      </c>
      <c r="G11">
        <v>1</v>
      </c>
      <c r="H11">
        <v>1</v>
      </c>
      <c r="I11">
        <v>1234</v>
      </c>
      <c r="J11" t="s">
        <v>120</v>
      </c>
      <c r="K11" t="s">
        <v>296</v>
      </c>
      <c r="L11" t="s">
        <v>123</v>
      </c>
      <c r="M11">
        <v>8009</v>
      </c>
    </row>
    <row r="12" spans="1:13" x14ac:dyDescent="0.25">
      <c r="A12" t="s">
        <v>1728</v>
      </c>
      <c r="B12" t="s">
        <v>130</v>
      </c>
      <c r="C12" t="s">
        <v>294</v>
      </c>
      <c r="D12">
        <v>8009</v>
      </c>
      <c r="E12" t="s">
        <v>295</v>
      </c>
      <c r="F12">
        <v>8009</v>
      </c>
      <c r="G12">
        <v>1</v>
      </c>
      <c r="H12">
        <v>1</v>
      </c>
      <c r="I12">
        <v>1234</v>
      </c>
      <c r="J12" t="s">
        <v>120</v>
      </c>
      <c r="K12" t="s">
        <v>296</v>
      </c>
      <c r="L12" t="s">
        <v>123</v>
      </c>
      <c r="M12">
        <v>8009</v>
      </c>
    </row>
    <row r="13" spans="1:13" x14ac:dyDescent="0.25">
      <c r="A13" t="s">
        <v>251</v>
      </c>
      <c r="B13" t="s">
        <v>130</v>
      </c>
      <c r="C13" t="s">
        <v>294</v>
      </c>
      <c r="D13">
        <v>8009</v>
      </c>
      <c r="E13" t="s">
        <v>295</v>
      </c>
      <c r="F13">
        <v>8009</v>
      </c>
      <c r="G13">
        <v>1</v>
      </c>
      <c r="H13">
        <v>1</v>
      </c>
      <c r="I13">
        <v>1234</v>
      </c>
      <c r="J13" t="s">
        <v>120</v>
      </c>
      <c r="K13" t="s">
        <v>296</v>
      </c>
      <c r="L13" t="s">
        <v>123</v>
      </c>
      <c r="M13">
        <v>8009</v>
      </c>
    </row>
    <row r="14" spans="1:13" x14ac:dyDescent="0.25">
      <c r="A14" t="s">
        <v>1731</v>
      </c>
      <c r="B14" t="s">
        <v>130</v>
      </c>
      <c r="C14" t="s">
        <v>1796</v>
      </c>
      <c r="D14">
        <v>8008</v>
      </c>
      <c r="E14" t="s">
        <v>1801</v>
      </c>
      <c r="F14">
        <v>8008</v>
      </c>
      <c r="G14">
        <v>1</v>
      </c>
      <c r="H14">
        <v>1</v>
      </c>
      <c r="I14">
        <v>1234</v>
      </c>
      <c r="J14" t="s">
        <v>120</v>
      </c>
      <c r="K14" t="s">
        <v>296</v>
      </c>
      <c r="L14" t="s">
        <v>123</v>
      </c>
      <c r="M14">
        <v>8008</v>
      </c>
    </row>
    <row r="15" spans="1:13" x14ac:dyDescent="0.25">
      <c r="A15" t="s">
        <v>249</v>
      </c>
      <c r="B15" t="s">
        <v>130</v>
      </c>
      <c r="C15" t="s">
        <v>1796</v>
      </c>
      <c r="D15">
        <v>8008</v>
      </c>
      <c r="E15" t="s">
        <v>1801</v>
      </c>
      <c r="F15">
        <v>8008</v>
      </c>
      <c r="G15">
        <v>1</v>
      </c>
      <c r="H15">
        <v>1</v>
      </c>
      <c r="I15">
        <v>1234</v>
      </c>
      <c r="J15" t="s">
        <v>120</v>
      </c>
      <c r="K15" t="s">
        <v>296</v>
      </c>
      <c r="L15" t="s">
        <v>123</v>
      </c>
      <c r="M15">
        <v>8008</v>
      </c>
    </row>
    <row r="16" spans="1:13" x14ac:dyDescent="0.25">
      <c r="A16" t="s">
        <v>139</v>
      </c>
      <c r="B16" t="s">
        <v>130</v>
      </c>
      <c r="C16" t="s">
        <v>1796</v>
      </c>
      <c r="D16">
        <v>8008</v>
      </c>
      <c r="E16" t="s">
        <v>1801</v>
      </c>
      <c r="F16">
        <v>8008</v>
      </c>
      <c r="G16">
        <v>1</v>
      </c>
      <c r="H16">
        <v>1</v>
      </c>
      <c r="I16">
        <v>1234</v>
      </c>
      <c r="J16" t="s">
        <v>120</v>
      </c>
      <c r="K16" t="s">
        <v>296</v>
      </c>
      <c r="L16" t="s">
        <v>123</v>
      </c>
      <c r="M16">
        <v>8008</v>
      </c>
    </row>
    <row r="17" spans="1:13" x14ac:dyDescent="0.25">
      <c r="A17" t="s">
        <v>141</v>
      </c>
      <c r="B17" t="s">
        <v>130</v>
      </c>
      <c r="C17" t="s">
        <v>1796</v>
      </c>
      <c r="D17">
        <v>8009</v>
      </c>
      <c r="E17" t="s">
        <v>1801</v>
      </c>
      <c r="F17">
        <v>8009</v>
      </c>
      <c r="G17">
        <v>1</v>
      </c>
      <c r="H17">
        <v>1</v>
      </c>
      <c r="I17">
        <v>1234</v>
      </c>
      <c r="J17" t="s">
        <v>120</v>
      </c>
      <c r="K17" t="s">
        <v>296</v>
      </c>
      <c r="L17" t="s">
        <v>123</v>
      </c>
      <c r="M17">
        <v>8009</v>
      </c>
    </row>
    <row r="18" spans="1:13" x14ac:dyDescent="0.25">
      <c r="A18" t="s">
        <v>1391</v>
      </c>
      <c r="B18" t="s">
        <v>130</v>
      </c>
      <c r="C18" t="s">
        <v>1796</v>
      </c>
      <c r="D18">
        <v>8009</v>
      </c>
      <c r="E18" t="s">
        <v>1801</v>
      </c>
      <c r="F18">
        <v>8009</v>
      </c>
      <c r="G18">
        <v>1</v>
      </c>
      <c r="H18">
        <v>1</v>
      </c>
      <c r="I18">
        <v>1234</v>
      </c>
      <c r="J18" t="s">
        <v>120</v>
      </c>
      <c r="K18" t="s">
        <v>296</v>
      </c>
      <c r="L18" t="s">
        <v>123</v>
      </c>
      <c r="M18">
        <v>8009</v>
      </c>
    </row>
    <row r="19" spans="1:13" x14ac:dyDescent="0.25">
      <c r="A19" t="s">
        <v>1734</v>
      </c>
      <c r="B19" t="s">
        <v>130</v>
      </c>
      <c r="C19" t="s">
        <v>1796</v>
      </c>
      <c r="D19">
        <v>8009</v>
      </c>
      <c r="E19" t="s">
        <v>1801</v>
      </c>
      <c r="F19">
        <v>8009</v>
      </c>
      <c r="G19">
        <v>1</v>
      </c>
      <c r="H19">
        <v>1</v>
      </c>
      <c r="I19">
        <v>1234</v>
      </c>
      <c r="J19" t="s">
        <v>120</v>
      </c>
      <c r="K19" t="s">
        <v>296</v>
      </c>
      <c r="L19" t="s">
        <v>123</v>
      </c>
      <c r="M19">
        <v>8009</v>
      </c>
    </row>
    <row r="20" spans="1:13" x14ac:dyDescent="0.25">
      <c r="A20" t="s">
        <v>142</v>
      </c>
      <c r="B20" t="s">
        <v>130</v>
      </c>
      <c r="C20" t="s">
        <v>1796</v>
      </c>
      <c r="D20">
        <v>8009</v>
      </c>
      <c r="E20" t="s">
        <v>1801</v>
      </c>
      <c r="F20">
        <v>8009</v>
      </c>
      <c r="G20">
        <v>1</v>
      </c>
      <c r="H20">
        <v>1</v>
      </c>
      <c r="I20">
        <v>1234</v>
      </c>
      <c r="J20" t="s">
        <v>120</v>
      </c>
      <c r="K20" t="s">
        <v>296</v>
      </c>
      <c r="L20" t="s">
        <v>123</v>
      </c>
      <c r="M20">
        <v>8009</v>
      </c>
    </row>
    <row r="21" spans="1:13" x14ac:dyDescent="0.25">
      <c r="A21" t="s">
        <v>1553</v>
      </c>
      <c r="B21" t="s">
        <v>130</v>
      </c>
      <c r="C21" t="s">
        <v>1796</v>
      </c>
      <c r="D21">
        <v>8009</v>
      </c>
      <c r="E21" t="s">
        <v>1801</v>
      </c>
      <c r="F21">
        <v>8009</v>
      </c>
      <c r="G21">
        <v>1</v>
      </c>
      <c r="H21">
        <v>1</v>
      </c>
      <c r="I21">
        <v>1234</v>
      </c>
      <c r="J21" t="s">
        <v>120</v>
      </c>
      <c r="K21" t="s">
        <v>296</v>
      </c>
      <c r="L21" t="s">
        <v>123</v>
      </c>
      <c r="M21">
        <v>8009</v>
      </c>
    </row>
    <row r="22" spans="1:13" x14ac:dyDescent="0.25">
      <c r="A22" t="s">
        <v>135</v>
      </c>
      <c r="B22" t="s">
        <v>130</v>
      </c>
      <c r="C22" t="s">
        <v>1795</v>
      </c>
      <c r="D22">
        <v>8008</v>
      </c>
      <c r="E22" t="s">
        <v>1801</v>
      </c>
      <c r="F22">
        <v>8008</v>
      </c>
      <c r="G22">
        <v>1</v>
      </c>
      <c r="H22">
        <v>1</v>
      </c>
      <c r="I22">
        <v>1234</v>
      </c>
      <c r="J22" t="s">
        <v>120</v>
      </c>
      <c r="K22" t="s">
        <v>296</v>
      </c>
      <c r="L22" t="s">
        <v>123</v>
      </c>
      <c r="M22">
        <v>8008</v>
      </c>
    </row>
    <row r="23" spans="1:13" x14ac:dyDescent="0.25">
      <c r="A23" t="s">
        <v>137</v>
      </c>
      <c r="B23" t="s">
        <v>130</v>
      </c>
      <c r="C23" t="s">
        <v>1795</v>
      </c>
      <c r="D23">
        <v>8008</v>
      </c>
      <c r="E23" t="s">
        <v>1801</v>
      </c>
      <c r="F23">
        <v>8008</v>
      </c>
      <c r="G23">
        <v>1</v>
      </c>
      <c r="H23">
        <v>1</v>
      </c>
      <c r="I23">
        <v>1234</v>
      </c>
      <c r="J23" t="s">
        <v>120</v>
      </c>
      <c r="K23" t="s">
        <v>296</v>
      </c>
      <c r="L23" t="s">
        <v>123</v>
      </c>
      <c r="M23">
        <v>8008</v>
      </c>
    </row>
    <row r="24" spans="1:13" x14ac:dyDescent="0.25">
      <c r="A24" t="s">
        <v>143</v>
      </c>
      <c r="B24" t="s">
        <v>130</v>
      </c>
      <c r="C24" t="s">
        <v>1795</v>
      </c>
      <c r="D24">
        <v>8008</v>
      </c>
      <c r="E24" t="s">
        <v>1801</v>
      </c>
      <c r="F24">
        <v>8009</v>
      </c>
      <c r="G24">
        <v>1</v>
      </c>
      <c r="H24">
        <v>1</v>
      </c>
      <c r="I24">
        <v>1234</v>
      </c>
      <c r="J24" t="s">
        <v>120</v>
      </c>
      <c r="K24" t="s">
        <v>296</v>
      </c>
      <c r="L24" t="s">
        <v>123</v>
      </c>
      <c r="M24">
        <v>8009</v>
      </c>
    </row>
    <row r="25" spans="1:13" x14ac:dyDescent="0.25">
      <c r="A25" t="s">
        <v>165</v>
      </c>
      <c r="B25" t="s">
        <v>147</v>
      </c>
      <c r="C25" t="s">
        <v>1795</v>
      </c>
      <c r="D25">
        <v>8003</v>
      </c>
      <c r="E25" t="s">
        <v>300</v>
      </c>
      <c r="F25">
        <v>8009</v>
      </c>
      <c r="G25">
        <v>1</v>
      </c>
      <c r="H25">
        <v>1</v>
      </c>
      <c r="I25">
        <v>1234</v>
      </c>
      <c r="J25" t="s">
        <v>120</v>
      </c>
      <c r="K25" t="s">
        <v>296</v>
      </c>
      <c r="L25" t="s">
        <v>123</v>
      </c>
      <c r="M25">
        <v>8009</v>
      </c>
    </row>
    <row r="26" spans="1:13" x14ac:dyDescent="0.25">
      <c r="A26" t="s">
        <v>167</v>
      </c>
      <c r="B26" t="s">
        <v>147</v>
      </c>
      <c r="C26" t="s">
        <v>1795</v>
      </c>
      <c r="D26">
        <v>8003</v>
      </c>
      <c r="E26" t="s">
        <v>300</v>
      </c>
      <c r="F26">
        <v>8009</v>
      </c>
      <c r="G26">
        <v>1</v>
      </c>
      <c r="H26">
        <v>1</v>
      </c>
      <c r="I26">
        <v>1234</v>
      </c>
      <c r="J26" t="s">
        <v>120</v>
      </c>
      <c r="K26" t="s">
        <v>296</v>
      </c>
      <c r="L26" t="s">
        <v>123</v>
      </c>
      <c r="M26">
        <v>8009</v>
      </c>
    </row>
    <row r="27" spans="1:13" x14ac:dyDescent="0.25">
      <c r="A27" t="s">
        <v>148</v>
      </c>
      <c r="B27" t="s">
        <v>147</v>
      </c>
      <c r="C27" t="s">
        <v>1795</v>
      </c>
      <c r="D27">
        <v>8002</v>
      </c>
      <c r="E27" t="s">
        <v>1802</v>
      </c>
      <c r="F27">
        <v>8002</v>
      </c>
      <c r="G27">
        <v>1</v>
      </c>
      <c r="H27">
        <v>1</v>
      </c>
      <c r="I27">
        <v>1234</v>
      </c>
      <c r="J27" t="s">
        <v>120</v>
      </c>
      <c r="K27" t="s">
        <v>296</v>
      </c>
      <c r="L27" t="s">
        <v>123</v>
      </c>
      <c r="M27">
        <v>8002</v>
      </c>
    </row>
    <row r="28" spans="1:13" x14ac:dyDescent="0.25">
      <c r="A28" t="s">
        <v>150</v>
      </c>
      <c r="B28" t="s">
        <v>147</v>
      </c>
      <c r="C28" t="s">
        <v>1795</v>
      </c>
      <c r="D28">
        <v>8002</v>
      </c>
      <c r="E28" t="s">
        <v>1802</v>
      </c>
      <c r="F28">
        <v>8002</v>
      </c>
      <c r="G28">
        <v>1</v>
      </c>
      <c r="H28">
        <v>1</v>
      </c>
      <c r="I28">
        <v>1234</v>
      </c>
      <c r="J28" t="s">
        <v>120</v>
      </c>
      <c r="K28" t="s">
        <v>296</v>
      </c>
      <c r="L28" t="s">
        <v>123</v>
      </c>
      <c r="M28">
        <v>8002</v>
      </c>
    </row>
    <row r="29" spans="1:13" x14ac:dyDescent="0.25">
      <c r="A29" t="s">
        <v>152</v>
      </c>
      <c r="B29" t="s">
        <v>147</v>
      </c>
      <c r="C29" t="s">
        <v>1795</v>
      </c>
      <c r="D29">
        <v>8002</v>
      </c>
      <c r="E29" t="s">
        <v>1802</v>
      </c>
      <c r="F29">
        <v>8009</v>
      </c>
      <c r="G29">
        <v>1</v>
      </c>
      <c r="H29">
        <v>1</v>
      </c>
      <c r="I29">
        <v>1234</v>
      </c>
      <c r="J29" t="s">
        <v>120</v>
      </c>
      <c r="K29" t="s">
        <v>296</v>
      </c>
      <c r="L29" t="s">
        <v>123</v>
      </c>
      <c r="M29">
        <v>8009</v>
      </c>
    </row>
    <row r="30" spans="1:13" x14ac:dyDescent="0.25">
      <c r="A30" t="s">
        <v>154</v>
      </c>
      <c r="B30" t="s">
        <v>147</v>
      </c>
      <c r="C30" t="s">
        <v>1795</v>
      </c>
      <c r="D30">
        <v>8002</v>
      </c>
      <c r="E30" t="s">
        <v>1802</v>
      </c>
      <c r="F30">
        <v>8009</v>
      </c>
      <c r="G30">
        <v>1</v>
      </c>
      <c r="H30">
        <v>1</v>
      </c>
      <c r="I30">
        <v>1234</v>
      </c>
      <c r="J30" t="s">
        <v>120</v>
      </c>
      <c r="K30" t="s">
        <v>296</v>
      </c>
      <c r="L30" t="s">
        <v>123</v>
      </c>
      <c r="M30">
        <v>8009</v>
      </c>
    </row>
    <row r="31" spans="1:13" x14ac:dyDescent="0.25">
      <c r="A31" t="s">
        <v>156</v>
      </c>
      <c r="B31" t="s">
        <v>147</v>
      </c>
      <c r="C31" t="s">
        <v>1795</v>
      </c>
      <c r="D31">
        <v>8003</v>
      </c>
      <c r="E31" t="s">
        <v>300</v>
      </c>
      <c r="F31">
        <v>8003</v>
      </c>
      <c r="G31">
        <v>1</v>
      </c>
      <c r="H31">
        <v>1</v>
      </c>
      <c r="I31">
        <v>1234</v>
      </c>
      <c r="J31" t="s">
        <v>120</v>
      </c>
      <c r="K31" t="s">
        <v>296</v>
      </c>
      <c r="L31" t="s">
        <v>123</v>
      </c>
      <c r="M31">
        <v>8003</v>
      </c>
    </row>
    <row r="32" spans="1:13" x14ac:dyDescent="0.25">
      <c r="A32" t="s">
        <v>158</v>
      </c>
      <c r="B32" t="s">
        <v>147</v>
      </c>
      <c r="C32" t="s">
        <v>1795</v>
      </c>
      <c r="D32">
        <v>8003</v>
      </c>
      <c r="E32" t="s">
        <v>300</v>
      </c>
      <c r="F32">
        <v>8003</v>
      </c>
      <c r="G32">
        <v>1</v>
      </c>
      <c r="H32">
        <v>1</v>
      </c>
      <c r="I32">
        <v>1234</v>
      </c>
      <c r="J32" t="s">
        <v>120</v>
      </c>
      <c r="K32" t="s">
        <v>296</v>
      </c>
      <c r="L32" t="s">
        <v>123</v>
      </c>
      <c r="M32">
        <v>8003</v>
      </c>
    </row>
    <row r="33" spans="1:13" x14ac:dyDescent="0.25">
      <c r="A33" t="s">
        <v>160</v>
      </c>
      <c r="B33" t="s">
        <v>147</v>
      </c>
      <c r="C33" t="s">
        <v>1795</v>
      </c>
      <c r="D33">
        <v>8003</v>
      </c>
      <c r="E33" t="s">
        <v>300</v>
      </c>
      <c r="F33">
        <v>8003</v>
      </c>
      <c r="G33">
        <v>1</v>
      </c>
      <c r="H33">
        <v>1</v>
      </c>
      <c r="I33">
        <v>1234</v>
      </c>
      <c r="J33" t="s">
        <v>120</v>
      </c>
      <c r="K33" t="s">
        <v>296</v>
      </c>
      <c r="L33" t="s">
        <v>123</v>
      </c>
      <c r="M33">
        <v>8003</v>
      </c>
    </row>
    <row r="34" spans="1:13" x14ac:dyDescent="0.25">
      <c r="A34" t="s">
        <v>161</v>
      </c>
      <c r="B34" t="s">
        <v>147</v>
      </c>
      <c r="C34" t="s">
        <v>1795</v>
      </c>
      <c r="D34">
        <v>8003</v>
      </c>
      <c r="E34" t="s">
        <v>300</v>
      </c>
      <c r="F34">
        <v>8003</v>
      </c>
      <c r="G34">
        <v>1</v>
      </c>
      <c r="H34">
        <v>1</v>
      </c>
      <c r="I34">
        <v>1234</v>
      </c>
      <c r="J34" t="s">
        <v>120</v>
      </c>
      <c r="K34" t="s">
        <v>296</v>
      </c>
      <c r="L34" t="s">
        <v>123</v>
      </c>
      <c r="M34">
        <v>8003</v>
      </c>
    </row>
    <row r="35" spans="1:13" x14ac:dyDescent="0.25">
      <c r="A35" t="s">
        <v>146</v>
      </c>
      <c r="B35" t="s">
        <v>147</v>
      </c>
      <c r="C35" t="s">
        <v>297</v>
      </c>
      <c r="D35">
        <v>8002</v>
      </c>
      <c r="E35" t="s">
        <v>1802</v>
      </c>
      <c r="F35">
        <v>8002</v>
      </c>
      <c r="G35">
        <v>1</v>
      </c>
      <c r="H35">
        <v>1</v>
      </c>
      <c r="I35">
        <v>1234</v>
      </c>
      <c r="J35" t="s">
        <v>120</v>
      </c>
      <c r="K35" t="s">
        <v>296</v>
      </c>
      <c r="L35" t="s">
        <v>123</v>
      </c>
      <c r="M35">
        <v>8002</v>
      </c>
    </row>
    <row r="36" spans="1:13" x14ac:dyDescent="0.25">
      <c r="A36" t="s">
        <v>246</v>
      </c>
      <c r="B36" t="s">
        <v>147</v>
      </c>
      <c r="C36" t="s">
        <v>297</v>
      </c>
      <c r="D36">
        <v>8002</v>
      </c>
      <c r="E36" t="s">
        <v>1802</v>
      </c>
      <c r="F36">
        <v>8002</v>
      </c>
      <c r="G36">
        <v>1</v>
      </c>
      <c r="H36">
        <v>1</v>
      </c>
      <c r="I36">
        <v>1234</v>
      </c>
      <c r="J36" t="s">
        <v>120</v>
      </c>
      <c r="K36" t="s">
        <v>296</v>
      </c>
      <c r="L36" t="s">
        <v>123</v>
      </c>
      <c r="M36">
        <v>8002</v>
      </c>
    </row>
    <row r="37" spans="1:13" x14ac:dyDescent="0.25">
      <c r="A37" t="s">
        <v>1740</v>
      </c>
      <c r="B37" t="s">
        <v>147</v>
      </c>
      <c r="C37" t="s">
        <v>297</v>
      </c>
      <c r="D37">
        <v>8002</v>
      </c>
      <c r="E37" t="s">
        <v>1802</v>
      </c>
      <c r="F37">
        <v>8002</v>
      </c>
      <c r="G37">
        <v>1</v>
      </c>
      <c r="H37">
        <v>1</v>
      </c>
      <c r="I37">
        <v>1234</v>
      </c>
      <c r="J37" t="s">
        <v>120</v>
      </c>
      <c r="K37" t="s">
        <v>296</v>
      </c>
      <c r="L37" t="s">
        <v>123</v>
      </c>
      <c r="M37">
        <v>8002</v>
      </c>
    </row>
    <row r="38" spans="1:13" x14ac:dyDescent="0.25">
      <c r="A38" t="s">
        <v>254</v>
      </c>
      <c r="B38" t="s">
        <v>147</v>
      </c>
      <c r="C38" t="s">
        <v>297</v>
      </c>
      <c r="D38">
        <v>8009</v>
      </c>
      <c r="E38" t="s">
        <v>1802</v>
      </c>
      <c r="F38">
        <v>8009</v>
      </c>
      <c r="G38">
        <v>1</v>
      </c>
      <c r="H38">
        <v>1</v>
      </c>
      <c r="I38">
        <v>1234</v>
      </c>
      <c r="J38" t="s">
        <v>120</v>
      </c>
      <c r="K38" t="s">
        <v>296</v>
      </c>
      <c r="L38" t="s">
        <v>123</v>
      </c>
      <c r="M38">
        <v>8009</v>
      </c>
    </row>
    <row r="39" spans="1:13" x14ac:dyDescent="0.25">
      <c r="A39" t="s">
        <v>1748</v>
      </c>
      <c r="B39" t="s">
        <v>147</v>
      </c>
      <c r="C39" t="s">
        <v>297</v>
      </c>
      <c r="D39">
        <v>8009</v>
      </c>
      <c r="E39" t="s">
        <v>1802</v>
      </c>
      <c r="F39">
        <v>8009</v>
      </c>
      <c r="G39">
        <v>1</v>
      </c>
      <c r="H39">
        <v>1</v>
      </c>
      <c r="I39">
        <v>1234</v>
      </c>
      <c r="J39" t="s">
        <v>120</v>
      </c>
      <c r="K39" t="s">
        <v>296</v>
      </c>
      <c r="L39" t="s">
        <v>123</v>
      </c>
      <c r="M39">
        <v>8009</v>
      </c>
    </row>
    <row r="40" spans="1:13" x14ac:dyDescent="0.25">
      <c r="A40" t="s">
        <v>163</v>
      </c>
      <c r="B40" t="s">
        <v>147</v>
      </c>
      <c r="C40" t="s">
        <v>299</v>
      </c>
      <c r="D40">
        <v>8003</v>
      </c>
      <c r="E40" t="s">
        <v>300</v>
      </c>
      <c r="F40">
        <v>8003</v>
      </c>
      <c r="G40">
        <v>1</v>
      </c>
      <c r="H40">
        <v>1</v>
      </c>
      <c r="I40">
        <v>1234</v>
      </c>
      <c r="J40" t="s">
        <v>120</v>
      </c>
      <c r="K40" t="s">
        <v>296</v>
      </c>
      <c r="L40" t="s">
        <v>123</v>
      </c>
      <c r="M40">
        <v>8003</v>
      </c>
    </row>
    <row r="41" spans="1:13" x14ac:dyDescent="0.25">
      <c r="A41" t="s">
        <v>168</v>
      </c>
      <c r="B41" t="s">
        <v>147</v>
      </c>
      <c r="C41" t="s">
        <v>299</v>
      </c>
      <c r="D41">
        <v>8009</v>
      </c>
      <c r="E41" t="s">
        <v>300</v>
      </c>
      <c r="F41">
        <v>8009</v>
      </c>
      <c r="G41">
        <v>1</v>
      </c>
      <c r="H41">
        <v>1</v>
      </c>
      <c r="I41">
        <v>1234</v>
      </c>
      <c r="J41" t="s">
        <v>120</v>
      </c>
      <c r="K41" t="s">
        <v>296</v>
      </c>
      <c r="L41" t="s">
        <v>123</v>
      </c>
      <c r="M41">
        <v>8009</v>
      </c>
    </row>
    <row r="42" spans="1:13" x14ac:dyDescent="0.25">
      <c r="A42" t="s">
        <v>1744</v>
      </c>
      <c r="B42" t="s">
        <v>147</v>
      </c>
      <c r="C42" t="s">
        <v>299</v>
      </c>
      <c r="D42">
        <v>8009</v>
      </c>
      <c r="E42" t="s">
        <v>300</v>
      </c>
      <c r="F42">
        <v>8009</v>
      </c>
      <c r="G42">
        <v>1</v>
      </c>
      <c r="H42">
        <v>1</v>
      </c>
      <c r="I42">
        <v>1234</v>
      </c>
      <c r="J42" t="s">
        <v>120</v>
      </c>
      <c r="K42" t="s">
        <v>296</v>
      </c>
      <c r="L42" t="s">
        <v>123</v>
      </c>
      <c r="M42">
        <v>8009</v>
      </c>
    </row>
    <row r="43" spans="1:13" x14ac:dyDescent="0.25">
      <c r="A43" t="s">
        <v>1746</v>
      </c>
      <c r="B43" t="s">
        <v>147</v>
      </c>
      <c r="C43" t="s">
        <v>299</v>
      </c>
      <c r="D43">
        <v>8009</v>
      </c>
      <c r="E43" t="s">
        <v>300</v>
      </c>
      <c r="F43">
        <v>8009</v>
      </c>
      <c r="G43">
        <v>1</v>
      </c>
      <c r="H43">
        <v>1</v>
      </c>
      <c r="I43">
        <v>1234</v>
      </c>
      <c r="J43" t="s">
        <v>120</v>
      </c>
      <c r="K43" t="s">
        <v>296</v>
      </c>
      <c r="L43" t="s">
        <v>123</v>
      </c>
      <c r="M43">
        <v>8009</v>
      </c>
    </row>
    <row r="44" spans="1:13" x14ac:dyDescent="0.25">
      <c r="A44" t="s">
        <v>177</v>
      </c>
      <c r="B44" t="s">
        <v>172</v>
      </c>
      <c r="C44" t="s">
        <v>118</v>
      </c>
      <c r="D44">
        <v>8004</v>
      </c>
      <c r="E44" t="s">
        <v>1803</v>
      </c>
      <c r="F44">
        <v>8004</v>
      </c>
      <c r="G44">
        <v>1</v>
      </c>
      <c r="H44">
        <v>1</v>
      </c>
      <c r="I44">
        <v>1234</v>
      </c>
      <c r="J44" t="s">
        <v>120</v>
      </c>
      <c r="K44" t="s">
        <v>296</v>
      </c>
      <c r="L44" t="s">
        <v>123</v>
      </c>
      <c r="M44">
        <v>8004</v>
      </c>
    </row>
    <row r="45" spans="1:13" x14ac:dyDescent="0.25">
      <c r="A45" t="s">
        <v>181</v>
      </c>
      <c r="B45" t="s">
        <v>172</v>
      </c>
      <c r="C45" t="s">
        <v>118</v>
      </c>
      <c r="D45">
        <v>8009</v>
      </c>
      <c r="E45" t="s">
        <v>1803</v>
      </c>
      <c r="F45">
        <v>8009</v>
      </c>
      <c r="G45">
        <v>1</v>
      </c>
      <c r="H45">
        <v>1</v>
      </c>
      <c r="I45">
        <v>1234</v>
      </c>
      <c r="J45" t="s">
        <v>120</v>
      </c>
      <c r="K45" t="s">
        <v>296</v>
      </c>
      <c r="L45" t="s">
        <v>123</v>
      </c>
      <c r="M45">
        <v>8009</v>
      </c>
    </row>
    <row r="46" spans="1:13" x14ac:dyDescent="0.25">
      <c r="A46" t="s">
        <v>185</v>
      </c>
      <c r="B46" t="s">
        <v>172</v>
      </c>
      <c r="C46" t="s">
        <v>118</v>
      </c>
      <c r="D46">
        <v>8009</v>
      </c>
      <c r="E46" t="s">
        <v>1803</v>
      </c>
      <c r="F46">
        <v>8009</v>
      </c>
      <c r="G46">
        <v>1</v>
      </c>
      <c r="H46">
        <v>1</v>
      </c>
      <c r="I46">
        <v>1234</v>
      </c>
      <c r="J46" t="s">
        <v>120</v>
      </c>
      <c r="K46" t="s">
        <v>296</v>
      </c>
      <c r="L46" t="s">
        <v>123</v>
      </c>
      <c r="M46">
        <v>8009</v>
      </c>
    </row>
    <row r="47" spans="1:13" x14ac:dyDescent="0.25">
      <c r="A47" t="s">
        <v>187</v>
      </c>
      <c r="B47" t="s">
        <v>172</v>
      </c>
      <c r="C47" t="s">
        <v>118</v>
      </c>
      <c r="D47">
        <v>8009</v>
      </c>
      <c r="E47" t="s">
        <v>1803</v>
      </c>
      <c r="F47">
        <v>8009</v>
      </c>
      <c r="G47">
        <v>1</v>
      </c>
      <c r="H47">
        <v>1</v>
      </c>
      <c r="I47">
        <v>1234</v>
      </c>
      <c r="J47" t="s">
        <v>120</v>
      </c>
      <c r="K47" t="s">
        <v>296</v>
      </c>
      <c r="L47" t="s">
        <v>123</v>
      </c>
      <c r="M47">
        <v>8009</v>
      </c>
    </row>
    <row r="48" spans="1:13" x14ac:dyDescent="0.25">
      <c r="A48" t="s">
        <v>189</v>
      </c>
      <c r="B48" t="s">
        <v>172</v>
      </c>
      <c r="C48" t="s">
        <v>118</v>
      </c>
      <c r="D48">
        <v>8009</v>
      </c>
      <c r="E48" t="s">
        <v>1803</v>
      </c>
      <c r="F48">
        <v>8009</v>
      </c>
      <c r="G48">
        <v>1</v>
      </c>
      <c r="H48">
        <v>1</v>
      </c>
      <c r="I48">
        <v>1234</v>
      </c>
      <c r="J48" t="s">
        <v>120</v>
      </c>
      <c r="K48" t="s">
        <v>296</v>
      </c>
      <c r="L48" t="s">
        <v>123</v>
      </c>
      <c r="M48">
        <v>8009</v>
      </c>
    </row>
    <row r="49" spans="1:13" x14ac:dyDescent="0.25">
      <c r="A49" t="s">
        <v>1751</v>
      </c>
      <c r="B49" t="s">
        <v>172</v>
      </c>
      <c r="C49" t="s">
        <v>118</v>
      </c>
      <c r="D49">
        <v>8009</v>
      </c>
      <c r="E49" t="s">
        <v>1803</v>
      </c>
      <c r="F49">
        <v>8009</v>
      </c>
      <c r="G49">
        <v>1</v>
      </c>
      <c r="H49">
        <v>1</v>
      </c>
      <c r="I49">
        <v>1234</v>
      </c>
      <c r="J49" t="s">
        <v>120</v>
      </c>
      <c r="K49" t="s">
        <v>296</v>
      </c>
      <c r="L49" t="s">
        <v>123</v>
      </c>
      <c r="M49">
        <v>8009</v>
      </c>
    </row>
    <row r="50" spans="1:13" x14ac:dyDescent="0.25">
      <c r="A50" t="s">
        <v>170</v>
      </c>
      <c r="B50" t="s">
        <v>172</v>
      </c>
      <c r="C50" t="s">
        <v>1795</v>
      </c>
      <c r="D50">
        <v>8004</v>
      </c>
      <c r="E50" t="s">
        <v>1803</v>
      </c>
      <c r="F50">
        <v>8004</v>
      </c>
      <c r="G50">
        <v>1</v>
      </c>
      <c r="H50">
        <v>1</v>
      </c>
      <c r="I50">
        <v>1234</v>
      </c>
      <c r="J50" t="s">
        <v>120</v>
      </c>
      <c r="K50" t="s">
        <v>296</v>
      </c>
      <c r="L50" t="s">
        <v>123</v>
      </c>
      <c r="M50">
        <v>8004</v>
      </c>
    </row>
    <row r="51" spans="1:13" x14ac:dyDescent="0.25">
      <c r="A51" t="s">
        <v>173</v>
      </c>
      <c r="B51" t="s">
        <v>172</v>
      </c>
      <c r="C51" t="s">
        <v>1795</v>
      </c>
      <c r="D51">
        <v>8004</v>
      </c>
      <c r="E51" t="s">
        <v>1803</v>
      </c>
      <c r="F51">
        <v>8004</v>
      </c>
      <c r="G51">
        <v>1</v>
      </c>
      <c r="H51">
        <v>1</v>
      </c>
      <c r="I51">
        <v>1234</v>
      </c>
      <c r="J51" t="s">
        <v>120</v>
      </c>
      <c r="K51" t="s">
        <v>296</v>
      </c>
      <c r="L51" t="s">
        <v>123</v>
      </c>
      <c r="M51">
        <v>8004</v>
      </c>
    </row>
    <row r="52" spans="1:13" x14ac:dyDescent="0.25">
      <c r="A52" t="s">
        <v>175</v>
      </c>
      <c r="B52" t="s">
        <v>172</v>
      </c>
      <c r="C52" t="s">
        <v>1795</v>
      </c>
      <c r="D52">
        <v>8004</v>
      </c>
      <c r="E52" t="s">
        <v>1803</v>
      </c>
      <c r="F52">
        <v>8004</v>
      </c>
      <c r="G52">
        <v>1</v>
      </c>
      <c r="H52">
        <v>1</v>
      </c>
      <c r="I52">
        <v>1234</v>
      </c>
      <c r="J52" t="s">
        <v>120</v>
      </c>
      <c r="K52" t="s">
        <v>296</v>
      </c>
      <c r="L52" t="s">
        <v>123</v>
      </c>
      <c r="M52">
        <v>8004</v>
      </c>
    </row>
    <row r="53" spans="1:13" x14ac:dyDescent="0.25">
      <c r="A53" t="s">
        <v>179</v>
      </c>
      <c r="B53" t="s">
        <v>172</v>
      </c>
      <c r="C53" t="s">
        <v>1795</v>
      </c>
      <c r="D53">
        <v>8004</v>
      </c>
      <c r="E53" t="s">
        <v>1803</v>
      </c>
      <c r="F53">
        <v>8004</v>
      </c>
      <c r="G53">
        <v>1</v>
      </c>
      <c r="H53">
        <v>1</v>
      </c>
      <c r="I53">
        <v>1234</v>
      </c>
      <c r="J53" t="s">
        <v>120</v>
      </c>
      <c r="K53" t="s">
        <v>296</v>
      </c>
      <c r="L53" t="s">
        <v>123</v>
      </c>
      <c r="M53">
        <v>8004</v>
      </c>
    </row>
    <row r="54" spans="1:13" x14ac:dyDescent="0.25">
      <c r="A54" t="s">
        <v>183</v>
      </c>
      <c r="B54" t="s">
        <v>172</v>
      </c>
      <c r="C54" t="s">
        <v>1795</v>
      </c>
      <c r="D54">
        <v>8004</v>
      </c>
      <c r="E54" t="s">
        <v>1803</v>
      </c>
      <c r="F54">
        <v>8009</v>
      </c>
      <c r="G54">
        <v>1</v>
      </c>
      <c r="H54">
        <v>1</v>
      </c>
      <c r="I54">
        <v>1234</v>
      </c>
      <c r="J54" t="s">
        <v>120</v>
      </c>
      <c r="K54" t="s">
        <v>296</v>
      </c>
      <c r="L54" t="s">
        <v>123</v>
      </c>
      <c r="M54">
        <v>8009</v>
      </c>
    </row>
    <row r="55" spans="1:13" x14ac:dyDescent="0.25">
      <c r="A55" t="s">
        <v>224</v>
      </c>
      <c r="B55" t="s">
        <v>223</v>
      </c>
      <c r="C55" t="s">
        <v>1795</v>
      </c>
      <c r="D55">
        <v>8005</v>
      </c>
      <c r="E55" t="s">
        <v>1804</v>
      </c>
      <c r="F55">
        <v>8005</v>
      </c>
      <c r="G55">
        <v>1</v>
      </c>
      <c r="H55">
        <v>1</v>
      </c>
      <c r="I55">
        <v>1234</v>
      </c>
      <c r="J55" t="s">
        <v>120</v>
      </c>
      <c r="K55" t="s">
        <v>296</v>
      </c>
      <c r="L55" t="s">
        <v>123</v>
      </c>
      <c r="M55">
        <v>8005</v>
      </c>
    </row>
    <row r="56" spans="1:13" x14ac:dyDescent="0.25">
      <c r="A56" t="s">
        <v>226</v>
      </c>
      <c r="B56" t="s">
        <v>223</v>
      </c>
      <c r="C56" t="s">
        <v>1795</v>
      </c>
      <c r="D56">
        <v>8005</v>
      </c>
      <c r="E56" t="s">
        <v>1804</v>
      </c>
      <c r="F56">
        <v>8005</v>
      </c>
      <c r="G56">
        <v>1</v>
      </c>
      <c r="H56">
        <v>1</v>
      </c>
      <c r="I56">
        <v>1234</v>
      </c>
      <c r="J56" t="s">
        <v>120</v>
      </c>
      <c r="K56" t="s">
        <v>296</v>
      </c>
      <c r="L56" t="s">
        <v>123</v>
      </c>
      <c r="M56">
        <v>8005</v>
      </c>
    </row>
    <row r="57" spans="1:13" x14ac:dyDescent="0.25">
      <c r="A57" t="s">
        <v>117</v>
      </c>
      <c r="B57" t="s">
        <v>223</v>
      </c>
      <c r="C57" t="s">
        <v>1795</v>
      </c>
      <c r="D57">
        <v>8005</v>
      </c>
      <c r="E57" t="s">
        <v>1804</v>
      </c>
      <c r="F57">
        <v>8005</v>
      </c>
      <c r="G57">
        <v>1</v>
      </c>
      <c r="H57">
        <v>1</v>
      </c>
      <c r="I57">
        <v>1234</v>
      </c>
      <c r="J57" t="s">
        <v>120</v>
      </c>
      <c r="K57" t="s">
        <v>296</v>
      </c>
      <c r="L57" t="s">
        <v>123</v>
      </c>
      <c r="M57">
        <v>8005</v>
      </c>
    </row>
    <row r="58" spans="1:13" x14ac:dyDescent="0.25">
      <c r="A58" t="s">
        <v>228</v>
      </c>
      <c r="B58" t="s">
        <v>223</v>
      </c>
      <c r="C58" t="s">
        <v>1795</v>
      </c>
      <c r="D58">
        <v>8005</v>
      </c>
      <c r="E58" t="s">
        <v>1804</v>
      </c>
      <c r="F58">
        <v>8005</v>
      </c>
      <c r="G58">
        <v>1</v>
      </c>
      <c r="H58">
        <v>1</v>
      </c>
      <c r="I58">
        <v>1234</v>
      </c>
      <c r="J58" t="s">
        <v>120</v>
      </c>
      <c r="K58" t="s">
        <v>296</v>
      </c>
      <c r="L58" t="s">
        <v>123</v>
      </c>
      <c r="M58">
        <v>8005</v>
      </c>
    </row>
    <row r="59" spans="1:13" x14ac:dyDescent="0.25">
      <c r="A59" t="s">
        <v>232</v>
      </c>
      <c r="B59" t="s">
        <v>223</v>
      </c>
      <c r="C59" t="s">
        <v>1795</v>
      </c>
      <c r="D59">
        <v>8005</v>
      </c>
      <c r="E59" t="s">
        <v>1804</v>
      </c>
      <c r="F59">
        <v>8009</v>
      </c>
      <c r="G59">
        <v>1</v>
      </c>
      <c r="H59">
        <v>1</v>
      </c>
      <c r="I59">
        <v>1234</v>
      </c>
      <c r="J59" t="s">
        <v>120</v>
      </c>
      <c r="K59" t="s">
        <v>296</v>
      </c>
      <c r="L59" t="s">
        <v>123</v>
      </c>
      <c r="M59">
        <v>8009</v>
      </c>
    </row>
    <row r="60" spans="1:13" x14ac:dyDescent="0.25">
      <c r="A60" t="s">
        <v>238</v>
      </c>
      <c r="B60" t="s">
        <v>223</v>
      </c>
      <c r="C60" t="s">
        <v>1795</v>
      </c>
      <c r="D60">
        <v>8005</v>
      </c>
      <c r="E60" t="s">
        <v>1804</v>
      </c>
      <c r="F60">
        <v>8009</v>
      </c>
      <c r="G60">
        <v>1</v>
      </c>
      <c r="H60">
        <v>1</v>
      </c>
      <c r="I60">
        <v>1234</v>
      </c>
      <c r="J60" t="s">
        <v>120</v>
      </c>
      <c r="K60" t="s">
        <v>296</v>
      </c>
      <c r="L60" t="s">
        <v>123</v>
      </c>
      <c r="M60">
        <v>8009</v>
      </c>
    </row>
    <row r="61" spans="1:13" x14ac:dyDescent="0.25">
      <c r="A61" t="s">
        <v>221</v>
      </c>
      <c r="B61" t="s">
        <v>223</v>
      </c>
      <c r="C61" t="s">
        <v>301</v>
      </c>
      <c r="D61">
        <v>8005</v>
      </c>
      <c r="E61" t="s">
        <v>1804</v>
      </c>
      <c r="F61">
        <v>8005</v>
      </c>
      <c r="G61">
        <v>1</v>
      </c>
      <c r="H61">
        <v>1</v>
      </c>
      <c r="I61">
        <v>1234</v>
      </c>
      <c r="J61" t="s">
        <v>120</v>
      </c>
      <c r="K61" t="s">
        <v>296</v>
      </c>
      <c r="L61" t="s">
        <v>123</v>
      </c>
      <c r="M61">
        <v>8005</v>
      </c>
    </row>
    <row r="62" spans="1:13" x14ac:dyDescent="0.25">
      <c r="A62" t="s">
        <v>230</v>
      </c>
      <c r="B62" t="s">
        <v>223</v>
      </c>
      <c r="C62" t="s">
        <v>301</v>
      </c>
      <c r="D62">
        <v>8005</v>
      </c>
      <c r="E62" t="s">
        <v>1804</v>
      </c>
      <c r="F62">
        <v>8005</v>
      </c>
      <c r="G62">
        <v>1</v>
      </c>
      <c r="H62">
        <v>1</v>
      </c>
      <c r="I62">
        <v>1234</v>
      </c>
      <c r="J62" t="s">
        <v>120</v>
      </c>
      <c r="K62" t="s">
        <v>296</v>
      </c>
      <c r="L62" t="s">
        <v>123</v>
      </c>
      <c r="M62">
        <v>8005</v>
      </c>
    </row>
    <row r="63" spans="1:13" x14ac:dyDescent="0.25">
      <c r="A63" t="s">
        <v>240</v>
      </c>
      <c r="B63" t="s">
        <v>223</v>
      </c>
      <c r="C63" t="s">
        <v>1795</v>
      </c>
      <c r="D63">
        <v>8009</v>
      </c>
      <c r="E63" t="s">
        <v>1805</v>
      </c>
      <c r="F63">
        <v>8009</v>
      </c>
      <c r="G63">
        <v>1</v>
      </c>
      <c r="H63">
        <v>1</v>
      </c>
      <c r="I63">
        <v>1234</v>
      </c>
      <c r="J63" t="s">
        <v>120</v>
      </c>
      <c r="K63" t="s">
        <v>296</v>
      </c>
      <c r="L63" t="s">
        <v>123</v>
      </c>
      <c r="M63">
        <v>8009</v>
      </c>
    </row>
    <row r="64" spans="1:13" x14ac:dyDescent="0.25">
      <c r="A64" t="s">
        <v>242</v>
      </c>
      <c r="B64" t="s">
        <v>223</v>
      </c>
      <c r="C64" t="s">
        <v>1795</v>
      </c>
      <c r="D64">
        <v>8009</v>
      </c>
      <c r="E64" t="s">
        <v>1805</v>
      </c>
      <c r="F64">
        <v>8009</v>
      </c>
      <c r="G64">
        <v>1</v>
      </c>
      <c r="H64">
        <v>1</v>
      </c>
      <c r="I64">
        <v>1234</v>
      </c>
      <c r="J64" t="s">
        <v>120</v>
      </c>
      <c r="K64" t="s">
        <v>296</v>
      </c>
      <c r="L64" t="s">
        <v>123</v>
      </c>
      <c r="M64">
        <v>8009</v>
      </c>
    </row>
    <row r="65" spans="1:13" x14ac:dyDescent="0.25">
      <c r="A65" t="s">
        <v>1757</v>
      </c>
      <c r="B65" t="s">
        <v>223</v>
      </c>
      <c r="C65" t="s">
        <v>1797</v>
      </c>
      <c r="D65">
        <v>8009</v>
      </c>
      <c r="E65" t="s">
        <v>1805</v>
      </c>
      <c r="F65">
        <v>8009</v>
      </c>
      <c r="G65">
        <v>1</v>
      </c>
      <c r="H65">
        <v>1</v>
      </c>
      <c r="I65">
        <v>1234</v>
      </c>
      <c r="J65" t="s">
        <v>120</v>
      </c>
      <c r="K65" t="s">
        <v>296</v>
      </c>
      <c r="L65" t="s">
        <v>123</v>
      </c>
      <c r="M65">
        <v>8009</v>
      </c>
    </row>
    <row r="66" spans="1:13" x14ac:dyDescent="0.25">
      <c r="A66" t="s">
        <v>1759</v>
      </c>
      <c r="B66" t="s">
        <v>223</v>
      </c>
      <c r="C66" t="s">
        <v>1797</v>
      </c>
      <c r="D66">
        <v>8009</v>
      </c>
      <c r="E66" t="s">
        <v>1805</v>
      </c>
      <c r="F66">
        <v>8009</v>
      </c>
      <c r="G66">
        <v>1</v>
      </c>
      <c r="H66">
        <v>1</v>
      </c>
      <c r="I66">
        <v>1234</v>
      </c>
      <c r="J66" t="s">
        <v>120</v>
      </c>
      <c r="K66" t="s">
        <v>296</v>
      </c>
      <c r="L66" t="s">
        <v>123</v>
      </c>
      <c r="M66">
        <v>8009</v>
      </c>
    </row>
    <row r="67" spans="1:13" x14ac:dyDescent="0.25">
      <c r="A67" t="s">
        <v>1761</v>
      </c>
      <c r="B67" t="s">
        <v>223</v>
      </c>
      <c r="C67" t="s">
        <v>1797</v>
      </c>
      <c r="D67">
        <v>8009</v>
      </c>
      <c r="E67" t="s">
        <v>1805</v>
      </c>
      <c r="F67">
        <v>8009</v>
      </c>
      <c r="G67">
        <v>1</v>
      </c>
      <c r="H67">
        <v>1</v>
      </c>
      <c r="I67">
        <v>1234</v>
      </c>
      <c r="J67" t="s">
        <v>120</v>
      </c>
      <c r="K67" t="s">
        <v>296</v>
      </c>
      <c r="L67" t="s">
        <v>123</v>
      </c>
      <c r="M67">
        <v>8009</v>
      </c>
    </row>
    <row r="68" spans="1:13" x14ac:dyDescent="0.25">
      <c r="A68" t="s">
        <v>234</v>
      </c>
      <c r="B68" t="s">
        <v>223</v>
      </c>
      <c r="C68" t="s">
        <v>301</v>
      </c>
      <c r="D68">
        <v>8009</v>
      </c>
      <c r="E68" t="s">
        <v>1804</v>
      </c>
      <c r="F68">
        <v>8009</v>
      </c>
      <c r="G68">
        <v>1</v>
      </c>
      <c r="H68">
        <v>1</v>
      </c>
      <c r="I68">
        <v>1234</v>
      </c>
      <c r="J68" t="s">
        <v>120</v>
      </c>
      <c r="K68" t="s">
        <v>296</v>
      </c>
      <c r="L68" t="s">
        <v>123</v>
      </c>
      <c r="M68">
        <v>8009</v>
      </c>
    </row>
    <row r="69" spans="1:13" x14ac:dyDescent="0.25">
      <c r="A69" t="s">
        <v>236</v>
      </c>
      <c r="B69" t="s">
        <v>223</v>
      </c>
      <c r="C69" t="s">
        <v>301</v>
      </c>
      <c r="D69">
        <v>8009</v>
      </c>
      <c r="E69" t="s">
        <v>1804</v>
      </c>
      <c r="F69">
        <v>8009</v>
      </c>
      <c r="G69">
        <v>1</v>
      </c>
      <c r="H69">
        <v>1</v>
      </c>
      <c r="I69">
        <v>1234</v>
      </c>
      <c r="J69" t="s">
        <v>120</v>
      </c>
      <c r="K69" t="s">
        <v>296</v>
      </c>
      <c r="L69" t="s">
        <v>123</v>
      </c>
      <c r="M69">
        <v>8009</v>
      </c>
    </row>
    <row r="70" spans="1:13" x14ac:dyDescent="0.25">
      <c r="A70" t="s">
        <v>245</v>
      </c>
      <c r="B70" t="s">
        <v>223</v>
      </c>
      <c r="C70" t="s">
        <v>301</v>
      </c>
      <c r="D70">
        <v>8009</v>
      </c>
      <c r="E70" t="s">
        <v>1804</v>
      </c>
      <c r="F70">
        <v>8009</v>
      </c>
      <c r="G70">
        <v>1</v>
      </c>
      <c r="H70">
        <v>1</v>
      </c>
      <c r="I70">
        <v>1234</v>
      </c>
      <c r="J70" t="s">
        <v>120</v>
      </c>
      <c r="K70" t="s">
        <v>296</v>
      </c>
      <c r="L70" t="s">
        <v>123</v>
      </c>
      <c r="M70">
        <v>8009</v>
      </c>
    </row>
    <row r="71" spans="1:13" x14ac:dyDescent="0.25">
      <c r="A71" t="s">
        <v>252</v>
      </c>
      <c r="B71" t="s">
        <v>223</v>
      </c>
      <c r="C71" t="s">
        <v>301</v>
      </c>
      <c r="D71">
        <v>8009</v>
      </c>
      <c r="E71" t="s">
        <v>1804</v>
      </c>
      <c r="F71">
        <v>8009</v>
      </c>
      <c r="G71">
        <v>1</v>
      </c>
      <c r="H71">
        <v>1</v>
      </c>
      <c r="I71">
        <v>1234</v>
      </c>
      <c r="J71" t="s">
        <v>120</v>
      </c>
      <c r="K71" t="s">
        <v>296</v>
      </c>
      <c r="L71" t="s">
        <v>123</v>
      </c>
      <c r="M71">
        <v>8009</v>
      </c>
    </row>
    <row r="72" spans="1:13" x14ac:dyDescent="0.25">
      <c r="A72" t="s">
        <v>1755</v>
      </c>
      <c r="B72" t="s">
        <v>223</v>
      </c>
      <c r="C72" t="s">
        <v>301</v>
      </c>
      <c r="D72">
        <v>8009</v>
      </c>
      <c r="E72" t="s">
        <v>1804</v>
      </c>
      <c r="F72">
        <v>8009</v>
      </c>
      <c r="G72">
        <v>1</v>
      </c>
      <c r="H72">
        <v>1</v>
      </c>
      <c r="I72">
        <v>1234</v>
      </c>
      <c r="J72" t="s">
        <v>120</v>
      </c>
      <c r="K72" t="s">
        <v>296</v>
      </c>
      <c r="L72" t="s">
        <v>123</v>
      </c>
      <c r="M72">
        <v>8009</v>
      </c>
    </row>
    <row r="73" spans="1:13" x14ac:dyDescent="0.25">
      <c r="A73" t="s">
        <v>205</v>
      </c>
      <c r="B73" t="s">
        <v>192</v>
      </c>
      <c r="C73" t="s">
        <v>1798</v>
      </c>
      <c r="D73">
        <v>8006</v>
      </c>
      <c r="E73" t="s">
        <v>298</v>
      </c>
      <c r="F73">
        <v>8006</v>
      </c>
      <c r="G73">
        <v>1</v>
      </c>
      <c r="H73">
        <v>1</v>
      </c>
      <c r="I73">
        <v>1234</v>
      </c>
      <c r="J73" t="s">
        <v>120</v>
      </c>
      <c r="K73" t="s">
        <v>296</v>
      </c>
      <c r="L73" t="s">
        <v>123</v>
      </c>
      <c r="M73">
        <v>8006</v>
      </c>
    </row>
    <row r="74" spans="1:13" x14ac:dyDescent="0.25">
      <c r="A74" t="s">
        <v>207</v>
      </c>
      <c r="B74" t="s">
        <v>192</v>
      </c>
      <c r="C74" t="s">
        <v>1798</v>
      </c>
      <c r="D74">
        <v>8006</v>
      </c>
      <c r="E74" t="s">
        <v>298</v>
      </c>
      <c r="F74">
        <v>8006</v>
      </c>
      <c r="G74">
        <v>1</v>
      </c>
      <c r="H74">
        <v>1</v>
      </c>
      <c r="I74">
        <v>1234</v>
      </c>
      <c r="J74" t="s">
        <v>120</v>
      </c>
      <c r="K74" t="s">
        <v>296</v>
      </c>
      <c r="L74" t="s">
        <v>123</v>
      </c>
      <c r="M74">
        <v>8006</v>
      </c>
    </row>
    <row r="75" spans="1:13" x14ac:dyDescent="0.25">
      <c r="A75" t="s">
        <v>209</v>
      </c>
      <c r="B75" t="s">
        <v>192</v>
      </c>
      <c r="C75" t="s">
        <v>1798</v>
      </c>
      <c r="D75">
        <v>8006</v>
      </c>
      <c r="E75" t="s">
        <v>298</v>
      </c>
      <c r="F75">
        <v>8006</v>
      </c>
      <c r="G75">
        <v>1</v>
      </c>
      <c r="H75">
        <v>1</v>
      </c>
      <c r="I75">
        <v>1234</v>
      </c>
      <c r="J75" t="s">
        <v>120</v>
      </c>
      <c r="K75" t="s">
        <v>296</v>
      </c>
      <c r="L75" t="s">
        <v>123</v>
      </c>
      <c r="M75">
        <v>8006</v>
      </c>
    </row>
    <row r="76" spans="1:13" x14ac:dyDescent="0.25">
      <c r="A76" t="s">
        <v>213</v>
      </c>
      <c r="B76" t="s">
        <v>192</v>
      </c>
      <c r="C76" t="s">
        <v>1795</v>
      </c>
      <c r="D76">
        <v>8006</v>
      </c>
      <c r="E76" t="s">
        <v>298</v>
      </c>
      <c r="F76">
        <v>8009</v>
      </c>
      <c r="G76">
        <v>1</v>
      </c>
      <c r="H76">
        <v>1</v>
      </c>
      <c r="I76">
        <v>1234</v>
      </c>
      <c r="J76" t="s">
        <v>120</v>
      </c>
      <c r="K76" t="s">
        <v>296</v>
      </c>
      <c r="L76" t="s">
        <v>123</v>
      </c>
      <c r="M76">
        <v>8009</v>
      </c>
    </row>
    <row r="77" spans="1:13" x14ac:dyDescent="0.25">
      <c r="A77" t="s">
        <v>215</v>
      </c>
      <c r="B77" t="s">
        <v>192</v>
      </c>
      <c r="C77" t="s">
        <v>1795</v>
      </c>
      <c r="D77">
        <v>8006</v>
      </c>
      <c r="E77" t="s">
        <v>298</v>
      </c>
      <c r="F77">
        <v>8009</v>
      </c>
      <c r="G77">
        <v>1</v>
      </c>
      <c r="H77">
        <v>1</v>
      </c>
      <c r="I77">
        <v>1234</v>
      </c>
      <c r="J77" t="s">
        <v>120</v>
      </c>
      <c r="K77" t="s">
        <v>296</v>
      </c>
      <c r="L77" t="s">
        <v>123</v>
      </c>
      <c r="M77">
        <v>8009</v>
      </c>
    </row>
    <row r="78" spans="1:13" x14ac:dyDescent="0.25">
      <c r="A78" t="s">
        <v>1763</v>
      </c>
      <c r="B78" t="s">
        <v>192</v>
      </c>
      <c r="C78" t="s">
        <v>1795</v>
      </c>
      <c r="D78">
        <v>8006</v>
      </c>
      <c r="E78" t="s">
        <v>298</v>
      </c>
      <c r="F78">
        <v>8009</v>
      </c>
      <c r="G78">
        <v>1</v>
      </c>
      <c r="H78">
        <v>1</v>
      </c>
      <c r="I78">
        <v>1234</v>
      </c>
      <c r="J78" t="s">
        <v>120</v>
      </c>
      <c r="K78" t="s">
        <v>296</v>
      </c>
      <c r="L78" t="s">
        <v>123</v>
      </c>
      <c r="M78">
        <v>8009</v>
      </c>
    </row>
    <row r="79" spans="1:13" x14ac:dyDescent="0.25">
      <c r="A79" t="s">
        <v>217</v>
      </c>
      <c r="B79" t="s">
        <v>192</v>
      </c>
      <c r="C79" t="s">
        <v>1795</v>
      </c>
      <c r="D79">
        <v>8006</v>
      </c>
      <c r="E79" t="s">
        <v>298</v>
      </c>
      <c r="F79">
        <v>8009</v>
      </c>
      <c r="G79">
        <v>1</v>
      </c>
      <c r="H79">
        <v>1</v>
      </c>
      <c r="I79">
        <v>1234</v>
      </c>
      <c r="J79" t="s">
        <v>120</v>
      </c>
      <c r="K79" t="s">
        <v>296</v>
      </c>
      <c r="L79" t="s">
        <v>123</v>
      </c>
      <c r="M79">
        <v>8009</v>
      </c>
    </row>
    <row r="80" spans="1:13" x14ac:dyDescent="0.25">
      <c r="A80" t="s">
        <v>1667</v>
      </c>
      <c r="B80" t="s">
        <v>192</v>
      </c>
      <c r="C80" t="s">
        <v>1799</v>
      </c>
      <c r="D80">
        <v>8007</v>
      </c>
      <c r="E80" t="s">
        <v>1800</v>
      </c>
      <c r="F80">
        <v>8007</v>
      </c>
      <c r="G80">
        <v>1</v>
      </c>
      <c r="H80">
        <v>1</v>
      </c>
      <c r="I80">
        <v>1234</v>
      </c>
      <c r="J80" t="s">
        <v>120</v>
      </c>
      <c r="K80" t="s">
        <v>296</v>
      </c>
      <c r="L80" t="s">
        <v>123</v>
      </c>
      <c r="M80">
        <v>8007</v>
      </c>
    </row>
    <row r="81" spans="1:13" x14ac:dyDescent="0.25">
      <c r="A81" t="s">
        <v>1767</v>
      </c>
      <c r="B81" t="s">
        <v>192</v>
      </c>
      <c r="C81" t="s">
        <v>1797</v>
      </c>
      <c r="D81">
        <v>8010</v>
      </c>
      <c r="E81" t="s">
        <v>1805</v>
      </c>
      <c r="F81">
        <v>8010</v>
      </c>
      <c r="G81">
        <v>1</v>
      </c>
      <c r="H81">
        <v>1</v>
      </c>
      <c r="I81">
        <v>1234</v>
      </c>
      <c r="J81" t="s">
        <v>120</v>
      </c>
      <c r="K81" t="s">
        <v>296</v>
      </c>
      <c r="L81" t="s">
        <v>123</v>
      </c>
      <c r="M81">
        <v>8010</v>
      </c>
    </row>
    <row r="82" spans="1:13" x14ac:dyDescent="0.25">
      <c r="A82" t="s">
        <v>219</v>
      </c>
      <c r="B82" t="s">
        <v>192</v>
      </c>
      <c r="C82" t="s">
        <v>1797</v>
      </c>
      <c r="D82">
        <v>8010</v>
      </c>
      <c r="E82" t="s">
        <v>1805</v>
      </c>
      <c r="F82">
        <v>8010</v>
      </c>
      <c r="G82">
        <v>1</v>
      </c>
      <c r="H82">
        <v>1</v>
      </c>
      <c r="I82">
        <v>1234</v>
      </c>
      <c r="J82" t="s">
        <v>120</v>
      </c>
      <c r="K82" t="s">
        <v>296</v>
      </c>
      <c r="L82" t="s">
        <v>123</v>
      </c>
      <c r="M82">
        <v>8010</v>
      </c>
    </row>
    <row r="83" spans="1:13" x14ac:dyDescent="0.25">
      <c r="A83" t="s">
        <v>1769</v>
      </c>
      <c r="B83" t="s">
        <v>192</v>
      </c>
      <c r="C83" t="s">
        <v>1797</v>
      </c>
      <c r="D83">
        <v>8010</v>
      </c>
      <c r="E83" t="s">
        <v>1805</v>
      </c>
      <c r="F83">
        <v>8010</v>
      </c>
      <c r="G83">
        <v>1</v>
      </c>
      <c r="H83">
        <v>1</v>
      </c>
      <c r="I83">
        <v>1234</v>
      </c>
      <c r="J83" t="s">
        <v>120</v>
      </c>
      <c r="K83" t="s">
        <v>296</v>
      </c>
      <c r="L83" t="s">
        <v>123</v>
      </c>
      <c r="M83">
        <v>8010</v>
      </c>
    </row>
    <row r="84" spans="1:13" x14ac:dyDescent="0.25">
      <c r="A84" t="s">
        <v>1771</v>
      </c>
      <c r="B84" t="s">
        <v>192</v>
      </c>
      <c r="C84" t="s">
        <v>1797</v>
      </c>
      <c r="D84">
        <v>8010</v>
      </c>
      <c r="E84" t="s">
        <v>1805</v>
      </c>
      <c r="F84">
        <v>8010</v>
      </c>
      <c r="G84">
        <v>1</v>
      </c>
      <c r="H84">
        <v>1</v>
      </c>
      <c r="I84">
        <v>1234</v>
      </c>
      <c r="J84" t="s">
        <v>120</v>
      </c>
      <c r="K84" t="s">
        <v>296</v>
      </c>
      <c r="L84" t="s">
        <v>123</v>
      </c>
      <c r="M84">
        <v>8010</v>
      </c>
    </row>
    <row r="85" spans="1:13" x14ac:dyDescent="0.25">
      <c r="A85" t="s">
        <v>195</v>
      </c>
      <c r="B85" t="s">
        <v>192</v>
      </c>
      <c r="C85" t="s">
        <v>1799</v>
      </c>
      <c r="D85">
        <v>8009</v>
      </c>
      <c r="E85" t="s">
        <v>1800</v>
      </c>
      <c r="F85">
        <v>8009</v>
      </c>
      <c r="G85">
        <v>1</v>
      </c>
      <c r="H85">
        <v>1</v>
      </c>
      <c r="I85">
        <v>1234</v>
      </c>
      <c r="J85" t="s">
        <v>120</v>
      </c>
      <c r="K85" t="s">
        <v>296</v>
      </c>
      <c r="L85" t="s">
        <v>123</v>
      </c>
      <c r="M85">
        <v>8009</v>
      </c>
    </row>
    <row r="86" spans="1:13" x14ac:dyDescent="0.25">
      <c r="A86" t="s">
        <v>199</v>
      </c>
      <c r="B86" t="s">
        <v>192</v>
      </c>
      <c r="C86" t="s">
        <v>1799</v>
      </c>
      <c r="D86">
        <v>8009</v>
      </c>
      <c r="E86" t="s">
        <v>1800</v>
      </c>
      <c r="F86">
        <v>8009</v>
      </c>
      <c r="G86">
        <v>1</v>
      </c>
      <c r="H86">
        <v>1</v>
      </c>
      <c r="I86">
        <v>1234</v>
      </c>
      <c r="J86" t="s">
        <v>120</v>
      </c>
      <c r="K86" t="s">
        <v>296</v>
      </c>
      <c r="L86" t="s">
        <v>123</v>
      </c>
      <c r="M86">
        <v>8009</v>
      </c>
    </row>
    <row r="87" spans="1:13" x14ac:dyDescent="0.25">
      <c r="A87" t="s">
        <v>211</v>
      </c>
      <c r="B87" t="s">
        <v>192</v>
      </c>
      <c r="C87" t="s">
        <v>1795</v>
      </c>
      <c r="D87">
        <v>8006</v>
      </c>
      <c r="E87" t="s">
        <v>298</v>
      </c>
      <c r="F87">
        <v>8006</v>
      </c>
      <c r="G87">
        <v>1</v>
      </c>
      <c r="H87">
        <v>1</v>
      </c>
      <c r="I87">
        <v>1234</v>
      </c>
      <c r="J87" t="s">
        <v>120</v>
      </c>
      <c r="K87" t="s">
        <v>296</v>
      </c>
      <c r="L87" t="s">
        <v>123</v>
      </c>
      <c r="M87">
        <v>8006</v>
      </c>
    </row>
    <row r="88" spans="1:13" x14ac:dyDescent="0.25">
      <c r="A88" t="s">
        <v>203</v>
      </c>
      <c r="B88" t="s">
        <v>192</v>
      </c>
      <c r="C88" t="s">
        <v>1795</v>
      </c>
      <c r="D88">
        <v>8006</v>
      </c>
      <c r="E88" t="s">
        <v>298</v>
      </c>
      <c r="F88">
        <v>8006</v>
      </c>
      <c r="G88">
        <v>1</v>
      </c>
      <c r="H88">
        <v>1</v>
      </c>
      <c r="I88">
        <v>1234</v>
      </c>
      <c r="J88" t="s">
        <v>120</v>
      </c>
      <c r="K88" t="s">
        <v>296</v>
      </c>
      <c r="L88" t="s">
        <v>123</v>
      </c>
      <c r="M88">
        <v>8006</v>
      </c>
    </row>
    <row r="89" spans="1:13" x14ac:dyDescent="0.25">
      <c r="A89" t="s">
        <v>190</v>
      </c>
      <c r="B89" t="s">
        <v>192</v>
      </c>
      <c r="C89" t="s">
        <v>1795</v>
      </c>
      <c r="D89">
        <v>8007</v>
      </c>
      <c r="E89" t="s">
        <v>1800</v>
      </c>
      <c r="F89">
        <v>8007</v>
      </c>
      <c r="G89">
        <v>1</v>
      </c>
      <c r="H89">
        <v>1</v>
      </c>
      <c r="I89">
        <v>1234</v>
      </c>
      <c r="J89" t="s">
        <v>120</v>
      </c>
      <c r="K89" t="s">
        <v>296</v>
      </c>
      <c r="L89" t="s">
        <v>123</v>
      </c>
      <c r="M89">
        <v>8007</v>
      </c>
    </row>
    <row r="90" spans="1:13" x14ac:dyDescent="0.25">
      <c r="A90" t="s">
        <v>193</v>
      </c>
      <c r="B90" t="s">
        <v>192</v>
      </c>
      <c r="C90" t="s">
        <v>1795</v>
      </c>
      <c r="D90">
        <v>8007</v>
      </c>
      <c r="E90" t="s">
        <v>1800</v>
      </c>
      <c r="F90">
        <v>8007</v>
      </c>
      <c r="G90">
        <v>1</v>
      </c>
      <c r="H90">
        <v>1</v>
      </c>
      <c r="I90">
        <v>1234</v>
      </c>
      <c r="J90" t="s">
        <v>120</v>
      </c>
      <c r="K90" t="s">
        <v>296</v>
      </c>
      <c r="L90" t="s">
        <v>123</v>
      </c>
      <c r="M90">
        <v>8007</v>
      </c>
    </row>
    <row r="91" spans="1:13" x14ac:dyDescent="0.25">
      <c r="A91" t="s">
        <v>197</v>
      </c>
      <c r="B91" t="s">
        <v>192</v>
      </c>
      <c r="C91" t="s">
        <v>1795</v>
      </c>
      <c r="D91">
        <v>8007</v>
      </c>
      <c r="E91" t="s">
        <v>1800</v>
      </c>
      <c r="F91">
        <v>8009</v>
      </c>
      <c r="G91">
        <v>1</v>
      </c>
      <c r="H91">
        <v>1</v>
      </c>
      <c r="I91">
        <v>1234</v>
      </c>
      <c r="J91" t="s">
        <v>120</v>
      </c>
      <c r="K91" t="s">
        <v>296</v>
      </c>
      <c r="L91" t="s">
        <v>123</v>
      </c>
      <c r="M91">
        <v>8009</v>
      </c>
    </row>
    <row r="92" spans="1:13" x14ac:dyDescent="0.25">
      <c r="A92" t="s">
        <v>201</v>
      </c>
      <c r="B92" t="s">
        <v>192</v>
      </c>
      <c r="C92" t="s">
        <v>1795</v>
      </c>
      <c r="D92">
        <v>8007</v>
      </c>
      <c r="E92" t="s">
        <v>1800</v>
      </c>
      <c r="F92">
        <v>8009</v>
      </c>
      <c r="G92">
        <v>1</v>
      </c>
      <c r="H92">
        <v>1</v>
      </c>
      <c r="I92">
        <v>1234</v>
      </c>
      <c r="J92" t="s">
        <v>120</v>
      </c>
      <c r="K92" t="s">
        <v>296</v>
      </c>
      <c r="L92" t="s">
        <v>123</v>
      </c>
      <c r="M92">
        <v>8009</v>
      </c>
    </row>
    <row r="93" spans="1:13" x14ac:dyDescent="0.25">
      <c r="A93" t="s">
        <v>1765</v>
      </c>
      <c r="B93" t="s">
        <v>192</v>
      </c>
      <c r="C93" t="s">
        <v>1798</v>
      </c>
      <c r="D93">
        <v>8009</v>
      </c>
      <c r="E93" t="s">
        <v>298</v>
      </c>
      <c r="F93">
        <v>8009</v>
      </c>
      <c r="G93">
        <v>1</v>
      </c>
      <c r="H93">
        <v>1</v>
      </c>
      <c r="I93">
        <v>1234</v>
      </c>
      <c r="J93" t="s">
        <v>120</v>
      </c>
      <c r="K93" t="s">
        <v>296</v>
      </c>
      <c r="L93" t="s">
        <v>123</v>
      </c>
      <c r="M93">
        <v>8009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A2" sqref="A2"/>
    </sheetView>
  </sheetViews>
  <sheetFormatPr defaultRowHeight="15" x14ac:dyDescent="0.25"/>
  <cols>
    <col min="1" max="1" width="4.7109375" bestFit="1" customWidth="1"/>
    <col min="2" max="2" width="18.140625" bestFit="1" customWidth="1"/>
    <col min="3" max="3" width="12.85546875" bestFit="1" customWidth="1"/>
  </cols>
  <sheetData>
    <row r="1" spans="1:3" x14ac:dyDescent="0.25">
      <c r="A1" t="s">
        <v>94</v>
      </c>
      <c r="B1" t="s">
        <v>125</v>
      </c>
      <c r="C1" t="s">
        <v>96</v>
      </c>
    </row>
    <row r="2" spans="1:3" x14ac:dyDescent="0.25">
      <c r="A2" t="s">
        <v>129</v>
      </c>
      <c r="B2" t="s">
        <v>1718</v>
      </c>
      <c r="C2" t="s">
        <v>130</v>
      </c>
    </row>
    <row r="3" spans="1:3" x14ac:dyDescent="0.25">
      <c r="A3" t="s">
        <v>1719</v>
      </c>
      <c r="B3" t="s">
        <v>1720</v>
      </c>
      <c r="C3" t="s">
        <v>130</v>
      </c>
    </row>
    <row r="4" spans="1:3" x14ac:dyDescent="0.25">
      <c r="A4" t="s">
        <v>1721</v>
      </c>
      <c r="B4" t="s">
        <v>1722</v>
      </c>
      <c r="C4" t="s">
        <v>223</v>
      </c>
    </row>
    <row r="5" spans="1:3" x14ac:dyDescent="0.25">
      <c r="A5" t="s">
        <v>131</v>
      </c>
      <c r="B5" t="s">
        <v>132</v>
      </c>
      <c r="C5" t="s">
        <v>130</v>
      </c>
    </row>
    <row r="6" spans="1:3" x14ac:dyDescent="0.25">
      <c r="A6" t="s">
        <v>244</v>
      </c>
      <c r="B6" t="s">
        <v>1723</v>
      </c>
      <c r="C6" t="s">
        <v>130</v>
      </c>
    </row>
    <row r="7" spans="1:3" x14ac:dyDescent="0.25">
      <c r="A7" t="s">
        <v>1724</v>
      </c>
      <c r="B7" t="s">
        <v>1725</v>
      </c>
      <c r="C7" t="s">
        <v>130</v>
      </c>
    </row>
    <row r="8" spans="1:3" x14ac:dyDescent="0.25">
      <c r="A8" t="s">
        <v>1726</v>
      </c>
      <c r="B8" t="s">
        <v>1727</v>
      </c>
      <c r="C8" t="s">
        <v>130</v>
      </c>
    </row>
    <row r="9" spans="1:3" x14ac:dyDescent="0.25">
      <c r="A9" t="s">
        <v>133</v>
      </c>
      <c r="B9" t="s">
        <v>134</v>
      </c>
      <c r="C9" t="s">
        <v>130</v>
      </c>
    </row>
    <row r="10" spans="1:3" s="35" customFormat="1" x14ac:dyDescent="0.25">
      <c r="A10" s="35" t="s">
        <v>247</v>
      </c>
      <c r="B10" s="35" t="s">
        <v>248</v>
      </c>
      <c r="C10" s="35" t="s">
        <v>130</v>
      </c>
    </row>
    <row r="11" spans="1:3" x14ac:dyDescent="0.25">
      <c r="A11" t="s">
        <v>1728</v>
      </c>
      <c r="B11" t="s">
        <v>1729</v>
      </c>
      <c r="C11" t="s">
        <v>130</v>
      </c>
    </row>
    <row r="12" spans="1:3" x14ac:dyDescent="0.25">
      <c r="A12" t="s">
        <v>126</v>
      </c>
      <c r="B12" t="s">
        <v>127</v>
      </c>
      <c r="C12" t="s">
        <v>128</v>
      </c>
    </row>
    <row r="13" spans="1:3" x14ac:dyDescent="0.25">
      <c r="A13" t="s">
        <v>251</v>
      </c>
      <c r="B13" t="s">
        <v>1730</v>
      </c>
      <c r="C13" t="s">
        <v>130</v>
      </c>
    </row>
    <row r="14" spans="1:3" x14ac:dyDescent="0.25">
      <c r="A14" t="s">
        <v>135</v>
      </c>
      <c r="B14" t="s">
        <v>136</v>
      </c>
      <c r="C14" t="s">
        <v>130</v>
      </c>
    </row>
    <row r="15" spans="1:3" x14ac:dyDescent="0.25">
      <c r="A15" t="s">
        <v>1731</v>
      </c>
      <c r="B15" t="s">
        <v>1732</v>
      </c>
      <c r="C15" t="s">
        <v>130</v>
      </c>
    </row>
    <row r="16" spans="1:3" x14ac:dyDescent="0.25">
      <c r="A16" t="s">
        <v>137</v>
      </c>
      <c r="B16" t="s">
        <v>138</v>
      </c>
      <c r="C16" t="s">
        <v>130</v>
      </c>
    </row>
    <row r="17" spans="1:3" s="35" customFormat="1" x14ac:dyDescent="0.25">
      <c r="A17" s="35" t="s">
        <v>249</v>
      </c>
      <c r="B17" s="35" t="s">
        <v>250</v>
      </c>
      <c r="C17" s="35" t="s">
        <v>130</v>
      </c>
    </row>
    <row r="18" spans="1:3" x14ac:dyDescent="0.25">
      <c r="A18" t="s">
        <v>139</v>
      </c>
      <c r="B18" t="s">
        <v>140</v>
      </c>
      <c r="C18" t="s">
        <v>130</v>
      </c>
    </row>
    <row r="19" spans="1:3" x14ac:dyDescent="0.25">
      <c r="A19" t="s">
        <v>141</v>
      </c>
      <c r="B19" t="s">
        <v>1733</v>
      </c>
      <c r="C19" t="s">
        <v>130</v>
      </c>
    </row>
    <row r="20" spans="1:3" x14ac:dyDescent="0.25">
      <c r="A20" t="s">
        <v>1391</v>
      </c>
      <c r="B20" t="s">
        <v>1392</v>
      </c>
      <c r="C20" t="s">
        <v>130</v>
      </c>
    </row>
    <row r="21" spans="1:3" x14ac:dyDescent="0.25">
      <c r="A21" t="s">
        <v>1734</v>
      </c>
      <c r="B21" t="s">
        <v>1735</v>
      </c>
      <c r="C21" t="s">
        <v>130</v>
      </c>
    </row>
    <row r="22" spans="1:3" x14ac:dyDescent="0.25">
      <c r="A22" t="s">
        <v>142</v>
      </c>
      <c r="B22" t="s">
        <v>1736</v>
      </c>
      <c r="C22" t="s">
        <v>130</v>
      </c>
    </row>
    <row r="23" spans="1:3" x14ac:dyDescent="0.25">
      <c r="A23" t="s">
        <v>143</v>
      </c>
      <c r="B23" t="s">
        <v>1737</v>
      </c>
      <c r="C23" t="s">
        <v>130</v>
      </c>
    </row>
    <row r="24" spans="1:3" x14ac:dyDescent="0.25">
      <c r="A24" t="s">
        <v>1553</v>
      </c>
      <c r="B24" t="s">
        <v>1552</v>
      </c>
      <c r="C24" t="s">
        <v>130</v>
      </c>
    </row>
    <row r="25" spans="1:3" x14ac:dyDescent="0.25">
      <c r="A25" t="s">
        <v>146</v>
      </c>
      <c r="B25" t="s">
        <v>1738</v>
      </c>
      <c r="C25" t="s">
        <v>147</v>
      </c>
    </row>
    <row r="26" spans="1:3" x14ac:dyDescent="0.25">
      <c r="A26" t="s">
        <v>246</v>
      </c>
      <c r="B26" t="s">
        <v>1739</v>
      </c>
      <c r="C26" t="s">
        <v>147</v>
      </c>
    </row>
    <row r="27" spans="1:3" x14ac:dyDescent="0.25">
      <c r="A27" t="s">
        <v>1740</v>
      </c>
      <c r="B27" t="s">
        <v>1741</v>
      </c>
      <c r="C27" t="s">
        <v>147</v>
      </c>
    </row>
    <row r="28" spans="1:3" x14ac:dyDescent="0.25">
      <c r="A28" t="s">
        <v>148</v>
      </c>
      <c r="B28" t="s">
        <v>149</v>
      </c>
      <c r="C28" t="s">
        <v>147</v>
      </c>
    </row>
    <row r="29" spans="1:3" x14ac:dyDescent="0.25">
      <c r="A29" t="s">
        <v>150</v>
      </c>
      <c r="B29" t="s">
        <v>151</v>
      </c>
      <c r="C29" t="s">
        <v>147</v>
      </c>
    </row>
    <row r="30" spans="1:3" x14ac:dyDescent="0.25">
      <c r="A30" t="s">
        <v>254</v>
      </c>
      <c r="B30" t="s">
        <v>255</v>
      </c>
      <c r="C30" t="s">
        <v>147</v>
      </c>
    </row>
    <row r="31" spans="1:3" x14ac:dyDescent="0.25">
      <c r="A31" t="s">
        <v>152</v>
      </c>
      <c r="B31" t="s">
        <v>153</v>
      </c>
      <c r="C31" t="s">
        <v>147</v>
      </c>
    </row>
    <row r="32" spans="1:3" x14ac:dyDescent="0.25">
      <c r="A32" t="s">
        <v>154</v>
      </c>
      <c r="B32" t="s">
        <v>155</v>
      </c>
      <c r="C32" t="s">
        <v>147</v>
      </c>
    </row>
    <row r="33" spans="1:3" x14ac:dyDescent="0.25">
      <c r="A33" t="s">
        <v>156</v>
      </c>
      <c r="B33" t="s">
        <v>157</v>
      </c>
      <c r="C33" t="s">
        <v>147</v>
      </c>
    </row>
    <row r="34" spans="1:3" x14ac:dyDescent="0.25">
      <c r="A34" t="s">
        <v>158</v>
      </c>
      <c r="B34" t="s">
        <v>159</v>
      </c>
      <c r="C34" t="s">
        <v>147</v>
      </c>
    </row>
    <row r="35" spans="1:3" x14ac:dyDescent="0.25">
      <c r="A35" t="s">
        <v>160</v>
      </c>
      <c r="B35" t="s">
        <v>1742</v>
      </c>
      <c r="C35" t="s">
        <v>147</v>
      </c>
    </row>
    <row r="36" spans="1:3" x14ac:dyDescent="0.25">
      <c r="A36" t="s">
        <v>161</v>
      </c>
      <c r="B36" t="s">
        <v>162</v>
      </c>
      <c r="C36" t="s">
        <v>147</v>
      </c>
    </row>
    <row r="37" spans="1:3" x14ac:dyDescent="0.25">
      <c r="A37" t="s">
        <v>163</v>
      </c>
      <c r="B37" t="s">
        <v>164</v>
      </c>
      <c r="C37" t="s">
        <v>147</v>
      </c>
    </row>
    <row r="38" spans="1:3" x14ac:dyDescent="0.25">
      <c r="A38" t="s">
        <v>165</v>
      </c>
      <c r="B38" t="s">
        <v>166</v>
      </c>
      <c r="C38" t="s">
        <v>147</v>
      </c>
    </row>
    <row r="39" spans="1:3" x14ac:dyDescent="0.25">
      <c r="A39" t="s">
        <v>167</v>
      </c>
      <c r="B39" t="s">
        <v>1743</v>
      </c>
      <c r="C39" t="s">
        <v>147</v>
      </c>
    </row>
    <row r="40" spans="1:3" x14ac:dyDescent="0.25">
      <c r="A40" t="s">
        <v>168</v>
      </c>
      <c r="B40" t="s">
        <v>169</v>
      </c>
      <c r="C40" t="s">
        <v>147</v>
      </c>
    </row>
    <row r="41" spans="1:3" x14ac:dyDescent="0.25">
      <c r="A41" t="s">
        <v>1744</v>
      </c>
      <c r="B41" t="s">
        <v>1745</v>
      </c>
      <c r="C41" t="s">
        <v>147</v>
      </c>
    </row>
    <row r="42" spans="1:3" x14ac:dyDescent="0.25">
      <c r="A42" t="s">
        <v>1746</v>
      </c>
      <c r="B42" t="s">
        <v>1747</v>
      </c>
      <c r="C42" t="s">
        <v>147</v>
      </c>
    </row>
    <row r="43" spans="1:3" x14ac:dyDescent="0.25">
      <c r="A43" t="s">
        <v>1748</v>
      </c>
      <c r="B43" t="s">
        <v>1749</v>
      </c>
      <c r="C43" t="s">
        <v>147</v>
      </c>
    </row>
    <row r="44" spans="1:3" x14ac:dyDescent="0.25">
      <c r="A44" t="s">
        <v>170</v>
      </c>
      <c r="B44" t="s">
        <v>171</v>
      </c>
      <c r="C44" t="s">
        <v>172</v>
      </c>
    </row>
    <row r="45" spans="1:3" x14ac:dyDescent="0.25">
      <c r="A45" t="s">
        <v>173</v>
      </c>
      <c r="B45" t="s">
        <v>174</v>
      </c>
      <c r="C45" t="s">
        <v>172</v>
      </c>
    </row>
    <row r="46" spans="1:3" x14ac:dyDescent="0.25">
      <c r="A46" t="s">
        <v>175</v>
      </c>
      <c r="B46" t="s">
        <v>176</v>
      </c>
      <c r="C46" t="s">
        <v>172</v>
      </c>
    </row>
    <row r="47" spans="1:3" x14ac:dyDescent="0.25">
      <c r="A47" t="s">
        <v>177</v>
      </c>
      <c r="B47" t="s">
        <v>178</v>
      </c>
      <c r="C47" t="s">
        <v>172</v>
      </c>
    </row>
    <row r="48" spans="1:3" x14ac:dyDescent="0.25">
      <c r="A48" t="s">
        <v>179</v>
      </c>
      <c r="B48" t="s">
        <v>180</v>
      </c>
      <c r="C48" t="s">
        <v>172</v>
      </c>
    </row>
    <row r="49" spans="1:3" x14ac:dyDescent="0.25">
      <c r="A49" t="s">
        <v>181</v>
      </c>
      <c r="B49" t="s">
        <v>182</v>
      </c>
      <c r="C49" t="s">
        <v>172</v>
      </c>
    </row>
    <row r="50" spans="1:3" x14ac:dyDescent="0.25">
      <c r="A50" t="s">
        <v>183</v>
      </c>
      <c r="B50" t="s">
        <v>184</v>
      </c>
      <c r="C50" t="s">
        <v>172</v>
      </c>
    </row>
    <row r="51" spans="1:3" x14ac:dyDescent="0.25">
      <c r="A51" t="s">
        <v>185</v>
      </c>
      <c r="B51" t="s">
        <v>186</v>
      </c>
      <c r="C51" t="s">
        <v>172</v>
      </c>
    </row>
    <row r="52" spans="1:3" x14ac:dyDescent="0.25">
      <c r="A52" t="s">
        <v>187</v>
      </c>
      <c r="B52" t="s">
        <v>188</v>
      </c>
      <c r="C52" t="s">
        <v>172</v>
      </c>
    </row>
    <row r="53" spans="1:3" x14ac:dyDescent="0.25">
      <c r="A53" t="s">
        <v>189</v>
      </c>
      <c r="B53" t="s">
        <v>1750</v>
      </c>
      <c r="C53" t="s">
        <v>172</v>
      </c>
    </row>
    <row r="54" spans="1:3" x14ac:dyDescent="0.25">
      <c r="A54" t="s">
        <v>1751</v>
      </c>
      <c r="B54" t="s">
        <v>1752</v>
      </c>
      <c r="C54" t="s">
        <v>172</v>
      </c>
    </row>
    <row r="55" spans="1:3" x14ac:dyDescent="0.25">
      <c r="A55" t="s">
        <v>221</v>
      </c>
      <c r="B55" t="s">
        <v>222</v>
      </c>
      <c r="C55" t="s">
        <v>223</v>
      </c>
    </row>
    <row r="56" spans="1:3" x14ac:dyDescent="0.25">
      <c r="A56" t="s">
        <v>224</v>
      </c>
      <c r="B56" t="s">
        <v>225</v>
      </c>
      <c r="C56" t="s">
        <v>223</v>
      </c>
    </row>
    <row r="57" spans="1:3" x14ac:dyDescent="0.25">
      <c r="A57" t="s">
        <v>226</v>
      </c>
      <c r="B57" t="s">
        <v>1753</v>
      </c>
      <c r="C57" t="s">
        <v>223</v>
      </c>
    </row>
    <row r="58" spans="1:3" x14ac:dyDescent="0.25">
      <c r="A58" t="s">
        <v>117</v>
      </c>
      <c r="B58" t="s">
        <v>227</v>
      </c>
      <c r="C58" t="s">
        <v>223</v>
      </c>
    </row>
    <row r="59" spans="1:3" x14ac:dyDescent="0.25">
      <c r="A59" t="s">
        <v>228</v>
      </c>
      <c r="B59" t="s">
        <v>229</v>
      </c>
      <c r="C59" t="s">
        <v>223</v>
      </c>
    </row>
    <row r="60" spans="1:3" x14ac:dyDescent="0.25">
      <c r="A60" t="s">
        <v>230</v>
      </c>
      <c r="B60" t="s">
        <v>231</v>
      </c>
      <c r="C60" t="s">
        <v>223</v>
      </c>
    </row>
    <row r="61" spans="1:3" x14ac:dyDescent="0.25">
      <c r="A61" t="s">
        <v>232</v>
      </c>
      <c r="B61" t="s">
        <v>233</v>
      </c>
      <c r="C61" t="s">
        <v>223</v>
      </c>
    </row>
    <row r="62" spans="1:3" x14ac:dyDescent="0.25">
      <c r="A62" t="s">
        <v>234</v>
      </c>
      <c r="B62" t="s">
        <v>235</v>
      </c>
      <c r="C62" t="s">
        <v>223</v>
      </c>
    </row>
    <row r="63" spans="1:3" x14ac:dyDescent="0.25">
      <c r="A63" t="s">
        <v>236</v>
      </c>
      <c r="B63" t="s">
        <v>237</v>
      </c>
      <c r="C63" t="s">
        <v>223</v>
      </c>
    </row>
    <row r="64" spans="1:3" x14ac:dyDescent="0.25">
      <c r="A64" t="s">
        <v>238</v>
      </c>
      <c r="B64" t="s">
        <v>239</v>
      </c>
      <c r="C64" t="s">
        <v>223</v>
      </c>
    </row>
    <row r="65" spans="1:3" x14ac:dyDescent="0.25">
      <c r="A65" t="s">
        <v>245</v>
      </c>
      <c r="B65" t="s">
        <v>1754</v>
      </c>
      <c r="C65" t="s">
        <v>223</v>
      </c>
    </row>
    <row r="66" spans="1:3" x14ac:dyDescent="0.25">
      <c r="A66" t="s">
        <v>252</v>
      </c>
      <c r="B66" t="s">
        <v>253</v>
      </c>
      <c r="C66" t="s">
        <v>223</v>
      </c>
    </row>
    <row r="67" spans="1:3" x14ac:dyDescent="0.25">
      <c r="A67" t="s">
        <v>1755</v>
      </c>
      <c r="B67" t="s">
        <v>1756</v>
      </c>
      <c r="C67" t="s">
        <v>223</v>
      </c>
    </row>
    <row r="68" spans="1:3" x14ac:dyDescent="0.25">
      <c r="A68" t="s">
        <v>240</v>
      </c>
      <c r="B68" t="s">
        <v>241</v>
      </c>
      <c r="C68" t="s">
        <v>223</v>
      </c>
    </row>
    <row r="69" spans="1:3" x14ac:dyDescent="0.25">
      <c r="A69" t="s">
        <v>1757</v>
      </c>
      <c r="B69" t="s">
        <v>1758</v>
      </c>
      <c r="C69" t="s">
        <v>223</v>
      </c>
    </row>
    <row r="70" spans="1:3" x14ac:dyDescent="0.25">
      <c r="A70" t="s">
        <v>1759</v>
      </c>
      <c r="B70" t="s">
        <v>1760</v>
      </c>
      <c r="C70" t="s">
        <v>223</v>
      </c>
    </row>
    <row r="71" spans="1:3" x14ac:dyDescent="0.25">
      <c r="A71" t="s">
        <v>242</v>
      </c>
      <c r="B71" t="s">
        <v>243</v>
      </c>
      <c r="C71" t="s">
        <v>223</v>
      </c>
    </row>
    <row r="72" spans="1:3" x14ac:dyDescent="0.25">
      <c r="A72" t="s">
        <v>1761</v>
      </c>
      <c r="B72" t="s">
        <v>1762</v>
      </c>
      <c r="C72" t="s">
        <v>223</v>
      </c>
    </row>
    <row r="73" spans="1:3" x14ac:dyDescent="0.25">
      <c r="A73" t="s">
        <v>144</v>
      </c>
      <c r="B73" t="s">
        <v>145</v>
      </c>
      <c r="C73" t="s">
        <v>130</v>
      </c>
    </row>
    <row r="74" spans="1:3" x14ac:dyDescent="0.25">
      <c r="A74" t="s">
        <v>190</v>
      </c>
      <c r="B74" t="s">
        <v>191</v>
      </c>
      <c r="C74" t="s">
        <v>192</v>
      </c>
    </row>
    <row r="75" spans="1:3" x14ac:dyDescent="0.25">
      <c r="A75" t="s">
        <v>1667</v>
      </c>
      <c r="B75" t="s">
        <v>1668</v>
      </c>
      <c r="C75" t="s">
        <v>192</v>
      </c>
    </row>
    <row r="76" spans="1:3" x14ac:dyDescent="0.25">
      <c r="A76" t="s">
        <v>193</v>
      </c>
      <c r="B76" t="s">
        <v>194</v>
      </c>
      <c r="C76" t="s">
        <v>192</v>
      </c>
    </row>
    <row r="77" spans="1:3" x14ac:dyDescent="0.25">
      <c r="A77" t="s">
        <v>195</v>
      </c>
      <c r="B77" t="s">
        <v>196</v>
      </c>
      <c r="C77" t="s">
        <v>192</v>
      </c>
    </row>
    <row r="78" spans="1:3" x14ac:dyDescent="0.25">
      <c r="A78" t="s">
        <v>197</v>
      </c>
      <c r="B78" t="s">
        <v>198</v>
      </c>
      <c r="C78" t="s">
        <v>192</v>
      </c>
    </row>
    <row r="79" spans="1:3" x14ac:dyDescent="0.25">
      <c r="A79" t="s">
        <v>199</v>
      </c>
      <c r="B79" t="s">
        <v>200</v>
      </c>
      <c r="C79" t="s">
        <v>192</v>
      </c>
    </row>
    <row r="80" spans="1:3" x14ac:dyDescent="0.25">
      <c r="A80" t="s">
        <v>201</v>
      </c>
      <c r="B80" t="s">
        <v>202</v>
      </c>
      <c r="C80" t="s">
        <v>192</v>
      </c>
    </row>
    <row r="81" spans="1:3" x14ac:dyDescent="0.25">
      <c r="A81" t="s">
        <v>203</v>
      </c>
      <c r="B81" t="s">
        <v>204</v>
      </c>
      <c r="C81" t="s">
        <v>192</v>
      </c>
    </row>
    <row r="82" spans="1:3" x14ac:dyDescent="0.25">
      <c r="A82" t="s">
        <v>205</v>
      </c>
      <c r="B82" t="s">
        <v>206</v>
      </c>
      <c r="C82" t="s">
        <v>192</v>
      </c>
    </row>
    <row r="83" spans="1:3" x14ac:dyDescent="0.25">
      <c r="A83" t="s">
        <v>207</v>
      </c>
      <c r="B83" t="s">
        <v>208</v>
      </c>
      <c r="C83" t="s">
        <v>192</v>
      </c>
    </row>
    <row r="84" spans="1:3" x14ac:dyDescent="0.25">
      <c r="A84" t="s">
        <v>209</v>
      </c>
      <c r="B84" t="s">
        <v>210</v>
      </c>
      <c r="C84" t="s">
        <v>192</v>
      </c>
    </row>
    <row r="85" spans="1:3" x14ac:dyDescent="0.25">
      <c r="A85" t="s">
        <v>211</v>
      </c>
      <c r="B85" t="s">
        <v>212</v>
      </c>
      <c r="C85" t="s">
        <v>192</v>
      </c>
    </row>
    <row r="86" spans="1:3" x14ac:dyDescent="0.25">
      <c r="A86" t="s">
        <v>213</v>
      </c>
      <c r="B86" t="s">
        <v>214</v>
      </c>
      <c r="C86" t="s">
        <v>192</v>
      </c>
    </row>
    <row r="87" spans="1:3" x14ac:dyDescent="0.25">
      <c r="A87" t="s">
        <v>215</v>
      </c>
      <c r="B87" t="s">
        <v>216</v>
      </c>
      <c r="C87" t="s">
        <v>192</v>
      </c>
    </row>
    <row r="88" spans="1:3" x14ac:dyDescent="0.25">
      <c r="A88" t="s">
        <v>1763</v>
      </c>
      <c r="B88" t="s">
        <v>1764</v>
      </c>
      <c r="C88" t="s">
        <v>192</v>
      </c>
    </row>
    <row r="89" spans="1:3" x14ac:dyDescent="0.25">
      <c r="A89" t="s">
        <v>217</v>
      </c>
      <c r="B89" t="s">
        <v>218</v>
      </c>
      <c r="C89" t="s">
        <v>192</v>
      </c>
    </row>
    <row r="90" spans="1:3" x14ac:dyDescent="0.25">
      <c r="A90" t="s">
        <v>1765</v>
      </c>
      <c r="B90" t="s">
        <v>1766</v>
      </c>
      <c r="C90" t="s">
        <v>192</v>
      </c>
    </row>
    <row r="91" spans="1:3" x14ac:dyDescent="0.25">
      <c r="A91" t="s">
        <v>1767</v>
      </c>
      <c r="B91" t="s">
        <v>1768</v>
      </c>
      <c r="C91" t="s">
        <v>192</v>
      </c>
    </row>
    <row r="92" spans="1:3" x14ac:dyDescent="0.25">
      <c r="A92" t="s">
        <v>219</v>
      </c>
      <c r="B92" t="s">
        <v>220</v>
      </c>
      <c r="C92" t="s">
        <v>192</v>
      </c>
    </row>
    <row r="93" spans="1:3" x14ac:dyDescent="0.25">
      <c r="A93" t="s">
        <v>1769</v>
      </c>
      <c r="B93" t="s">
        <v>1770</v>
      </c>
      <c r="C93" t="s">
        <v>192</v>
      </c>
    </row>
    <row r="94" spans="1:3" x14ac:dyDescent="0.25">
      <c r="A94" t="s">
        <v>1771</v>
      </c>
      <c r="B94" t="s">
        <v>1772</v>
      </c>
      <c r="C94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E34" sqref="E34"/>
    </sheetView>
  </sheetViews>
  <sheetFormatPr defaultRowHeight="15" x14ac:dyDescent="0.25"/>
  <sheetData>
    <row r="1" spans="1:21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</row>
    <row r="2" spans="1:21" x14ac:dyDescent="0.25">
      <c r="A2">
        <v>78</v>
      </c>
      <c r="B2" t="s">
        <v>114</v>
      </c>
      <c r="C2" t="s">
        <v>115</v>
      </c>
      <c r="E2" t="s">
        <v>116</v>
      </c>
      <c r="F2" t="s">
        <v>117</v>
      </c>
      <c r="G2" t="s">
        <v>118</v>
      </c>
      <c r="H2">
        <v>8004</v>
      </c>
      <c r="I2" t="s">
        <v>119</v>
      </c>
      <c r="J2">
        <v>8004</v>
      </c>
      <c r="K2">
        <v>1</v>
      </c>
      <c r="L2">
        <v>1</v>
      </c>
      <c r="M2">
        <v>1234</v>
      </c>
      <c r="N2" t="s">
        <v>120</v>
      </c>
      <c r="O2" t="s">
        <v>121</v>
      </c>
      <c r="P2" t="s">
        <v>122</v>
      </c>
      <c r="Q2" s="2">
        <v>42045.611111111109</v>
      </c>
      <c r="R2" s="2">
        <v>43090.465361192131</v>
      </c>
      <c r="T2" t="s">
        <v>123</v>
      </c>
      <c r="U2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setting</vt:lpstr>
      <vt:lpstr>Cabang</vt:lpstr>
      <vt:lpstr>MUI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rkweexy</dc:creator>
  <cp:lastModifiedBy>SFA1</cp:lastModifiedBy>
  <dcterms:created xsi:type="dcterms:W3CDTF">2017-12-21T05:42:30Z</dcterms:created>
  <dcterms:modified xsi:type="dcterms:W3CDTF">2019-12-13T07:35:09Z</dcterms:modified>
</cp:coreProperties>
</file>