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NANDA\SKILL\Pajak\accounting hack &amp; Ortax (pajak 101)\Chapter 2 PPH 21\1_Pajak karyawan (PPh 21 atau 26)\"/>
    </mc:Choice>
  </mc:AlternateContent>
  <xr:revisionPtr revIDLastSave="0" documentId="13_ncr:1_{693E1BD0-1C6A-4B5D-9EA7-138A003819F3}" xr6:coauthVersionLast="47" xr6:coauthVersionMax="47" xr10:uidLastSave="{00000000-0000-0000-0000-000000000000}"/>
  <bookViews>
    <workbookView xWindow="10140" yWindow="0" windowWidth="10455" windowHeight="10905" xr2:uid="{F6008CF1-A34B-4E2F-97DE-346980F740A5}"/>
  </bookViews>
  <sheets>
    <sheet name="Hitung TER PPh 21" sheetId="1" r:id="rId1"/>
    <sheet name="Status" sheetId="2" r:id="rId2"/>
    <sheet name="Kategori 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J3" i="1"/>
  <c r="I3" i="1"/>
  <c r="L4" i="1"/>
  <c r="L5" i="1"/>
  <c r="L6" i="1"/>
  <c r="L7" i="1"/>
  <c r="L8" i="1"/>
  <c r="L9" i="1"/>
  <c r="L10" i="1"/>
  <c r="K4" i="1"/>
  <c r="K5" i="1"/>
  <c r="K6" i="1"/>
  <c r="K7" i="1"/>
  <c r="K8" i="1"/>
  <c r="K9" i="1"/>
  <c r="K10" i="1"/>
  <c r="J4" i="1"/>
  <c r="J5" i="1"/>
  <c r="J6" i="1"/>
  <c r="J7" i="1"/>
  <c r="J8" i="1"/>
  <c r="J9" i="1"/>
  <c r="J10" i="1"/>
  <c r="I9" i="1"/>
  <c r="I10" i="1"/>
  <c r="I4" i="1"/>
  <c r="I5" i="1"/>
  <c r="I6" i="1"/>
  <c r="I7" i="1"/>
  <c r="I8" i="1"/>
  <c r="F6" i="1" l="1"/>
  <c r="G6" i="1" s="1"/>
  <c r="F5" i="1"/>
  <c r="G5" i="1" s="1"/>
  <c r="F7" i="1"/>
  <c r="G7" i="1" s="1"/>
  <c r="F10" i="1"/>
  <c r="G10" i="1" s="1"/>
  <c r="F9" i="1"/>
  <c r="G9" i="1" s="1"/>
  <c r="F4" i="1"/>
  <c r="G4" i="1" s="1"/>
  <c r="F8" i="1"/>
  <c r="G8" i="1" s="1"/>
  <c r="F3" i="1"/>
  <c r="G3" i="1" s="1"/>
</calcChain>
</file>

<file path=xl/sharedStrings.xml><?xml version="1.0" encoding="utf-8"?>
<sst xmlns="http://schemas.openxmlformats.org/spreadsheetml/2006/main" count="183" uniqueCount="157">
  <si>
    <t>No</t>
  </si>
  <si>
    <t>Nama Karyawan</t>
  </si>
  <si>
    <t>Penghasilan Bruto</t>
  </si>
  <si>
    <t>TER</t>
  </si>
  <si>
    <t>PPh</t>
  </si>
  <si>
    <t>Status</t>
  </si>
  <si>
    <t>Pegawai A</t>
  </si>
  <si>
    <t>Pegawai B</t>
  </si>
  <si>
    <t>Pegawai C</t>
  </si>
  <si>
    <t>Pegawai D</t>
  </si>
  <si>
    <t>Pegawai E</t>
  </si>
  <si>
    <t>Kategori</t>
  </si>
  <si>
    <t>Tarif A</t>
  </si>
  <si>
    <t>Tarif B</t>
  </si>
  <si>
    <t>Tarif C</t>
  </si>
  <si>
    <t>TER A</t>
  </si>
  <si>
    <t>TK/0</t>
  </si>
  <si>
    <t>TK/1</t>
  </si>
  <si>
    <t>TER B</t>
  </si>
  <si>
    <t>TK/2</t>
  </si>
  <si>
    <t>K/1</t>
  </si>
  <si>
    <t>TK/3</t>
  </si>
  <si>
    <t>K/2</t>
  </si>
  <si>
    <t>TER C</t>
  </si>
  <si>
    <t>K/3</t>
  </si>
  <si>
    <t>PTKP</t>
  </si>
  <si>
    <t>Penghasilan Bruto Bulanan</t>
  </si>
  <si>
    <t>Tarif Pajak</t>
  </si>
  <si>
    <t>sampai dengan Rp5.400.000</t>
  </si>
  <si>
    <t>Kategori A</t>
  </si>
  <si>
    <t>sampai dengan Rp6.200.000</t>
  </si>
  <si>
    <t>Kategori B</t>
  </si>
  <si>
    <t>sampai dengan Rp6.600.000</t>
  </si>
  <si>
    <t>K/0</t>
  </si>
  <si>
    <t>Pegawai F</t>
  </si>
  <si>
    <t>Pegawai G</t>
  </si>
  <si>
    <t>Pegawai H</t>
  </si>
  <si>
    <t>Rp5.400.001 – Rp5.650.000</t>
  </si>
  <si>
    <t>Rp6.200.001 – Rp6.500.000</t>
  </si>
  <si>
    <t>Rp6.600.001 – Rp6.950.000</t>
  </si>
  <si>
    <t>Rp5.650.001 – Rp5.950.000</t>
  </si>
  <si>
    <t>Rp6.500.001 – Rp6.850.000</t>
  </si>
  <si>
    <t>Rp6.950.001 – Rp7.350.000</t>
  </si>
  <si>
    <t>Rp5.950.001 – Rp6.300.000</t>
  </si>
  <si>
    <t>Rp6.850.001 – Rp7.300.000</t>
  </si>
  <si>
    <t>Rp7.350.001 – Rp7.800.000</t>
  </si>
  <si>
    <t>Rp6.300.001 – Rp6.750.000</t>
  </si>
  <si>
    <t>Rp7.300.001 – Rp9.200.000</t>
  </si>
  <si>
    <t>Rp7.800.001 – Rp8.850.000</t>
  </si>
  <si>
    <t>Rp6.750.001 – Rp7.500.000</t>
  </si>
  <si>
    <t>Rp9.200.001 – Rp10.750.000</t>
  </si>
  <si>
    <t>Rp8.850.001 – Rp9.800.000</t>
  </si>
  <si>
    <t>Rp7.500.001 – Rp8.550.000</t>
  </si>
  <si>
    <t>Rp10.750.001 – Rp11.250.000</t>
  </si>
  <si>
    <t>Rp9.800.001 – Rp10.950.000</t>
  </si>
  <si>
    <t>Rp8.550.001 – Rp9.650.000</t>
  </si>
  <si>
    <t>Rp11.250.001 – Rp11.600.000</t>
  </si>
  <si>
    <t>Rp10.950.001 – Rp11.200.000</t>
  </si>
  <si>
    <t>Rp9.650.001 – Rp10.050.000</t>
  </si>
  <si>
    <t>Rp11.600.001 – Rp12.600.000</t>
  </si>
  <si>
    <t>Rp11.200.001 – Rp12.050.000</t>
  </si>
  <si>
    <t>Rp10.050.001 – Rp10.350.000</t>
  </si>
  <si>
    <t>Rp12.600.001 – Rp13.600.000</t>
  </si>
  <si>
    <t>Rp12.050.001 – Rp12.950.000</t>
  </si>
  <si>
    <t>Rp10.350.001 – Rp10.700.000</t>
  </si>
  <si>
    <t>Rp13.600.001 – Rp14.950.000</t>
  </si>
  <si>
    <t>Rp12.950.001 – Rp14.150.000</t>
  </si>
  <si>
    <t>Rp10.700.001 – Rp11.050.000</t>
  </si>
  <si>
    <t>Rp14.950.001 – Rp16.400.000</t>
  </si>
  <si>
    <t>Rp14.150.001 – Rp15.550.000</t>
  </si>
  <si>
    <t>Rp11.050.001 – Rp11.600.000</t>
  </si>
  <si>
    <t>Rp16.400.001 – Rp18.450.000</t>
  </si>
  <si>
    <t>Rp15.550.001 – Rp17.050.000</t>
  </si>
  <si>
    <t>Rp11.600.001 – Rp12.500.000</t>
  </si>
  <si>
    <t>Rp18.450.001 – Rp21.850.000</t>
  </si>
  <si>
    <t>Rp17.050.001 – Rp19.500.000</t>
  </si>
  <si>
    <t>Rp12.500.001 – Rp13.750.000</t>
  </si>
  <si>
    <t>Rp21.850.001 – Rp26.000.000</t>
  </si>
  <si>
    <t>Rp19.500.001 – Rp22.700.000</t>
  </si>
  <si>
    <t>Rp13.750.001 – Rp15.100.000</t>
  </si>
  <si>
    <t>Rp26.000.001 – Rp27.700.000</t>
  </si>
  <si>
    <t>Rp22.700.001 – Rp26.600.000</t>
  </si>
  <si>
    <t>Rp15.100.001 – Rp16.950.000</t>
  </si>
  <si>
    <t>Rp27.700.001 – Rp29.350.000</t>
  </si>
  <si>
    <t>Rp26.600.001 – Rp28.100.000</t>
  </si>
  <si>
    <t>Rp16.950.001 – Rp19.750.000</t>
  </si>
  <si>
    <t>Rp29.350.001 – Rp31.450.000</t>
  </si>
  <si>
    <t>Rp28.100.001 – Rp30.100.000</t>
  </si>
  <si>
    <t>Rp19.750.001 – Rp24.150.000</t>
  </si>
  <si>
    <t>Rp31.450.001 – Rp33.950.000</t>
  </si>
  <si>
    <t>Rp30.100.001 – Rp32.600.000</t>
  </si>
  <si>
    <t>Rp24.150.001 – Rp26.450.000</t>
  </si>
  <si>
    <t>Rp33.950.001 – Rp37.100.000</t>
  </si>
  <si>
    <t>Rp32.600.001 – Rp35.400.000</t>
  </si>
  <si>
    <t>Rp26.450.001 – Rp28.000.000</t>
  </si>
  <si>
    <t>Rp37.100.001 – Rp41.100.000</t>
  </si>
  <si>
    <t>Rp35.400.001 – Rp38.900.000</t>
  </si>
  <si>
    <t>Rp28.000.001 – Rp30.050.000</t>
  </si>
  <si>
    <t>Rp41.100.001 – Rp45.800.000</t>
  </si>
  <si>
    <t>Rp38.900.001 – Rp43.000.000</t>
  </si>
  <si>
    <t>Rp30.050.001 – Rp32.400.000</t>
  </si>
  <si>
    <t>Rp45.800.001 – Rp49.500.000</t>
  </si>
  <si>
    <t>Rp43.000.001 – Rp47.400.000</t>
  </si>
  <si>
    <t>Rp32.400.001 – Rp35.400.000</t>
  </si>
  <si>
    <t>Rp49.500.001 – Rp53.800.000</t>
  </si>
  <si>
    <t>Rp47.400.001 – Rp51.200.000</t>
  </si>
  <si>
    <t>Rp35.400.001 – Rp39.100.000</t>
  </si>
  <si>
    <t>Rp53.800.001 – Rp58.500.000</t>
  </si>
  <si>
    <t>Rp51.200.001 – Rp55.800.000</t>
  </si>
  <si>
    <t>Rp39.100.001 – Rp43.850.000</t>
  </si>
  <si>
    <t>Rp58.500.001 – Rp64.000.000</t>
  </si>
  <si>
    <t>Rp55.800.001 – Rp60.400.000</t>
  </si>
  <si>
    <t>Rp43.850.001 – Rp47.800.000</t>
  </si>
  <si>
    <t>Rp64.000.001 – Rp71.000.000</t>
  </si>
  <si>
    <t>Rp60.400.001 – Rp66.700.000</t>
  </si>
  <si>
    <t>Rp47.800.001 – Rp51.400.000</t>
  </si>
  <si>
    <t>Rp71.000.001 – Rp80.000.000</t>
  </si>
  <si>
    <t>Rp66.700.001 – Rp74.500.000</t>
  </si>
  <si>
    <t>Rp51.400.001 – Rp56.300.000</t>
  </si>
  <si>
    <t>Rp80.000.001 – Rp93.000.000</t>
  </si>
  <si>
    <t>Rp74.500.001 – Rp83.200.000</t>
  </si>
  <si>
    <t>Rp56.300.001 – Rp62.200.000</t>
  </si>
  <si>
    <t>Rp93.000.001 – Rp109.000.000</t>
  </si>
  <si>
    <t>Rp83.200.001 – Rp95.000.000</t>
  </si>
  <si>
    <t>Rp62.200.001 – Rp68.600.000</t>
  </si>
  <si>
    <t>Rp109.000.001 – Rp129.000.000</t>
  </si>
  <si>
    <t>Rp95.600.001 – Rp110.000.000</t>
  </si>
  <si>
    <t>Rp68.600.001 – Rp77.500.000</t>
  </si>
  <si>
    <t>Rp129.000.001 – Rp163.000.000</t>
  </si>
  <si>
    <t>Rp110.000.001 – Rp134.000.000</t>
  </si>
  <si>
    <t>Rp77.500.001 – Rp89.000.000</t>
  </si>
  <si>
    <t>Rp163.000.001 – Rp211.000.000</t>
  </si>
  <si>
    <t>Rp134.000.001 – Rp169.000.000</t>
  </si>
  <si>
    <t>Rp89.000.001 – Rp103.000.000</t>
  </si>
  <si>
    <t>Rp211.000.001 – Rp374.000.000</t>
  </si>
  <si>
    <t>Rp169.000.001 – Rp221.000.000</t>
  </si>
  <si>
    <t>Rp103.000.001 – Rp125.000.000</t>
  </si>
  <si>
    <t>Rp374.000.001 – Rp459.000.000</t>
  </si>
  <si>
    <t>Rp221.000.001 – Rp390.000.000</t>
  </si>
  <si>
    <t>Rp125.000.001 – Rp157.000.000</t>
  </si>
  <si>
    <t>Rp459.000.001 – Rp555.000.000</t>
  </si>
  <si>
    <t>Rp390.000.001 – Rp463.000.000</t>
  </si>
  <si>
    <t>Rp157.000.001 – Rp206.000.000</t>
  </si>
  <si>
    <t>Rp555.000.001 – Rp704.000.000</t>
  </si>
  <si>
    <t>Rp463.000.001 – Rp561.000.000</t>
  </si>
  <si>
    <t>Rp206.000.001 – Rp337.000.000</t>
  </si>
  <si>
    <t>Rp704.000.001 – Rp957.000.000</t>
  </si>
  <si>
    <t>Rp561.000.001 – Rp709.000.000</t>
  </si>
  <si>
    <t>Rp337.000.001 – Rp454.000.000</t>
  </si>
  <si>
    <t>Rp957.000.001 – Rp1.405.000.000</t>
  </si>
  <si>
    <t>Rp709.000.001 – Rp965.000.000</t>
  </si>
  <si>
    <t>Rp454.000.001 – Rp550.000.000</t>
  </si>
  <si>
    <t>Rp965.000.001 – Rp1.419.000.000</t>
  </si>
  <si>
    <t>Rp550.000.001 – Rp695.000.000</t>
  </si>
  <si>
    <t>Rp695.000.001 – Rp910.000.000</t>
  </si>
  <si>
    <t>Rp910.000.001 – Rp1.400.000.000</t>
  </si>
  <si>
    <t>Kategori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</si>
</sst>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p&quot;#,##0;[Red]\-&quot;Rp&quot;#,##0"/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1" xfId="1" applyNumberFormat="1" applyFont="1" applyBorder="1"/>
    <xf numFmtId="10" fontId="0" fillId="0" borderId="1" xfId="2" applyNumberFormat="1" applyFont="1" applyBorder="1"/>
    <xf numFmtId="0" fontId="3" fillId="0" borderId="0" xfId="0" applyFont="1"/>
    <xf numFmtId="10" fontId="0" fillId="0" borderId="0" xfId="0" applyNumberFormat="1"/>
    <xf numFmtId="10" fontId="0" fillId="0" borderId="1" xfId="0" applyNumberForma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2" fillId="4" borderId="1" xfId="2" applyNumberFormat="1" applyFont="1" applyFill="1" applyBorder="1" applyAlignment="1">
      <alignment horizontal="center"/>
    </xf>
    <xf numFmtId="165" fontId="0" fillId="0" borderId="1" xfId="1" applyNumberFormat="1" applyFont="1" applyBorder="1"/>
    <xf numFmtId="6" fontId="0" fillId="0" borderId="1" xfId="0" applyNumberFormat="1" applyBorder="1"/>
    <xf numFmtId="165" fontId="0" fillId="5" borderId="1" xfId="1" applyNumberFormat="1" applyFont="1" applyFill="1" applyBorder="1"/>
    <xf numFmtId="10" fontId="0" fillId="3" borderId="1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13</xdr:row>
          <xdr:rowOff>38100</xdr:rowOff>
        </xdr:from>
        <xdr:to>
          <xdr:col>7</xdr:col>
          <xdr:colOff>590550</xdr:colOff>
          <xdr:row>22</xdr:row>
          <xdr:rowOff>47625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DD52B44-470B-6D85-D729-55816F5E361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G$10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04875" y="2514600"/>
              <a:ext cx="4295775" cy="1724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9BD8-749F-43C1-8202-C8654755C15B}">
  <dimension ref="B2:N11"/>
  <sheetViews>
    <sheetView tabSelected="1" topLeftCell="H1" zoomScale="205" zoomScaleNormal="205" workbookViewId="0">
      <selection activeCell="L4" sqref="L4"/>
    </sheetView>
  </sheetViews>
  <sheetFormatPr defaultRowHeight="15" x14ac:dyDescent="0.25"/>
  <cols>
    <col min="1" max="1" width="4.85546875" customWidth="1"/>
    <col min="2" max="2" width="3.5703125" bestFit="1" customWidth="1"/>
    <col min="3" max="3" width="15.28515625" bestFit="1" customWidth="1"/>
    <col min="4" max="4" width="6.42578125" bestFit="1" customWidth="1"/>
    <col min="5" max="5" width="17.28515625" bestFit="1" customWidth="1"/>
    <col min="6" max="6" width="8.5703125" customWidth="1"/>
    <col min="7" max="7" width="13.140625" customWidth="1"/>
    <col min="13" max="13" width="6.7109375" customWidth="1"/>
  </cols>
  <sheetData>
    <row r="2" spans="2:14" x14ac:dyDescent="0.25">
      <c r="B2" s="2" t="s">
        <v>0</v>
      </c>
      <c r="C2" s="2" t="s">
        <v>1</v>
      </c>
      <c r="D2" s="2" t="s">
        <v>5</v>
      </c>
      <c r="E2" s="2" t="s">
        <v>2</v>
      </c>
      <c r="F2" s="2" t="s">
        <v>3</v>
      </c>
      <c r="G2" s="2" t="s">
        <v>4</v>
      </c>
      <c r="I2" s="3" t="s">
        <v>11</v>
      </c>
      <c r="J2" s="3" t="s">
        <v>12</v>
      </c>
      <c r="K2" s="3" t="s">
        <v>13</v>
      </c>
      <c r="L2" s="3" t="s">
        <v>14</v>
      </c>
      <c r="N2" t="s">
        <v>5</v>
      </c>
    </row>
    <row r="3" spans="2:14" x14ac:dyDescent="0.25">
      <c r="B3" s="1">
        <v>1</v>
      </c>
      <c r="C3" s="1" t="s">
        <v>6</v>
      </c>
      <c r="D3" s="1" t="s">
        <v>16</v>
      </c>
      <c r="E3" s="12">
        <v>5000000</v>
      </c>
      <c r="F3" s="15">
        <f>IF(I3="A",J3,IF(I3="B",K3,L3))</f>
        <v>0</v>
      </c>
      <c r="G3" s="14">
        <f>E3*F3</f>
        <v>0</v>
      </c>
      <c r="I3" t="str">
        <f>IF(D3="TK/0","A",IF(D3="TK/1","A",IF(D3="K/0","A",IF(D3="TK/2","B",IF(D3="TK/3","B",IF(D3="K/1","B",IF(D3="K/2","B",IF(D3="K/3","C"))))))))</f>
        <v>A</v>
      </c>
      <c r="J3" s="7">
        <f>IF(E3&gt;1140000000,34%,IF(E3&gt;910000000,33%,IF(E3&gt;695000000,32%,IF(E3&gt;550000000,31%,IF(E3&gt;454000000,30%,IF(E3&gt;337000000,29%,IF(E3&gt;206000000,28%,IF(E3&gt;157000000,27%,IF(E3&gt;125000000,26%,IF(E3&gt;103000000,25%,IF(E3&gt;89000000,24%,IF(E3&gt;77500000,23%,IF(E3&gt;68600000,22%,IF(E3&gt;62200000,21%,IF(E3&gt;56300000,20%,IF(E3&gt;51400000,19%,IF(E3&gt;47800000,18%,IF(E3&gt;43850000,17%,IF(E3&gt;39100000,16%,IF(E3&gt;35400000,15%,IF(E3&gt;32400000,14%,IF(E3&gt;30050000,13%,IF(E3&gt;28000000,12%,IF(E3&gt;26450000,11%,IF(E3&gt;24150000,10%,IF(E3&gt;19750000,9%,IF(E3&gt;16950000,8%,IF(E3&gt;15100000,7%,IF(E3&gt;13750000,6%,IF(E3&gt;12500000,5%,IF(E3&gt;11600000,4%,IF(E3&gt;11050000,3.5%,IF(E3&gt;10700000,3%,IF(E3&gt;10350000,2.5%,IF(E3&gt;10050000,2.25%,IF(E3&gt;9650000,2%,IF(E3&gt;8550000,1.75%,IF(E3&gt;7500000,1.5%,IF(E3&gt;6750000,1.25%,IF(E3&gt;6300000,1%,IF(E3&gt;5950000,0.75%,IF(E3&gt;5650000,0.5%,IF(E3&gt;5400000,0.25%,0%)))))))))))))))))))))))))))))))))))))))))))</f>
        <v>0</v>
      </c>
      <c r="K3" s="7">
        <f>IF(E3&gt;1405000000,34%,IF(E3&gt;957000000,33%,IF(E3&gt;704000000,32%,IF(E3&gt;555000000,31%,IF(E3&gt;459000000,30%,IF(E3&gt;374000000,29%,IF(E3&gt;211000000,28%,IF(E3&gt;163000000,27%,IF(E3&gt;129000000,26%,IF(E3&gt;109000000,25%,IF(E3&gt;93000000,24%,IF(E3&gt;80000000,23%,IF(E3&gt;71000000,22%,IF(E3&gt;64000000,21%,IF(E3&gt;58500000,20%,IF(E3&gt;53800000,19%,IF(E3&gt;49500000,18%,IF(E3&gt;45800000,17%,IF(E3&gt;41100000,16%,IF(E3&gt;37100000,15%,IF(E3&gt;33950000,14%,IF(E3&gt;31450000,13%,IF(E3&gt;29350000,12%,IF(E3&gt;27700000,11%,IF(E3&gt;26000000,10%,IF(E3&gt;21850000,9%,IF(E3&gt;18450000,8%,IF(E3&gt;16400000,7%,IF(E3&gt;14950000,6%,IF(E3&gt;13600000,5%,IF(E3&gt;12600000,4%,IF(E3&gt;11600000,3%,IF(E3&gt;11250000,2.5%,IF(E3&gt;10750000,2%,IF(E3&gt;9200000,1.5%,IF(E3&gt;7300000,1%,IF(E3&gt;6850000,0.75%,IF(E3&gt;6500000,0.5%,IF(E3&gt;6200000,0.25%,0%)))))))))))))))))))))))))))))))))))))))</f>
        <v>0</v>
      </c>
      <c r="L3" s="7">
        <f>IF(E3&gt;1419000000,34%,IF(E3&gt;965000000,33%,IF(E3&gt;709000000,32%,IF(E3&gt;561000000,31%,IF(E3&gt;463000000,30%,IF(E3&gt;390000000,29%,IF(E3&gt;221000000,28%,IF(E3&gt;169000000,27%,IF(E3&gt;134000000,26%,IF(E3&gt;110000000,25%,IF(E3&gt;95600000,24%,IF(E3&gt;83200000,23%,IF(E3&gt;74500000,22%,IF(E3&gt;66700000,21%,IF(E3&gt;60400000,20%,IF(E3&gt;55800000,19%,IF(E3&gt;51200000,18%,IF(E3&gt;47400000,17%,IF(E3&gt;43000000,16%,IF(E3&gt;38900000,15%,IF(E3&gt;35400000,14%,IF(E3&gt;32600000,13%,IF(E3&gt;30100000,12%,IF(E3&gt;28100000,11%,IF(E3&gt;26600000,10%,IF(E3&gt;22700000,9%,IF(E3&gt;19500000,8%,IF(E3&gt;17050000,7%,IF(E3&gt;15550000,6%,IF(E3&gt;14150000,5%,IF(E3&gt;12950000,4%,IF(E3&gt;12050000,3%,IF(E3&gt;11200000,2%,IF(E3&gt;10950000,1.75%,IF(E3&gt;9800000,1.5%,IF(E3&gt;8850000,1.25%,IF(E3&gt;7800000,1%,IF(E3&gt;7350000,0.75%,IF(E3&gt;6950000,0.5%,IF(E3&gt;6600000,0.25%,0%))))))))))))))))))))))))))))))))))))))))</f>
        <v>0</v>
      </c>
      <c r="N3" t="s">
        <v>16</v>
      </c>
    </row>
    <row r="4" spans="2:14" x14ac:dyDescent="0.25">
      <c r="B4" s="1">
        <v>2</v>
      </c>
      <c r="C4" s="1" t="s">
        <v>7</v>
      </c>
      <c r="D4" s="1" t="s">
        <v>17</v>
      </c>
      <c r="E4" s="12">
        <v>6500000</v>
      </c>
      <c r="F4" s="15">
        <f t="shared" ref="F4:F10" si="0">IF(I4="A",J4,IF(I4="B",K4,L4))</f>
        <v>0.01</v>
      </c>
      <c r="G4" s="14">
        <f t="shared" ref="G4:G10" si="1">E4*F4</f>
        <v>65000</v>
      </c>
      <c r="I4" t="str">
        <f t="shared" ref="I4:I10" si="2">IF(D4="TK/0","A",IF(D4="TK/1","A",IF(D4="K/0","A",IF(D4="TK/2","B",IF(D4="TK/3","B",IF(D4="K/1","B",IF(D4="K/2","B",IF(D4="K/3","C"))))))))</f>
        <v>A</v>
      </c>
      <c r="J4" s="7">
        <f t="shared" ref="J4:J10" si="3">IF(E4&gt;11400000000,34%,IF(E4&gt;910000000,33%,IF(E4&gt;695000000,32%,IF(E4&gt;550000000,31%,IF(E4&gt;454000000,30%,IF(E4&gt;337000000,29%,IF(E4&gt;206000000,28%,IF(E4&gt;157000000,27%,IF(E4&gt;125000000,26%,IF(E4&gt;103000000,25%,IF(E4&gt;89000000,24%,IF(E4&gt;77500000,23%,IF(E4&gt;68600000,22%,IF(E4&gt;62200000,21%,IF(E4&gt;56300000,20%,IF(E4&gt;51400000,19%,IF(E4&gt;47800000,18%,IF(E4&gt;43850000,17%,IF(E4&gt;39100000,16%,IF(E4&gt;35400000,15%,IF(E4&gt;32400000,14%,IF(E4&gt;30050000,13%,IF(E4&gt;28000000,12%,IF(E4&gt;26450000,11%,IF(E4&gt;24150000,10%,IF(E4&gt;19750000,9%,IF(E4&gt;16950000,8%,IF(E4&gt;15100000,7%,IF(E4&gt;13750000,6%,IF(E4&gt;12500000,5%,IF(E4&gt;11600000,4%,IF(E4&gt;11050000,3.5%,IF(E4&gt;10700000,3%,IF(E4&gt;10350000,2.5%,IF(E4&gt;10050000,2.25%,IF(E4&gt;9650000,2%,IF(E4&gt;8550000,1.75%,IF(E4&gt;7500000,1.5%,IF(E4&gt;6750000,1.25%,IF(E4&gt;6300000,1%,IF(E4&gt;5950000,0.75%,IF(E4&gt;5650000,0.5%,IF(E4&gt;5400000,0.25%,0%)))))))))))))))))))))))))))))))))))))))))))</f>
        <v>0.01</v>
      </c>
      <c r="K4" s="7">
        <f t="shared" ref="K4:K10" si="4">IF(E4&gt;1405000000,34%,IF(E4&gt;957000000,33%,IF(E4&gt;704000000,32%,IF(E4&gt;555000000,31%,IF(E4&gt;459000000,30%,IF(E4&gt;374000000,29%,IF(E4&gt;211000000,28%,IF(E4&gt;163000000,27%,IF(E4&gt;129000000,26%,IF(E4&gt;109000000,25%,IF(E4&gt;93000000,24%,IF(E4&gt;80000000,23%,IF(E4&gt;71000000,22%,IF(E4&gt;64000000,21%,IF(E4&gt;58500000,20%,IF(E4&gt;53800000,19%,IF(E4&gt;49500000,18%,IF(E4&gt;45800000,17%,IF(E4&gt;41100000,16%,IF(E4&gt;37100000,15%,IF(E4&gt;33950000,14%,IF(E4&gt;31450000,13%,IF(E4&gt;29350000,12%,IF(E4&gt;27700000,11%,IF(E4&gt;26000000,10%,IF(E4&gt;21850000,9%,IF(E4&gt;18450000,8%,IF(E4&gt;16400000,7%,IF(E4&gt;14950000,6%,IF(E4&gt;13600000,5%,IF(E4&gt;12600000,4%,IF(E4&gt;11600000,3%,IF(E4&gt;11250000,2.5%,IF(E4&gt;10750000,2%,IF(E4&gt;9200000,1.5%,IF(E4&gt;7300000,1%,IF(E4&gt;6850000,0.75%,IF(E4&gt;6500000,0.5%,IF(E4&gt;6200000,0.25%,0%)))))))))))))))))))))))))))))))))))))))</f>
        <v>2.5000000000000001E-3</v>
      </c>
      <c r="L4" s="7">
        <f t="shared" ref="L4:L10" si="5">IF(E4&gt;1419000000,34%,IF(E4&gt;965000000,33%,IF(E4&gt;709000000,32%,IF(E4&gt;561000000,31%,IF(E4&gt;463000000,30%,IF(E4&gt;390000000,29%,IF(E4&gt;221000000,28%,IF(E4&gt;169000000,27%,IF(E4&gt;134000000,26%,IF(E4&gt;110000000,25%,IF(E4&gt;95600000,24%,IF(E4&gt;83200000,23%,IF(E4&gt;74500000,22%,IF(E4&gt;66700000,21%,IF(E4&gt;60400000,20%,IF(E4&gt;55800000,19%,IF(E4&gt;51200000,18%,IF(E4&gt;47400000,17%,IF(E4&gt;43000000,16%,IF(E4&gt;38900000,15%,IF(E4&gt;35400000,14%,IF(E4&gt;32600000,13%,IF(E4&gt;30100000,12%,IF(E4&gt;28100000,11%,IF(E4&gt;26600000,10%,IF(E4&gt;22700000,9%,IF(E4&gt;19500000,8%,IF(E4&gt;17050000,7%,IF(E4&gt;15550000,6%,IF(E4&gt;14150000,5%,IF(E4&gt;12950000,4%,IF(E4&gt;12050000,3%,IF(E4&gt;11200000,2%,IF(E4&gt;10950000,1.75%,IF(E4&gt;9800000,1.5%,IF(E4&gt;8850000,1.25%,IF(E4&gt;7800000,1%,IF(E4&gt;7350000,0.75%,IF(E4&gt;6950000,0.5%,IF(E4&gt;6600000,0.25%,0%))))))))))))))))))))))))))))))))))))))))</f>
        <v>0</v>
      </c>
      <c r="N4" t="s">
        <v>17</v>
      </c>
    </row>
    <row r="5" spans="2:14" x14ac:dyDescent="0.25">
      <c r="B5" s="1">
        <v>3</v>
      </c>
      <c r="C5" s="1" t="s">
        <v>8</v>
      </c>
      <c r="D5" s="1" t="s">
        <v>19</v>
      </c>
      <c r="E5" s="12">
        <v>10000000</v>
      </c>
      <c r="F5" s="15">
        <f t="shared" si="0"/>
        <v>1.4999999999999999E-2</v>
      </c>
      <c r="G5" s="14">
        <f t="shared" si="1"/>
        <v>150000</v>
      </c>
      <c r="I5" t="str">
        <f t="shared" si="2"/>
        <v>B</v>
      </c>
      <c r="J5" s="7">
        <f t="shared" si="3"/>
        <v>0.02</v>
      </c>
      <c r="K5" s="7">
        <f t="shared" si="4"/>
        <v>1.4999999999999999E-2</v>
      </c>
      <c r="L5" s="7">
        <f t="shared" si="5"/>
        <v>1.4999999999999999E-2</v>
      </c>
      <c r="N5" t="s">
        <v>19</v>
      </c>
    </row>
    <row r="6" spans="2:14" x14ac:dyDescent="0.25">
      <c r="B6" s="1">
        <v>4</v>
      </c>
      <c r="C6" s="1" t="s">
        <v>9</v>
      </c>
      <c r="D6" s="1" t="s">
        <v>33</v>
      </c>
      <c r="E6" s="12">
        <v>15000000</v>
      </c>
      <c r="F6" s="15">
        <f t="shared" si="0"/>
        <v>0.06</v>
      </c>
      <c r="G6" s="14">
        <f t="shared" si="1"/>
        <v>900000</v>
      </c>
      <c r="I6" t="str">
        <f t="shared" si="2"/>
        <v>A</v>
      </c>
      <c r="J6" s="7">
        <f t="shared" si="3"/>
        <v>0.06</v>
      </c>
      <c r="K6" s="7">
        <f t="shared" si="4"/>
        <v>0.06</v>
      </c>
      <c r="L6" s="7">
        <f t="shared" si="5"/>
        <v>0.05</v>
      </c>
      <c r="N6" t="s">
        <v>21</v>
      </c>
    </row>
    <row r="7" spans="2:14" x14ac:dyDescent="0.25">
      <c r="B7" s="1">
        <v>5</v>
      </c>
      <c r="C7" s="1" t="s">
        <v>10</v>
      </c>
      <c r="D7" s="1" t="s">
        <v>33</v>
      </c>
      <c r="E7" s="12">
        <v>8000000</v>
      </c>
      <c r="F7" s="15">
        <f t="shared" si="0"/>
        <v>1.4999999999999999E-2</v>
      </c>
      <c r="G7" s="14">
        <f t="shared" si="1"/>
        <v>120000</v>
      </c>
      <c r="I7" t="str">
        <f t="shared" si="2"/>
        <v>A</v>
      </c>
      <c r="J7" s="7">
        <f t="shared" si="3"/>
        <v>1.4999999999999999E-2</v>
      </c>
      <c r="K7" s="7">
        <f t="shared" si="4"/>
        <v>0.01</v>
      </c>
      <c r="L7" s="7">
        <f t="shared" si="5"/>
        <v>0.01</v>
      </c>
      <c r="N7" t="s">
        <v>33</v>
      </c>
    </row>
    <row r="8" spans="2:14" x14ac:dyDescent="0.25">
      <c r="B8" s="1">
        <v>6</v>
      </c>
      <c r="C8" s="1" t="s">
        <v>34</v>
      </c>
      <c r="D8" s="1" t="s">
        <v>20</v>
      </c>
      <c r="E8" s="12">
        <v>15000000</v>
      </c>
      <c r="F8" s="15">
        <f t="shared" si="0"/>
        <v>0.06</v>
      </c>
      <c r="G8" s="14">
        <f t="shared" si="1"/>
        <v>900000</v>
      </c>
      <c r="I8" t="str">
        <f t="shared" si="2"/>
        <v>B</v>
      </c>
      <c r="J8" s="7">
        <f t="shared" si="3"/>
        <v>0.06</v>
      </c>
      <c r="K8" s="7">
        <f t="shared" si="4"/>
        <v>0.06</v>
      </c>
      <c r="L8" s="7">
        <f t="shared" si="5"/>
        <v>0.05</v>
      </c>
      <c r="N8" t="s">
        <v>20</v>
      </c>
    </row>
    <row r="9" spans="2:14" x14ac:dyDescent="0.25">
      <c r="B9" s="1">
        <v>7</v>
      </c>
      <c r="C9" s="1" t="s">
        <v>35</v>
      </c>
      <c r="D9" s="1" t="s">
        <v>22</v>
      </c>
      <c r="E9" s="12">
        <v>13000000</v>
      </c>
      <c r="F9" s="15">
        <f t="shared" si="0"/>
        <v>0.04</v>
      </c>
      <c r="G9" s="14">
        <f t="shared" si="1"/>
        <v>520000</v>
      </c>
      <c r="I9" t="str">
        <f t="shared" si="2"/>
        <v>B</v>
      </c>
      <c r="J9" s="7">
        <f t="shared" si="3"/>
        <v>0.05</v>
      </c>
      <c r="K9" s="7">
        <f t="shared" si="4"/>
        <v>0.04</v>
      </c>
      <c r="L9" s="7">
        <f t="shared" si="5"/>
        <v>0.04</v>
      </c>
      <c r="N9" t="s">
        <v>22</v>
      </c>
    </row>
    <row r="10" spans="2:14" x14ac:dyDescent="0.25">
      <c r="B10" s="1">
        <v>8</v>
      </c>
      <c r="C10" s="1" t="s">
        <v>36</v>
      </c>
      <c r="D10" s="1" t="s">
        <v>24</v>
      </c>
      <c r="E10" s="12">
        <v>25000000</v>
      </c>
      <c r="F10" s="15">
        <f t="shared" si="0"/>
        <v>0.09</v>
      </c>
      <c r="G10" s="14">
        <f t="shared" si="1"/>
        <v>2250000</v>
      </c>
      <c r="I10" t="str">
        <f t="shared" si="2"/>
        <v>C</v>
      </c>
      <c r="J10" s="7">
        <f t="shared" si="3"/>
        <v>0.1</v>
      </c>
      <c r="K10" s="7">
        <f t="shared" si="4"/>
        <v>0.09</v>
      </c>
      <c r="L10" s="7">
        <f t="shared" si="5"/>
        <v>0.09</v>
      </c>
      <c r="N10" t="s">
        <v>24</v>
      </c>
    </row>
    <row r="11" spans="2:14" x14ac:dyDescent="0.25">
      <c r="B11" s="1"/>
      <c r="C11" s="1"/>
      <c r="D11" s="1"/>
      <c r="E11" s="1"/>
      <c r="F11" s="1"/>
      <c r="G11" s="1"/>
    </row>
  </sheetData>
  <phoneticPr fontId="4" type="noConversion"/>
  <dataValidations disablePrompts="1" count="1">
    <dataValidation type="list" allowBlank="1" showInputMessage="1" showErrorMessage="1" sqref="D3:D11" xr:uid="{3E05EA20-9272-4374-A6C8-82BE0A5B8511}">
      <formula1>$N$3:$N$10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0B27-894F-4F31-A650-A35C9C5BDE82}">
  <dimension ref="A2:H6"/>
  <sheetViews>
    <sheetView zoomScale="145" zoomScaleNormal="145" workbookViewId="0">
      <selection activeCell="A2" sqref="A2:H6"/>
    </sheetView>
  </sheetViews>
  <sheetFormatPr defaultRowHeight="15" x14ac:dyDescent="0.25"/>
  <cols>
    <col min="2" max="2" width="14.28515625" bestFit="1" customWidth="1"/>
    <col min="5" max="5" width="14.28515625" bestFit="1" customWidth="1"/>
    <col min="8" max="8" width="14.28515625" bestFit="1" customWidth="1"/>
  </cols>
  <sheetData>
    <row r="2" spans="1:8" x14ac:dyDescent="0.25">
      <c r="A2" s="9" t="s">
        <v>15</v>
      </c>
      <c r="B2" s="9" t="s">
        <v>25</v>
      </c>
      <c r="D2" s="9" t="s">
        <v>18</v>
      </c>
      <c r="E2" s="9" t="s">
        <v>25</v>
      </c>
      <c r="G2" s="9" t="s">
        <v>23</v>
      </c>
      <c r="H2" s="9" t="s">
        <v>25</v>
      </c>
    </row>
    <row r="3" spans="1:8" x14ac:dyDescent="0.25">
      <c r="A3" s="1" t="s">
        <v>16</v>
      </c>
      <c r="B3" s="4">
        <v>54000000</v>
      </c>
      <c r="D3" s="1" t="s">
        <v>19</v>
      </c>
      <c r="E3" s="4">
        <v>63000000</v>
      </c>
      <c r="G3" s="1" t="s">
        <v>24</v>
      </c>
      <c r="H3" s="4">
        <v>72000000</v>
      </c>
    </row>
    <row r="4" spans="1:8" x14ac:dyDescent="0.25">
      <c r="A4" s="1" t="s">
        <v>17</v>
      </c>
      <c r="B4" s="4">
        <v>58500000</v>
      </c>
      <c r="D4" s="1" t="s">
        <v>21</v>
      </c>
      <c r="E4" s="4">
        <v>67500000</v>
      </c>
    </row>
    <row r="5" spans="1:8" x14ac:dyDescent="0.25">
      <c r="A5" s="1" t="s">
        <v>33</v>
      </c>
      <c r="B5" s="4">
        <v>58500000</v>
      </c>
      <c r="D5" s="1" t="s">
        <v>20</v>
      </c>
      <c r="E5" s="4">
        <v>63000000</v>
      </c>
    </row>
    <row r="6" spans="1:8" x14ac:dyDescent="0.25">
      <c r="D6" s="1" t="s">
        <v>22</v>
      </c>
      <c r="E6" s="4">
        <v>67500000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A942-DE5A-4A3B-9A78-2030035FFFE9}">
  <dimension ref="A1:K47"/>
  <sheetViews>
    <sheetView zoomScale="175" zoomScaleNormal="175" workbookViewId="0">
      <selection activeCell="F8" sqref="F8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0.140625" bestFit="1" customWidth="1"/>
    <col min="5" max="5" width="3.7109375" bestFit="1" customWidth="1"/>
    <col min="6" max="6" width="30.85546875" bestFit="1" customWidth="1"/>
    <col min="7" max="7" width="10.7109375" bestFit="1" customWidth="1"/>
    <col min="9" max="9" width="3.5703125" bestFit="1" customWidth="1"/>
    <col min="10" max="10" width="30.85546875" bestFit="1" customWidth="1"/>
    <col min="11" max="11" width="10.140625" bestFit="1" customWidth="1"/>
  </cols>
  <sheetData>
    <row r="1" spans="1:11" ht="18.75" x14ac:dyDescent="0.3">
      <c r="A1" s="6" t="s">
        <v>29</v>
      </c>
      <c r="E1" s="6" t="s">
        <v>31</v>
      </c>
      <c r="I1" s="6" t="s">
        <v>156</v>
      </c>
    </row>
    <row r="3" spans="1:11" x14ac:dyDescent="0.25">
      <c r="A3" s="10" t="s">
        <v>0</v>
      </c>
      <c r="B3" s="10" t="s">
        <v>26</v>
      </c>
      <c r="C3" s="11" t="s">
        <v>27</v>
      </c>
      <c r="E3" s="10" t="s">
        <v>0</v>
      </c>
      <c r="F3" s="10" t="s">
        <v>26</v>
      </c>
      <c r="G3" s="10" t="s">
        <v>27</v>
      </c>
      <c r="I3" s="10" t="s">
        <v>0</v>
      </c>
      <c r="J3" s="10" t="s">
        <v>26</v>
      </c>
      <c r="K3" s="10" t="s">
        <v>27</v>
      </c>
    </row>
    <row r="4" spans="1:11" x14ac:dyDescent="0.25">
      <c r="A4" s="1">
        <v>1</v>
      </c>
      <c r="B4" s="1" t="s">
        <v>28</v>
      </c>
      <c r="C4" s="5">
        <v>0</v>
      </c>
      <c r="E4" s="1">
        <v>1</v>
      </c>
      <c r="F4" s="1" t="s">
        <v>30</v>
      </c>
      <c r="G4" s="8">
        <v>0</v>
      </c>
      <c r="I4" s="1">
        <v>1</v>
      </c>
      <c r="J4" s="1" t="s">
        <v>32</v>
      </c>
      <c r="K4" s="8">
        <v>0</v>
      </c>
    </row>
    <row r="5" spans="1:11" x14ac:dyDescent="0.25">
      <c r="A5" s="1">
        <v>2</v>
      </c>
      <c r="B5" s="1" t="s">
        <v>37</v>
      </c>
      <c r="C5" s="5">
        <v>2.5000000000000001E-3</v>
      </c>
      <c r="E5" s="1">
        <v>2</v>
      </c>
      <c r="F5" s="1" t="s">
        <v>38</v>
      </c>
      <c r="G5" s="8">
        <v>2.5000000000000001E-3</v>
      </c>
      <c r="I5" s="1">
        <v>2</v>
      </c>
      <c r="J5" s="1" t="s">
        <v>39</v>
      </c>
      <c r="K5" s="8">
        <v>2.5000000000000001E-3</v>
      </c>
    </row>
    <row r="6" spans="1:11" x14ac:dyDescent="0.25">
      <c r="A6" s="1">
        <v>3</v>
      </c>
      <c r="B6" s="1" t="s">
        <v>40</v>
      </c>
      <c r="C6" s="5">
        <v>5.0000000000000001E-3</v>
      </c>
      <c r="E6" s="1">
        <v>3</v>
      </c>
      <c r="F6" s="1" t="s">
        <v>41</v>
      </c>
      <c r="G6" s="8">
        <v>5.0000000000000001E-3</v>
      </c>
      <c r="I6" s="1">
        <v>3</v>
      </c>
      <c r="J6" s="1" t="s">
        <v>42</v>
      </c>
      <c r="K6" s="8">
        <v>5.0000000000000001E-3</v>
      </c>
    </row>
    <row r="7" spans="1:11" x14ac:dyDescent="0.25">
      <c r="A7" s="1">
        <v>4</v>
      </c>
      <c r="B7" s="1" t="s">
        <v>43</v>
      </c>
      <c r="C7" s="5">
        <v>7.4999999999999997E-3</v>
      </c>
      <c r="E7" s="1">
        <v>4</v>
      </c>
      <c r="F7" s="1" t="s">
        <v>44</v>
      </c>
      <c r="G7" s="8">
        <v>7.4999999999999997E-3</v>
      </c>
      <c r="I7" s="1">
        <v>4</v>
      </c>
      <c r="J7" s="1" t="s">
        <v>45</v>
      </c>
      <c r="K7" s="8">
        <v>7.4999999999999997E-3</v>
      </c>
    </row>
    <row r="8" spans="1:11" x14ac:dyDescent="0.25">
      <c r="A8" s="1">
        <v>5</v>
      </c>
      <c r="B8" s="1" t="s">
        <v>46</v>
      </c>
      <c r="C8" s="5">
        <v>0.01</v>
      </c>
      <c r="E8" s="1">
        <v>5</v>
      </c>
      <c r="F8" s="1" t="s">
        <v>47</v>
      </c>
      <c r="G8" s="8">
        <v>0.01</v>
      </c>
      <c r="I8" s="1">
        <v>5</v>
      </c>
      <c r="J8" s="1" t="s">
        <v>48</v>
      </c>
      <c r="K8" s="8">
        <v>0.01</v>
      </c>
    </row>
    <row r="9" spans="1:11" x14ac:dyDescent="0.25">
      <c r="A9" s="1">
        <v>6</v>
      </c>
      <c r="B9" s="1" t="s">
        <v>49</v>
      </c>
      <c r="C9" s="5">
        <v>1.2500000000000001E-2</v>
      </c>
      <c r="E9" s="1">
        <v>6</v>
      </c>
      <c r="F9" s="1" t="s">
        <v>50</v>
      </c>
      <c r="G9" s="8">
        <v>1.4999999999999999E-2</v>
      </c>
      <c r="I9" s="1">
        <v>6</v>
      </c>
      <c r="J9" s="1" t="s">
        <v>51</v>
      </c>
      <c r="K9" s="8">
        <v>1.2500000000000001E-2</v>
      </c>
    </row>
    <row r="10" spans="1:11" x14ac:dyDescent="0.25">
      <c r="A10" s="1">
        <v>7</v>
      </c>
      <c r="B10" s="1" t="s">
        <v>52</v>
      </c>
      <c r="C10" s="5">
        <v>1.4999999999999999E-2</v>
      </c>
      <c r="E10" s="1">
        <v>7</v>
      </c>
      <c r="F10" s="1" t="s">
        <v>53</v>
      </c>
      <c r="G10" s="8">
        <v>0.02</v>
      </c>
      <c r="I10" s="1">
        <v>7</v>
      </c>
      <c r="J10" s="1" t="s">
        <v>54</v>
      </c>
      <c r="K10" s="8">
        <v>1.4999999999999999E-2</v>
      </c>
    </row>
    <row r="11" spans="1:11" x14ac:dyDescent="0.25">
      <c r="A11" s="1">
        <v>8</v>
      </c>
      <c r="B11" s="1" t="s">
        <v>55</v>
      </c>
      <c r="C11" s="5">
        <v>1.7500000000000002E-2</v>
      </c>
      <c r="E11" s="1">
        <v>8</v>
      </c>
      <c r="F11" s="1" t="s">
        <v>56</v>
      </c>
      <c r="G11" s="8">
        <v>2.5000000000000001E-2</v>
      </c>
      <c r="I11" s="1">
        <v>8</v>
      </c>
      <c r="J11" s="1" t="s">
        <v>57</v>
      </c>
      <c r="K11" s="8">
        <v>1.7500000000000002E-2</v>
      </c>
    </row>
    <row r="12" spans="1:11" x14ac:dyDescent="0.25">
      <c r="A12" s="1">
        <v>9</v>
      </c>
      <c r="B12" s="1" t="s">
        <v>58</v>
      </c>
      <c r="C12" s="5">
        <v>0.02</v>
      </c>
      <c r="E12" s="1">
        <v>9</v>
      </c>
      <c r="F12" s="1" t="s">
        <v>59</v>
      </c>
      <c r="G12" s="8">
        <v>0.03</v>
      </c>
      <c r="I12" s="1">
        <v>9</v>
      </c>
      <c r="J12" s="1" t="s">
        <v>60</v>
      </c>
      <c r="K12" s="8">
        <v>0.02</v>
      </c>
    </row>
    <row r="13" spans="1:11" x14ac:dyDescent="0.25">
      <c r="A13" s="1">
        <v>10</v>
      </c>
      <c r="B13" s="1" t="s">
        <v>61</v>
      </c>
      <c r="C13" s="5">
        <v>2.2499999999999999E-2</v>
      </c>
      <c r="E13" s="1">
        <v>10</v>
      </c>
      <c r="F13" s="1" t="s">
        <v>62</v>
      </c>
      <c r="G13" s="8">
        <v>0.04</v>
      </c>
      <c r="I13" s="1">
        <v>10</v>
      </c>
      <c r="J13" s="1" t="s">
        <v>63</v>
      </c>
      <c r="K13" s="8">
        <v>0.03</v>
      </c>
    </row>
    <row r="14" spans="1:11" x14ac:dyDescent="0.25">
      <c r="A14" s="1">
        <v>11</v>
      </c>
      <c r="B14" s="1" t="s">
        <v>64</v>
      </c>
      <c r="C14" s="5">
        <v>2.5000000000000001E-2</v>
      </c>
      <c r="E14" s="1">
        <v>11</v>
      </c>
      <c r="F14" s="1" t="s">
        <v>65</v>
      </c>
      <c r="G14" s="8">
        <v>0.05</v>
      </c>
      <c r="I14" s="1">
        <v>11</v>
      </c>
      <c r="J14" s="1" t="s">
        <v>66</v>
      </c>
      <c r="K14" s="8">
        <v>0.04</v>
      </c>
    </row>
    <row r="15" spans="1:11" x14ac:dyDescent="0.25">
      <c r="A15" s="1">
        <v>12</v>
      </c>
      <c r="B15" s="1" t="s">
        <v>67</v>
      </c>
      <c r="C15" s="5">
        <v>0.03</v>
      </c>
      <c r="E15" s="1">
        <v>12</v>
      </c>
      <c r="F15" s="1" t="s">
        <v>68</v>
      </c>
      <c r="G15" s="8">
        <v>0.06</v>
      </c>
      <c r="I15" s="1">
        <v>12</v>
      </c>
      <c r="J15" s="1" t="s">
        <v>69</v>
      </c>
      <c r="K15" s="8">
        <v>0.05</v>
      </c>
    </row>
    <row r="16" spans="1:11" x14ac:dyDescent="0.25">
      <c r="A16" s="1">
        <v>13</v>
      </c>
      <c r="B16" s="1" t="s">
        <v>70</v>
      </c>
      <c r="C16" s="5">
        <v>3.5000000000000003E-2</v>
      </c>
      <c r="E16" s="1">
        <v>13</v>
      </c>
      <c r="F16" s="1" t="s">
        <v>71</v>
      </c>
      <c r="G16" s="8">
        <v>7.0000000000000007E-2</v>
      </c>
      <c r="I16" s="1">
        <v>13</v>
      </c>
      <c r="J16" s="1" t="s">
        <v>72</v>
      </c>
      <c r="K16" s="8">
        <v>0.06</v>
      </c>
    </row>
    <row r="17" spans="1:11" x14ac:dyDescent="0.25">
      <c r="A17" s="1">
        <v>14</v>
      </c>
      <c r="B17" s="1" t="s">
        <v>73</v>
      </c>
      <c r="C17" s="5">
        <v>0.04</v>
      </c>
      <c r="E17" s="1">
        <v>14</v>
      </c>
      <c r="F17" s="1" t="s">
        <v>74</v>
      </c>
      <c r="G17" s="8">
        <v>0.08</v>
      </c>
      <c r="I17" s="1">
        <v>14</v>
      </c>
      <c r="J17" s="1" t="s">
        <v>75</v>
      </c>
      <c r="K17" s="8">
        <v>7.0000000000000007E-2</v>
      </c>
    </row>
    <row r="18" spans="1:11" x14ac:dyDescent="0.25">
      <c r="A18" s="1">
        <v>15</v>
      </c>
      <c r="B18" s="1" t="s">
        <v>76</v>
      </c>
      <c r="C18" s="5">
        <v>0.05</v>
      </c>
      <c r="E18" s="1">
        <v>15</v>
      </c>
      <c r="F18" s="1" t="s">
        <v>77</v>
      </c>
      <c r="G18" s="8">
        <v>0.09</v>
      </c>
      <c r="I18" s="1">
        <v>15</v>
      </c>
      <c r="J18" s="1" t="s">
        <v>78</v>
      </c>
      <c r="K18" s="8">
        <v>0.08</v>
      </c>
    </row>
    <row r="19" spans="1:11" x14ac:dyDescent="0.25">
      <c r="A19" s="1">
        <v>16</v>
      </c>
      <c r="B19" s="1" t="s">
        <v>79</v>
      </c>
      <c r="C19" s="5">
        <v>0.06</v>
      </c>
      <c r="E19" s="1">
        <v>16</v>
      </c>
      <c r="F19" s="1" t="s">
        <v>80</v>
      </c>
      <c r="G19" s="8">
        <v>0.1</v>
      </c>
      <c r="I19" s="1">
        <v>16</v>
      </c>
      <c r="J19" s="1" t="s">
        <v>81</v>
      </c>
      <c r="K19" s="8">
        <v>0.09</v>
      </c>
    </row>
    <row r="20" spans="1:11" x14ac:dyDescent="0.25">
      <c r="A20" s="1">
        <v>17</v>
      </c>
      <c r="B20" s="1" t="s">
        <v>82</v>
      </c>
      <c r="C20" s="5">
        <v>7.0000000000000007E-2</v>
      </c>
      <c r="E20" s="1">
        <v>17</v>
      </c>
      <c r="F20" s="1" t="s">
        <v>83</v>
      </c>
      <c r="G20" s="8">
        <v>0.11</v>
      </c>
      <c r="I20" s="1">
        <v>17</v>
      </c>
      <c r="J20" s="1" t="s">
        <v>84</v>
      </c>
      <c r="K20" s="8">
        <v>0.1</v>
      </c>
    </row>
    <row r="21" spans="1:11" x14ac:dyDescent="0.25">
      <c r="A21" s="1">
        <v>18</v>
      </c>
      <c r="B21" s="1" t="s">
        <v>85</v>
      </c>
      <c r="C21" s="5">
        <v>0.08</v>
      </c>
      <c r="E21" s="1">
        <v>18</v>
      </c>
      <c r="F21" s="1" t="s">
        <v>86</v>
      </c>
      <c r="G21" s="8">
        <v>0.12</v>
      </c>
      <c r="I21" s="1">
        <v>18</v>
      </c>
      <c r="J21" s="1" t="s">
        <v>87</v>
      </c>
      <c r="K21" s="8">
        <v>0.11</v>
      </c>
    </row>
    <row r="22" spans="1:11" x14ac:dyDescent="0.25">
      <c r="A22" s="1">
        <v>19</v>
      </c>
      <c r="B22" s="1" t="s">
        <v>88</v>
      </c>
      <c r="C22" s="5">
        <v>0.09</v>
      </c>
      <c r="E22" s="1">
        <v>19</v>
      </c>
      <c r="F22" s="1" t="s">
        <v>89</v>
      </c>
      <c r="G22" s="8">
        <v>0.13</v>
      </c>
      <c r="I22" s="1">
        <v>19</v>
      </c>
      <c r="J22" s="1" t="s">
        <v>90</v>
      </c>
      <c r="K22" s="8">
        <v>0.12</v>
      </c>
    </row>
    <row r="23" spans="1:11" x14ac:dyDescent="0.25">
      <c r="A23" s="1">
        <v>20</v>
      </c>
      <c r="B23" s="1" t="s">
        <v>91</v>
      </c>
      <c r="C23" s="5">
        <v>0.1</v>
      </c>
      <c r="E23" s="1">
        <v>20</v>
      </c>
      <c r="F23" s="1" t="s">
        <v>92</v>
      </c>
      <c r="G23" s="8">
        <v>0.14000000000000001</v>
      </c>
      <c r="I23" s="1">
        <v>20</v>
      </c>
      <c r="J23" s="1" t="s">
        <v>93</v>
      </c>
      <c r="K23" s="8">
        <v>0.13</v>
      </c>
    </row>
    <row r="24" spans="1:11" x14ac:dyDescent="0.25">
      <c r="A24" s="1">
        <v>21</v>
      </c>
      <c r="B24" s="1" t="s">
        <v>94</v>
      </c>
      <c r="C24" s="5">
        <v>0.11</v>
      </c>
      <c r="E24" s="1">
        <v>21</v>
      </c>
      <c r="F24" s="1" t="s">
        <v>95</v>
      </c>
      <c r="G24" s="8">
        <v>0.15</v>
      </c>
      <c r="I24" s="1">
        <v>21</v>
      </c>
      <c r="J24" s="1" t="s">
        <v>96</v>
      </c>
      <c r="K24" s="8">
        <v>0.14000000000000001</v>
      </c>
    </row>
    <row r="25" spans="1:11" x14ac:dyDescent="0.25">
      <c r="A25" s="1">
        <v>22</v>
      </c>
      <c r="B25" s="1" t="s">
        <v>97</v>
      </c>
      <c r="C25" s="5">
        <v>0.12</v>
      </c>
      <c r="E25" s="1">
        <v>22</v>
      </c>
      <c r="F25" s="1" t="s">
        <v>98</v>
      </c>
      <c r="G25" s="8">
        <v>0.16</v>
      </c>
      <c r="I25" s="1">
        <v>22</v>
      </c>
      <c r="J25" s="1" t="s">
        <v>99</v>
      </c>
      <c r="K25" s="8">
        <v>0.15</v>
      </c>
    </row>
    <row r="26" spans="1:11" x14ac:dyDescent="0.25">
      <c r="A26" s="1">
        <v>23</v>
      </c>
      <c r="B26" s="1" t="s">
        <v>100</v>
      </c>
      <c r="C26" s="5">
        <v>0.13</v>
      </c>
      <c r="E26" s="1">
        <v>23</v>
      </c>
      <c r="F26" s="1" t="s">
        <v>101</v>
      </c>
      <c r="G26" s="8">
        <v>0.17</v>
      </c>
      <c r="I26" s="1">
        <v>23</v>
      </c>
      <c r="J26" s="1" t="s">
        <v>102</v>
      </c>
      <c r="K26" s="8">
        <v>0.16</v>
      </c>
    </row>
    <row r="27" spans="1:11" x14ac:dyDescent="0.25">
      <c r="A27" s="1">
        <v>24</v>
      </c>
      <c r="B27" s="1" t="s">
        <v>103</v>
      </c>
      <c r="C27" s="5">
        <v>0.14000000000000001</v>
      </c>
      <c r="E27" s="1">
        <v>24</v>
      </c>
      <c r="F27" s="1" t="s">
        <v>104</v>
      </c>
      <c r="G27" s="8">
        <v>0.18</v>
      </c>
      <c r="I27" s="1">
        <v>24</v>
      </c>
      <c r="J27" s="1" t="s">
        <v>105</v>
      </c>
      <c r="K27" s="8">
        <v>0.17</v>
      </c>
    </row>
    <row r="28" spans="1:11" x14ac:dyDescent="0.25">
      <c r="A28" s="1">
        <v>25</v>
      </c>
      <c r="B28" s="1" t="s">
        <v>106</v>
      </c>
      <c r="C28" s="5">
        <v>0.15</v>
      </c>
      <c r="E28" s="1">
        <v>25</v>
      </c>
      <c r="F28" s="1" t="s">
        <v>107</v>
      </c>
      <c r="G28" s="8">
        <v>0.19</v>
      </c>
      <c r="I28" s="1">
        <v>25</v>
      </c>
      <c r="J28" s="1" t="s">
        <v>108</v>
      </c>
      <c r="K28" s="8">
        <v>0.18</v>
      </c>
    </row>
    <row r="29" spans="1:11" x14ac:dyDescent="0.25">
      <c r="A29" s="1">
        <v>26</v>
      </c>
      <c r="B29" s="1" t="s">
        <v>109</v>
      </c>
      <c r="C29" s="5">
        <v>0.16</v>
      </c>
      <c r="E29" s="1">
        <v>26</v>
      </c>
      <c r="F29" s="1" t="s">
        <v>110</v>
      </c>
      <c r="G29" s="8">
        <v>0.2</v>
      </c>
      <c r="I29" s="1">
        <v>26</v>
      </c>
      <c r="J29" s="1" t="s">
        <v>111</v>
      </c>
      <c r="K29" s="8">
        <v>0.19</v>
      </c>
    </row>
    <row r="30" spans="1:11" x14ac:dyDescent="0.25">
      <c r="A30" s="1">
        <v>27</v>
      </c>
      <c r="B30" s="1" t="s">
        <v>112</v>
      </c>
      <c r="C30" s="5">
        <v>0.17</v>
      </c>
      <c r="E30" s="1">
        <v>27</v>
      </c>
      <c r="F30" s="1" t="s">
        <v>113</v>
      </c>
      <c r="G30" s="8">
        <v>0.21</v>
      </c>
      <c r="I30" s="1">
        <v>27</v>
      </c>
      <c r="J30" s="1" t="s">
        <v>114</v>
      </c>
      <c r="K30" s="8">
        <v>0.2</v>
      </c>
    </row>
    <row r="31" spans="1:11" x14ac:dyDescent="0.25">
      <c r="A31" s="1">
        <v>28</v>
      </c>
      <c r="B31" s="1" t="s">
        <v>115</v>
      </c>
      <c r="C31" s="5">
        <v>0.18</v>
      </c>
      <c r="E31" s="1">
        <v>28</v>
      </c>
      <c r="F31" s="1" t="s">
        <v>116</v>
      </c>
      <c r="G31" s="8">
        <v>0.22</v>
      </c>
      <c r="I31" s="1">
        <v>28</v>
      </c>
      <c r="J31" s="1" t="s">
        <v>117</v>
      </c>
      <c r="K31" s="8">
        <v>0.21</v>
      </c>
    </row>
    <row r="32" spans="1:11" x14ac:dyDescent="0.25">
      <c r="A32" s="1">
        <v>29</v>
      </c>
      <c r="B32" s="1" t="s">
        <v>118</v>
      </c>
      <c r="C32" s="5">
        <v>0.19</v>
      </c>
      <c r="E32" s="1">
        <v>29</v>
      </c>
      <c r="F32" s="1" t="s">
        <v>119</v>
      </c>
      <c r="G32" s="8">
        <v>0.23</v>
      </c>
      <c r="I32" s="1">
        <v>29</v>
      </c>
      <c r="J32" s="1" t="s">
        <v>120</v>
      </c>
      <c r="K32" s="8">
        <v>0.22</v>
      </c>
    </row>
    <row r="33" spans="1:11" x14ac:dyDescent="0.25">
      <c r="A33" s="1">
        <v>30</v>
      </c>
      <c r="B33" s="1" t="s">
        <v>121</v>
      </c>
      <c r="C33" s="5">
        <v>0.2</v>
      </c>
      <c r="E33" s="1">
        <v>30</v>
      </c>
      <c r="F33" s="1" t="s">
        <v>122</v>
      </c>
      <c r="G33" s="8">
        <v>0.24</v>
      </c>
      <c r="I33" s="1">
        <v>30</v>
      </c>
      <c r="J33" s="1" t="s">
        <v>123</v>
      </c>
      <c r="K33" s="8">
        <v>0.23</v>
      </c>
    </row>
    <row r="34" spans="1:11" x14ac:dyDescent="0.25">
      <c r="A34" s="1">
        <v>31</v>
      </c>
      <c r="B34" s="1" t="s">
        <v>124</v>
      </c>
      <c r="C34" s="5">
        <v>0.21</v>
      </c>
      <c r="E34" s="1">
        <v>31</v>
      </c>
      <c r="F34" s="1" t="s">
        <v>125</v>
      </c>
      <c r="G34" s="8">
        <v>0.25</v>
      </c>
      <c r="I34" s="1">
        <v>31</v>
      </c>
      <c r="J34" s="1" t="s">
        <v>126</v>
      </c>
      <c r="K34" s="8">
        <v>0.24</v>
      </c>
    </row>
    <row r="35" spans="1:11" x14ac:dyDescent="0.25">
      <c r="A35" s="1">
        <v>32</v>
      </c>
      <c r="B35" s="1" t="s">
        <v>127</v>
      </c>
      <c r="C35" s="5">
        <v>0.22</v>
      </c>
      <c r="E35" s="1">
        <v>32</v>
      </c>
      <c r="F35" s="1" t="s">
        <v>128</v>
      </c>
      <c r="G35" s="8">
        <v>0.26</v>
      </c>
      <c r="I35" s="1">
        <v>32</v>
      </c>
      <c r="J35" s="1" t="s">
        <v>129</v>
      </c>
      <c r="K35" s="8">
        <v>0.25</v>
      </c>
    </row>
    <row r="36" spans="1:11" x14ac:dyDescent="0.25">
      <c r="A36" s="1">
        <v>33</v>
      </c>
      <c r="B36" s="1" t="s">
        <v>130</v>
      </c>
      <c r="C36" s="5">
        <v>0.23</v>
      </c>
      <c r="E36" s="1">
        <v>33</v>
      </c>
      <c r="F36" s="1" t="s">
        <v>131</v>
      </c>
      <c r="G36" s="8">
        <v>0.27</v>
      </c>
      <c r="I36" s="1">
        <v>33</v>
      </c>
      <c r="J36" s="1" t="s">
        <v>132</v>
      </c>
      <c r="K36" s="8">
        <v>0.26</v>
      </c>
    </row>
    <row r="37" spans="1:11" x14ac:dyDescent="0.25">
      <c r="A37" s="1">
        <v>34</v>
      </c>
      <c r="B37" s="1" t="s">
        <v>133</v>
      </c>
      <c r="C37" s="5">
        <v>0.24</v>
      </c>
      <c r="E37" s="1">
        <v>34</v>
      </c>
      <c r="F37" s="1" t="s">
        <v>134</v>
      </c>
      <c r="G37" s="8">
        <v>0.28000000000000003</v>
      </c>
      <c r="I37" s="1">
        <v>34</v>
      </c>
      <c r="J37" s="1" t="s">
        <v>135</v>
      </c>
      <c r="K37" s="8">
        <v>0.27</v>
      </c>
    </row>
    <row r="38" spans="1:11" x14ac:dyDescent="0.25">
      <c r="A38" s="1">
        <v>35</v>
      </c>
      <c r="B38" s="1" t="s">
        <v>136</v>
      </c>
      <c r="C38" s="5">
        <v>0.25</v>
      </c>
      <c r="E38" s="1">
        <v>35</v>
      </c>
      <c r="F38" s="1" t="s">
        <v>137</v>
      </c>
      <c r="G38" s="8">
        <v>0.28999999999999998</v>
      </c>
      <c r="I38" s="1">
        <v>35</v>
      </c>
      <c r="J38" s="1" t="s">
        <v>138</v>
      </c>
      <c r="K38" s="8">
        <v>0.28000000000000003</v>
      </c>
    </row>
    <row r="39" spans="1:11" x14ac:dyDescent="0.25">
      <c r="A39" s="1">
        <v>36</v>
      </c>
      <c r="B39" s="1" t="s">
        <v>139</v>
      </c>
      <c r="C39" s="5">
        <v>0.26</v>
      </c>
      <c r="E39" s="1">
        <v>36</v>
      </c>
      <c r="F39" s="1" t="s">
        <v>140</v>
      </c>
      <c r="G39" s="8">
        <v>0.3</v>
      </c>
      <c r="I39" s="1">
        <v>36</v>
      </c>
      <c r="J39" s="1" t="s">
        <v>141</v>
      </c>
      <c r="K39" s="8">
        <v>0.39</v>
      </c>
    </row>
    <row r="40" spans="1:11" x14ac:dyDescent="0.25">
      <c r="A40" s="1">
        <v>37</v>
      </c>
      <c r="B40" s="1" t="s">
        <v>142</v>
      </c>
      <c r="C40" s="5">
        <v>0.27</v>
      </c>
      <c r="E40" s="1">
        <v>37</v>
      </c>
      <c r="F40" s="1" t="s">
        <v>143</v>
      </c>
      <c r="G40" s="8">
        <v>0.31</v>
      </c>
      <c r="I40" s="1">
        <v>37</v>
      </c>
      <c r="J40" s="1" t="s">
        <v>144</v>
      </c>
      <c r="K40" s="8">
        <v>0.3</v>
      </c>
    </row>
    <row r="41" spans="1:11" x14ac:dyDescent="0.25">
      <c r="A41" s="1">
        <v>38</v>
      </c>
      <c r="B41" s="1" t="s">
        <v>145</v>
      </c>
      <c r="C41" s="5">
        <v>0.28000000000000003</v>
      </c>
      <c r="E41" s="1">
        <v>38</v>
      </c>
      <c r="F41" s="1" t="s">
        <v>146</v>
      </c>
      <c r="G41" s="8">
        <v>0.32</v>
      </c>
      <c r="I41" s="1">
        <v>38</v>
      </c>
      <c r="J41" s="1" t="s">
        <v>147</v>
      </c>
      <c r="K41" s="8">
        <v>0.31</v>
      </c>
    </row>
    <row r="42" spans="1:11" x14ac:dyDescent="0.25">
      <c r="A42" s="1">
        <v>39</v>
      </c>
      <c r="B42" s="1" t="s">
        <v>148</v>
      </c>
      <c r="C42" s="5">
        <v>0.28999999999999998</v>
      </c>
      <c r="E42" s="1">
        <v>39</v>
      </c>
      <c r="F42" s="1" t="s">
        <v>149</v>
      </c>
      <c r="G42" s="8">
        <v>0.33</v>
      </c>
      <c r="I42" s="1">
        <v>39</v>
      </c>
      <c r="J42" s="1" t="s">
        <v>150</v>
      </c>
      <c r="K42" s="8">
        <v>0.32</v>
      </c>
    </row>
    <row r="43" spans="1:11" x14ac:dyDescent="0.25">
      <c r="A43" s="1">
        <v>40</v>
      </c>
      <c r="B43" s="1" t="s">
        <v>151</v>
      </c>
      <c r="C43" s="5">
        <v>0.3</v>
      </c>
      <c r="E43" s="1">
        <v>40</v>
      </c>
      <c r="F43" s="13">
        <v>1405000000</v>
      </c>
      <c r="G43" s="8">
        <v>0.34</v>
      </c>
      <c r="I43" s="1">
        <v>40</v>
      </c>
      <c r="J43" s="1" t="s">
        <v>152</v>
      </c>
      <c r="K43" s="8">
        <v>0.33</v>
      </c>
    </row>
    <row r="44" spans="1:11" x14ac:dyDescent="0.25">
      <c r="A44" s="1">
        <v>41</v>
      </c>
      <c r="B44" s="1" t="s">
        <v>153</v>
      </c>
      <c r="C44" s="5">
        <v>0.31</v>
      </c>
      <c r="I44" s="1">
        <v>41</v>
      </c>
      <c r="J44" s="13">
        <v>1419000000</v>
      </c>
      <c r="K44" s="8">
        <v>0.34</v>
      </c>
    </row>
    <row r="45" spans="1:11" x14ac:dyDescent="0.25">
      <c r="A45" s="1">
        <v>42</v>
      </c>
      <c r="B45" s="1" t="s">
        <v>154</v>
      </c>
      <c r="C45" s="5">
        <v>0.32</v>
      </c>
    </row>
    <row r="46" spans="1:11" x14ac:dyDescent="0.25">
      <c r="A46" s="1">
        <v>43</v>
      </c>
      <c r="B46" s="1" t="s">
        <v>155</v>
      </c>
      <c r="C46" s="5">
        <v>0.33</v>
      </c>
    </row>
    <row r="47" spans="1:11" x14ac:dyDescent="0.25">
      <c r="A47" s="1">
        <v>44</v>
      </c>
      <c r="B47" s="13">
        <v>1400000000</v>
      </c>
      <c r="C47" s="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Hitung TER PPh 21</vt:lpstr>
      <vt:lpstr>Status</vt:lpstr>
      <vt:lpstr>Kategori 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belajaroffice</dc:creator>
  <cp:lastModifiedBy>vernanda dwi</cp:lastModifiedBy>
  <dcterms:created xsi:type="dcterms:W3CDTF">2024-01-23T11:23:23Z</dcterms:created>
  <dcterms:modified xsi:type="dcterms:W3CDTF">2025-03-22T06:52:48Z</dcterms:modified>
</cp:coreProperties>
</file>