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sulb-my.sharepoint.com/personal/hojin_moon_csulb_edu/Documents/Teaching/STAT 471 Intro to R/"/>
    </mc:Choice>
  </mc:AlternateContent>
  <xr:revisionPtr revIDLastSave="1" documentId="8_{04853034-3805-4F9B-9917-7023FB0FE0E3}" xr6:coauthVersionLast="36" xr6:coauthVersionMax="47" xr10:uidLastSave="{4CDBD7AC-91FB-4EEF-B578-D012A26C1E61}"/>
  <bookViews>
    <workbookView xWindow="8205" yWindow="3143" windowWidth="34560" windowHeight="19140" xr2:uid="{00000000-000D-0000-FFFF-FFFF00000000}"/>
  </bookViews>
  <sheets>
    <sheet name="Data" sheetId="1" r:id="rId1"/>
    <sheet name="Templates" sheetId="2" r:id="rId2"/>
    <sheet name="Deleted Patients" sheetId="3" r:id="rId3"/>
    <sheet name="Definitions" sheetId="4" r:id="rId4"/>
    <sheet name="Non-Staff Eval Pt (Omitted)" sheetId="6" r:id="rId5"/>
    <sheet name="No Wound Score Patients" sheetId="7" r:id="rId6"/>
    <sheet name="Missing Entry Patients" sheetId="5" r:id="rId7"/>
  </sheets>
  <definedNames>
    <definedName name="_xlnm._FilterDatabase" localSheetId="0" hidden="1">Data!$A$1:$F$89</definedName>
  </definedNames>
  <calcPr calcId="191029"/>
  <fileRecoveryPr repairLoad="1"/>
</workbook>
</file>

<file path=xl/calcChain.xml><?xml version="1.0" encoding="utf-8"?>
<calcChain xmlns="http://schemas.openxmlformats.org/spreadsheetml/2006/main">
  <c r="A4" i="6" l="1"/>
  <c r="AC5" i="6"/>
  <c r="DG4" i="6"/>
  <c r="DF4" i="6"/>
  <c r="DE4" i="6"/>
  <c r="DD4" i="6"/>
  <c r="DC4" i="6"/>
  <c r="DB4" i="6"/>
  <c r="AO4" i="6"/>
  <c r="AI4" i="6"/>
  <c r="AC4" i="6"/>
  <c r="DJ4" i="6" s="1"/>
  <c r="DH4" i="6" l="1"/>
  <c r="DI4" i="6"/>
  <c r="DG12" i="5"/>
  <c r="DF12" i="5"/>
  <c r="DE12" i="5"/>
  <c r="DD12" i="5"/>
  <c r="DC12" i="5"/>
  <c r="DI12" i="5" s="1"/>
  <c r="DB12" i="5"/>
  <c r="DH12" i="5" s="1"/>
  <c r="AO12" i="5"/>
  <c r="AI12" i="5"/>
  <c r="AC12" i="5"/>
  <c r="DJ12" i="5" s="1"/>
  <c r="DG11" i="5"/>
  <c r="DF11" i="5"/>
  <c r="DE11" i="5"/>
  <c r="DD11" i="5"/>
  <c r="DC11" i="5"/>
  <c r="DI11" i="5" s="1"/>
  <c r="DB11" i="5"/>
  <c r="AO11" i="5"/>
  <c r="AI11" i="5"/>
  <c r="AC11" i="5"/>
  <c r="DJ11" i="5" s="1"/>
  <c r="DG10" i="5"/>
  <c r="DF10" i="5"/>
  <c r="DE10" i="5"/>
  <c r="DD10" i="5"/>
  <c r="DC10" i="5"/>
  <c r="DI10" i="5" s="1"/>
  <c r="DB10" i="5"/>
  <c r="AO10" i="5"/>
  <c r="AI10" i="5"/>
  <c r="AC10" i="5"/>
  <c r="DJ10" i="5" s="1"/>
  <c r="DG9" i="5"/>
  <c r="DF9" i="5"/>
  <c r="DE9" i="5"/>
  <c r="DD9" i="5"/>
  <c r="DC9" i="5"/>
  <c r="DB9" i="5"/>
  <c r="AO9" i="5"/>
  <c r="AI9" i="5"/>
  <c r="AC9" i="5"/>
  <c r="DJ9" i="5" s="1"/>
  <c r="DG8" i="5"/>
  <c r="DF8" i="5"/>
  <c r="DE8" i="5"/>
  <c r="DD8" i="5"/>
  <c r="DC8" i="5"/>
  <c r="DB8" i="5"/>
  <c r="AO8" i="5"/>
  <c r="AI8" i="5"/>
  <c r="AC8" i="5"/>
  <c r="DJ8" i="5" s="1"/>
  <c r="DG7" i="5"/>
  <c r="DF7" i="5"/>
  <c r="DE7" i="5"/>
  <c r="DD7" i="5"/>
  <c r="DC7" i="5"/>
  <c r="DB7" i="5"/>
  <c r="AO7" i="5"/>
  <c r="AI7" i="5"/>
  <c r="AC7" i="5"/>
  <c r="DJ7" i="5" s="1"/>
  <c r="DG6" i="5"/>
  <c r="DF6" i="5"/>
  <c r="DE6" i="5"/>
  <c r="DD6" i="5"/>
  <c r="DC6" i="5"/>
  <c r="DB6" i="5"/>
  <c r="AO6" i="5"/>
  <c r="AI6" i="5"/>
  <c r="AC6" i="5"/>
  <c r="DJ6" i="5" s="1"/>
  <c r="DG5" i="5"/>
  <c r="DF5" i="5"/>
  <c r="DE5" i="5"/>
  <c r="DD5" i="5"/>
  <c r="DC5" i="5"/>
  <c r="DB5" i="5"/>
  <c r="AO5" i="5"/>
  <c r="AI5" i="5"/>
  <c r="AC5" i="5"/>
  <c r="DJ5" i="5" s="1"/>
  <c r="DG4" i="5"/>
  <c r="DF4" i="5"/>
  <c r="DE4" i="5"/>
  <c r="DD4" i="5"/>
  <c r="DC4" i="5"/>
  <c r="DB4" i="5"/>
  <c r="AO4" i="5"/>
  <c r="AI4" i="5"/>
  <c r="AC4" i="5"/>
  <c r="DJ4" i="5" s="1"/>
  <c r="DH11" i="5" l="1"/>
  <c r="DI8" i="5"/>
  <c r="DH9" i="5"/>
  <c r="DH5" i="5"/>
  <c r="DI9" i="5"/>
  <c r="DH10" i="5"/>
  <c r="DH8" i="5"/>
  <c r="DH6" i="5"/>
  <c r="DH7" i="5"/>
  <c r="DI6" i="5"/>
  <c r="DH4" i="5"/>
  <c r="DI7" i="5"/>
  <c r="DI4" i="5"/>
  <c r="DI5" i="5"/>
  <c r="V22" i="4" l="1"/>
  <c r="V21" i="4" s="1"/>
  <c r="V20" i="4" s="1"/>
  <c r="V19" i="4" s="1"/>
  <c r="V18" i="4" s="1"/>
  <c r="V17" i="4" s="1"/>
  <c r="V16" i="4" s="1"/>
  <c r="V15" i="4" s="1"/>
  <c r="V14" i="4" s="1"/>
  <c r="V13" i="4" s="1"/>
  <c r="V12" i="4" s="1"/>
  <c r="V11" i="4" s="1"/>
  <c r="V10" i="4" s="1"/>
  <c r="V9" i="4" s="1"/>
  <c r="V8" i="4" s="1"/>
  <c r="V7" i="4" s="1"/>
  <c r="V6" i="4" s="1"/>
  <c r="V5" i="4" s="1"/>
  <c r="V4" i="4" s="1"/>
  <c r="V3" i="4" s="1"/>
  <c r="BY9" i="3"/>
  <c r="BX9" i="3"/>
  <c r="BW9" i="3"/>
  <c r="BV9" i="3"/>
  <c r="BU9" i="3"/>
  <c r="BT9" i="3"/>
  <c r="AE9" i="3"/>
  <c r="Y9" i="3"/>
  <c r="S9" i="3"/>
  <c r="CB9" i="3" s="1"/>
  <c r="S8" i="3"/>
  <c r="BY7" i="3"/>
  <c r="BX7" i="3"/>
  <c r="BW7" i="3"/>
  <c r="BV7" i="3"/>
  <c r="BU7" i="3"/>
  <c r="BT7" i="3"/>
  <c r="AE7" i="3"/>
  <c r="Y7" i="3"/>
  <c r="S7" i="3"/>
  <c r="CB7" i="3" s="1"/>
  <c r="BY6" i="3"/>
  <c r="BX6" i="3"/>
  <c r="BW6" i="3"/>
  <c r="BV6" i="3"/>
  <c r="BU6" i="3"/>
  <c r="BT6" i="3"/>
  <c r="AE6" i="3"/>
  <c r="Y6" i="3"/>
  <c r="S6" i="3"/>
  <c r="CB6" i="3" s="1"/>
  <c r="BY5" i="3"/>
  <c r="BX5" i="3"/>
  <c r="BW5" i="3"/>
  <c r="BV5" i="3"/>
  <c r="BU5" i="3"/>
  <c r="BT5" i="3"/>
  <c r="AE5" i="3"/>
  <c r="Y5" i="3"/>
  <c r="S5" i="3"/>
  <c r="CB5" i="3" s="1"/>
  <c r="BY4" i="3"/>
  <c r="BX4" i="3"/>
  <c r="BW4" i="3"/>
  <c r="BV4" i="3"/>
  <c r="BU4" i="3"/>
  <c r="BT4" i="3"/>
  <c r="AE4" i="3"/>
  <c r="Y4" i="3"/>
  <c r="S4" i="3"/>
  <c r="CB4" i="3" s="1"/>
  <c r="A4" i="3"/>
  <c r="AC25" i="2"/>
  <c r="AC24" i="2"/>
  <c r="AC23" i="2"/>
  <c r="AC22" i="2"/>
  <c r="CT21" i="2"/>
  <c r="CS21" i="2"/>
  <c r="CR21" i="2"/>
  <c r="CQ21" i="2"/>
  <c r="CP21" i="2"/>
  <c r="CO21" i="2"/>
  <c r="AO21" i="2"/>
  <c r="AI21" i="2"/>
  <c r="AC21" i="2"/>
  <c r="CW21" i="2" s="1"/>
  <c r="CT20" i="2"/>
  <c r="CS20" i="2"/>
  <c r="CR20" i="2"/>
  <c r="CQ20" i="2"/>
  <c r="CP20" i="2"/>
  <c r="CO20" i="2"/>
  <c r="AO20" i="2"/>
  <c r="AI20" i="2"/>
  <c r="AC20" i="2"/>
  <c r="CW20" i="2" s="1"/>
  <c r="A20" i="2"/>
  <c r="AC16" i="2"/>
  <c r="AC15" i="2"/>
  <c r="CT14" i="2"/>
  <c r="CS14" i="2"/>
  <c r="CR14" i="2"/>
  <c r="CQ14" i="2"/>
  <c r="CP14" i="2"/>
  <c r="CV14" i="2" s="1"/>
  <c r="CO14" i="2"/>
  <c r="AO14" i="2"/>
  <c r="AI14" i="2"/>
  <c r="AC14" i="2"/>
  <c r="CW14" i="2" s="1"/>
  <c r="CT13" i="2"/>
  <c r="CS13" i="2"/>
  <c r="CR13" i="2"/>
  <c r="CQ13" i="2"/>
  <c r="CP13" i="2"/>
  <c r="CO13" i="2"/>
  <c r="AO13" i="2"/>
  <c r="AI13" i="2"/>
  <c r="AC13" i="2"/>
  <c r="CW13" i="2" s="1"/>
  <c r="A13" i="2"/>
  <c r="AC9" i="2"/>
  <c r="CT8" i="2"/>
  <c r="CS8" i="2"/>
  <c r="CR8" i="2"/>
  <c r="CQ8" i="2"/>
  <c r="CP8" i="2"/>
  <c r="CO8" i="2"/>
  <c r="AO8" i="2"/>
  <c r="AI8" i="2"/>
  <c r="AC8" i="2"/>
  <c r="CW8" i="2" s="1"/>
  <c r="CT7" i="2"/>
  <c r="CS7" i="2"/>
  <c r="CR7" i="2"/>
  <c r="CQ7" i="2"/>
  <c r="CP7" i="2"/>
  <c r="CO7" i="2"/>
  <c r="AO7" i="2"/>
  <c r="AI7" i="2"/>
  <c r="AC7" i="2"/>
  <c r="CW7" i="2" s="1"/>
  <c r="A7" i="2"/>
  <c r="A7" i="3"/>
  <c r="BZ4" i="3" l="1"/>
  <c r="CU21" i="2"/>
  <c r="A4" i="5"/>
  <c r="A5" i="5" s="1"/>
  <c r="CV8" i="2"/>
  <c r="CU13" i="2"/>
  <c r="BZ6" i="3"/>
  <c r="CA7" i="3"/>
  <c r="CV13" i="2"/>
  <c r="CU14" i="2"/>
  <c r="BZ9" i="3"/>
  <c r="CA9" i="3"/>
  <c r="CV7" i="2"/>
  <c r="CU20" i="2"/>
  <c r="CA4" i="3"/>
  <c r="CU7" i="2"/>
  <c r="CV20" i="2"/>
  <c r="CA5" i="3"/>
  <c r="CU8" i="2"/>
  <c r="CV21" i="2"/>
  <c r="BZ5" i="3"/>
  <c r="CA6" i="3"/>
  <c r="BZ7" i="3"/>
  <c r="A6" i="5" l="1"/>
  <c r="A7" i="5" s="1"/>
  <c r="A8" i="5" l="1"/>
  <c r="A9" i="5" l="1"/>
  <c r="A10" i="5" l="1"/>
  <c r="A11" i="5" s="1"/>
  <c r="A12" i="5" s="1"/>
</calcChain>
</file>

<file path=xl/sharedStrings.xml><?xml version="1.0" encoding="utf-8"?>
<sst xmlns="http://schemas.openxmlformats.org/spreadsheetml/2006/main" count="1166" uniqueCount="268">
  <si>
    <t>Entry #</t>
  </si>
  <si>
    <t>Patient Name</t>
  </si>
  <si>
    <t>Age</t>
  </si>
  <si>
    <t>Ethnicity
(Af-Am, As-Am, Caucas, Hispan, Other)</t>
  </si>
  <si>
    <t>Gender</t>
  </si>
  <si>
    <t>Interval from Onset to 1st Eval (In months)</t>
  </si>
  <si>
    <t>Interval from Onset to 1st Eval</t>
  </si>
  <si>
    <t>Wound Type</t>
  </si>
  <si>
    <t>Definitions</t>
  </si>
  <si>
    <t>Wound Location</t>
  </si>
  <si>
    <t>Risk Factors (Deformity, Previous Wound, Previous Amputation, Neuropathy, Peripheral Artery Disease, None)</t>
  </si>
  <si>
    <t>New Patient?</t>
  </si>
  <si>
    <t>In-patient/Out-patient</t>
  </si>
  <si>
    <t>Date</t>
  </si>
  <si>
    <t>Date
(Julian Calendar)</t>
  </si>
  <si>
    <t>Wound Score</t>
  </si>
  <si>
    <t>Ethnicity</t>
  </si>
  <si>
    <t>Wound Type (Deformity, Infection, Ischemia/Hypoxia)</t>
  </si>
  <si>
    <t>Right or Left</t>
  </si>
  <si>
    <t>Risk Factors</t>
  </si>
  <si>
    <t>In-patient/ Out-patient</t>
  </si>
  <si>
    <t>Wellness Score</t>
  </si>
  <si>
    <t>Goal Score</t>
  </si>
  <si>
    <t>Wagner's Grade</t>
  </si>
  <si>
    <t>UTSA/Lavery Stage</t>
  </si>
  <si>
    <t>UTSA/Lavery Grade</t>
  </si>
  <si>
    <t>NPUAP</t>
  </si>
  <si>
    <t>IDSA DFW</t>
  </si>
  <si>
    <t>Outcome</t>
  </si>
  <si>
    <t>Evaluator</t>
  </si>
  <si>
    <t>Initial or Follow-Up Score</t>
  </si>
  <si>
    <t>Comorbidities</t>
  </si>
  <si>
    <t>Medical Conditions</t>
  </si>
  <si>
    <t>End Point Outcome</t>
  </si>
  <si>
    <t>Af-Am</t>
  </si>
  <si>
    <t>Wound Details</t>
  </si>
  <si>
    <t>Male</t>
  </si>
  <si>
    <t>Yes</t>
  </si>
  <si>
    <t>Right</t>
  </si>
  <si>
    <t>Toes</t>
  </si>
  <si>
    <t>In-patient</t>
  </si>
  <si>
    <t>A</t>
  </si>
  <si>
    <t>I</t>
  </si>
  <si>
    <t>Uninfected</t>
  </si>
  <si>
    <t>Staff</t>
  </si>
  <si>
    <t>Initial</t>
  </si>
  <si>
    <t>Normal</t>
  </si>
  <si>
    <t>In-patient      Out-patient</t>
  </si>
  <si>
    <t>Health Status Score</t>
  </si>
  <si>
    <t>Other Wound Classifications</t>
  </si>
  <si>
    <t>Previous Management (Interventions)</t>
  </si>
  <si>
    <t>Current Management (Interventions)</t>
  </si>
  <si>
    <t>Medical Assessments of Patients With Wounds</t>
  </si>
  <si>
    <t>Totals</t>
  </si>
  <si>
    <t>Healing</t>
  </si>
  <si>
    <t>Wound Scores</t>
  </si>
  <si>
    <t>As-Am</t>
  </si>
  <si>
    <t>Female</t>
  </si>
  <si>
    <t>No</t>
  </si>
  <si>
    <t>Left</t>
  </si>
  <si>
    <t>Forefoot</t>
  </si>
  <si>
    <t>Out-patient</t>
  </si>
  <si>
    <t>B</t>
  </si>
  <si>
    <t>II</t>
  </si>
  <si>
    <t>Mild</t>
  </si>
  <si>
    <t>Resident</t>
  </si>
  <si>
    <t>F/U</t>
  </si>
  <si>
    <t>Impaired</t>
  </si>
  <si>
    <t>Improved</t>
  </si>
  <si>
    <t>Caucas</t>
  </si>
  <si>
    <t>End Point Outcome (0=Amp/Death, 1/2=Worsening, 1=No change,            1 1/2=Improved, 2=Healed)</t>
  </si>
  <si>
    <t>Midfoot</t>
  </si>
  <si>
    <t>C</t>
  </si>
  <si>
    <t>III</t>
  </si>
  <si>
    <t>Moderate</t>
  </si>
  <si>
    <t>Decompensated</t>
  </si>
  <si>
    <t>No Change</t>
  </si>
  <si>
    <t>Hispan</t>
  </si>
  <si>
    <t>Hindfoot</t>
  </si>
  <si>
    <t>D</t>
  </si>
  <si>
    <t>IV</t>
  </si>
  <si>
    <t>Severe</t>
  </si>
  <si>
    <t>Notes</t>
  </si>
  <si>
    <t>Worsening</t>
  </si>
  <si>
    <t>Other</t>
  </si>
  <si>
    <t>Ankle</t>
  </si>
  <si>
    <t>A*</t>
  </si>
  <si>
    <t>0*</t>
  </si>
  <si>
    <t>I*</t>
  </si>
  <si>
    <t>Uninfected*</t>
  </si>
  <si>
    <t>Death</t>
  </si>
  <si>
    <t>Leg</t>
  </si>
  <si>
    <t>N/A</t>
  </si>
  <si>
    <t>B*</t>
  </si>
  <si>
    <t>II*</t>
  </si>
  <si>
    <t>Mild*</t>
  </si>
  <si>
    <t>C*</t>
  </si>
  <si>
    <t>III*</t>
  </si>
  <si>
    <t>Moderate*</t>
  </si>
  <si>
    <t>1*</t>
  </si>
  <si>
    <t>D*</t>
  </si>
  <si>
    <t>Deformity?</t>
  </si>
  <si>
    <t>IV*</t>
  </si>
  <si>
    <t>Severe*</t>
  </si>
  <si>
    <t>Appearance</t>
  </si>
  <si>
    <t>SUMIF(A1:A50,"=true",B1:B50)</t>
  </si>
  <si>
    <t>COUNTIF(A1:A50,"=true")</t>
  </si>
  <si>
    <t>2*</t>
  </si>
  <si>
    <t>Unstag.</t>
  </si>
  <si>
    <t>Infection?</t>
  </si>
  <si>
    <t>SUMIF(A1:A50,"=false",B1:B50)</t>
  </si>
  <si>
    <t>COUNTIF(A1:A50,"=false")</t>
  </si>
  <si>
    <t>3*</t>
  </si>
  <si>
    <t>Ischemia/Hypoxia?</t>
  </si>
  <si>
    <t>4*</t>
  </si>
  <si>
    <t>Other?</t>
  </si>
  <si>
    <t>Size</t>
  </si>
  <si>
    <t>5*</t>
  </si>
  <si>
    <t>Depth</t>
  </si>
  <si>
    <t>Infection</t>
  </si>
  <si>
    <t>Perfusion</t>
  </si>
  <si>
    <t>Total</t>
  </si>
  <si>
    <t>ADL Ability</t>
  </si>
  <si>
    <t>Ambulation</t>
  </si>
  <si>
    <t>Comordbids</t>
  </si>
  <si>
    <t>Smoking/ Steroid Use</t>
  </si>
  <si>
    <t>Neurological Impairment</t>
  </si>
  <si>
    <t>Motivation</t>
  </si>
  <si>
    <t>Comprehension</t>
  </si>
  <si>
    <t>Compliance</t>
  </si>
  <si>
    <t>Others' Support</t>
  </si>
  <si>
    <t>Insight</t>
  </si>
  <si>
    <t>Wagner's Grade (0 - 5)</t>
  </si>
  <si>
    <t>UTSA/Lavery</t>
  </si>
  <si>
    <t>NPUAP (I - IV)</t>
  </si>
  <si>
    <t>IDSA DFW (Uninfect, Mild, Mod, Severe)</t>
  </si>
  <si>
    <t>Comorbidities (DM, CKD, Dialysis, CAD, HTN, PAD, COPD, VSD, Obesity, Smoke, Other)</t>
  </si>
  <si>
    <t>Cardiovascular</t>
  </si>
  <si>
    <t>Endocrine</t>
  </si>
  <si>
    <t>Hematological</t>
  </si>
  <si>
    <t>Infectious Disease</t>
  </si>
  <si>
    <t>Neurological</t>
  </si>
  <si>
    <t>Nutrition</t>
  </si>
  <si>
    <t>Psychiatric</t>
  </si>
  <si>
    <t>Pulmonary</t>
  </si>
  <si>
    <t>Renal</t>
  </si>
  <si>
    <t>Rheumatological</t>
  </si>
  <si>
    <t>Total                               (Should be 10 &amp; 10)</t>
  </si>
  <si>
    <t>Stage (A - D)</t>
  </si>
  <si>
    <t>Grade (0 - III)</t>
  </si>
  <si>
    <t>Deformity</t>
  </si>
  <si>
    <t>End Point</t>
  </si>
  <si>
    <t>Supporting Info</t>
  </si>
  <si>
    <t>Prev. Wound</t>
  </si>
  <si>
    <t>Prev. Amp.</t>
  </si>
  <si>
    <t>Neuropathy</t>
  </si>
  <si>
    <t>PAD</t>
  </si>
  <si>
    <t>Initial Total</t>
  </si>
  <si>
    <t>End Point Total</t>
  </si>
  <si>
    <t>DM</t>
  </si>
  <si>
    <t>CKD</t>
  </si>
  <si>
    <t>Dialysis</t>
  </si>
  <si>
    <t>CAD</t>
  </si>
  <si>
    <t>HTN</t>
  </si>
  <si>
    <t>COPD</t>
  </si>
  <si>
    <t>VSD</t>
  </si>
  <si>
    <t>Obesity</t>
  </si>
  <si>
    <t>Smoke</t>
  </si>
  <si>
    <t>JT</t>
  </si>
  <si>
    <t>Ischemia/Hypoxia</t>
  </si>
  <si>
    <t>Foot b/l</t>
  </si>
  <si>
    <t>3 scores</t>
  </si>
  <si>
    <t>Neuropathy, Peripheral Artery Disease</t>
  </si>
  <si>
    <t>42/2013</t>
  </si>
  <si>
    <t>Wet-Dry</t>
  </si>
  <si>
    <t>MR</t>
  </si>
  <si>
    <t>4 months</t>
  </si>
  <si>
    <t>Infection, Ischemia/Hypoxia</t>
  </si>
  <si>
    <t>Left distal rearfoot</t>
  </si>
  <si>
    <t>Previous Wound, Previous Amput, Neuropathy, Peripheral Artery Disease</t>
  </si>
  <si>
    <t>96/2013</t>
  </si>
  <si>
    <t>S/P LLE bypass and proximal Chopart's amputation</t>
  </si>
  <si>
    <t>Santyl, IV abx</t>
  </si>
  <si>
    <t>DM, HTN, PAD</t>
  </si>
  <si>
    <t>HbgA1c 7.3</t>
  </si>
  <si>
    <t>WBC 18.1, Hct 33</t>
  </si>
  <si>
    <t>IV Vanc/Zosyn</t>
  </si>
  <si>
    <t>P. neuropathy</t>
  </si>
  <si>
    <t>Prealbumin 17.2</t>
  </si>
  <si>
    <t>DP</t>
  </si>
  <si>
    <t>5 years</t>
  </si>
  <si>
    <t>Left sub 1st met head</t>
  </si>
  <si>
    <t>Deformity, Neuropathy</t>
  </si>
  <si>
    <t>106/2013</t>
  </si>
  <si>
    <t>Wound care with SSD, debridement, offloading with wedge shoe</t>
  </si>
  <si>
    <t>Debridement</t>
  </si>
  <si>
    <t>DM, CKD, Dialysis, HTN</t>
  </si>
  <si>
    <t>Hgb A1c 8.6</t>
  </si>
  <si>
    <t>WBC 10.7, H/H 11.7/35.8</t>
  </si>
  <si>
    <t>Vanc/Zosyn</t>
  </si>
  <si>
    <t>Cr 7.35, BUN 62</t>
  </si>
  <si>
    <t>EE</t>
  </si>
  <si>
    <t>1 year</t>
  </si>
  <si>
    <t>L Posterior Heel</t>
  </si>
  <si>
    <t>123/2013</t>
  </si>
  <si>
    <t>Local wound care</t>
  </si>
  <si>
    <t>OR debridement</t>
  </si>
  <si>
    <t>Bradycardia, Type I/II heart  block</t>
  </si>
  <si>
    <t>HgA1c 8.7</t>
  </si>
  <si>
    <t>H/H = 11.7/35.0</t>
  </si>
  <si>
    <t>P. neuropathy, Parkinson's</t>
  </si>
  <si>
    <t>Pre-albumin 10.7</t>
  </si>
  <si>
    <t>4 scores</t>
  </si>
  <si>
    <t>133/2013</t>
  </si>
  <si>
    <t>Wound care with xeroform</t>
  </si>
  <si>
    <t>AD</t>
  </si>
  <si>
    <t>?</t>
  </si>
  <si>
    <t>Pressure wound</t>
  </si>
  <si>
    <t>129/2013</t>
  </si>
  <si>
    <t>Unknown</t>
  </si>
  <si>
    <t>IV abx, offloading</t>
  </si>
  <si>
    <t>HTN, Obesity, Smoke</t>
  </si>
  <si>
    <t>Anemia</t>
  </si>
  <si>
    <t>Sepsis (WBC prev 30, now 15.7)</t>
  </si>
  <si>
    <t>Altered mental status</t>
  </si>
  <si>
    <t>Hx of malnutrition</t>
  </si>
  <si>
    <t>Lower lobe pneumonia</t>
  </si>
  <si>
    <t>Labs ok</t>
  </si>
  <si>
    <t>Hx of delirium/dementia</t>
  </si>
  <si>
    <t>6 scores</t>
  </si>
  <si>
    <t>HLD</t>
  </si>
  <si>
    <t>No psych meds</t>
  </si>
  <si>
    <t>IG</t>
  </si>
  <si>
    <t>R foot 1st interspace</t>
  </si>
  <si>
    <t>194/2013</t>
  </si>
  <si>
    <t>R foot 2nd digit amp. With partial closure</t>
  </si>
  <si>
    <t>HbA1c = 12.0 (7/13/2013)</t>
  </si>
  <si>
    <t>WBC = 21.2 (7/13/2013)</t>
  </si>
  <si>
    <t>Systemic sepsis; HR 103, WBC 21.5, SIRS + infected foot wound</t>
  </si>
  <si>
    <t>Absent light touch sensation to toes</t>
  </si>
  <si>
    <t>Albumin = 3.5 (7/13/2013); Range 2.4 - 2.9 during admission</t>
  </si>
  <si>
    <t>BUN 24, CR 1.13, Urea/Cr = 21 (7/13/2013)</t>
  </si>
  <si>
    <t>205/2013</t>
  </si>
  <si>
    <t>R foot partial 1st amp; 2nd ray amp. With delayer primary closure</t>
  </si>
  <si>
    <t>284/2013</t>
  </si>
  <si>
    <t xml:space="preserve">came into ED on 10/10/2013 for calf wound but at that time, toe wounds appeared to be healed, no BKA. </t>
  </si>
  <si>
    <t>AW</t>
  </si>
  <si>
    <t>yes</t>
  </si>
  <si>
    <t>M</t>
  </si>
  <si>
    <t>F</t>
  </si>
  <si>
    <t>in-patient</t>
  </si>
  <si>
    <t>a1c 14.0</t>
  </si>
  <si>
    <t>Systemic</t>
  </si>
  <si>
    <t>Local</t>
  </si>
  <si>
    <t>Glycemic Control</t>
  </si>
  <si>
    <t>Exercise/Activity</t>
  </si>
  <si>
    <t>Diet (Obsity)</t>
  </si>
  <si>
    <t>Smoking/Tabacco</t>
  </si>
  <si>
    <t>Medications</t>
  </si>
  <si>
    <t>Dressing Changes</t>
  </si>
  <si>
    <t>Off-Loading</t>
  </si>
  <si>
    <t>Skin/ Nail Caare</t>
  </si>
  <si>
    <t>Edema Control</t>
  </si>
  <si>
    <t>Follow-up Exams</t>
  </si>
  <si>
    <t>In-patient         Out-patient</t>
  </si>
  <si>
    <t>In or out patient</t>
  </si>
  <si>
    <t>Pacific Islander</t>
  </si>
  <si>
    <t>Samoan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</si>
</sst>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/#"/>
    <numFmt numFmtId="165" formatCode="0.0"/>
  </numFmts>
  <fonts count="18">
    <font>
      <sz val="12"/>
      <color rgb="FF000000"/>
      <name val="Verdana"/>
    </font>
    <font>
      <sz val="12"/>
      <color rgb="FF000000"/>
      <name val="Calibri"/>
      <family val="2"/>
    </font>
    <font>
      <sz val="12"/>
      <name val="Verdana"/>
      <family val="2"/>
    </font>
    <font>
      <sz val="6"/>
      <color rgb="FF000000"/>
      <name val="Calibri (body)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7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name val="Verdana"/>
      <family val="2"/>
    </font>
    <font>
      <sz val="12"/>
      <color rgb="FFFF0000"/>
      <name val="Verdana"/>
      <family val="2"/>
    </font>
    <font>
      <sz val="12"/>
      <color rgb="FFFF0000"/>
      <name val="Calibri"/>
      <family val="2"/>
    </font>
    <font>
      <sz val="12"/>
      <color rgb="FF000000"/>
      <name val="Calibri"/>
      <family val="2"/>
    </font>
    <font>
      <sz val="12"/>
      <color rgb="FF000000"/>
      <name val="Verdana"/>
      <family val="2"/>
    </font>
    <font>
      <sz val="9"/>
      <color rgb="FF000000"/>
      <name val="Calibri"/>
      <family val="2"/>
    </font>
    <font>
      <sz val="12"/>
      <color rgb="FF000000"/>
      <name val="Calibri"/>
    </font>
    <font>
      <sz val="12"/>
      <name val="Verdana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FF"/>
        <bgColor rgb="FFFF99FF"/>
      </patternFill>
    </fill>
    <fill>
      <patternFill patternType="solid">
        <fgColor rgb="FFD2DAE4"/>
        <bgColor rgb="FFD2DAE4"/>
      </patternFill>
    </fill>
    <fill>
      <patternFill patternType="solid">
        <fgColor rgb="FFFDE9D9"/>
        <bgColor rgb="FFFDE9D9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rgb="FFFFFFFF"/>
      </patternFill>
    </fill>
  </fills>
  <borders count="19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AAAAAA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AAAAAA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AAAAAA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AAAAAA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AAAAAA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AAAAAA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AAAAAA"/>
      </left>
      <right style="thin">
        <color rgb="FFAAAAAA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medium">
        <color rgb="FF000000"/>
      </left>
      <right style="thin">
        <color rgb="FFAAAAAA"/>
      </right>
      <top style="medium">
        <color rgb="FF000000"/>
      </top>
      <bottom/>
      <diagonal/>
    </border>
    <border>
      <left style="thin">
        <color rgb="FFAAAAAA"/>
      </left>
      <right style="thin">
        <color rgb="FFAAAAAA"/>
      </right>
      <top style="medium">
        <color rgb="FF000000"/>
      </top>
      <bottom/>
      <diagonal/>
    </border>
    <border>
      <left style="thin">
        <color rgb="FFAAAAAA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AAAAAA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AAAAAA"/>
      </bottom>
      <diagonal/>
    </border>
    <border>
      <left style="thin">
        <color rgb="FF000000"/>
      </left>
      <right style="medium">
        <color rgb="FF000000"/>
      </right>
      <top/>
      <bottom style="thin">
        <color rgb="FFAAAAAA"/>
      </bottom>
      <diagonal/>
    </border>
    <border>
      <left style="medium">
        <color rgb="FF000000"/>
      </left>
      <right style="thin">
        <color rgb="FF000000"/>
      </right>
      <top/>
      <bottom style="thin">
        <color rgb="FFAAAAAA"/>
      </bottom>
      <diagonal/>
    </border>
    <border>
      <left style="medium">
        <color rgb="FF000000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000000"/>
      </right>
      <top/>
      <bottom style="thin">
        <color rgb="FFAAAAA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AAAAAA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AAAAAA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ck">
        <color rgb="FF51515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medium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ck">
        <color rgb="FF515151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medium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515151"/>
      </right>
      <top style="medium">
        <color rgb="FF000000"/>
      </top>
      <bottom style="thin">
        <color rgb="FF000000"/>
      </bottom>
      <diagonal/>
    </border>
    <border>
      <left style="thin">
        <color rgb="FF515151"/>
      </left>
      <right style="medium">
        <color rgb="FF000000"/>
      </right>
      <top style="medium">
        <color rgb="FF000000"/>
      </top>
      <bottom style="thin">
        <color rgb="FF51515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515151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thin">
        <color rgb="FFAAAAAA"/>
      </bottom>
      <diagonal/>
    </border>
    <border>
      <left style="dotted">
        <color rgb="FF000000"/>
      </left>
      <right style="dotted">
        <color rgb="FF000000"/>
      </right>
      <top/>
      <bottom style="thin">
        <color rgb="FFAAAAAA"/>
      </bottom>
      <diagonal/>
    </border>
    <border>
      <left style="dotted">
        <color rgb="FF000000"/>
      </left>
      <right style="thin">
        <color rgb="FF000000"/>
      </right>
      <top/>
      <bottom style="thin">
        <color rgb="FFAAAAAA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515151"/>
      </left>
      <right style="thin">
        <color rgb="FF000000"/>
      </right>
      <top/>
      <bottom style="thin">
        <color rgb="FFAAAAAA"/>
      </bottom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515151"/>
      </right>
      <top style="thin">
        <color rgb="FF000000"/>
      </top>
      <bottom style="thin">
        <color rgb="FFAAAAAA"/>
      </bottom>
      <diagonal/>
    </border>
    <border>
      <left style="thick">
        <color rgb="FF515151"/>
      </left>
      <right/>
      <top/>
      <bottom/>
      <diagonal/>
    </border>
    <border>
      <left style="thin">
        <color rgb="FF515151"/>
      </left>
      <right style="thin">
        <color rgb="FF000000"/>
      </right>
      <top style="thin">
        <color rgb="FFAAAAAA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515151"/>
      </bottom>
      <diagonal/>
    </border>
    <border>
      <left style="medium">
        <color rgb="FF000000"/>
      </left>
      <right style="thick">
        <color rgb="FF515151"/>
      </right>
      <top style="thin">
        <color rgb="FFAAAAAA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51515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51515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515151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thin">
        <color rgb="FF515151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thin">
        <color rgb="FF515151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thin">
        <color rgb="FF515151"/>
      </bottom>
      <diagonal/>
    </border>
    <border>
      <left style="dotted">
        <color rgb="FF000000"/>
      </left>
      <right style="thin">
        <color rgb="FF000000"/>
      </right>
      <top style="medium">
        <color rgb="FF000000"/>
      </top>
      <bottom style="thin">
        <color rgb="FF51515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515151"/>
      </bottom>
      <diagonal/>
    </border>
    <border>
      <left style="medium">
        <color rgb="FF000000"/>
      </left>
      <right/>
      <top/>
      <bottom style="thin">
        <color rgb="FF515151"/>
      </bottom>
      <diagonal/>
    </border>
    <border>
      <left style="medium">
        <color rgb="FF000000"/>
      </left>
      <right style="thin">
        <color rgb="FF000000"/>
      </right>
      <top style="thin">
        <color rgb="FF515151"/>
      </top>
      <bottom/>
      <diagonal/>
    </border>
    <border>
      <left style="thin">
        <color rgb="FF000000"/>
      </left>
      <right style="thin">
        <color rgb="FF000000"/>
      </right>
      <top style="thin">
        <color rgb="FF515151"/>
      </top>
      <bottom/>
      <diagonal/>
    </border>
    <border>
      <left style="thin">
        <color rgb="FF000000"/>
      </left>
      <right style="medium">
        <color rgb="FF000000"/>
      </right>
      <top style="thin">
        <color rgb="FF515151"/>
      </top>
      <bottom style="thin">
        <color rgb="FFAAAAAA"/>
      </bottom>
      <diagonal/>
    </border>
    <border>
      <left style="medium">
        <color rgb="FF000000"/>
      </left>
      <right style="thin">
        <color rgb="FF000000"/>
      </right>
      <top style="thin">
        <color rgb="FF515151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rgb="FFAAAAAA"/>
      </bottom>
      <diagonal/>
    </border>
    <border>
      <left style="medium">
        <color rgb="FF000000"/>
      </left>
      <right style="dotted">
        <color rgb="FF000000"/>
      </right>
      <top style="thin">
        <color rgb="FF515151"/>
      </top>
      <bottom style="thin">
        <color rgb="FFAAAAAA"/>
      </bottom>
      <diagonal/>
    </border>
    <border>
      <left style="dotted">
        <color rgb="FF000000"/>
      </left>
      <right style="dotted">
        <color rgb="FF000000"/>
      </right>
      <top style="thin">
        <color rgb="FF515151"/>
      </top>
      <bottom style="thin">
        <color rgb="FFAAAAAA"/>
      </bottom>
      <diagonal/>
    </border>
    <border>
      <left style="dotted">
        <color rgb="FF000000"/>
      </left>
      <right style="medium">
        <color rgb="FF000000"/>
      </right>
      <top style="thin">
        <color rgb="FF515151"/>
      </top>
      <bottom style="thin">
        <color rgb="FFAAAAAA"/>
      </bottom>
      <diagonal/>
    </border>
    <border>
      <left style="dotted">
        <color rgb="FF000000"/>
      </left>
      <right style="thin">
        <color rgb="FF000000"/>
      </right>
      <top style="thin">
        <color rgb="FF515151"/>
      </top>
      <bottom style="thin">
        <color rgb="FFAAAAAA"/>
      </bottom>
      <diagonal/>
    </border>
    <border>
      <left style="medium">
        <color rgb="FF000000"/>
      </left>
      <right style="thick">
        <color rgb="FF515151"/>
      </right>
      <top style="thin">
        <color rgb="FF515151"/>
      </top>
      <bottom style="thin">
        <color rgb="FFAAAAAA"/>
      </bottom>
      <diagonal/>
    </border>
    <border>
      <left style="thick">
        <color rgb="FF515151"/>
      </left>
      <right/>
      <top style="thin">
        <color rgb="FF515151"/>
      </top>
      <bottom style="thin">
        <color rgb="FFAAAAAA"/>
      </bottom>
      <diagonal/>
    </border>
    <border>
      <left style="thin">
        <color rgb="FF515151"/>
      </left>
      <right style="thin">
        <color rgb="FF000000"/>
      </right>
      <top style="thin">
        <color rgb="FFAAAAAA"/>
      </top>
      <bottom/>
      <diagonal/>
    </border>
    <border>
      <left style="thin">
        <color rgb="FF000000"/>
      </left>
      <right style="thin">
        <color rgb="FF000000"/>
      </right>
      <top style="thin">
        <color rgb="FFAAAAAA"/>
      </top>
      <bottom/>
      <diagonal/>
    </border>
    <border>
      <left style="thin">
        <color rgb="FF000000"/>
      </left>
      <right style="medium">
        <color rgb="FF000000"/>
      </right>
      <top style="thin">
        <color rgb="FFAAAAAA"/>
      </top>
      <bottom/>
      <diagonal/>
    </border>
    <border>
      <left style="medium">
        <color rgb="FF000000"/>
      </left>
      <right style="thin">
        <color rgb="FF000000"/>
      </right>
      <top style="thin">
        <color rgb="FFAAAAAA"/>
      </top>
      <bottom/>
      <diagonal/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AAAAAA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AAAAAA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AAAAAA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AAAAAA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AAAAAA"/>
      </top>
      <bottom/>
      <diagonal/>
    </border>
    <border>
      <left style="dotted">
        <color rgb="FF000000"/>
      </left>
      <right style="dotted">
        <color rgb="FF000000"/>
      </right>
      <top style="thin">
        <color rgb="FFAAAAAA"/>
      </top>
      <bottom/>
      <diagonal/>
    </border>
    <border>
      <left style="dotted">
        <color rgb="FF000000"/>
      </left>
      <right style="thin">
        <color rgb="FF000000"/>
      </right>
      <top style="thin">
        <color rgb="FFAAAAAA"/>
      </top>
      <bottom/>
      <diagonal/>
    </border>
    <border>
      <left style="medium">
        <color rgb="FF000000"/>
      </left>
      <right style="thick">
        <color rgb="FF515151"/>
      </right>
      <top style="thin">
        <color rgb="FFAAAAAA"/>
      </top>
      <bottom style="thin">
        <color rgb="FF000000"/>
      </bottom>
      <diagonal/>
    </border>
    <border>
      <left style="thick">
        <color rgb="FF515151"/>
      </left>
      <right/>
      <top style="thin">
        <color rgb="FFAAAAAA"/>
      </top>
      <bottom/>
      <diagonal/>
    </border>
    <border>
      <left style="thin">
        <color rgb="FF515151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515151"/>
      </right>
      <top style="thin">
        <color rgb="FF000000"/>
      </top>
      <bottom style="thin">
        <color rgb="FF000000"/>
      </bottom>
      <diagonal/>
    </border>
    <border>
      <left style="thin">
        <color rgb="FF515151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515151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515151"/>
      </top>
      <bottom/>
      <diagonal/>
    </border>
    <border>
      <left style="thin">
        <color rgb="FF000000"/>
      </left>
      <right style="dotted">
        <color rgb="FF000000"/>
      </right>
      <top style="medium">
        <color rgb="FF000000"/>
      </top>
      <bottom style="thin">
        <color rgb="FF000000"/>
      </bottom>
      <diagonal/>
    </border>
    <border>
      <left style="dotted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dotted">
        <color rgb="FF000000"/>
      </left>
      <right/>
      <top style="medium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/>
      <bottom/>
      <diagonal/>
    </border>
    <border>
      <left style="thin">
        <color rgb="FF000000"/>
      </left>
      <right style="dotted">
        <color rgb="FF000000"/>
      </right>
      <top style="medium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AAAAAA"/>
      </left>
      <right style="dotted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AAAAAA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dotted">
        <color rgb="FF000000"/>
      </right>
      <top/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 style="medium">
        <color indexed="64"/>
      </bottom>
      <diagonal/>
    </border>
    <border>
      <left style="dotted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tted">
        <color rgb="FF000000"/>
      </right>
      <top/>
      <bottom style="medium">
        <color indexed="64"/>
      </bottom>
      <diagonal/>
    </border>
    <border>
      <left style="dotted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1">
    <xf numFmtId="0" fontId="0" fillId="0" borderId="0" xfId="0" applyAlignment="1">
      <alignment vertical="top" wrapText="1"/>
    </xf>
    <xf numFmtId="0" fontId="1" fillId="0" borderId="5" xfId="0" applyFont="1" applyBorder="1" applyAlignment="1">
      <alignment vertical="center" wrapText="1"/>
    </xf>
    <xf numFmtId="1" fontId="1" fillId="0" borderId="5" xfId="0" applyNumberFormat="1" applyFont="1" applyBorder="1" applyAlignment="1">
      <alignment vertical="center" wrapText="1"/>
    </xf>
    <xf numFmtId="1" fontId="1" fillId="0" borderId="5" xfId="0" applyNumberFormat="1" applyFont="1" applyBorder="1" applyAlignment="1">
      <alignment horizontal="center" vertical="center" wrapText="1"/>
    </xf>
    <xf numFmtId="0" fontId="1" fillId="0" borderId="0" xfId="0" applyFont="1"/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/>
    <xf numFmtId="0" fontId="1" fillId="2" borderId="21" xfId="0" applyFont="1" applyFill="1" applyBorder="1" applyAlignment="1">
      <alignment wrapText="1"/>
    </xf>
    <xf numFmtId="1" fontId="1" fillId="2" borderId="21" xfId="0" applyNumberFormat="1" applyFont="1" applyFill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1" fontId="1" fillId="2" borderId="51" xfId="0" applyNumberFormat="1" applyFont="1" applyFill="1" applyBorder="1" applyAlignment="1">
      <alignment horizontal="center" vertical="center" wrapText="1"/>
    </xf>
    <xf numFmtId="0" fontId="1" fillId="3" borderId="57" xfId="0" applyFont="1" applyFill="1" applyBorder="1" applyAlignment="1">
      <alignment horizontal="center" vertical="center" wrapText="1"/>
    </xf>
    <xf numFmtId="0" fontId="1" fillId="3" borderId="58" xfId="0" applyFont="1" applyFill="1" applyBorder="1" applyAlignment="1">
      <alignment horizontal="center" vertical="center" wrapText="1"/>
    </xf>
    <xf numFmtId="0" fontId="1" fillId="0" borderId="60" xfId="0" applyFont="1" applyBorder="1"/>
    <xf numFmtId="0" fontId="1" fillId="3" borderId="59" xfId="0" applyFont="1" applyFill="1" applyBorder="1" applyAlignment="1">
      <alignment horizontal="center" vertical="center" wrapText="1"/>
    </xf>
    <xf numFmtId="0" fontId="1" fillId="0" borderId="61" xfId="0" applyFont="1" applyBorder="1"/>
    <xf numFmtId="1" fontId="1" fillId="2" borderId="53" xfId="0" applyNumberFormat="1" applyFont="1" applyFill="1" applyBorder="1" applyAlignment="1">
      <alignment horizontal="center" vertical="center" wrapText="1"/>
    </xf>
    <xf numFmtId="0" fontId="1" fillId="4" borderId="48" xfId="0" applyFont="1" applyFill="1" applyBorder="1" applyAlignment="1">
      <alignment horizontal="center" vertical="center" wrapText="1"/>
    </xf>
    <xf numFmtId="0" fontId="1" fillId="0" borderId="44" xfId="0" applyFont="1" applyBorder="1"/>
    <xf numFmtId="14" fontId="1" fillId="3" borderId="58" xfId="0" applyNumberFormat="1" applyFont="1" applyFill="1" applyBorder="1" applyAlignment="1">
      <alignment horizontal="center" vertical="center" wrapText="1"/>
    </xf>
    <xf numFmtId="0" fontId="9" fillId="0" borderId="5" xfId="0" applyFont="1" applyBorder="1"/>
    <xf numFmtId="0" fontId="1" fillId="4" borderId="51" xfId="0" applyFont="1" applyFill="1" applyBorder="1" applyAlignment="1">
      <alignment horizontal="center" vertical="center" wrapText="1"/>
    </xf>
    <xf numFmtId="0" fontId="1" fillId="0" borderId="62" xfId="0" applyFont="1" applyBorder="1"/>
    <xf numFmtId="14" fontId="1" fillId="4" borderId="51" xfId="0" applyNumberFormat="1" applyFont="1" applyFill="1" applyBorder="1" applyAlignment="1">
      <alignment horizontal="center" vertical="center" wrapText="1"/>
    </xf>
    <xf numFmtId="0" fontId="1" fillId="0" borderId="63" xfId="0" applyFont="1" applyBorder="1"/>
    <xf numFmtId="0" fontId="1" fillId="4" borderId="53" xfId="0" applyFont="1" applyFill="1" applyBorder="1" applyAlignment="1">
      <alignment horizontal="center" vertical="center" wrapText="1"/>
    </xf>
    <xf numFmtId="0" fontId="1" fillId="4" borderId="64" xfId="0" applyFont="1" applyFill="1" applyBorder="1" applyAlignment="1">
      <alignment horizontal="center" vertical="center" wrapText="1"/>
    </xf>
    <xf numFmtId="0" fontId="1" fillId="4" borderId="65" xfId="0" applyFont="1" applyFill="1" applyBorder="1" applyAlignment="1">
      <alignment horizontal="center" vertical="center" wrapText="1"/>
    </xf>
    <xf numFmtId="1" fontId="1" fillId="3" borderId="59" xfId="0" applyNumberFormat="1" applyFont="1" applyFill="1" applyBorder="1" applyAlignment="1">
      <alignment horizontal="center" vertical="center" wrapText="1"/>
    </xf>
    <xf numFmtId="0" fontId="1" fillId="4" borderId="66" xfId="0" applyFont="1" applyFill="1" applyBorder="1" applyAlignment="1">
      <alignment horizontal="center" vertical="center" wrapText="1"/>
    </xf>
    <xf numFmtId="0" fontId="1" fillId="3" borderId="67" xfId="0" applyFont="1" applyFill="1" applyBorder="1" applyAlignment="1">
      <alignment horizontal="center" vertical="center" wrapText="1"/>
    </xf>
    <xf numFmtId="0" fontId="1" fillId="3" borderId="68" xfId="0" applyFont="1" applyFill="1" applyBorder="1" applyAlignment="1">
      <alignment horizontal="center" vertical="center" wrapText="1"/>
    </xf>
    <xf numFmtId="0" fontId="1" fillId="3" borderId="69" xfId="0" applyFont="1" applyFill="1" applyBorder="1" applyAlignment="1">
      <alignment horizontal="center" vertical="center" wrapText="1"/>
    </xf>
    <xf numFmtId="0" fontId="1" fillId="3" borderId="70" xfId="0" applyFont="1" applyFill="1" applyBorder="1" applyAlignment="1">
      <alignment horizontal="center" vertical="center" wrapText="1"/>
    </xf>
    <xf numFmtId="1" fontId="1" fillId="4" borderId="48" xfId="0" applyNumberFormat="1" applyFont="1" applyFill="1" applyBorder="1" applyAlignment="1">
      <alignment horizontal="center" vertical="center" wrapText="1"/>
    </xf>
    <xf numFmtId="1" fontId="1" fillId="4" borderId="71" xfId="0" applyNumberFormat="1" applyFont="1" applyFill="1" applyBorder="1" applyAlignment="1">
      <alignment horizontal="center" vertical="center" wrapText="1"/>
    </xf>
    <xf numFmtId="0" fontId="4" fillId="4" borderId="48" xfId="0" applyFont="1" applyFill="1" applyBorder="1" applyAlignment="1">
      <alignment horizontal="center" vertical="center" wrapText="1"/>
    </xf>
    <xf numFmtId="0" fontId="4" fillId="3" borderId="57" xfId="0" applyFont="1" applyFill="1" applyBorder="1" applyAlignment="1">
      <alignment horizontal="center" vertical="center" wrapText="1"/>
    </xf>
    <xf numFmtId="0" fontId="4" fillId="3" borderId="58" xfId="0" applyFont="1" applyFill="1" applyBorder="1" applyAlignment="1">
      <alignment horizontal="center" vertical="center" wrapText="1"/>
    </xf>
    <xf numFmtId="1" fontId="4" fillId="3" borderId="59" xfId="0" applyNumberFormat="1" applyFont="1" applyFill="1" applyBorder="1" applyAlignment="1">
      <alignment horizontal="center" vertical="center" wrapText="1"/>
    </xf>
    <xf numFmtId="1" fontId="4" fillId="4" borderId="51" xfId="0" applyNumberFormat="1" applyFont="1" applyFill="1" applyBorder="1" applyAlignment="1">
      <alignment horizontal="center" vertical="center" wrapText="1"/>
    </xf>
    <xf numFmtId="1" fontId="4" fillId="4" borderId="53" xfId="0" applyNumberFormat="1" applyFont="1" applyFill="1" applyBorder="1" applyAlignment="1">
      <alignment horizontal="center" vertical="center" wrapText="1"/>
    </xf>
    <xf numFmtId="0" fontId="1" fillId="3" borderId="72" xfId="0" applyFont="1" applyFill="1" applyBorder="1" applyAlignment="1">
      <alignment horizontal="center" vertical="center" wrapText="1"/>
    </xf>
    <xf numFmtId="0" fontId="1" fillId="3" borderId="73" xfId="0" applyFont="1" applyFill="1" applyBorder="1" applyAlignment="1">
      <alignment horizontal="center" vertical="center" wrapText="1"/>
    </xf>
    <xf numFmtId="1" fontId="1" fillId="4" borderId="53" xfId="0" applyNumberFormat="1" applyFont="1" applyFill="1" applyBorder="1" applyAlignment="1">
      <alignment horizontal="center" vertical="center" wrapText="1"/>
    </xf>
    <xf numFmtId="1" fontId="1" fillId="3" borderId="74" xfId="0" applyNumberFormat="1" applyFont="1" applyFill="1" applyBorder="1" applyAlignment="1">
      <alignment horizontal="center" vertical="center" wrapText="1"/>
    </xf>
    <xf numFmtId="1" fontId="1" fillId="2" borderId="38" xfId="0" applyNumberFormat="1" applyFont="1" applyFill="1" applyBorder="1" applyAlignment="1">
      <alignment horizontal="center" vertical="center" wrapText="1"/>
    </xf>
    <xf numFmtId="1" fontId="1" fillId="0" borderId="71" xfId="0" applyNumberFormat="1" applyFont="1" applyBorder="1" applyAlignment="1">
      <alignment horizontal="center" vertical="center" wrapText="1"/>
    </xf>
    <xf numFmtId="0" fontId="4" fillId="2" borderId="21" xfId="0" applyFont="1" applyFill="1" applyBorder="1"/>
    <xf numFmtId="1" fontId="1" fillId="0" borderId="51" xfId="0" applyNumberFormat="1" applyFont="1" applyBorder="1" applyAlignment="1">
      <alignment horizontal="center" vertical="center" wrapText="1"/>
    </xf>
    <xf numFmtId="1" fontId="1" fillId="2" borderId="22" xfId="0" applyNumberFormat="1" applyFont="1" applyFill="1" applyBorder="1" applyAlignment="1">
      <alignment horizontal="center" vertical="center"/>
    </xf>
    <xf numFmtId="1" fontId="1" fillId="2" borderId="22" xfId="0" applyNumberFormat="1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1" fontId="1" fillId="2" borderId="23" xfId="0" applyNumberFormat="1" applyFont="1" applyFill="1" applyBorder="1" applyAlignment="1">
      <alignment horizontal="center" vertical="center" wrapText="1"/>
    </xf>
    <xf numFmtId="0" fontId="1" fillId="4" borderId="7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6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" fontId="1" fillId="4" borderId="2" xfId="0" applyNumberFormat="1" applyFont="1" applyFill="1" applyBorder="1" applyAlignment="1">
      <alignment horizontal="center" vertical="center" wrapText="1"/>
    </xf>
    <xf numFmtId="0" fontId="1" fillId="4" borderId="7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4" fontId="1" fillId="4" borderId="76" xfId="0" applyNumberFormat="1" applyFont="1" applyFill="1" applyBorder="1" applyAlignment="1">
      <alignment horizontal="center" vertical="center" wrapText="1"/>
    </xf>
    <xf numFmtId="0" fontId="1" fillId="4" borderId="78" xfId="0" applyFont="1" applyFill="1" applyBorder="1" applyAlignment="1">
      <alignment horizontal="center" vertical="center" wrapText="1"/>
    </xf>
    <xf numFmtId="0" fontId="1" fillId="4" borderId="79" xfId="0" applyFont="1" applyFill="1" applyBorder="1" applyAlignment="1">
      <alignment horizontal="center" vertical="center" wrapText="1"/>
    </xf>
    <xf numFmtId="0" fontId="1" fillId="4" borderId="71" xfId="0" applyFont="1" applyFill="1" applyBorder="1" applyAlignment="1">
      <alignment horizontal="center" vertical="center" wrapText="1"/>
    </xf>
    <xf numFmtId="0" fontId="1" fillId="4" borderId="80" xfId="0" applyFont="1" applyFill="1" applyBorder="1" applyAlignment="1">
      <alignment horizontal="center" vertical="center" wrapText="1"/>
    </xf>
    <xf numFmtId="0" fontId="4" fillId="4" borderId="53" xfId="0" applyFont="1" applyFill="1" applyBorder="1" applyAlignment="1">
      <alignment horizontal="center" vertical="center" wrapText="1"/>
    </xf>
    <xf numFmtId="0" fontId="1" fillId="4" borderId="81" xfId="0" applyFont="1" applyFill="1" applyBorder="1" applyAlignment="1">
      <alignment horizontal="center" vertical="center" wrapText="1"/>
    </xf>
    <xf numFmtId="0" fontId="1" fillId="4" borderId="82" xfId="0" applyFont="1" applyFill="1" applyBorder="1" applyAlignment="1">
      <alignment horizontal="center" vertical="center" wrapText="1"/>
    </xf>
    <xf numFmtId="0" fontId="1" fillId="4" borderId="83" xfId="0" applyFont="1" applyFill="1" applyBorder="1" applyAlignment="1">
      <alignment horizontal="center" vertical="center" wrapText="1"/>
    </xf>
    <xf numFmtId="1" fontId="1" fillId="4" borderId="77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" fontId="4" fillId="4" borderId="2" xfId="0" applyNumberFormat="1" applyFont="1" applyFill="1" applyBorder="1" applyAlignment="1">
      <alignment horizontal="center" vertical="center" wrapText="1"/>
    </xf>
    <xf numFmtId="0" fontId="1" fillId="4" borderId="85" xfId="0" applyFont="1" applyFill="1" applyBorder="1" applyAlignment="1">
      <alignment horizontal="center" vertical="center" wrapText="1"/>
    </xf>
    <xf numFmtId="1" fontId="1" fillId="4" borderId="20" xfId="0" applyNumberFormat="1" applyFont="1" applyFill="1" applyBorder="1" applyAlignment="1">
      <alignment horizontal="center" vertical="center" wrapText="1"/>
    </xf>
    <xf numFmtId="0" fontId="1" fillId="4" borderId="58" xfId="0" applyFont="1" applyFill="1" applyBorder="1" applyAlignment="1">
      <alignment horizontal="center" vertical="center" wrapText="1"/>
    </xf>
    <xf numFmtId="1" fontId="1" fillId="2" borderId="39" xfId="0" applyNumberFormat="1" applyFont="1" applyFill="1" applyBorder="1" applyAlignment="1">
      <alignment horizontal="center" vertical="center" wrapText="1"/>
    </xf>
    <xf numFmtId="1" fontId="1" fillId="2" borderId="86" xfId="0" applyNumberFormat="1" applyFont="1" applyFill="1" applyBorder="1" applyAlignment="1">
      <alignment horizontal="center" vertical="center"/>
    </xf>
    <xf numFmtId="1" fontId="1" fillId="2" borderId="86" xfId="0" applyNumberFormat="1" applyFont="1" applyFill="1" applyBorder="1" applyAlignment="1">
      <alignment horizontal="center" vertical="center" wrapText="1"/>
    </xf>
    <xf numFmtId="14" fontId="1" fillId="4" borderId="58" xfId="0" applyNumberFormat="1" applyFont="1" applyFill="1" applyBorder="1" applyAlignment="1">
      <alignment horizontal="center" vertical="center" wrapText="1"/>
    </xf>
    <xf numFmtId="0" fontId="1" fillId="4" borderId="59" xfId="0" applyFont="1" applyFill="1" applyBorder="1" applyAlignment="1">
      <alignment horizontal="center" vertical="center" wrapText="1"/>
    </xf>
    <xf numFmtId="0" fontId="1" fillId="4" borderId="67" xfId="0" applyFont="1" applyFill="1" applyBorder="1" applyAlignment="1">
      <alignment horizontal="center" vertical="center" wrapText="1"/>
    </xf>
    <xf numFmtId="0" fontId="1" fillId="2" borderId="86" xfId="0" applyFont="1" applyFill="1" applyBorder="1" applyAlignment="1">
      <alignment horizontal="center" vertical="center" wrapText="1"/>
    </xf>
    <xf numFmtId="0" fontId="1" fillId="4" borderId="68" xfId="0" applyFont="1" applyFill="1" applyBorder="1" applyAlignment="1">
      <alignment horizontal="center" vertical="center" wrapText="1"/>
    </xf>
    <xf numFmtId="0" fontId="1" fillId="4" borderId="70" xfId="0" applyFont="1" applyFill="1" applyBorder="1" applyAlignment="1">
      <alignment horizontal="center" vertical="center" wrapText="1"/>
    </xf>
    <xf numFmtId="1" fontId="1" fillId="2" borderId="87" xfId="0" applyNumberFormat="1" applyFont="1" applyFill="1" applyBorder="1" applyAlignment="1">
      <alignment horizontal="center" vertical="center" wrapText="1"/>
    </xf>
    <xf numFmtId="0" fontId="1" fillId="4" borderId="88" xfId="0" applyFont="1" applyFill="1" applyBorder="1" applyAlignment="1">
      <alignment horizontal="center" vertical="center" wrapText="1"/>
    </xf>
    <xf numFmtId="0" fontId="1" fillId="4" borderId="86" xfId="0" applyFont="1" applyFill="1" applyBorder="1" applyAlignment="1">
      <alignment horizontal="center" vertical="center" wrapText="1"/>
    </xf>
    <xf numFmtId="1" fontId="1" fillId="4" borderId="87" xfId="0" applyNumberFormat="1" applyFont="1" applyFill="1" applyBorder="1" applyAlignment="1">
      <alignment horizontal="center" vertical="center" wrapText="1"/>
    </xf>
    <xf numFmtId="14" fontId="1" fillId="5" borderId="46" xfId="0" applyNumberFormat="1" applyFont="1" applyFill="1" applyBorder="1" applyAlignment="1">
      <alignment horizontal="center" vertical="center" wrapText="1"/>
    </xf>
    <xf numFmtId="0" fontId="1" fillId="5" borderId="52" xfId="0" applyFont="1" applyFill="1" applyBorder="1" applyAlignment="1">
      <alignment horizontal="center" vertical="center" wrapText="1"/>
    </xf>
    <xf numFmtId="0" fontId="1" fillId="5" borderId="92" xfId="0" applyFont="1" applyFill="1" applyBorder="1" applyAlignment="1">
      <alignment horizontal="center" vertical="center" wrapText="1"/>
    </xf>
    <xf numFmtId="0" fontId="1" fillId="4" borderId="57" xfId="0" applyFont="1" applyFill="1" applyBorder="1" applyAlignment="1">
      <alignment horizontal="center" vertical="center" wrapText="1"/>
    </xf>
    <xf numFmtId="0" fontId="1" fillId="5" borderId="93" xfId="0" applyFont="1" applyFill="1" applyBorder="1" applyAlignment="1">
      <alignment horizontal="center" vertical="center" wrapText="1"/>
    </xf>
    <xf numFmtId="1" fontId="1" fillId="4" borderId="57" xfId="0" applyNumberFormat="1" applyFont="1" applyFill="1" applyBorder="1" applyAlignment="1">
      <alignment horizontal="center" vertical="center" wrapText="1"/>
    </xf>
    <xf numFmtId="0" fontId="1" fillId="5" borderId="94" xfId="0" applyFont="1" applyFill="1" applyBorder="1" applyAlignment="1">
      <alignment horizontal="center" vertical="center" wrapText="1"/>
    </xf>
    <xf numFmtId="0" fontId="1" fillId="4" borderId="95" xfId="0" applyFont="1" applyFill="1" applyBorder="1" applyAlignment="1">
      <alignment horizontal="center" vertical="center" wrapText="1"/>
    </xf>
    <xf numFmtId="1" fontId="1" fillId="4" borderId="39" xfId="0" applyNumberFormat="1" applyFont="1" applyFill="1" applyBorder="1" applyAlignment="1">
      <alignment horizontal="center" vertical="center" wrapText="1"/>
    </xf>
    <xf numFmtId="0" fontId="1" fillId="4" borderId="96" xfId="0" applyFont="1" applyFill="1" applyBorder="1" applyAlignment="1">
      <alignment horizontal="center" vertical="center" wrapText="1"/>
    </xf>
    <xf numFmtId="0" fontId="1" fillId="4" borderId="97" xfId="0" applyFont="1" applyFill="1" applyBorder="1" applyAlignment="1">
      <alignment horizontal="center" vertical="center" wrapText="1"/>
    </xf>
    <xf numFmtId="1" fontId="1" fillId="2" borderId="98" xfId="0" applyNumberFormat="1" applyFont="1" applyFill="1" applyBorder="1" applyAlignment="1">
      <alignment horizontal="center" vertical="center" wrapText="1"/>
    </xf>
    <xf numFmtId="0" fontId="1" fillId="4" borderId="87" xfId="0" applyFont="1" applyFill="1" applyBorder="1" applyAlignment="1">
      <alignment horizontal="center" vertical="center" wrapText="1"/>
    </xf>
    <xf numFmtId="0" fontId="1" fillId="2" borderId="87" xfId="0" applyFont="1" applyFill="1" applyBorder="1" applyAlignment="1">
      <alignment horizontal="center" vertical="center" wrapText="1"/>
    </xf>
    <xf numFmtId="1" fontId="1" fillId="5" borderId="47" xfId="0" applyNumberFormat="1" applyFont="1" applyFill="1" applyBorder="1" applyAlignment="1">
      <alignment horizontal="center" vertical="center" wrapText="1"/>
    </xf>
    <xf numFmtId="1" fontId="1" fillId="5" borderId="52" xfId="0" applyNumberFormat="1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center" vertical="center" wrapText="1"/>
    </xf>
    <xf numFmtId="0" fontId="1" fillId="5" borderId="46" xfId="0" applyFont="1" applyFill="1" applyBorder="1" applyAlignment="1">
      <alignment horizontal="center" vertical="center" wrapText="1"/>
    </xf>
    <xf numFmtId="0" fontId="4" fillId="4" borderId="88" xfId="0" applyFont="1" applyFill="1" applyBorder="1" applyAlignment="1">
      <alignment horizontal="center" vertical="center" wrapText="1"/>
    </xf>
    <xf numFmtId="0" fontId="1" fillId="5" borderId="99" xfId="0" applyFont="1" applyFill="1" applyBorder="1" applyAlignment="1">
      <alignment horizontal="center" vertical="center" wrapText="1"/>
    </xf>
    <xf numFmtId="0" fontId="4" fillId="4" borderId="86" xfId="0" applyFont="1" applyFill="1" applyBorder="1" applyAlignment="1">
      <alignment horizontal="center" vertical="center" wrapText="1"/>
    </xf>
    <xf numFmtId="1" fontId="4" fillId="4" borderId="87" xfId="0" applyNumberFormat="1" applyFont="1" applyFill="1" applyBorder="1" applyAlignment="1">
      <alignment horizontal="center" vertical="center" wrapText="1"/>
    </xf>
    <xf numFmtId="1" fontId="1" fillId="4" borderId="88" xfId="0" applyNumberFormat="1" applyFont="1" applyFill="1" applyBorder="1" applyAlignment="1">
      <alignment horizontal="center" vertical="center" wrapText="1"/>
    </xf>
    <xf numFmtId="1" fontId="1" fillId="4" borderId="98" xfId="0" applyNumberFormat="1" applyFont="1" applyFill="1" applyBorder="1" applyAlignment="1">
      <alignment horizontal="center" vertical="center" wrapText="1"/>
    </xf>
    <xf numFmtId="0" fontId="9" fillId="0" borderId="62" xfId="0" applyFont="1" applyBorder="1"/>
    <xf numFmtId="1" fontId="1" fillId="2" borderId="103" xfId="0" applyNumberFormat="1" applyFont="1" applyFill="1" applyBorder="1" applyAlignment="1">
      <alignment horizontal="center" vertical="center" wrapText="1"/>
    </xf>
    <xf numFmtId="1" fontId="1" fillId="2" borderId="104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1" fontId="1" fillId="4" borderId="23" xfId="0" applyNumberFormat="1" applyFont="1" applyFill="1" applyBorder="1" applyAlignment="1">
      <alignment horizontal="center" vertical="center" wrapText="1"/>
    </xf>
    <xf numFmtId="14" fontId="1" fillId="5" borderId="76" xfId="0" applyNumberFormat="1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5" borderId="77" xfId="0" applyFont="1" applyFill="1" applyBorder="1" applyAlignment="1">
      <alignment horizontal="center" vertical="center" wrapText="1"/>
    </xf>
    <xf numFmtId="0" fontId="1" fillId="5" borderId="78" xfId="0" applyFont="1" applyFill="1" applyBorder="1" applyAlignment="1">
      <alignment horizontal="center" vertical="center" wrapText="1"/>
    </xf>
    <xf numFmtId="0" fontId="1" fillId="5" borderId="79" xfId="0" applyFont="1" applyFill="1" applyBorder="1" applyAlignment="1">
      <alignment horizontal="center" vertical="center" wrapText="1"/>
    </xf>
    <xf numFmtId="0" fontId="1" fillId="5" borderId="80" xfId="0" applyFont="1" applyFill="1" applyBorder="1" applyAlignment="1">
      <alignment horizontal="center" vertical="center" wrapText="1"/>
    </xf>
    <xf numFmtId="0" fontId="1" fillId="4" borderId="105" xfId="0" applyFont="1" applyFill="1" applyBorder="1" applyAlignment="1">
      <alignment horizontal="center" vertical="center" wrapText="1"/>
    </xf>
    <xf numFmtId="0" fontId="1" fillId="4" borderId="106" xfId="0" applyFont="1" applyFill="1" applyBorder="1" applyAlignment="1">
      <alignment horizontal="center" vertical="center" wrapText="1"/>
    </xf>
    <xf numFmtId="0" fontId="1" fillId="4" borderId="107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1" fontId="1" fillId="5" borderId="75" xfId="0" applyNumberFormat="1" applyFont="1" applyFill="1" applyBorder="1" applyAlignment="1">
      <alignment horizontal="center" vertical="center" wrapText="1"/>
    </xf>
    <xf numFmtId="1" fontId="1" fillId="5" borderId="77" xfId="0" applyNumberFormat="1" applyFont="1" applyFill="1" applyBorder="1" applyAlignment="1">
      <alignment horizontal="center" vertical="center" wrapText="1"/>
    </xf>
    <xf numFmtId="0" fontId="1" fillId="5" borderId="75" xfId="0" applyFont="1" applyFill="1" applyBorder="1" applyAlignment="1">
      <alignment horizontal="center" vertical="center" wrapText="1"/>
    </xf>
    <xf numFmtId="0" fontId="1" fillId="5" borderId="76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1" fontId="4" fillId="4" borderId="23" xfId="0" applyNumberFormat="1" applyFont="1" applyFill="1" applyBorder="1" applyAlignment="1">
      <alignment horizontal="center" vertical="center" wrapText="1"/>
    </xf>
    <xf numFmtId="1" fontId="1" fillId="4" borderId="24" xfId="0" applyNumberFormat="1" applyFont="1" applyFill="1" applyBorder="1" applyAlignment="1">
      <alignment horizontal="center" vertical="center" wrapText="1"/>
    </xf>
    <xf numFmtId="0" fontId="1" fillId="2" borderId="108" xfId="0" applyFont="1" applyFill="1" applyBorder="1" applyAlignment="1">
      <alignment horizontal="center" vertical="center" wrapText="1"/>
    </xf>
    <xf numFmtId="0" fontId="4" fillId="2" borderId="109" xfId="0" applyFont="1" applyFill="1" applyBorder="1"/>
    <xf numFmtId="1" fontId="1" fillId="2" borderId="110" xfId="0" applyNumberFormat="1" applyFont="1" applyFill="1" applyBorder="1" applyAlignment="1">
      <alignment horizontal="center" vertical="center"/>
    </xf>
    <xf numFmtId="0" fontId="1" fillId="5" borderId="111" xfId="0" applyFont="1" applyFill="1" applyBorder="1" applyAlignment="1">
      <alignment horizontal="center" vertical="center" wrapText="1"/>
    </xf>
    <xf numFmtId="1" fontId="1" fillId="2" borderId="112" xfId="0" applyNumberFormat="1" applyFont="1" applyFill="1" applyBorder="1" applyAlignment="1">
      <alignment horizontal="center" vertical="center" wrapText="1"/>
    </xf>
    <xf numFmtId="0" fontId="1" fillId="3" borderId="113" xfId="0" applyFont="1" applyFill="1" applyBorder="1" applyAlignment="1">
      <alignment horizontal="center" vertical="center" wrapText="1"/>
    </xf>
    <xf numFmtId="0" fontId="1" fillId="3" borderId="114" xfId="0" applyFont="1" applyFill="1" applyBorder="1" applyAlignment="1">
      <alignment horizontal="center" vertical="center" wrapText="1"/>
    </xf>
    <xf numFmtId="0" fontId="1" fillId="3" borderId="115" xfId="0" applyFont="1" applyFill="1" applyBorder="1" applyAlignment="1">
      <alignment horizontal="center" vertical="center" wrapText="1"/>
    </xf>
    <xf numFmtId="1" fontId="1" fillId="3" borderId="115" xfId="0" applyNumberFormat="1" applyFont="1" applyFill="1" applyBorder="1" applyAlignment="1">
      <alignment horizontal="center" vertical="center" wrapText="1"/>
    </xf>
    <xf numFmtId="14" fontId="1" fillId="3" borderId="114" xfId="0" applyNumberFormat="1" applyFont="1" applyFill="1" applyBorder="1" applyAlignment="1">
      <alignment horizontal="center" vertical="center" wrapText="1"/>
    </xf>
    <xf numFmtId="0" fontId="1" fillId="3" borderId="116" xfId="0" applyFont="1" applyFill="1" applyBorder="1" applyAlignment="1">
      <alignment horizontal="center" vertical="center" wrapText="1"/>
    </xf>
    <xf numFmtId="0" fontId="1" fillId="3" borderId="117" xfId="0" applyFont="1" applyFill="1" applyBorder="1" applyAlignment="1">
      <alignment horizontal="center" vertical="center" wrapText="1"/>
    </xf>
    <xf numFmtId="0" fontId="1" fillId="3" borderId="118" xfId="0" applyFont="1" applyFill="1" applyBorder="1" applyAlignment="1">
      <alignment horizontal="center" vertical="center" wrapText="1"/>
    </xf>
    <xf numFmtId="0" fontId="1" fillId="3" borderId="119" xfId="0" applyFont="1" applyFill="1" applyBorder="1" applyAlignment="1">
      <alignment horizontal="center" vertical="center" wrapText="1"/>
    </xf>
    <xf numFmtId="0" fontId="4" fillId="2" borderId="0" xfId="0" applyFont="1" applyFill="1"/>
    <xf numFmtId="0" fontId="4" fillId="3" borderId="113" xfId="0" applyFont="1" applyFill="1" applyBorder="1" applyAlignment="1">
      <alignment horizontal="center" vertical="center" wrapText="1"/>
    </xf>
    <xf numFmtId="0" fontId="4" fillId="3" borderId="114" xfId="0" applyFont="1" applyFill="1" applyBorder="1" applyAlignment="1">
      <alignment horizontal="center" vertical="center" wrapText="1"/>
    </xf>
    <xf numFmtId="1" fontId="4" fillId="3" borderId="115" xfId="0" applyNumberFormat="1" applyFont="1" applyFill="1" applyBorder="1" applyAlignment="1">
      <alignment horizontal="center" vertical="center" wrapText="1"/>
    </xf>
    <xf numFmtId="1" fontId="1" fillId="2" borderId="120" xfId="0" applyNumberFormat="1" applyFont="1" applyFill="1" applyBorder="1" applyAlignment="1">
      <alignment horizontal="center" vertical="center" wrapText="1"/>
    </xf>
    <xf numFmtId="0" fontId="4" fillId="2" borderId="121" xfId="0" applyFont="1" applyFill="1" applyBorder="1"/>
    <xf numFmtId="1" fontId="1" fillId="2" borderId="40" xfId="0" applyNumberFormat="1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4" borderId="122" xfId="0" applyFont="1" applyFill="1" applyBorder="1" applyAlignment="1">
      <alignment horizontal="center" vertical="center" wrapText="1"/>
    </xf>
    <xf numFmtId="0" fontId="1" fillId="4" borderId="123" xfId="0" applyFont="1" applyFill="1" applyBorder="1" applyAlignment="1">
      <alignment horizontal="center" vertical="center" wrapText="1"/>
    </xf>
    <xf numFmtId="1" fontId="1" fillId="4" borderId="124" xfId="0" applyNumberFormat="1" applyFont="1" applyFill="1" applyBorder="1" applyAlignment="1">
      <alignment horizontal="center" vertical="center" wrapText="1"/>
    </xf>
    <xf numFmtId="0" fontId="1" fillId="4" borderId="125" xfId="0" applyFont="1" applyFill="1" applyBorder="1" applyAlignment="1">
      <alignment horizontal="center" vertical="center" wrapText="1"/>
    </xf>
    <xf numFmtId="0" fontId="1" fillId="4" borderId="126" xfId="0" applyFont="1" applyFill="1" applyBorder="1" applyAlignment="1">
      <alignment horizontal="center" vertical="center" wrapText="1"/>
    </xf>
    <xf numFmtId="14" fontId="1" fillId="5" borderId="126" xfId="0" applyNumberFormat="1" applyFont="1" applyFill="1" applyBorder="1" applyAlignment="1">
      <alignment horizontal="center" vertical="center" wrapText="1"/>
    </xf>
    <xf numFmtId="0" fontId="1" fillId="5" borderId="124" xfId="0" applyFont="1" applyFill="1" applyBorder="1" applyAlignment="1">
      <alignment horizontal="center" vertical="center" wrapText="1"/>
    </xf>
    <xf numFmtId="0" fontId="1" fillId="5" borderId="127" xfId="0" applyFont="1" applyFill="1" applyBorder="1" applyAlignment="1">
      <alignment horizontal="center" vertical="center" wrapText="1"/>
    </xf>
    <xf numFmtId="0" fontId="1" fillId="5" borderId="128" xfId="0" applyFont="1" applyFill="1" applyBorder="1" applyAlignment="1">
      <alignment horizontal="center" vertical="center" wrapText="1"/>
    </xf>
    <xf numFmtId="0" fontId="1" fillId="5" borderId="129" xfId="0" applyFont="1" applyFill="1" applyBorder="1" applyAlignment="1">
      <alignment horizontal="center" vertical="center" wrapText="1"/>
    </xf>
    <xf numFmtId="0" fontId="1" fillId="4" borderId="127" xfId="0" applyFont="1" applyFill="1" applyBorder="1" applyAlignment="1">
      <alignment horizontal="center" vertical="center" wrapText="1"/>
    </xf>
    <xf numFmtId="0" fontId="1" fillId="4" borderId="128" xfId="0" applyFont="1" applyFill="1" applyBorder="1" applyAlignment="1">
      <alignment horizontal="center" vertical="center" wrapText="1"/>
    </xf>
    <xf numFmtId="0" fontId="1" fillId="4" borderId="130" xfId="0" applyFont="1" applyFill="1" applyBorder="1" applyAlignment="1">
      <alignment horizontal="center" vertical="center" wrapText="1"/>
    </xf>
    <xf numFmtId="0" fontId="1" fillId="4" borderId="124" xfId="0" applyFont="1" applyFill="1" applyBorder="1" applyAlignment="1">
      <alignment horizontal="center" vertical="center" wrapText="1"/>
    </xf>
    <xf numFmtId="0" fontId="4" fillId="4" borderId="125" xfId="0" applyFont="1" applyFill="1" applyBorder="1" applyAlignment="1">
      <alignment horizontal="center" vertical="center" wrapText="1"/>
    </xf>
    <xf numFmtId="0" fontId="4" fillId="4" borderId="126" xfId="0" applyFont="1" applyFill="1" applyBorder="1" applyAlignment="1">
      <alignment horizontal="center" vertical="center" wrapText="1"/>
    </xf>
    <xf numFmtId="1" fontId="4" fillId="4" borderId="124" xfId="0" applyNumberFormat="1" applyFont="1" applyFill="1" applyBorder="1" applyAlignment="1">
      <alignment horizontal="center" vertical="center" wrapText="1"/>
    </xf>
    <xf numFmtId="0" fontId="1" fillId="2" borderId="131" xfId="0" applyFont="1" applyFill="1" applyBorder="1" applyAlignment="1">
      <alignment horizontal="center" vertical="center" wrapText="1"/>
    </xf>
    <xf numFmtId="0" fontId="4" fillId="2" borderId="132" xfId="0" applyFont="1" applyFill="1" applyBorder="1"/>
    <xf numFmtId="1" fontId="1" fillId="2" borderId="133" xfId="0" applyNumberFormat="1" applyFont="1" applyFill="1" applyBorder="1" applyAlignment="1">
      <alignment horizontal="center" vertical="center"/>
    </xf>
    <xf numFmtId="1" fontId="1" fillId="2" borderId="134" xfId="0" applyNumberFormat="1" applyFont="1" applyFill="1" applyBorder="1" applyAlignment="1">
      <alignment horizontal="center" vertical="center" wrapText="1"/>
    </xf>
    <xf numFmtId="0" fontId="1" fillId="2" borderId="134" xfId="0" applyFont="1" applyFill="1" applyBorder="1" applyAlignment="1">
      <alignment horizontal="center" vertical="center" wrapText="1"/>
    </xf>
    <xf numFmtId="0" fontId="1" fillId="2" borderId="135" xfId="0" applyFont="1" applyFill="1" applyBorder="1" applyAlignment="1">
      <alignment horizontal="center" vertical="center" wrapText="1"/>
    </xf>
    <xf numFmtId="1" fontId="1" fillId="4" borderId="135" xfId="0" applyNumberFormat="1" applyFont="1" applyFill="1" applyBorder="1" applyAlignment="1">
      <alignment horizontal="center" vertical="center" wrapText="1"/>
    </xf>
    <xf numFmtId="0" fontId="1" fillId="4" borderId="136" xfId="0" applyFont="1" applyFill="1" applyBorder="1" applyAlignment="1">
      <alignment horizontal="center" vertical="center" wrapText="1"/>
    </xf>
    <xf numFmtId="0" fontId="1" fillId="4" borderId="134" xfId="0" applyFont="1" applyFill="1" applyBorder="1" applyAlignment="1">
      <alignment horizontal="center" vertical="center" wrapText="1"/>
    </xf>
    <xf numFmtId="14" fontId="1" fillId="5" borderId="137" xfId="0" applyNumberFormat="1" applyFont="1" applyFill="1" applyBorder="1" applyAlignment="1">
      <alignment horizontal="center" vertical="center" wrapText="1"/>
    </xf>
    <xf numFmtId="0" fontId="1" fillId="5" borderId="138" xfId="0" applyFont="1" applyFill="1" applyBorder="1" applyAlignment="1">
      <alignment horizontal="center" vertical="center" wrapText="1"/>
    </xf>
    <xf numFmtId="0" fontId="1" fillId="5" borderId="139" xfId="0" applyFont="1" applyFill="1" applyBorder="1" applyAlignment="1">
      <alignment horizontal="center" vertical="center" wrapText="1"/>
    </xf>
    <xf numFmtId="0" fontId="1" fillId="5" borderId="140" xfId="0" applyFont="1" applyFill="1" applyBorder="1" applyAlignment="1">
      <alignment horizontal="center" vertical="center" wrapText="1"/>
    </xf>
    <xf numFmtId="0" fontId="1" fillId="5" borderId="141" xfId="0" applyFont="1" applyFill="1" applyBorder="1" applyAlignment="1">
      <alignment horizontal="center" vertical="center" wrapText="1"/>
    </xf>
    <xf numFmtId="0" fontId="1" fillId="4" borderId="142" xfId="0" applyFont="1" applyFill="1" applyBorder="1" applyAlignment="1">
      <alignment horizontal="center" vertical="center" wrapText="1"/>
    </xf>
    <xf numFmtId="0" fontId="1" fillId="4" borderId="143" xfId="0" applyFont="1" applyFill="1" applyBorder="1" applyAlignment="1">
      <alignment horizontal="center" vertical="center" wrapText="1"/>
    </xf>
    <xf numFmtId="0" fontId="1" fillId="4" borderId="144" xfId="0" applyFont="1" applyFill="1" applyBorder="1" applyAlignment="1">
      <alignment horizontal="center" vertical="center" wrapText="1"/>
    </xf>
    <xf numFmtId="0" fontId="1" fillId="4" borderId="135" xfId="0" applyFont="1" applyFill="1" applyBorder="1" applyAlignment="1">
      <alignment horizontal="center" vertical="center" wrapText="1"/>
    </xf>
    <xf numFmtId="0" fontId="4" fillId="4" borderId="136" xfId="0" applyFont="1" applyFill="1" applyBorder="1" applyAlignment="1">
      <alignment horizontal="center" vertical="center" wrapText="1"/>
    </xf>
    <xf numFmtId="0" fontId="4" fillId="4" borderId="134" xfId="0" applyFont="1" applyFill="1" applyBorder="1" applyAlignment="1">
      <alignment horizontal="center" vertical="center" wrapText="1"/>
    </xf>
    <xf numFmtId="1" fontId="4" fillId="4" borderId="135" xfId="0" applyNumberFormat="1" applyFont="1" applyFill="1" applyBorder="1" applyAlignment="1">
      <alignment horizontal="center" vertical="center" wrapText="1"/>
    </xf>
    <xf numFmtId="0" fontId="1" fillId="2" borderId="145" xfId="0" applyFont="1" applyFill="1" applyBorder="1" applyAlignment="1">
      <alignment horizontal="center" vertical="center" wrapText="1"/>
    </xf>
    <xf numFmtId="0" fontId="4" fillId="2" borderId="146" xfId="0" applyFont="1" applyFill="1" applyBorder="1"/>
    <xf numFmtId="1" fontId="1" fillId="2" borderId="147" xfId="0" applyNumberFormat="1" applyFont="1" applyFill="1" applyBorder="1" applyAlignment="1">
      <alignment horizontal="center" vertical="center"/>
    </xf>
    <xf numFmtId="0" fontId="1" fillId="2" borderId="148" xfId="0" applyFont="1" applyFill="1" applyBorder="1" applyAlignment="1">
      <alignment horizontal="center" vertical="center" wrapText="1"/>
    </xf>
    <xf numFmtId="1" fontId="1" fillId="2" borderId="149" xfId="0" applyNumberFormat="1" applyFont="1" applyFill="1" applyBorder="1" applyAlignment="1">
      <alignment horizontal="center" vertical="center"/>
    </xf>
    <xf numFmtId="1" fontId="1" fillId="2" borderId="150" xfId="0" applyNumberFormat="1" applyFont="1" applyFill="1" applyBorder="1" applyAlignment="1">
      <alignment horizontal="center" vertical="center" wrapText="1"/>
    </xf>
    <xf numFmtId="0" fontId="1" fillId="2" borderId="151" xfId="0" applyFont="1" applyFill="1" applyBorder="1" applyAlignment="1">
      <alignment horizontal="center" vertical="center"/>
    </xf>
    <xf numFmtId="0" fontId="1" fillId="2" borderId="77" xfId="0" applyFont="1" applyFill="1" applyBorder="1" applyAlignment="1">
      <alignment horizontal="center" vertical="center" wrapText="1"/>
    </xf>
    <xf numFmtId="1" fontId="1" fillId="4" borderId="59" xfId="0" applyNumberFormat="1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1" fillId="4" borderId="154" xfId="0" applyFont="1" applyFill="1" applyBorder="1" applyAlignment="1">
      <alignment horizontal="center" vertical="center" wrapText="1"/>
    </xf>
    <xf numFmtId="0" fontId="1" fillId="3" borderId="155" xfId="0" applyFont="1" applyFill="1" applyBorder="1" applyAlignment="1">
      <alignment horizontal="center" vertical="center" wrapText="1"/>
    </xf>
    <xf numFmtId="0" fontId="1" fillId="3" borderId="75" xfId="0" applyFont="1" applyFill="1" applyBorder="1" applyAlignment="1">
      <alignment horizontal="center" vertical="center" wrapText="1"/>
    </xf>
    <xf numFmtId="0" fontId="1" fillId="3" borderId="76" xfId="0" applyFont="1" applyFill="1" applyBorder="1" applyAlignment="1">
      <alignment horizontal="center" vertical="center" wrapText="1"/>
    </xf>
    <xf numFmtId="1" fontId="1" fillId="3" borderId="77" xfId="0" applyNumberFormat="1" applyFont="1" applyFill="1" applyBorder="1" applyAlignment="1">
      <alignment horizontal="center" vertical="center" wrapText="1"/>
    </xf>
    <xf numFmtId="14" fontId="1" fillId="3" borderId="76" xfId="0" applyNumberFormat="1" applyFont="1" applyFill="1" applyBorder="1" applyAlignment="1">
      <alignment horizontal="center" vertical="center" wrapText="1"/>
    </xf>
    <xf numFmtId="0" fontId="1" fillId="3" borderId="77" xfId="0" applyFont="1" applyFill="1" applyBorder="1" applyAlignment="1">
      <alignment horizontal="center" vertical="center" wrapText="1"/>
    </xf>
    <xf numFmtId="0" fontId="4" fillId="3" borderId="76" xfId="0" applyFont="1" applyFill="1" applyBorder="1" applyAlignment="1">
      <alignment horizontal="center" vertical="center" wrapText="1"/>
    </xf>
    <xf numFmtId="1" fontId="4" fillId="3" borderId="77" xfId="0" applyNumberFormat="1" applyFont="1" applyFill="1" applyBorder="1" applyAlignment="1">
      <alignment horizontal="center" vertical="center" wrapText="1"/>
    </xf>
    <xf numFmtId="1" fontId="1" fillId="3" borderId="152" xfId="0" applyNumberFormat="1" applyFont="1" applyFill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1" fontId="1" fillId="0" borderId="77" xfId="0" applyNumberFormat="1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 wrapText="1"/>
    </xf>
    <xf numFmtId="1" fontId="4" fillId="0" borderId="77" xfId="0" applyNumberFormat="1" applyFont="1" applyBorder="1" applyAlignment="1">
      <alignment horizontal="center" vertical="center" wrapText="1"/>
    </xf>
    <xf numFmtId="0" fontId="1" fillId="2" borderId="75" xfId="0" applyFont="1" applyFill="1" applyBorder="1" applyAlignment="1">
      <alignment horizontal="center" vertical="center" wrapText="1"/>
    </xf>
    <xf numFmtId="1" fontId="1" fillId="0" borderId="152" xfId="0" applyNumberFormat="1" applyFont="1" applyBorder="1" applyAlignment="1">
      <alignment horizontal="center" vertical="center" wrapText="1"/>
    </xf>
    <xf numFmtId="0" fontId="1" fillId="3" borderId="78" xfId="0" applyFont="1" applyFill="1" applyBorder="1" applyAlignment="1">
      <alignment horizontal="center" vertical="center" wrapText="1"/>
    </xf>
    <xf numFmtId="0" fontId="1" fillId="3" borderId="79" xfId="0" applyFont="1" applyFill="1" applyBorder="1" applyAlignment="1">
      <alignment horizontal="center" vertical="center" wrapText="1"/>
    </xf>
    <xf numFmtId="0" fontId="1" fillId="3" borderId="84" xfId="0" applyFont="1" applyFill="1" applyBorder="1" applyAlignment="1">
      <alignment horizontal="center" vertical="center" wrapText="1"/>
    </xf>
    <xf numFmtId="1" fontId="1" fillId="3" borderId="75" xfId="0" applyNumberFormat="1" applyFont="1" applyFill="1" applyBorder="1" applyAlignment="1">
      <alignment horizontal="center" vertical="center" wrapText="1"/>
    </xf>
    <xf numFmtId="0" fontId="4" fillId="3" borderId="75" xfId="0" applyFont="1" applyFill="1" applyBorder="1" applyAlignment="1">
      <alignment horizontal="center" vertical="center" wrapText="1"/>
    </xf>
    <xf numFmtId="1" fontId="1" fillId="0" borderId="75" xfId="0" applyNumberFormat="1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4" fillId="0" borderId="75" xfId="0" applyFont="1" applyBorder="1" applyAlignment="1">
      <alignment horizontal="center" vertical="center" wrapText="1"/>
    </xf>
    <xf numFmtId="0" fontId="1" fillId="2" borderId="76" xfId="0" applyFont="1" applyFill="1" applyBorder="1" applyAlignment="1">
      <alignment horizontal="center" vertical="center"/>
    </xf>
    <xf numFmtId="1" fontId="1" fillId="2" borderId="76" xfId="0" applyNumberFormat="1" applyFont="1" applyFill="1" applyBorder="1" applyAlignment="1">
      <alignment horizontal="center" vertical="center" wrapText="1"/>
    </xf>
    <xf numFmtId="0" fontId="1" fillId="2" borderId="76" xfId="0" applyFont="1" applyFill="1" applyBorder="1" applyAlignment="1">
      <alignment horizontal="center" vertical="center" wrapText="1"/>
    </xf>
    <xf numFmtId="14" fontId="1" fillId="0" borderId="76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3" borderId="156" xfId="0" applyFont="1" applyFill="1" applyBorder="1" applyAlignment="1">
      <alignment horizontal="center" vertical="center" wrapText="1"/>
    </xf>
    <xf numFmtId="0" fontId="1" fillId="3" borderId="159" xfId="0" applyFont="1" applyFill="1" applyBorder="1" applyAlignment="1">
      <alignment horizontal="center" vertical="center" wrapText="1"/>
    </xf>
    <xf numFmtId="0" fontId="1" fillId="4" borderId="158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4" borderId="162" xfId="0" applyFont="1" applyFill="1" applyBorder="1" applyAlignment="1">
      <alignment horizontal="center" vertical="center" wrapText="1"/>
    </xf>
    <xf numFmtId="0" fontId="1" fillId="4" borderId="160" xfId="0" applyFont="1" applyFill="1" applyBorder="1" applyAlignment="1">
      <alignment horizontal="center" vertical="center" wrapText="1"/>
    </xf>
    <xf numFmtId="0" fontId="1" fillId="3" borderId="161" xfId="0" applyFont="1" applyFill="1" applyBorder="1" applyAlignment="1">
      <alignment horizontal="center" vertical="center" wrapText="1"/>
    </xf>
    <xf numFmtId="0" fontId="1" fillId="0" borderId="161" xfId="0" applyFont="1" applyBorder="1" applyAlignment="1">
      <alignment horizontal="center" vertical="center" wrapText="1"/>
    </xf>
    <xf numFmtId="0" fontId="0" fillId="0" borderId="162" xfId="0" applyBorder="1" applyAlignment="1">
      <alignment vertical="top" wrapText="1"/>
    </xf>
    <xf numFmtId="0" fontId="1" fillId="4" borderId="165" xfId="0" applyFont="1" applyFill="1" applyBorder="1" applyAlignment="1">
      <alignment horizontal="center" vertical="center" wrapText="1"/>
    </xf>
    <xf numFmtId="0" fontId="1" fillId="4" borderId="163" xfId="0" applyFont="1" applyFill="1" applyBorder="1" applyAlignment="1">
      <alignment horizontal="center" vertical="center" wrapText="1"/>
    </xf>
    <xf numFmtId="0" fontId="1" fillId="3" borderId="164" xfId="0" applyFont="1" applyFill="1" applyBorder="1" applyAlignment="1">
      <alignment horizontal="center" vertical="center" wrapText="1"/>
    </xf>
    <xf numFmtId="0" fontId="1" fillId="0" borderId="164" xfId="0" applyFont="1" applyBorder="1" applyAlignment="1">
      <alignment horizontal="center" vertical="center" wrapText="1"/>
    </xf>
    <xf numFmtId="0" fontId="13" fillId="0" borderId="90" xfId="0" applyFont="1" applyBorder="1" applyAlignment="1">
      <alignment horizontal="center" vertical="center" wrapText="1"/>
    </xf>
    <xf numFmtId="0" fontId="13" fillId="0" borderId="163" xfId="0" applyFont="1" applyBorder="1" applyAlignment="1">
      <alignment horizontal="center" vertical="center" wrapText="1"/>
    </xf>
    <xf numFmtId="0" fontId="13" fillId="0" borderId="160" xfId="0" applyFont="1" applyBorder="1" applyAlignment="1">
      <alignment horizontal="center" vertical="center" wrapText="1"/>
    </xf>
    <xf numFmtId="0" fontId="1" fillId="0" borderId="168" xfId="0" applyFont="1" applyBorder="1" applyAlignment="1">
      <alignment horizontal="center" vertical="center" wrapText="1"/>
    </xf>
    <xf numFmtId="0" fontId="14" fillId="0" borderId="4" xfId="0" applyFont="1" applyBorder="1" applyAlignment="1">
      <alignment vertical="center" wrapText="1"/>
    </xf>
    <xf numFmtId="0" fontId="15" fillId="0" borderId="167" xfId="0" applyFont="1" applyBorder="1" applyAlignment="1">
      <alignment horizontal="center" vertical="center" wrapText="1"/>
    </xf>
    <xf numFmtId="0" fontId="1" fillId="7" borderId="76" xfId="0" applyFont="1" applyFill="1" applyBorder="1" applyAlignment="1">
      <alignment horizontal="center" vertical="center" wrapText="1"/>
    </xf>
    <xf numFmtId="0" fontId="13" fillId="7" borderId="7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2" fillId="0" borderId="41" xfId="0" applyFont="1" applyBorder="1" applyAlignment="1">
      <alignment wrapText="1"/>
    </xf>
    <xf numFmtId="0" fontId="1" fillId="0" borderId="157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 wrapText="1"/>
    </xf>
    <xf numFmtId="0" fontId="1" fillId="4" borderId="90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4" borderId="89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4" borderId="91" xfId="0" applyFont="1" applyFill="1" applyBorder="1" applyAlignment="1">
      <alignment horizontal="center" vertical="center" wrapText="1"/>
    </xf>
    <xf numFmtId="1" fontId="4" fillId="4" borderId="28" xfId="0" applyNumberFormat="1" applyFont="1" applyFill="1" applyBorder="1" applyAlignment="1">
      <alignment horizontal="center" vertical="center" wrapText="1"/>
    </xf>
    <xf numFmtId="1" fontId="1" fillId="4" borderId="28" xfId="0" applyNumberFormat="1" applyFont="1" applyFill="1" applyBorder="1" applyAlignment="1">
      <alignment horizontal="center" vertical="center" wrapText="1"/>
    </xf>
    <xf numFmtId="0" fontId="1" fillId="0" borderId="170" xfId="0" applyFont="1" applyBorder="1" applyAlignment="1">
      <alignment horizontal="center" vertical="center" wrapText="1"/>
    </xf>
    <xf numFmtId="0" fontId="1" fillId="0" borderId="169" xfId="0" applyFont="1" applyBorder="1" applyAlignment="1">
      <alignment horizontal="center" vertical="center" wrapText="1"/>
    </xf>
    <xf numFmtId="0" fontId="5" fillId="0" borderId="171" xfId="0" applyFont="1" applyBorder="1" applyAlignment="1">
      <alignment horizontal="center" vertical="center" wrapText="1"/>
    </xf>
    <xf numFmtId="1" fontId="1" fillId="2" borderId="173" xfId="0" applyNumberFormat="1" applyFont="1" applyFill="1" applyBorder="1" applyAlignment="1">
      <alignment horizontal="center" vertical="center"/>
    </xf>
    <xf numFmtId="1" fontId="1" fillId="2" borderId="173" xfId="0" applyNumberFormat="1" applyFont="1" applyFill="1" applyBorder="1" applyAlignment="1">
      <alignment horizontal="center" vertical="center" wrapText="1"/>
    </xf>
    <xf numFmtId="0" fontId="1" fillId="2" borderId="173" xfId="0" applyFont="1" applyFill="1" applyBorder="1" applyAlignment="1">
      <alignment horizontal="center" vertical="center" wrapText="1"/>
    </xf>
    <xf numFmtId="0" fontId="1" fillId="2" borderId="174" xfId="0" applyFont="1" applyFill="1" applyBorder="1" applyAlignment="1">
      <alignment horizontal="center" vertical="center" wrapText="1"/>
    </xf>
    <xf numFmtId="0" fontId="1" fillId="4" borderId="175" xfId="0" applyFont="1" applyFill="1" applyBorder="1" applyAlignment="1">
      <alignment horizontal="center" vertical="center" wrapText="1"/>
    </xf>
    <xf numFmtId="0" fontId="1" fillId="4" borderId="173" xfId="0" applyFont="1" applyFill="1" applyBorder="1" applyAlignment="1">
      <alignment horizontal="center" vertical="center" wrapText="1"/>
    </xf>
    <xf numFmtId="1" fontId="1" fillId="4" borderId="174" xfId="0" applyNumberFormat="1" applyFont="1" applyFill="1" applyBorder="1" applyAlignment="1">
      <alignment horizontal="center" vertical="center" wrapText="1"/>
    </xf>
    <xf numFmtId="14" fontId="1" fillId="5" borderId="173" xfId="0" applyNumberFormat="1" applyFont="1" applyFill="1" applyBorder="1" applyAlignment="1">
      <alignment horizontal="center" vertical="center" wrapText="1"/>
    </xf>
    <xf numFmtId="0" fontId="1" fillId="5" borderId="174" xfId="0" applyFont="1" applyFill="1" applyBorder="1" applyAlignment="1">
      <alignment horizontal="center" vertical="center" wrapText="1"/>
    </xf>
    <xf numFmtId="0" fontId="1" fillId="5" borderId="176" xfId="0" applyFont="1" applyFill="1" applyBorder="1" applyAlignment="1">
      <alignment horizontal="center" vertical="center" wrapText="1"/>
    </xf>
    <xf numFmtId="0" fontId="1" fillId="5" borderId="177" xfId="0" applyFont="1" applyFill="1" applyBorder="1" applyAlignment="1">
      <alignment horizontal="center" vertical="center" wrapText="1"/>
    </xf>
    <xf numFmtId="0" fontId="1" fillId="5" borderId="178" xfId="0" applyFont="1" applyFill="1" applyBorder="1" applyAlignment="1">
      <alignment horizontal="center" vertical="center" wrapText="1"/>
    </xf>
    <xf numFmtId="0" fontId="1" fillId="4" borderId="176" xfId="0" applyFont="1" applyFill="1" applyBorder="1" applyAlignment="1">
      <alignment horizontal="center" vertical="center" wrapText="1"/>
    </xf>
    <xf numFmtId="0" fontId="1" fillId="4" borderId="177" xfId="0" applyFont="1" applyFill="1" applyBorder="1" applyAlignment="1">
      <alignment horizontal="center" vertical="center" wrapText="1"/>
    </xf>
    <xf numFmtId="0" fontId="1" fillId="4" borderId="178" xfId="0" applyFont="1" applyFill="1" applyBorder="1" applyAlignment="1">
      <alignment horizontal="center" vertical="center" wrapText="1"/>
    </xf>
    <xf numFmtId="0" fontId="1" fillId="4" borderId="179" xfId="0" applyFont="1" applyFill="1" applyBorder="1" applyAlignment="1">
      <alignment horizontal="center" vertical="center" wrapText="1"/>
    </xf>
    <xf numFmtId="0" fontId="1" fillId="4" borderId="180" xfId="0" applyFont="1" applyFill="1" applyBorder="1" applyAlignment="1">
      <alignment horizontal="center" vertical="center" wrapText="1"/>
    </xf>
    <xf numFmtId="0" fontId="1" fillId="4" borderId="174" xfId="0" applyFont="1" applyFill="1" applyBorder="1" applyAlignment="1">
      <alignment horizontal="center" vertical="center" wrapText="1"/>
    </xf>
    <xf numFmtId="1" fontId="1" fillId="5" borderId="175" xfId="0" applyNumberFormat="1" applyFont="1" applyFill="1" applyBorder="1" applyAlignment="1">
      <alignment horizontal="center" vertical="center" wrapText="1"/>
    </xf>
    <xf numFmtId="0" fontId="1" fillId="5" borderId="175" xfId="0" applyFont="1" applyFill="1" applyBorder="1" applyAlignment="1">
      <alignment horizontal="center" vertical="center" wrapText="1"/>
    </xf>
    <xf numFmtId="0" fontId="1" fillId="5" borderId="173" xfId="0" applyFont="1" applyFill="1" applyBorder="1" applyAlignment="1">
      <alignment horizontal="center" vertical="center" wrapText="1"/>
    </xf>
    <xf numFmtId="0" fontId="1" fillId="4" borderId="172" xfId="0" applyFont="1" applyFill="1" applyBorder="1" applyAlignment="1">
      <alignment horizontal="center" vertical="center" wrapText="1"/>
    </xf>
    <xf numFmtId="0" fontId="4" fillId="4" borderId="175" xfId="0" applyFont="1" applyFill="1" applyBorder="1" applyAlignment="1">
      <alignment horizontal="center" vertical="center" wrapText="1"/>
    </xf>
    <xf numFmtId="0" fontId="4" fillId="4" borderId="173" xfId="0" applyFont="1" applyFill="1" applyBorder="1" applyAlignment="1">
      <alignment horizontal="center" vertical="center" wrapText="1"/>
    </xf>
    <xf numFmtId="1" fontId="4" fillId="4" borderId="174" xfId="0" applyNumberFormat="1" applyFont="1" applyFill="1" applyBorder="1" applyAlignment="1">
      <alignment horizontal="center" vertical="center" wrapText="1"/>
    </xf>
    <xf numFmtId="0" fontId="1" fillId="4" borderId="181" xfId="0" applyFont="1" applyFill="1" applyBorder="1" applyAlignment="1">
      <alignment horizontal="center" vertical="center" wrapText="1"/>
    </xf>
    <xf numFmtId="1" fontId="1" fillId="4" borderId="175" xfId="0" applyNumberFormat="1" applyFont="1" applyFill="1" applyBorder="1" applyAlignment="1">
      <alignment horizontal="center" vertical="center" wrapText="1"/>
    </xf>
    <xf numFmtId="1" fontId="1" fillId="4" borderId="18" xfId="0" applyNumberFormat="1" applyFont="1" applyFill="1" applyBorder="1" applyAlignment="1">
      <alignment horizontal="center" vertical="center" wrapText="1"/>
    </xf>
    <xf numFmtId="1" fontId="1" fillId="4" borderId="153" xfId="0" applyNumberFormat="1" applyFont="1" applyFill="1" applyBorder="1" applyAlignment="1">
      <alignment horizontal="center" vertical="center" wrapText="1"/>
    </xf>
    <xf numFmtId="1" fontId="1" fillId="4" borderId="182" xfId="0" applyNumberFormat="1" applyFont="1" applyFill="1" applyBorder="1" applyAlignment="1">
      <alignment horizontal="center" vertical="center" wrapText="1"/>
    </xf>
    <xf numFmtId="0" fontId="1" fillId="0" borderId="183" xfId="0" applyFont="1" applyBorder="1"/>
    <xf numFmtId="0" fontId="1" fillId="0" borderId="184" xfId="0" applyFont="1" applyBorder="1"/>
    <xf numFmtId="1" fontId="1" fillId="2" borderId="185" xfId="0" applyNumberFormat="1" applyFont="1" applyFill="1" applyBorder="1" applyAlignment="1">
      <alignment horizontal="center" vertical="center" wrapText="1"/>
    </xf>
    <xf numFmtId="1" fontId="1" fillId="2" borderId="186" xfId="0" applyNumberFormat="1" applyFont="1" applyFill="1" applyBorder="1" applyAlignment="1">
      <alignment horizontal="center" vertical="center" wrapText="1"/>
    </xf>
    <xf numFmtId="1" fontId="1" fillId="2" borderId="187" xfId="0" applyNumberFormat="1" applyFont="1" applyFill="1" applyBorder="1" applyAlignment="1">
      <alignment horizontal="center" vertical="center" wrapText="1"/>
    </xf>
    <xf numFmtId="0" fontId="1" fillId="2" borderId="189" xfId="0" applyFont="1" applyFill="1" applyBorder="1" applyAlignment="1">
      <alignment horizontal="center" vertical="center"/>
    </xf>
    <xf numFmtId="1" fontId="1" fillId="2" borderId="189" xfId="0" applyNumberFormat="1" applyFont="1" applyFill="1" applyBorder="1" applyAlignment="1">
      <alignment horizontal="center" vertical="center" wrapText="1"/>
    </xf>
    <xf numFmtId="0" fontId="1" fillId="2" borderId="189" xfId="0" applyFont="1" applyFill="1" applyBorder="1" applyAlignment="1">
      <alignment horizontal="center" vertical="center" wrapText="1"/>
    </xf>
    <xf numFmtId="0" fontId="1" fillId="2" borderId="188" xfId="0" applyFont="1" applyFill="1" applyBorder="1" applyAlignment="1">
      <alignment horizontal="center" vertical="center" wrapText="1"/>
    </xf>
    <xf numFmtId="0" fontId="1" fillId="3" borderId="190" xfId="0" applyFont="1" applyFill="1" applyBorder="1" applyAlignment="1">
      <alignment horizontal="center" vertical="center" wrapText="1"/>
    </xf>
    <xf numFmtId="0" fontId="1" fillId="3" borderId="189" xfId="0" applyFont="1" applyFill="1" applyBorder="1" applyAlignment="1">
      <alignment horizontal="center" vertical="center" wrapText="1"/>
    </xf>
    <xf numFmtId="14" fontId="1" fillId="3" borderId="189" xfId="0" applyNumberFormat="1" applyFont="1" applyFill="1" applyBorder="1" applyAlignment="1">
      <alignment horizontal="center" vertical="center" wrapText="1"/>
    </xf>
    <xf numFmtId="0" fontId="1" fillId="3" borderId="188" xfId="0" applyFont="1" applyFill="1" applyBorder="1" applyAlignment="1">
      <alignment horizontal="center" vertical="center" wrapText="1"/>
    </xf>
    <xf numFmtId="1" fontId="4" fillId="3" borderId="188" xfId="0" applyNumberFormat="1" applyFont="1" applyFill="1" applyBorder="1" applyAlignment="1">
      <alignment horizontal="center" vertical="center" wrapText="1"/>
    </xf>
    <xf numFmtId="1" fontId="1" fillId="3" borderId="188" xfId="0" applyNumberFormat="1" applyFont="1" applyFill="1" applyBorder="1" applyAlignment="1">
      <alignment horizontal="center" vertical="center" wrapText="1"/>
    </xf>
    <xf numFmtId="0" fontId="2" fillId="0" borderId="22" xfId="0" applyFont="1" applyBorder="1" applyAlignment="1">
      <alignment wrapText="1"/>
    </xf>
    <xf numFmtId="0" fontId="1" fillId="2" borderId="22" xfId="0" applyFont="1" applyFill="1" applyBorder="1" applyAlignment="1">
      <alignment horizontal="center" vertical="center"/>
    </xf>
    <xf numFmtId="0" fontId="13" fillId="7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5" fontId="1" fillId="0" borderId="20" xfId="0" applyNumberFormat="1" applyFont="1" applyBorder="1" applyAlignment="1">
      <alignment vertical="center" wrapText="1"/>
    </xf>
    <xf numFmtId="165" fontId="1" fillId="3" borderId="74" xfId="0" applyNumberFormat="1" applyFont="1" applyFill="1" applyBorder="1" applyAlignment="1">
      <alignment horizontal="center" vertical="center" wrapText="1"/>
    </xf>
    <xf numFmtId="165" fontId="1" fillId="3" borderId="152" xfId="0" applyNumberFormat="1" applyFont="1" applyFill="1" applyBorder="1" applyAlignment="1">
      <alignment horizontal="center" vertical="center" wrapText="1"/>
    </xf>
    <xf numFmtId="165" fontId="10" fillId="3" borderId="12" xfId="0" applyNumberFormat="1" applyFont="1" applyFill="1" applyBorder="1" applyAlignment="1">
      <alignment vertical="top" wrapText="1"/>
    </xf>
    <xf numFmtId="165" fontId="1" fillId="3" borderId="103" xfId="0" applyNumberFormat="1" applyFont="1" applyFill="1" applyBorder="1" applyAlignment="1">
      <alignment horizontal="center" vertical="center" wrapText="1"/>
    </xf>
    <xf numFmtId="165" fontId="1" fillId="7" borderId="152" xfId="0" applyNumberFormat="1" applyFont="1" applyFill="1" applyBorder="1" applyAlignment="1">
      <alignment horizontal="center" vertical="center" wrapText="1"/>
    </xf>
    <xf numFmtId="165" fontId="1" fillId="7" borderId="39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vertical="top" wrapText="1"/>
    </xf>
    <xf numFmtId="0" fontId="13" fillId="2" borderId="26" xfId="0" applyFont="1" applyFill="1" applyBorder="1" applyAlignment="1">
      <alignment horizontal="center" vertical="center" wrapText="1"/>
    </xf>
    <xf numFmtId="0" fontId="13" fillId="3" borderId="58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2" fillId="0" borderId="22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wrapText="1"/>
    </xf>
    <xf numFmtId="0" fontId="16" fillId="2" borderId="26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25" xfId="0" applyFont="1" applyBorder="1" applyAlignment="1">
      <alignment horizontal="center" vertical="center" wrapText="1"/>
    </xf>
    <xf numFmtId="0" fontId="2" fillId="0" borderId="42" xfId="0" applyFont="1" applyBorder="1" applyAlignment="1">
      <alignment wrapText="1"/>
    </xf>
    <xf numFmtId="0" fontId="1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3" xfId="0" applyFont="1" applyBorder="1" applyAlignment="1">
      <alignment wrapText="1"/>
    </xf>
    <xf numFmtId="0" fontId="2" fillId="0" borderId="4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wrapText="1"/>
    </xf>
    <xf numFmtId="0" fontId="2" fillId="0" borderId="40" xfId="0" applyFont="1" applyBorder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0" fontId="2" fillId="0" borderId="24" xfId="0" applyFont="1" applyBorder="1" applyAlignment="1">
      <alignment wrapText="1"/>
    </xf>
    <xf numFmtId="0" fontId="1" fillId="0" borderId="2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2" fillId="0" borderId="54" xfId="0" applyFont="1" applyBorder="1" applyAlignment="1">
      <alignment wrapText="1"/>
    </xf>
    <xf numFmtId="0" fontId="1" fillId="0" borderId="20" xfId="0" applyFont="1" applyBorder="1" applyAlignment="1">
      <alignment horizontal="center" vertical="center" wrapText="1"/>
    </xf>
    <xf numFmtId="0" fontId="2" fillId="0" borderId="39" xfId="0" applyFont="1" applyBorder="1" applyAlignment="1">
      <alignment wrapText="1"/>
    </xf>
    <xf numFmtId="0" fontId="1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wrapText="1"/>
    </xf>
    <xf numFmtId="0" fontId="2" fillId="0" borderId="30" xfId="0" applyFont="1" applyBorder="1" applyAlignment="1">
      <alignment wrapText="1"/>
    </xf>
    <xf numFmtId="0" fontId="2" fillId="0" borderId="33" xfId="0" applyFont="1" applyBorder="1" applyAlignment="1">
      <alignment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5" fillId="0" borderId="36" xfId="0" applyFont="1" applyBorder="1" applyAlignment="1">
      <alignment horizontal="center" vertical="center" wrapText="1"/>
    </xf>
    <xf numFmtId="0" fontId="2" fillId="0" borderId="45" xfId="0" applyFont="1" applyBorder="1" applyAlignment="1">
      <alignment wrapText="1"/>
    </xf>
    <xf numFmtId="0" fontId="1" fillId="0" borderId="34" xfId="0" applyFont="1" applyBorder="1" applyAlignment="1">
      <alignment horizontal="center" vertical="center" wrapText="1"/>
    </xf>
    <xf numFmtId="0" fontId="2" fillId="0" borderId="43" xfId="0" applyFont="1" applyBorder="1" applyAlignment="1">
      <alignment wrapText="1"/>
    </xf>
    <xf numFmtId="0" fontId="3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2" fillId="0" borderId="44" xfId="0" applyFont="1" applyBorder="1" applyAlignment="1">
      <alignment wrapText="1"/>
    </xf>
    <xf numFmtId="0" fontId="6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0" borderId="27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4" borderId="91" xfId="0" applyFont="1" applyFill="1" applyBorder="1" applyAlignment="1">
      <alignment horizontal="center" vertical="center" wrapText="1"/>
    </xf>
    <xf numFmtId="0" fontId="2" fillId="0" borderId="102" xfId="0" applyFont="1" applyBorder="1" applyAlignment="1">
      <alignment wrapText="1"/>
    </xf>
    <xf numFmtId="0" fontId="1" fillId="4" borderId="90" xfId="0" applyFont="1" applyFill="1" applyBorder="1" applyAlignment="1">
      <alignment horizontal="center" vertical="center" wrapText="1"/>
    </xf>
    <xf numFmtId="0" fontId="2" fillId="0" borderId="101" xfId="0" applyFont="1" applyBorder="1" applyAlignment="1">
      <alignment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4" borderId="89" xfId="0" applyFont="1" applyFill="1" applyBorder="1" applyAlignment="1">
      <alignment horizontal="center" vertical="center" wrapText="1"/>
    </xf>
    <xf numFmtId="0" fontId="2" fillId="0" borderId="100" xfId="0" applyFont="1" applyBorder="1" applyAlignment="1">
      <alignment wrapText="1"/>
    </xf>
    <xf numFmtId="1" fontId="4" fillId="4" borderId="26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1" fillId="4" borderId="38" xfId="0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 wrapText="1"/>
    </xf>
    <xf numFmtId="1" fontId="1" fillId="0" borderId="26" xfId="0" applyNumberFormat="1" applyFont="1" applyBorder="1" applyAlignment="1">
      <alignment horizontal="center" vertical="center" wrapText="1"/>
    </xf>
    <xf numFmtId="1" fontId="4" fillId="4" borderId="28" xfId="0" applyNumberFormat="1" applyFont="1" applyFill="1" applyBorder="1" applyAlignment="1">
      <alignment horizontal="center" vertical="center" wrapText="1"/>
    </xf>
    <xf numFmtId="1" fontId="1" fillId="0" borderId="38" xfId="0" applyNumberFormat="1" applyFont="1" applyBorder="1" applyAlignment="1">
      <alignment horizontal="center" vertical="center" wrapText="1"/>
    </xf>
    <xf numFmtId="1" fontId="1" fillId="4" borderId="38" xfId="0" applyNumberFormat="1" applyFont="1" applyFill="1" applyBorder="1" applyAlignment="1">
      <alignment horizontal="center" vertical="center" wrapText="1"/>
    </xf>
    <xf numFmtId="1" fontId="1" fillId="4" borderId="28" xfId="0" applyNumberFormat="1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0" borderId="37" xfId="0" applyFont="1" applyBorder="1" applyAlignment="1">
      <alignment wrapText="1"/>
    </xf>
    <xf numFmtId="0" fontId="14" fillId="0" borderId="16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6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66" xfId="0" applyBorder="1" applyAlignment="1">
      <alignment horizontal="center" vertical="center" wrapText="1"/>
    </xf>
    <xf numFmtId="0" fontId="2" fillId="0" borderId="21" xfId="0" applyFont="1" applyBorder="1" applyAlignment="1">
      <alignment wrapText="1"/>
    </xf>
    <xf numFmtId="0" fontId="13" fillId="0" borderId="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57" xfId="0" applyFont="1" applyBorder="1" applyAlignment="1">
      <alignment horizontal="center" vertical="center" wrapText="1"/>
    </xf>
    <xf numFmtId="0" fontId="1" fillId="0" borderId="98" xfId="0" applyFont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86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0" borderId="19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5</xdr:row>
      <xdr:rowOff>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5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5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5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5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F89"/>
  <sheetViews>
    <sheetView showGridLines="0" tabSelected="1" zoomScale="145" zoomScaleNormal="145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G3" sqref="G3"/>
    </sheetView>
  </sheetViews>
  <sheetFormatPr defaultColWidth="13.3984375" defaultRowHeight="15.75" customHeight="1"/>
  <cols>
    <col min="1" max="1" width="6" customWidth="1"/>
    <col min="2" max="4" width="9" customWidth="1"/>
    <col min="5" max="5" width="12.69921875" customWidth="1"/>
    <col min="6" max="6" width="11.25" style="369" customWidth="1"/>
  </cols>
  <sheetData>
    <row r="1" spans="1:6" ht="21.6" customHeight="1" thickBot="1">
      <c r="A1" s="360" t="s">
        <v>0</v>
      </c>
      <c r="B1" s="360" t="s">
        <v>2</v>
      </c>
      <c r="C1" s="360" t="s">
        <v>4</v>
      </c>
      <c r="D1" s="360" t="s">
        <v>16</v>
      </c>
      <c r="E1" s="361" t="s">
        <v>265</v>
      </c>
      <c r="F1" s="362" t="s">
        <v>28</v>
      </c>
    </row>
    <row r="2" spans="1:6" ht="45" customHeight="1" thickBot="1">
      <c r="A2" s="26">
        <v>1</v>
      </c>
      <c r="B2" s="29">
        <v>43</v>
      </c>
      <c r="C2" s="27" t="s">
        <v>36</v>
      </c>
      <c r="D2" s="377" t="s">
        <v>34</v>
      </c>
      <c r="E2" s="33" t="s">
        <v>40</v>
      </c>
      <c r="F2" s="363">
        <v>2</v>
      </c>
    </row>
    <row r="3" spans="1:6" ht="27.75" customHeight="1" thickBot="1">
      <c r="A3" s="26">
        <v>3</v>
      </c>
      <c r="B3" s="29">
        <v>48</v>
      </c>
      <c r="C3" s="27" t="s">
        <v>57</v>
      </c>
      <c r="D3" s="377" t="s">
        <v>266</v>
      </c>
      <c r="E3" s="33" t="s">
        <v>40</v>
      </c>
      <c r="F3" s="363">
        <v>2</v>
      </c>
    </row>
    <row r="4" spans="1:6" ht="45" customHeight="1" thickBot="1">
      <c r="A4" s="26">
        <v>4</v>
      </c>
      <c r="B4" s="29">
        <v>51</v>
      </c>
      <c r="C4" s="27" t="s">
        <v>36</v>
      </c>
      <c r="D4" s="377" t="s">
        <v>77</v>
      </c>
      <c r="E4" s="33" t="s">
        <v>40</v>
      </c>
      <c r="F4" s="363">
        <v>2</v>
      </c>
    </row>
    <row r="5" spans="1:6" ht="19.5" customHeight="1" thickBot="1">
      <c r="A5" s="26">
        <v>5</v>
      </c>
      <c r="B5" s="29">
        <v>30</v>
      </c>
      <c r="C5" s="27" t="s">
        <v>57</v>
      </c>
      <c r="D5" s="377" t="s">
        <v>56</v>
      </c>
      <c r="E5" s="33" t="s">
        <v>40</v>
      </c>
      <c r="F5" s="363">
        <v>2</v>
      </c>
    </row>
    <row r="6" spans="1:6" ht="30" customHeight="1" thickBot="1">
      <c r="A6" s="227">
        <v>6</v>
      </c>
      <c r="B6" s="29">
        <v>50</v>
      </c>
      <c r="C6" s="27" t="s">
        <v>57</v>
      </c>
      <c r="D6" s="377" t="s">
        <v>69</v>
      </c>
      <c r="E6" s="33" t="s">
        <v>40</v>
      </c>
      <c r="F6" s="363">
        <v>0</v>
      </c>
    </row>
    <row r="7" spans="1:6" ht="30" customHeight="1" thickBot="1">
      <c r="A7" s="227">
        <v>7</v>
      </c>
      <c r="B7" s="29">
        <v>53</v>
      </c>
      <c r="C7" s="27" t="s">
        <v>57</v>
      </c>
      <c r="D7" s="377" t="s">
        <v>34</v>
      </c>
      <c r="E7" s="33" t="s">
        <v>40</v>
      </c>
      <c r="F7" s="363">
        <v>2</v>
      </c>
    </row>
    <row r="8" spans="1:6" ht="42" customHeight="1" thickBot="1">
      <c r="A8" s="26">
        <v>8</v>
      </c>
      <c r="B8" s="29">
        <v>63</v>
      </c>
      <c r="C8" s="27" t="s">
        <v>57</v>
      </c>
      <c r="D8" s="377" t="s">
        <v>77</v>
      </c>
      <c r="E8" s="33" t="s">
        <v>40</v>
      </c>
      <c r="F8" s="363">
        <v>2</v>
      </c>
    </row>
    <row r="9" spans="1:6" ht="60" customHeight="1" thickBot="1">
      <c r="A9" s="26">
        <v>9</v>
      </c>
      <c r="B9" s="29">
        <v>77</v>
      </c>
      <c r="C9" s="27" t="s">
        <v>36</v>
      </c>
      <c r="D9" s="377" t="s">
        <v>69</v>
      </c>
      <c r="E9" s="33" t="s">
        <v>40</v>
      </c>
      <c r="F9" s="363">
        <v>2</v>
      </c>
    </row>
    <row r="10" spans="1:6" ht="19.5" customHeight="1" thickBot="1">
      <c r="A10" s="26">
        <v>10</v>
      </c>
      <c r="B10" s="29">
        <v>43</v>
      </c>
      <c r="C10" s="27" t="s">
        <v>36</v>
      </c>
      <c r="D10" s="377" t="s">
        <v>69</v>
      </c>
      <c r="E10" s="33" t="s">
        <v>61</v>
      </c>
      <c r="F10" s="363">
        <v>2</v>
      </c>
    </row>
    <row r="11" spans="1:6" ht="30" hidden="1" customHeight="1" thickBot="1">
      <c r="A11" s="26">
        <v>11</v>
      </c>
      <c r="B11" s="29">
        <v>82</v>
      </c>
      <c r="C11" s="27" t="s">
        <v>57</v>
      </c>
      <c r="D11" s="27"/>
      <c r="E11" s="33" t="s">
        <v>61</v>
      </c>
      <c r="F11" s="363"/>
    </row>
    <row r="12" spans="1:6" ht="60" customHeight="1" thickBot="1">
      <c r="A12" s="227">
        <v>12</v>
      </c>
      <c r="B12" s="29">
        <v>62</v>
      </c>
      <c r="C12" s="27" t="s">
        <v>36</v>
      </c>
      <c r="D12" s="377" t="s">
        <v>77</v>
      </c>
      <c r="E12" s="33" t="s">
        <v>40</v>
      </c>
      <c r="F12" s="363">
        <v>2</v>
      </c>
    </row>
    <row r="13" spans="1:6" ht="30" customHeight="1" thickBot="1">
      <c r="A13" s="26">
        <v>13</v>
      </c>
      <c r="B13" s="29">
        <v>56</v>
      </c>
      <c r="C13" s="27" t="s">
        <v>57</v>
      </c>
      <c r="D13" s="377" t="s">
        <v>69</v>
      </c>
      <c r="E13" s="33" t="s">
        <v>61</v>
      </c>
      <c r="F13" s="363">
        <v>1.5</v>
      </c>
    </row>
    <row r="14" spans="1:6" ht="30" customHeight="1" thickBot="1">
      <c r="A14" s="26">
        <v>14</v>
      </c>
      <c r="B14" s="29">
        <v>62</v>
      </c>
      <c r="C14" s="27" t="s">
        <v>57</v>
      </c>
      <c r="D14" s="377" t="s">
        <v>77</v>
      </c>
      <c r="E14" s="33" t="s">
        <v>61</v>
      </c>
      <c r="F14" s="363">
        <v>1.5</v>
      </c>
    </row>
    <row r="15" spans="1:6" ht="30" customHeight="1" thickBot="1">
      <c r="A15" s="26">
        <v>15</v>
      </c>
      <c r="B15" s="29">
        <v>79</v>
      </c>
      <c r="C15" s="27" t="s">
        <v>36</v>
      </c>
      <c r="D15" s="377" t="s">
        <v>77</v>
      </c>
      <c r="E15" s="33" t="s">
        <v>40</v>
      </c>
      <c r="F15" s="363">
        <v>0</v>
      </c>
    </row>
    <row r="16" spans="1:6" ht="27.75" customHeight="1" thickBot="1">
      <c r="A16" s="26">
        <v>16</v>
      </c>
      <c r="B16" s="29">
        <v>60</v>
      </c>
      <c r="C16" s="27" t="s">
        <v>36</v>
      </c>
      <c r="D16" s="377" t="s">
        <v>34</v>
      </c>
      <c r="E16" s="33" t="s">
        <v>40</v>
      </c>
      <c r="F16" s="363">
        <v>2</v>
      </c>
    </row>
    <row r="17" spans="1:6" ht="90" customHeight="1" thickBot="1">
      <c r="A17" s="26">
        <v>17</v>
      </c>
      <c r="B17" s="29">
        <v>52</v>
      </c>
      <c r="C17" s="27" t="s">
        <v>57</v>
      </c>
      <c r="D17" s="377" t="s">
        <v>267</v>
      </c>
      <c r="E17" s="33" t="s">
        <v>40</v>
      </c>
      <c r="F17" s="363">
        <v>2</v>
      </c>
    </row>
    <row r="18" spans="1:6" ht="69.75" customHeight="1" thickBot="1">
      <c r="A18" s="26">
        <v>19</v>
      </c>
      <c r="B18" s="29">
        <v>53</v>
      </c>
      <c r="C18" s="27" t="s">
        <v>36</v>
      </c>
      <c r="D18" s="377" t="s">
        <v>69</v>
      </c>
      <c r="E18" s="33" t="s">
        <v>40</v>
      </c>
      <c r="F18" s="363">
        <v>2</v>
      </c>
    </row>
    <row r="19" spans="1:6" ht="42" hidden="1" customHeight="1" thickBot="1">
      <c r="A19" s="26">
        <v>21</v>
      </c>
      <c r="B19" s="29">
        <v>75</v>
      </c>
      <c r="C19" s="27" t="s">
        <v>57</v>
      </c>
      <c r="D19" s="27"/>
      <c r="E19" s="33" t="s">
        <v>40</v>
      </c>
      <c r="F19" s="363"/>
    </row>
    <row r="20" spans="1:6" ht="60" customHeight="1" thickBot="1">
      <c r="A20" s="26">
        <v>22</v>
      </c>
      <c r="B20" s="29">
        <v>66</v>
      </c>
      <c r="C20" s="27" t="s">
        <v>57</v>
      </c>
      <c r="D20" s="377" t="s">
        <v>34</v>
      </c>
      <c r="E20" s="33" t="s">
        <v>40</v>
      </c>
      <c r="F20" s="363">
        <v>0</v>
      </c>
    </row>
    <row r="21" spans="1:6" ht="30" customHeight="1" thickBot="1">
      <c r="A21" s="26">
        <v>23</v>
      </c>
      <c r="B21" s="29">
        <v>55</v>
      </c>
      <c r="C21" s="27" t="s">
        <v>36</v>
      </c>
      <c r="D21" s="377" t="s">
        <v>77</v>
      </c>
      <c r="E21" s="33" t="s">
        <v>40</v>
      </c>
      <c r="F21" s="363">
        <v>2</v>
      </c>
    </row>
    <row r="22" spans="1:6" ht="45" customHeight="1" thickBot="1">
      <c r="A22" s="26">
        <v>24</v>
      </c>
      <c r="B22" s="29">
        <v>66</v>
      </c>
      <c r="C22" s="27" t="s">
        <v>36</v>
      </c>
      <c r="D22" s="377" t="s">
        <v>69</v>
      </c>
      <c r="E22" s="33" t="s">
        <v>40</v>
      </c>
      <c r="F22" s="363">
        <v>1.5</v>
      </c>
    </row>
    <row r="23" spans="1:6" ht="30" customHeight="1" thickBot="1">
      <c r="A23" s="26">
        <v>26</v>
      </c>
      <c r="B23" s="29">
        <v>60</v>
      </c>
      <c r="C23" s="27" t="s">
        <v>57</v>
      </c>
      <c r="D23" s="377" t="s">
        <v>34</v>
      </c>
      <c r="E23" s="33" t="s">
        <v>40</v>
      </c>
      <c r="F23" s="363">
        <v>1.5</v>
      </c>
    </row>
    <row r="24" spans="1:6" ht="30" customHeight="1" thickBot="1">
      <c r="A24" s="26">
        <v>27</v>
      </c>
      <c r="B24" s="29">
        <v>57</v>
      </c>
      <c r="C24" s="27" t="s">
        <v>36</v>
      </c>
      <c r="D24" s="377" t="s">
        <v>77</v>
      </c>
      <c r="E24" s="33" t="s">
        <v>40</v>
      </c>
      <c r="F24" s="363">
        <v>2</v>
      </c>
    </row>
    <row r="25" spans="1:6" ht="30" customHeight="1" thickBot="1">
      <c r="A25" s="26">
        <v>28</v>
      </c>
      <c r="B25" s="29">
        <v>97</v>
      </c>
      <c r="C25" s="27" t="s">
        <v>36</v>
      </c>
      <c r="D25" s="377" t="s">
        <v>69</v>
      </c>
      <c r="E25" s="33" t="s">
        <v>40</v>
      </c>
      <c r="F25" s="363">
        <v>2</v>
      </c>
    </row>
    <row r="26" spans="1:6" ht="19.5" customHeight="1" thickBot="1">
      <c r="A26" s="26">
        <v>29</v>
      </c>
      <c r="B26" s="29">
        <v>77</v>
      </c>
      <c r="C26" s="27" t="s">
        <v>57</v>
      </c>
      <c r="D26" s="377" t="s">
        <v>34</v>
      </c>
      <c r="E26" s="371" t="s">
        <v>40</v>
      </c>
      <c r="F26" s="363">
        <v>0</v>
      </c>
    </row>
    <row r="27" spans="1:6" ht="27.75" customHeight="1" thickBot="1">
      <c r="A27" s="26">
        <v>30</v>
      </c>
      <c r="B27" s="29">
        <v>71</v>
      </c>
      <c r="C27" s="27" t="s">
        <v>57</v>
      </c>
      <c r="D27" s="377" t="s">
        <v>69</v>
      </c>
      <c r="E27" s="33" t="s">
        <v>40</v>
      </c>
      <c r="F27" s="363">
        <v>0</v>
      </c>
    </row>
    <row r="28" spans="1:6" ht="42" customHeight="1" thickBot="1">
      <c r="A28" s="26">
        <v>32</v>
      </c>
      <c r="B28" s="29">
        <v>66</v>
      </c>
      <c r="C28" s="27" t="s">
        <v>36</v>
      </c>
      <c r="D28" s="377" t="s">
        <v>69</v>
      </c>
      <c r="E28" s="33" t="s">
        <v>40</v>
      </c>
      <c r="F28" s="363">
        <v>2</v>
      </c>
    </row>
    <row r="29" spans="1:6" ht="45" customHeight="1" thickBot="1">
      <c r="A29" s="26">
        <v>33</v>
      </c>
      <c r="B29" s="29">
        <v>62</v>
      </c>
      <c r="C29" s="27" t="s">
        <v>36</v>
      </c>
      <c r="D29" s="377" t="s">
        <v>69</v>
      </c>
      <c r="E29" s="33" t="s">
        <v>40</v>
      </c>
      <c r="F29" s="363">
        <v>2</v>
      </c>
    </row>
    <row r="30" spans="1:6" ht="30" hidden="1" customHeight="1" thickBot="1">
      <c r="A30" s="26">
        <v>34</v>
      </c>
      <c r="B30" s="29">
        <v>54</v>
      </c>
      <c r="C30" s="27" t="s">
        <v>57</v>
      </c>
      <c r="D30" s="27"/>
      <c r="E30" s="33" t="s">
        <v>40</v>
      </c>
      <c r="F30" s="363"/>
    </row>
    <row r="31" spans="1:6" ht="42" customHeight="1" thickBot="1">
      <c r="A31" s="26">
        <v>35</v>
      </c>
      <c r="B31" s="29">
        <v>70</v>
      </c>
      <c r="C31" s="27" t="s">
        <v>57</v>
      </c>
      <c r="D31" s="377" t="s">
        <v>77</v>
      </c>
      <c r="E31" s="33" t="s">
        <v>40</v>
      </c>
      <c r="F31" s="363">
        <v>2</v>
      </c>
    </row>
    <row r="32" spans="1:6" ht="30" hidden="1" customHeight="1" thickBot="1">
      <c r="A32" s="26">
        <v>36</v>
      </c>
      <c r="B32" s="29">
        <v>63</v>
      </c>
      <c r="C32" s="27" t="s">
        <v>57</v>
      </c>
      <c r="D32" s="27"/>
      <c r="E32" s="33" t="s">
        <v>40</v>
      </c>
      <c r="F32" s="363"/>
    </row>
    <row r="33" spans="1:6" ht="60" hidden="1" customHeight="1" thickBot="1">
      <c r="A33" s="26">
        <v>37</v>
      </c>
      <c r="B33" s="29">
        <v>49</v>
      </c>
      <c r="C33" s="27" t="s">
        <v>36</v>
      </c>
      <c r="D33" s="27"/>
      <c r="E33" s="33" t="s">
        <v>40</v>
      </c>
      <c r="F33" s="363"/>
    </row>
    <row r="34" spans="1:6" ht="60" customHeight="1" thickBot="1">
      <c r="A34" s="372">
        <v>38</v>
      </c>
      <c r="B34" s="29">
        <v>67</v>
      </c>
      <c r="C34" s="27" t="s">
        <v>36</v>
      </c>
      <c r="D34" s="377" t="s">
        <v>69</v>
      </c>
      <c r="E34" s="33" t="s">
        <v>40</v>
      </c>
      <c r="F34" s="363">
        <v>2</v>
      </c>
    </row>
    <row r="35" spans="1:6" ht="42" customHeight="1" thickBot="1">
      <c r="A35" s="26">
        <v>39</v>
      </c>
      <c r="B35" s="29">
        <v>72</v>
      </c>
      <c r="C35" s="27" t="s">
        <v>57</v>
      </c>
      <c r="D35" s="468" t="s">
        <v>34</v>
      </c>
      <c r="E35" s="33" t="s">
        <v>40</v>
      </c>
      <c r="F35" s="363">
        <v>2</v>
      </c>
    </row>
    <row r="36" spans="1:6" ht="30" customHeight="1" thickBot="1">
      <c r="A36" s="26">
        <v>40</v>
      </c>
      <c r="B36" s="29">
        <v>89</v>
      </c>
      <c r="C36" s="27" t="s">
        <v>36</v>
      </c>
      <c r="D36" s="377" t="s">
        <v>69</v>
      </c>
      <c r="E36" s="33" t="s">
        <v>40</v>
      </c>
      <c r="F36" s="363">
        <v>1.5</v>
      </c>
    </row>
    <row r="37" spans="1:6" ht="90" customHeight="1" thickBot="1">
      <c r="A37" s="26">
        <v>41</v>
      </c>
      <c r="B37" s="29">
        <v>57</v>
      </c>
      <c r="C37" s="27" t="s">
        <v>36</v>
      </c>
      <c r="D37" s="377" t="s">
        <v>77</v>
      </c>
      <c r="E37" s="33" t="s">
        <v>40</v>
      </c>
      <c r="F37" s="363">
        <v>0</v>
      </c>
    </row>
    <row r="38" spans="1:6" ht="90" customHeight="1" thickBot="1">
      <c r="A38" s="26">
        <v>42</v>
      </c>
      <c r="B38" s="29">
        <v>45</v>
      </c>
      <c r="C38" s="370" t="s">
        <v>57</v>
      </c>
      <c r="D38" s="377" t="s">
        <v>77</v>
      </c>
      <c r="E38" s="371" t="s">
        <v>250</v>
      </c>
      <c r="F38" s="363">
        <v>2</v>
      </c>
    </row>
    <row r="39" spans="1:6" ht="45" hidden="1" customHeight="1" thickBot="1">
      <c r="A39" s="26">
        <v>43</v>
      </c>
      <c r="B39" s="29">
        <v>61</v>
      </c>
      <c r="C39" s="27" t="s">
        <v>36</v>
      </c>
      <c r="D39" s="27"/>
      <c r="E39" s="33" t="s">
        <v>40</v>
      </c>
      <c r="F39" s="363"/>
    </row>
    <row r="40" spans="1:6" ht="45" customHeight="1" thickBot="1">
      <c r="A40" s="26">
        <v>44</v>
      </c>
      <c r="B40" s="29">
        <v>55</v>
      </c>
      <c r="C40" s="27" t="s">
        <v>36</v>
      </c>
      <c r="D40" s="377" t="s">
        <v>69</v>
      </c>
      <c r="E40" s="33" t="s">
        <v>40</v>
      </c>
      <c r="F40" s="363">
        <v>0</v>
      </c>
    </row>
    <row r="41" spans="1:6" ht="45" customHeight="1" thickBot="1">
      <c r="A41" s="26">
        <v>45</v>
      </c>
      <c r="B41" s="29">
        <v>62</v>
      </c>
      <c r="C41" s="27" t="s">
        <v>36</v>
      </c>
      <c r="D41" s="377" t="s">
        <v>77</v>
      </c>
      <c r="E41" s="33" t="s">
        <v>40</v>
      </c>
      <c r="F41" s="363">
        <v>2</v>
      </c>
    </row>
    <row r="42" spans="1:6" ht="60" customHeight="1" thickBot="1">
      <c r="A42" s="26">
        <v>46</v>
      </c>
      <c r="B42" s="29">
        <v>56</v>
      </c>
      <c r="C42" s="27" t="s">
        <v>36</v>
      </c>
      <c r="D42" s="377" t="s">
        <v>77</v>
      </c>
      <c r="E42" s="33" t="s">
        <v>40</v>
      </c>
      <c r="F42" s="363">
        <v>2</v>
      </c>
    </row>
    <row r="43" spans="1:6" ht="45" customHeight="1" thickBot="1">
      <c r="A43" s="26">
        <v>47</v>
      </c>
      <c r="B43" s="29">
        <v>34</v>
      </c>
      <c r="C43" s="27" t="s">
        <v>36</v>
      </c>
      <c r="D43" s="377" t="s">
        <v>77</v>
      </c>
      <c r="E43" s="33" t="s">
        <v>40</v>
      </c>
      <c r="F43" s="363">
        <v>1.5</v>
      </c>
    </row>
    <row r="44" spans="1:6" ht="45" customHeight="1" thickBot="1">
      <c r="A44" s="26">
        <v>48</v>
      </c>
      <c r="B44" s="29">
        <v>43</v>
      </c>
      <c r="C44" s="27" t="s">
        <v>36</v>
      </c>
      <c r="D44" s="377" t="s">
        <v>69</v>
      </c>
      <c r="E44" s="33" t="s">
        <v>40</v>
      </c>
      <c r="F44" s="363">
        <v>2</v>
      </c>
    </row>
    <row r="45" spans="1:6" ht="45" customHeight="1" thickBot="1">
      <c r="A45" s="26">
        <v>49</v>
      </c>
      <c r="B45" s="29">
        <v>55</v>
      </c>
      <c r="C45" s="27" t="s">
        <v>57</v>
      </c>
      <c r="D45" s="377" t="s">
        <v>69</v>
      </c>
      <c r="E45" s="33" t="s">
        <v>40</v>
      </c>
      <c r="F45" s="363">
        <v>1.5</v>
      </c>
    </row>
    <row r="46" spans="1:6" ht="60" customHeight="1" thickBot="1">
      <c r="A46" s="26">
        <v>50</v>
      </c>
      <c r="B46" s="29">
        <v>79</v>
      </c>
      <c r="C46" s="27" t="s">
        <v>36</v>
      </c>
      <c r="D46" s="377" t="s">
        <v>77</v>
      </c>
      <c r="E46" s="33" t="s">
        <v>40</v>
      </c>
      <c r="F46" s="363">
        <v>1.5</v>
      </c>
    </row>
    <row r="47" spans="1:6" ht="69.75" customHeight="1" thickBot="1">
      <c r="A47" s="26">
        <v>51</v>
      </c>
      <c r="B47" s="29">
        <v>73</v>
      </c>
      <c r="C47" s="27" t="s">
        <v>36</v>
      </c>
      <c r="D47" s="377" t="s">
        <v>34</v>
      </c>
      <c r="E47" s="33" t="s">
        <v>40</v>
      </c>
      <c r="F47" s="363">
        <v>2</v>
      </c>
    </row>
    <row r="48" spans="1:6" ht="55.5" customHeight="1" thickBot="1">
      <c r="A48" s="26">
        <v>52</v>
      </c>
      <c r="B48" s="29">
        <v>52</v>
      </c>
      <c r="C48" s="27" t="s">
        <v>36</v>
      </c>
      <c r="D48" s="377" t="s">
        <v>34</v>
      </c>
      <c r="E48" s="33" t="s">
        <v>40</v>
      </c>
      <c r="F48" s="363">
        <v>2</v>
      </c>
    </row>
    <row r="49" spans="1:6" ht="84" customHeight="1" thickBot="1">
      <c r="A49" s="26">
        <v>53</v>
      </c>
      <c r="B49" s="29">
        <v>48</v>
      </c>
      <c r="C49" s="27" t="s">
        <v>36</v>
      </c>
      <c r="D49" s="377" t="s">
        <v>69</v>
      </c>
      <c r="E49" s="33" t="s">
        <v>40</v>
      </c>
      <c r="F49" s="363">
        <v>1.5</v>
      </c>
    </row>
    <row r="50" spans="1:6" ht="45" customHeight="1" thickBot="1">
      <c r="A50" s="26">
        <v>54</v>
      </c>
      <c r="B50" s="29">
        <v>33</v>
      </c>
      <c r="C50" s="27" t="s">
        <v>36</v>
      </c>
      <c r="D50" s="377" t="s">
        <v>69</v>
      </c>
      <c r="E50" s="33" t="s">
        <v>40</v>
      </c>
      <c r="F50" s="363">
        <v>2</v>
      </c>
    </row>
    <row r="51" spans="1:6" ht="84" customHeight="1" thickBot="1">
      <c r="A51" s="26">
        <v>55</v>
      </c>
      <c r="B51" s="29">
        <v>50</v>
      </c>
      <c r="C51" s="27" t="s">
        <v>36</v>
      </c>
      <c r="D51" s="377" t="s">
        <v>77</v>
      </c>
      <c r="E51" s="33" t="s">
        <v>40</v>
      </c>
      <c r="F51" s="363">
        <v>2</v>
      </c>
    </row>
    <row r="52" spans="1:6" ht="47.25" customHeight="1" thickBot="1">
      <c r="A52" s="26">
        <v>57</v>
      </c>
      <c r="B52" s="29">
        <v>45</v>
      </c>
      <c r="C52" s="27" t="s">
        <v>57</v>
      </c>
      <c r="D52" s="377" t="s">
        <v>34</v>
      </c>
      <c r="E52" s="33" t="s">
        <v>61</v>
      </c>
      <c r="F52" s="363">
        <v>2</v>
      </c>
    </row>
    <row r="53" spans="1:6" ht="47.25" customHeight="1" thickBot="1">
      <c r="A53" s="26">
        <v>60</v>
      </c>
      <c r="B53" s="29">
        <v>80</v>
      </c>
      <c r="C53" s="27" t="s">
        <v>57</v>
      </c>
      <c r="D53" s="377" t="s">
        <v>69</v>
      </c>
      <c r="E53" s="33" t="s">
        <v>61</v>
      </c>
      <c r="F53" s="363">
        <v>2</v>
      </c>
    </row>
    <row r="54" spans="1:6" ht="19.5" customHeight="1" thickBot="1">
      <c r="A54" s="26">
        <v>63</v>
      </c>
      <c r="B54" s="29">
        <v>54</v>
      </c>
      <c r="C54" s="27" t="s">
        <v>57</v>
      </c>
      <c r="D54" s="377" t="s">
        <v>69</v>
      </c>
      <c r="E54" s="33" t="s">
        <v>61</v>
      </c>
      <c r="F54" s="363">
        <v>1</v>
      </c>
    </row>
    <row r="55" spans="1:6" ht="33" hidden="1" customHeight="1">
      <c r="A55" s="26">
        <v>64</v>
      </c>
      <c r="B55" s="29">
        <v>89</v>
      </c>
      <c r="C55" s="27" t="s">
        <v>57</v>
      </c>
      <c r="D55" s="27"/>
      <c r="E55" s="33" t="s">
        <v>61</v>
      </c>
      <c r="F55" s="363"/>
    </row>
    <row r="56" spans="1:6" ht="83.25" hidden="1" customHeight="1" thickBot="1">
      <c r="A56" s="26">
        <v>65</v>
      </c>
      <c r="B56" s="29">
        <v>73</v>
      </c>
      <c r="C56" s="27" t="s">
        <v>57</v>
      </c>
      <c r="D56" s="27"/>
      <c r="E56" s="33" t="s">
        <v>40</v>
      </c>
      <c r="F56" s="363"/>
    </row>
    <row r="57" spans="1:6" ht="47.25" customHeight="1" thickBot="1">
      <c r="A57" s="26">
        <v>66</v>
      </c>
      <c r="B57" s="29">
        <v>63</v>
      </c>
      <c r="C57" s="27" t="s">
        <v>36</v>
      </c>
      <c r="D57" s="377" t="s">
        <v>77</v>
      </c>
      <c r="E57" s="33" t="s">
        <v>40</v>
      </c>
      <c r="F57" s="363">
        <v>0</v>
      </c>
    </row>
    <row r="58" spans="1:6" ht="31.5" customHeight="1" thickBot="1">
      <c r="A58" s="26">
        <v>67</v>
      </c>
      <c r="B58" s="29">
        <v>66</v>
      </c>
      <c r="C58" s="27" t="s">
        <v>36</v>
      </c>
      <c r="D58" s="377" t="s">
        <v>69</v>
      </c>
      <c r="E58" s="33" t="s">
        <v>40</v>
      </c>
      <c r="F58" s="363">
        <v>1.5</v>
      </c>
    </row>
    <row r="59" spans="1:6" ht="33" customHeight="1" thickBot="1">
      <c r="A59" s="26">
        <v>68</v>
      </c>
      <c r="B59" s="29">
        <v>45</v>
      </c>
      <c r="C59" s="27" t="s">
        <v>57</v>
      </c>
      <c r="D59" s="377" t="s">
        <v>34</v>
      </c>
      <c r="E59" s="33" t="s">
        <v>40</v>
      </c>
      <c r="F59" s="363">
        <v>1.5</v>
      </c>
    </row>
    <row r="60" spans="1:6" ht="47.25" customHeight="1">
      <c r="A60" s="26">
        <v>70</v>
      </c>
      <c r="B60" s="29">
        <v>87</v>
      </c>
      <c r="C60" s="27" t="s">
        <v>57</v>
      </c>
      <c r="D60" s="377" t="s">
        <v>34</v>
      </c>
      <c r="E60" s="33" t="s">
        <v>40</v>
      </c>
      <c r="F60" s="363">
        <v>0</v>
      </c>
    </row>
    <row r="61" spans="1:6" ht="40.5" customHeight="1">
      <c r="A61" s="285">
        <v>71</v>
      </c>
      <c r="B61" s="286">
        <v>46</v>
      </c>
      <c r="C61" s="288" t="s">
        <v>57</v>
      </c>
      <c r="D61" s="469" t="s">
        <v>77</v>
      </c>
      <c r="E61" s="234" t="s">
        <v>40</v>
      </c>
      <c r="F61" s="364">
        <v>1.5</v>
      </c>
    </row>
    <row r="62" spans="1:6" ht="18.75" hidden="1" customHeight="1">
      <c r="A62" s="285">
        <v>72</v>
      </c>
      <c r="B62" s="286">
        <v>64</v>
      </c>
      <c r="C62" s="286" t="s">
        <v>36</v>
      </c>
      <c r="D62" s="470"/>
      <c r="E62" s="234" t="s">
        <v>40</v>
      </c>
      <c r="F62" s="364"/>
    </row>
    <row r="63" spans="1:6" ht="18.75" customHeight="1">
      <c r="A63" s="285">
        <v>73</v>
      </c>
      <c r="B63" s="286">
        <v>53</v>
      </c>
      <c r="C63" s="286" t="s">
        <v>36</v>
      </c>
      <c r="D63" s="376" t="s">
        <v>77</v>
      </c>
      <c r="E63" s="234" t="s">
        <v>40</v>
      </c>
      <c r="F63" s="364">
        <v>2</v>
      </c>
    </row>
    <row r="64" spans="1:6" ht="18.75" customHeight="1">
      <c r="A64" s="285">
        <v>74</v>
      </c>
      <c r="B64" s="286">
        <v>43</v>
      </c>
      <c r="C64" s="286" t="s">
        <v>57</v>
      </c>
      <c r="D64" s="376" t="s">
        <v>34</v>
      </c>
      <c r="E64" s="234" t="s">
        <v>40</v>
      </c>
      <c r="F64" s="364">
        <v>2</v>
      </c>
    </row>
    <row r="65" spans="1:6" ht="18.75" hidden="1" customHeight="1">
      <c r="A65" s="357">
        <v>75</v>
      </c>
      <c r="B65" s="72">
        <v>56</v>
      </c>
      <c r="C65" s="357" t="s">
        <v>36</v>
      </c>
      <c r="D65" s="373"/>
      <c r="E65" s="234" t="s">
        <v>61</v>
      </c>
      <c r="F65" s="365"/>
    </row>
    <row r="66" spans="1:6" ht="18.75" customHeight="1">
      <c r="A66" s="357">
        <v>76</v>
      </c>
      <c r="B66" s="72">
        <v>27</v>
      </c>
      <c r="C66" s="357" t="s">
        <v>36</v>
      </c>
      <c r="D66" s="373" t="s">
        <v>69</v>
      </c>
      <c r="E66" s="234" t="s">
        <v>40</v>
      </c>
      <c r="F66" s="365">
        <v>2</v>
      </c>
    </row>
    <row r="67" spans="1:6" ht="18.75" customHeight="1">
      <c r="A67" s="285">
        <v>77</v>
      </c>
      <c r="B67" s="286">
        <v>38</v>
      </c>
      <c r="C67" s="286" t="s">
        <v>36</v>
      </c>
      <c r="D67" s="286" t="s">
        <v>34</v>
      </c>
      <c r="E67" s="234" t="s">
        <v>40</v>
      </c>
      <c r="F67" s="364">
        <v>2</v>
      </c>
    </row>
    <row r="68" spans="1:6" ht="18.75" customHeight="1">
      <c r="A68" s="285">
        <v>79</v>
      </c>
      <c r="B68" s="286">
        <v>47</v>
      </c>
      <c r="C68" s="286" t="s">
        <v>36</v>
      </c>
      <c r="D68" s="286" t="s">
        <v>56</v>
      </c>
      <c r="E68" s="234" t="s">
        <v>40</v>
      </c>
      <c r="F68" s="364">
        <v>0</v>
      </c>
    </row>
    <row r="69" spans="1:6" ht="18.75" hidden="1" customHeight="1">
      <c r="A69" s="285">
        <v>81</v>
      </c>
      <c r="B69" s="286">
        <v>64</v>
      </c>
      <c r="C69" s="286" t="s">
        <v>248</v>
      </c>
      <c r="D69" s="286"/>
      <c r="E69" s="234" t="s">
        <v>40</v>
      </c>
      <c r="F69" s="364"/>
    </row>
    <row r="70" spans="1:6" ht="18.75" customHeight="1">
      <c r="A70" s="358">
        <v>82</v>
      </c>
      <c r="B70" s="72">
        <v>72</v>
      </c>
      <c r="C70" s="73" t="s">
        <v>248</v>
      </c>
      <c r="D70" s="375" t="s">
        <v>69</v>
      </c>
      <c r="E70" s="234" t="s">
        <v>40</v>
      </c>
      <c r="F70" s="366">
        <v>2</v>
      </c>
    </row>
    <row r="71" spans="1:6" ht="18.75" customHeight="1">
      <c r="A71" s="285">
        <v>83</v>
      </c>
      <c r="B71" s="286">
        <v>56</v>
      </c>
      <c r="C71" s="286" t="s">
        <v>248</v>
      </c>
      <c r="D71" s="286" t="s">
        <v>69</v>
      </c>
      <c r="E71" s="234" t="s">
        <v>40</v>
      </c>
      <c r="F71" s="364">
        <v>0</v>
      </c>
    </row>
    <row r="72" spans="1:6" ht="18.75" hidden="1" customHeight="1">
      <c r="A72" s="285">
        <v>84</v>
      </c>
      <c r="B72" s="286">
        <v>66</v>
      </c>
      <c r="C72" s="286" t="s">
        <v>249</v>
      </c>
      <c r="D72" s="286"/>
      <c r="E72" s="234" t="s">
        <v>40</v>
      </c>
      <c r="F72" s="364"/>
    </row>
    <row r="73" spans="1:6" ht="18.75" customHeight="1">
      <c r="A73" s="285">
        <v>85</v>
      </c>
      <c r="B73" s="286">
        <v>55</v>
      </c>
      <c r="C73" s="286" t="s">
        <v>249</v>
      </c>
      <c r="D73" s="286" t="s">
        <v>69</v>
      </c>
      <c r="E73" s="234" t="s">
        <v>40</v>
      </c>
      <c r="F73" s="364">
        <v>1.5</v>
      </c>
    </row>
    <row r="74" spans="1:6" ht="18.75" customHeight="1">
      <c r="A74" s="285">
        <v>86</v>
      </c>
      <c r="B74" s="286">
        <v>67</v>
      </c>
      <c r="C74" s="286" t="s">
        <v>249</v>
      </c>
      <c r="D74" s="286" t="s">
        <v>69</v>
      </c>
      <c r="E74" s="234" t="s">
        <v>40</v>
      </c>
      <c r="F74" s="364">
        <v>1</v>
      </c>
    </row>
    <row r="75" spans="1:6" ht="18.75" customHeight="1">
      <c r="A75" s="285">
        <v>87</v>
      </c>
      <c r="B75" s="286">
        <v>69</v>
      </c>
      <c r="C75" s="286" t="s">
        <v>249</v>
      </c>
      <c r="D75" s="286" t="s">
        <v>69</v>
      </c>
      <c r="E75" s="234" t="s">
        <v>40</v>
      </c>
      <c r="F75" s="364">
        <v>2</v>
      </c>
    </row>
    <row r="76" spans="1:6" ht="18.75" customHeight="1">
      <c r="A76" s="285">
        <v>88</v>
      </c>
      <c r="B76" s="286">
        <v>38</v>
      </c>
      <c r="C76" s="286" t="s">
        <v>248</v>
      </c>
      <c r="D76" s="286" t="s">
        <v>77</v>
      </c>
      <c r="E76" s="234" t="s">
        <v>40</v>
      </c>
      <c r="F76" s="364">
        <v>2</v>
      </c>
    </row>
    <row r="77" spans="1:6" ht="18.75" customHeight="1">
      <c r="A77" s="285">
        <v>89</v>
      </c>
      <c r="B77" s="286">
        <v>53</v>
      </c>
      <c r="C77" s="286" t="s">
        <v>248</v>
      </c>
      <c r="D77" s="286" t="s">
        <v>34</v>
      </c>
      <c r="E77" s="234" t="s">
        <v>250</v>
      </c>
      <c r="F77" s="364">
        <v>2</v>
      </c>
    </row>
    <row r="78" spans="1:6" ht="18.75" customHeight="1">
      <c r="A78" s="285">
        <v>90</v>
      </c>
      <c r="B78" s="286">
        <v>69</v>
      </c>
      <c r="C78" s="286" t="s">
        <v>248</v>
      </c>
      <c r="D78" s="286" t="s">
        <v>69</v>
      </c>
      <c r="E78" s="234" t="s">
        <v>250</v>
      </c>
      <c r="F78" s="364">
        <v>1.5</v>
      </c>
    </row>
    <row r="79" spans="1:6" ht="18.75" customHeight="1">
      <c r="A79" s="285">
        <v>91</v>
      </c>
      <c r="B79" s="286">
        <v>92</v>
      </c>
      <c r="C79" s="286" t="s">
        <v>249</v>
      </c>
      <c r="D79" s="286" t="s">
        <v>69</v>
      </c>
      <c r="E79" s="234" t="s">
        <v>250</v>
      </c>
      <c r="F79" s="364">
        <v>1</v>
      </c>
    </row>
    <row r="80" spans="1:6" ht="18.75" hidden="1" customHeight="1">
      <c r="A80" s="285">
        <v>92</v>
      </c>
      <c r="B80" s="286">
        <v>41</v>
      </c>
      <c r="C80" s="288" t="s">
        <v>248</v>
      </c>
      <c r="D80" s="374"/>
      <c r="E80" s="234" t="s">
        <v>250</v>
      </c>
      <c r="F80" s="364"/>
    </row>
    <row r="81" spans="1:6" ht="18.75" customHeight="1">
      <c r="A81" s="285">
        <v>94</v>
      </c>
      <c r="B81" s="286">
        <v>45</v>
      </c>
      <c r="C81" s="288" t="s">
        <v>249</v>
      </c>
      <c r="D81" s="374" t="s">
        <v>56</v>
      </c>
      <c r="E81" s="234" t="s">
        <v>250</v>
      </c>
      <c r="F81" s="364">
        <v>2</v>
      </c>
    </row>
    <row r="82" spans="1:6" ht="18.75" customHeight="1">
      <c r="A82" s="285">
        <v>95</v>
      </c>
      <c r="B82" s="286">
        <v>28</v>
      </c>
      <c r="C82" s="288" t="s">
        <v>249</v>
      </c>
      <c r="D82" s="374" t="s">
        <v>77</v>
      </c>
      <c r="E82" s="283" t="s">
        <v>250</v>
      </c>
      <c r="F82" s="367">
        <v>1.5</v>
      </c>
    </row>
    <row r="83" spans="1:6" ht="18.75" hidden="1" customHeight="1">
      <c r="A83" s="285">
        <v>96</v>
      </c>
      <c r="B83" s="290">
        <v>20</v>
      </c>
      <c r="C83" s="297"/>
      <c r="D83" s="297"/>
      <c r="E83" s="284" t="s">
        <v>250</v>
      </c>
      <c r="F83" s="367"/>
    </row>
    <row r="84" spans="1:6" ht="18.75" customHeight="1">
      <c r="A84" s="285">
        <v>97</v>
      </c>
      <c r="B84" s="290">
        <v>78</v>
      </c>
      <c r="C84" s="296"/>
      <c r="D84" s="296" t="s">
        <v>69</v>
      </c>
      <c r="E84" s="284" t="s">
        <v>250</v>
      </c>
      <c r="F84" s="367">
        <v>1</v>
      </c>
    </row>
    <row r="85" spans="1:6" ht="18.75" customHeight="1">
      <c r="A85" s="285">
        <v>101</v>
      </c>
      <c r="B85" s="286">
        <v>45</v>
      </c>
      <c r="C85" s="288" t="s">
        <v>248</v>
      </c>
      <c r="D85" s="374" t="s">
        <v>34</v>
      </c>
      <c r="E85" s="283" t="s">
        <v>250</v>
      </c>
      <c r="F85" s="367">
        <v>1.5</v>
      </c>
    </row>
    <row r="86" spans="1:6" ht="18.75" hidden="1" customHeight="1">
      <c r="A86" s="285">
        <v>102</v>
      </c>
      <c r="B86" s="286">
        <v>60</v>
      </c>
      <c r="C86" s="287" t="s">
        <v>248</v>
      </c>
      <c r="D86" s="287"/>
      <c r="E86" s="284" t="s">
        <v>250</v>
      </c>
      <c r="F86" s="367"/>
    </row>
    <row r="87" spans="1:6" ht="18.75" customHeight="1">
      <c r="A87" s="285">
        <v>103</v>
      </c>
      <c r="B87" s="286">
        <v>68</v>
      </c>
      <c r="C87" s="288" t="s">
        <v>248</v>
      </c>
      <c r="D87" s="374" t="s">
        <v>84</v>
      </c>
      <c r="E87" s="284" t="s">
        <v>250</v>
      </c>
      <c r="F87" s="367">
        <v>2</v>
      </c>
    </row>
    <row r="88" spans="1:6" ht="18.75" customHeight="1">
      <c r="A88" s="358">
        <v>104</v>
      </c>
      <c r="B88" s="72">
        <v>52</v>
      </c>
      <c r="C88" s="73" t="s">
        <v>249</v>
      </c>
      <c r="D88" s="375" t="s">
        <v>77</v>
      </c>
      <c r="E88" s="359" t="s">
        <v>40</v>
      </c>
      <c r="F88" s="368">
        <v>2</v>
      </c>
    </row>
    <row r="89" spans="1:6" ht="18.75" customHeight="1">
      <c r="A89" s="358">
        <v>105</v>
      </c>
      <c r="B89" s="72">
        <v>85</v>
      </c>
      <c r="C89" s="73" t="s">
        <v>248</v>
      </c>
      <c r="D89" s="375" t="s">
        <v>77</v>
      </c>
      <c r="E89" s="359" t="s">
        <v>40</v>
      </c>
      <c r="F89" s="368">
        <v>2</v>
      </c>
    </row>
  </sheetData>
  <autoFilter ref="A1:F89" xr:uid="{00000000-0001-0000-0000-000000000000}">
    <filterColumn colId="5">
      <customFilters>
        <customFilter operator="notEqual" val=" "/>
      </customFilters>
    </filterColumn>
  </autoFilter>
  <mergeCells count="1">
    <mergeCell ref="D61:D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J25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3.3984375" defaultRowHeight="15.75" customHeight="1"/>
  <cols>
    <col min="1" max="114" width="8.046875" customWidth="1"/>
  </cols>
  <sheetData>
    <row r="1" spans="1:114" ht="30" customHeight="1">
      <c r="A1" s="405" t="s">
        <v>0</v>
      </c>
      <c r="B1" s="405" t="s">
        <v>1</v>
      </c>
      <c r="C1" s="405" t="s">
        <v>2</v>
      </c>
      <c r="D1" s="405" t="s">
        <v>3</v>
      </c>
      <c r="E1" s="405" t="s">
        <v>4</v>
      </c>
      <c r="F1" s="406" t="s">
        <v>5</v>
      </c>
      <c r="G1" s="378" t="s">
        <v>7</v>
      </c>
      <c r="H1" s="379"/>
      <c r="I1" s="379"/>
      <c r="J1" s="380"/>
      <c r="K1" s="393" t="s">
        <v>18</v>
      </c>
      <c r="L1" s="390" t="s">
        <v>9</v>
      </c>
      <c r="M1" s="387" t="s">
        <v>35</v>
      </c>
      <c r="N1" s="408" t="s">
        <v>19</v>
      </c>
      <c r="O1" s="409"/>
      <c r="P1" s="409"/>
      <c r="Q1" s="409"/>
      <c r="R1" s="409"/>
      <c r="S1" s="410"/>
      <c r="T1" s="393" t="s">
        <v>11</v>
      </c>
      <c r="U1" s="390" t="s">
        <v>12</v>
      </c>
      <c r="V1" s="390" t="s">
        <v>13</v>
      </c>
      <c r="W1" s="387" t="s">
        <v>14</v>
      </c>
      <c r="X1" s="383" t="s">
        <v>15</v>
      </c>
      <c r="Y1" s="384"/>
      <c r="Z1" s="384"/>
      <c r="AA1" s="384"/>
      <c r="AB1" s="384"/>
      <c r="AC1" s="385"/>
      <c r="AD1" s="383" t="s">
        <v>21</v>
      </c>
      <c r="AE1" s="384"/>
      <c r="AF1" s="384"/>
      <c r="AG1" s="384"/>
      <c r="AH1" s="384"/>
      <c r="AI1" s="385"/>
      <c r="AJ1" s="383" t="s">
        <v>22</v>
      </c>
      <c r="AK1" s="384"/>
      <c r="AL1" s="384"/>
      <c r="AM1" s="384"/>
      <c r="AN1" s="384"/>
      <c r="AO1" s="385"/>
      <c r="AP1" s="383" t="s">
        <v>49</v>
      </c>
      <c r="AQ1" s="384"/>
      <c r="AR1" s="384"/>
      <c r="AS1" s="384"/>
      <c r="AT1" s="385"/>
      <c r="AU1" s="393" t="s">
        <v>50</v>
      </c>
      <c r="AV1" s="387" t="s">
        <v>51</v>
      </c>
      <c r="AW1" s="393" t="s">
        <v>28</v>
      </c>
      <c r="AX1" s="390" t="s">
        <v>29</v>
      </c>
      <c r="AY1" s="387" t="s">
        <v>30</v>
      </c>
      <c r="AZ1" s="383" t="s">
        <v>52</v>
      </c>
      <c r="BA1" s="384"/>
      <c r="BB1" s="384"/>
      <c r="BC1" s="384"/>
      <c r="BD1" s="384"/>
      <c r="BE1" s="384"/>
      <c r="BF1" s="384"/>
      <c r="BG1" s="384"/>
      <c r="BH1" s="384"/>
      <c r="BI1" s="384"/>
      <c r="BJ1" s="384"/>
      <c r="BK1" s="384"/>
      <c r="BL1" s="384"/>
      <c r="BM1" s="384"/>
      <c r="BN1" s="384"/>
      <c r="BO1" s="384"/>
      <c r="BP1" s="384"/>
      <c r="BQ1" s="384"/>
      <c r="BR1" s="384"/>
      <c r="BS1" s="384"/>
      <c r="BT1" s="384"/>
      <c r="BU1" s="384"/>
      <c r="BV1" s="384"/>
      <c r="BW1" s="384"/>
      <c r="BX1" s="384"/>
      <c r="BY1" s="384"/>
      <c r="BZ1" s="384"/>
      <c r="CA1" s="384"/>
      <c r="CB1" s="384"/>
      <c r="CC1" s="384"/>
      <c r="CD1" s="384"/>
      <c r="CE1" s="384"/>
      <c r="CF1" s="384"/>
      <c r="CG1" s="384"/>
      <c r="CH1" s="384"/>
      <c r="CI1" s="384"/>
      <c r="CJ1" s="384"/>
      <c r="CK1" s="384"/>
      <c r="CL1" s="384"/>
      <c r="CM1" s="384"/>
      <c r="CN1" s="385"/>
      <c r="CO1" s="378" t="s">
        <v>53</v>
      </c>
      <c r="CP1" s="379"/>
      <c r="CQ1" s="379"/>
      <c r="CR1" s="379"/>
      <c r="CS1" s="379"/>
      <c r="CT1" s="379"/>
      <c r="CU1" s="379"/>
      <c r="CV1" s="380"/>
      <c r="CW1" s="400" t="s">
        <v>55</v>
      </c>
      <c r="CX1" s="401"/>
      <c r="CY1" s="398" t="s">
        <v>70</v>
      </c>
      <c r="CZ1" s="404" t="s">
        <v>82</v>
      </c>
      <c r="DA1" s="11"/>
      <c r="DB1" s="4"/>
      <c r="DC1" s="4"/>
      <c r="DD1" s="4"/>
      <c r="DE1" s="4"/>
      <c r="DF1" s="4"/>
      <c r="DG1" s="4"/>
      <c r="DH1" s="4"/>
      <c r="DI1" s="4"/>
      <c r="DJ1" s="4"/>
    </row>
    <row r="2" spans="1:114" ht="30" customHeight="1">
      <c r="A2" s="391"/>
      <c r="B2" s="391"/>
      <c r="C2" s="391"/>
      <c r="D2" s="391"/>
      <c r="E2" s="391"/>
      <c r="F2" s="388"/>
      <c r="G2" s="381" t="s">
        <v>101</v>
      </c>
      <c r="H2" s="407" t="s">
        <v>109</v>
      </c>
      <c r="I2" s="407" t="s">
        <v>113</v>
      </c>
      <c r="J2" s="395" t="s">
        <v>115</v>
      </c>
      <c r="K2" s="394"/>
      <c r="L2" s="391"/>
      <c r="M2" s="388"/>
      <c r="N2" s="402"/>
      <c r="O2" s="411"/>
      <c r="P2" s="411"/>
      <c r="Q2" s="411"/>
      <c r="R2" s="411"/>
      <c r="S2" s="403"/>
      <c r="T2" s="394"/>
      <c r="U2" s="391"/>
      <c r="V2" s="391"/>
      <c r="W2" s="388"/>
      <c r="X2" s="416" t="s">
        <v>104</v>
      </c>
      <c r="Y2" s="417" t="s">
        <v>116</v>
      </c>
      <c r="Z2" s="417" t="s">
        <v>118</v>
      </c>
      <c r="AA2" s="417" t="s">
        <v>119</v>
      </c>
      <c r="AB2" s="412" t="s">
        <v>120</v>
      </c>
      <c r="AC2" s="395" t="s">
        <v>121</v>
      </c>
      <c r="AD2" s="414" t="s">
        <v>122</v>
      </c>
      <c r="AE2" s="417" t="s">
        <v>123</v>
      </c>
      <c r="AF2" s="417" t="s">
        <v>124</v>
      </c>
      <c r="AG2" s="419" t="s">
        <v>125</v>
      </c>
      <c r="AH2" s="420" t="s">
        <v>126</v>
      </c>
      <c r="AI2" s="395" t="s">
        <v>121</v>
      </c>
      <c r="AJ2" s="414" t="s">
        <v>127</v>
      </c>
      <c r="AK2" s="421" t="s">
        <v>128</v>
      </c>
      <c r="AL2" s="417" t="s">
        <v>129</v>
      </c>
      <c r="AM2" s="421" t="s">
        <v>130</v>
      </c>
      <c r="AN2" s="422" t="s">
        <v>131</v>
      </c>
      <c r="AO2" s="395" t="s">
        <v>121</v>
      </c>
      <c r="AP2" s="396" t="s">
        <v>132</v>
      </c>
      <c r="AQ2" s="378" t="s">
        <v>133</v>
      </c>
      <c r="AR2" s="380"/>
      <c r="AS2" s="381" t="s">
        <v>134</v>
      </c>
      <c r="AT2" s="395" t="s">
        <v>135</v>
      </c>
      <c r="AU2" s="394"/>
      <c r="AV2" s="388"/>
      <c r="AW2" s="394"/>
      <c r="AX2" s="391"/>
      <c r="AY2" s="388"/>
      <c r="AZ2" s="386" t="s">
        <v>31</v>
      </c>
      <c r="BA2" s="379"/>
      <c r="BB2" s="379"/>
      <c r="BC2" s="379"/>
      <c r="BD2" s="379"/>
      <c r="BE2" s="379"/>
      <c r="BF2" s="379"/>
      <c r="BG2" s="379"/>
      <c r="BH2" s="379"/>
      <c r="BI2" s="379"/>
      <c r="BJ2" s="380"/>
      <c r="BK2" s="378" t="s">
        <v>137</v>
      </c>
      <c r="BL2" s="379"/>
      <c r="BM2" s="380"/>
      <c r="BN2" s="378" t="s">
        <v>138</v>
      </c>
      <c r="BO2" s="379"/>
      <c r="BP2" s="380"/>
      <c r="BQ2" s="378" t="s">
        <v>139</v>
      </c>
      <c r="BR2" s="379"/>
      <c r="BS2" s="380"/>
      <c r="BT2" s="378" t="s">
        <v>140</v>
      </c>
      <c r="BU2" s="379"/>
      <c r="BV2" s="380"/>
      <c r="BW2" s="378" t="s">
        <v>141</v>
      </c>
      <c r="BX2" s="379"/>
      <c r="BY2" s="380"/>
      <c r="BZ2" s="378" t="s">
        <v>142</v>
      </c>
      <c r="CA2" s="379"/>
      <c r="CB2" s="380"/>
      <c r="CC2" s="378" t="s">
        <v>143</v>
      </c>
      <c r="CD2" s="379"/>
      <c r="CE2" s="380"/>
      <c r="CF2" s="378" t="s">
        <v>144</v>
      </c>
      <c r="CG2" s="379"/>
      <c r="CH2" s="380"/>
      <c r="CI2" s="378" t="s">
        <v>145</v>
      </c>
      <c r="CJ2" s="379"/>
      <c r="CK2" s="380"/>
      <c r="CL2" s="378" t="s">
        <v>146</v>
      </c>
      <c r="CM2" s="379"/>
      <c r="CN2" s="380"/>
      <c r="CO2" s="378" t="s">
        <v>46</v>
      </c>
      <c r="CP2" s="380"/>
      <c r="CQ2" s="378" t="s">
        <v>67</v>
      </c>
      <c r="CR2" s="380"/>
      <c r="CS2" s="378" t="s">
        <v>75</v>
      </c>
      <c r="CT2" s="380"/>
      <c r="CU2" s="378" t="s">
        <v>147</v>
      </c>
      <c r="CV2" s="380"/>
      <c r="CW2" s="402"/>
      <c r="CX2" s="403"/>
      <c r="CY2" s="399"/>
      <c r="CZ2" s="399"/>
      <c r="DA2" s="11"/>
      <c r="DB2" s="4"/>
      <c r="DC2" s="4"/>
      <c r="DD2" s="4"/>
      <c r="DE2" s="4"/>
      <c r="DF2" s="4"/>
      <c r="DG2" s="4"/>
      <c r="DH2" s="4"/>
      <c r="DI2" s="4"/>
      <c r="DJ2" s="4"/>
    </row>
    <row r="3" spans="1:114" ht="75.75" customHeight="1">
      <c r="A3" s="392"/>
      <c r="B3" s="392"/>
      <c r="C3" s="392"/>
      <c r="D3" s="392"/>
      <c r="E3" s="392"/>
      <c r="F3" s="389"/>
      <c r="G3" s="382"/>
      <c r="H3" s="392"/>
      <c r="I3" s="392"/>
      <c r="J3" s="389"/>
      <c r="K3" s="382"/>
      <c r="L3" s="392"/>
      <c r="M3" s="389"/>
      <c r="N3" s="16" t="s">
        <v>150</v>
      </c>
      <c r="O3" s="17" t="s">
        <v>153</v>
      </c>
      <c r="P3" s="17" t="s">
        <v>154</v>
      </c>
      <c r="Q3" s="17" t="s">
        <v>155</v>
      </c>
      <c r="R3" s="17" t="s">
        <v>156</v>
      </c>
      <c r="S3" s="21" t="s">
        <v>84</v>
      </c>
      <c r="T3" s="382"/>
      <c r="U3" s="392"/>
      <c r="V3" s="392"/>
      <c r="W3" s="389"/>
      <c r="X3" s="415"/>
      <c r="Y3" s="418"/>
      <c r="Z3" s="418"/>
      <c r="AA3" s="418"/>
      <c r="AB3" s="413"/>
      <c r="AC3" s="389"/>
      <c r="AD3" s="415"/>
      <c r="AE3" s="418"/>
      <c r="AF3" s="418"/>
      <c r="AG3" s="418"/>
      <c r="AH3" s="413"/>
      <c r="AI3" s="389"/>
      <c r="AJ3" s="415"/>
      <c r="AK3" s="418"/>
      <c r="AL3" s="418"/>
      <c r="AM3" s="418"/>
      <c r="AN3" s="413"/>
      <c r="AO3" s="389"/>
      <c r="AP3" s="397"/>
      <c r="AQ3" s="18" t="s">
        <v>148</v>
      </c>
      <c r="AR3" s="18" t="s">
        <v>149</v>
      </c>
      <c r="AS3" s="382"/>
      <c r="AT3" s="389"/>
      <c r="AU3" s="382"/>
      <c r="AV3" s="389"/>
      <c r="AW3" s="382"/>
      <c r="AX3" s="392"/>
      <c r="AY3" s="389"/>
      <c r="AZ3" s="28" t="s">
        <v>159</v>
      </c>
      <c r="BA3" s="23" t="s">
        <v>160</v>
      </c>
      <c r="BB3" s="23" t="s">
        <v>161</v>
      </c>
      <c r="BC3" s="23" t="s">
        <v>162</v>
      </c>
      <c r="BD3" s="23" t="s">
        <v>163</v>
      </c>
      <c r="BE3" s="23" t="s">
        <v>156</v>
      </c>
      <c r="BF3" s="23" t="s">
        <v>164</v>
      </c>
      <c r="BG3" s="23" t="s">
        <v>165</v>
      </c>
      <c r="BH3" s="23" t="s">
        <v>166</v>
      </c>
      <c r="BI3" s="23" t="s">
        <v>167</v>
      </c>
      <c r="BJ3" s="25" t="s">
        <v>84</v>
      </c>
      <c r="BK3" s="15" t="s">
        <v>45</v>
      </c>
      <c r="BL3" s="18" t="s">
        <v>151</v>
      </c>
      <c r="BM3" s="20" t="s">
        <v>152</v>
      </c>
      <c r="BN3" s="15" t="s">
        <v>45</v>
      </c>
      <c r="BO3" s="18" t="s">
        <v>151</v>
      </c>
      <c r="BP3" s="20" t="s">
        <v>152</v>
      </c>
      <c r="BQ3" s="15" t="s">
        <v>45</v>
      </c>
      <c r="BR3" s="18" t="s">
        <v>151</v>
      </c>
      <c r="BS3" s="20" t="s">
        <v>152</v>
      </c>
      <c r="BT3" s="15" t="s">
        <v>45</v>
      </c>
      <c r="BU3" s="18" t="s">
        <v>151</v>
      </c>
      <c r="BV3" s="20" t="s">
        <v>152</v>
      </c>
      <c r="BW3" s="15" t="s">
        <v>45</v>
      </c>
      <c r="BX3" s="18" t="s">
        <v>151</v>
      </c>
      <c r="BY3" s="20" t="s">
        <v>152</v>
      </c>
      <c r="BZ3" s="15" t="s">
        <v>45</v>
      </c>
      <c r="CA3" s="18" t="s">
        <v>151</v>
      </c>
      <c r="CB3" s="20" t="s">
        <v>152</v>
      </c>
      <c r="CC3" s="15" t="s">
        <v>45</v>
      </c>
      <c r="CD3" s="18" t="s">
        <v>151</v>
      </c>
      <c r="CE3" s="20" t="s">
        <v>152</v>
      </c>
      <c r="CF3" s="15" t="s">
        <v>45</v>
      </c>
      <c r="CG3" s="18" t="s">
        <v>151</v>
      </c>
      <c r="CH3" s="20" t="s">
        <v>152</v>
      </c>
      <c r="CI3" s="15" t="s">
        <v>45</v>
      </c>
      <c r="CJ3" s="18" t="s">
        <v>151</v>
      </c>
      <c r="CK3" s="20" t="s">
        <v>152</v>
      </c>
      <c r="CL3" s="15" t="s">
        <v>45</v>
      </c>
      <c r="CM3" s="18" t="s">
        <v>151</v>
      </c>
      <c r="CN3" s="20" t="s">
        <v>152</v>
      </c>
      <c r="CO3" s="15" t="s">
        <v>45</v>
      </c>
      <c r="CP3" s="20" t="s">
        <v>151</v>
      </c>
      <c r="CQ3" s="15" t="s">
        <v>45</v>
      </c>
      <c r="CR3" s="20" t="s">
        <v>151</v>
      </c>
      <c r="CS3" s="15" t="s">
        <v>45</v>
      </c>
      <c r="CT3" s="20" t="s">
        <v>151</v>
      </c>
      <c r="CU3" s="15" t="s">
        <v>157</v>
      </c>
      <c r="CV3" s="20" t="s">
        <v>158</v>
      </c>
      <c r="CW3" s="15" t="s">
        <v>45</v>
      </c>
      <c r="CX3" s="20" t="s">
        <v>151</v>
      </c>
      <c r="CY3" s="397"/>
      <c r="CZ3" s="397"/>
      <c r="DA3" s="11"/>
      <c r="DB3" s="4"/>
      <c r="DC3" s="4"/>
      <c r="DD3" s="4"/>
      <c r="DE3" s="4"/>
      <c r="DF3" s="4"/>
      <c r="DG3" s="4"/>
      <c r="DH3" s="4"/>
      <c r="DI3" s="4"/>
      <c r="DJ3" s="4"/>
    </row>
    <row r="4" spans="1:114" ht="19.5" customHeight="1">
      <c r="A4" s="34">
        <v>0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9"/>
      <c r="O4" s="9"/>
      <c r="P4" s="9"/>
      <c r="Q4" s="9"/>
      <c r="R4" s="9"/>
      <c r="S4" s="9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6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9"/>
      <c r="DB4" s="4"/>
      <c r="DC4" s="4"/>
      <c r="DD4" s="4"/>
      <c r="DE4" s="4"/>
      <c r="DF4" s="4"/>
      <c r="DG4" s="4"/>
      <c r="DH4" s="4"/>
      <c r="DI4" s="4"/>
      <c r="DJ4" s="4"/>
    </row>
    <row r="5" spans="1:114" ht="18.75" customHeight="1">
      <c r="A5" s="41" t="s">
        <v>171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4"/>
      <c r="DC5" s="4"/>
      <c r="DD5" s="4"/>
      <c r="DE5" s="4"/>
      <c r="DF5" s="4"/>
      <c r="DG5" s="4"/>
      <c r="DH5" s="4"/>
      <c r="DI5" s="4"/>
      <c r="DJ5" s="4"/>
    </row>
    <row r="6" spans="1:114" ht="19.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5"/>
      <c r="DB6" s="4"/>
      <c r="DC6" s="4"/>
      <c r="DD6" s="4"/>
      <c r="DE6" s="4"/>
      <c r="DF6" s="4"/>
      <c r="DG6" s="4"/>
      <c r="DH6" s="4"/>
      <c r="DI6" s="4"/>
      <c r="DJ6" s="4"/>
    </row>
    <row r="7" spans="1:114" ht="19.5" customHeight="1">
      <c r="A7" s="26">
        <f>A4+1</f>
        <v>1</v>
      </c>
      <c r="B7" s="27"/>
      <c r="C7" s="29"/>
      <c r="D7" s="27"/>
      <c r="E7" s="27"/>
      <c r="F7" s="30"/>
      <c r="G7" s="32" t="b">
        <v>0</v>
      </c>
      <c r="H7" s="33" t="b">
        <v>0</v>
      </c>
      <c r="I7" s="33" t="b">
        <v>0</v>
      </c>
      <c r="J7" s="35"/>
      <c r="K7" s="32"/>
      <c r="L7" s="33"/>
      <c r="M7" s="35"/>
      <c r="N7" s="32" t="b">
        <v>0</v>
      </c>
      <c r="O7" s="33" t="b">
        <v>0</v>
      </c>
      <c r="P7" s="33" t="b">
        <v>0</v>
      </c>
      <c r="Q7" s="33" t="b">
        <v>0</v>
      </c>
      <c r="R7" s="33" t="b">
        <v>0</v>
      </c>
      <c r="S7" s="49"/>
      <c r="T7" s="32"/>
      <c r="U7" s="33"/>
      <c r="V7" s="40"/>
      <c r="W7" s="35"/>
      <c r="X7" s="51"/>
      <c r="Y7" s="52"/>
      <c r="Z7" s="52"/>
      <c r="AA7" s="52"/>
      <c r="AB7" s="52"/>
      <c r="AC7" s="53">
        <f t="shared" ref="AC7:AC9" si="0">SUM(X7:AB7)</f>
        <v>0</v>
      </c>
      <c r="AD7" s="51"/>
      <c r="AE7" s="52"/>
      <c r="AF7" s="52"/>
      <c r="AG7" s="52"/>
      <c r="AH7" s="54"/>
      <c r="AI7" s="35">
        <f t="shared" ref="AI7:AI8" si="1">SUM(AD7:AH7)</f>
        <v>0</v>
      </c>
      <c r="AJ7" s="51"/>
      <c r="AK7" s="52"/>
      <c r="AL7" s="52"/>
      <c r="AM7" s="52"/>
      <c r="AN7" s="54"/>
      <c r="AO7" s="35">
        <f t="shared" ref="AO7:AO8" si="2">SUM(AJ7:AN7)</f>
        <v>0</v>
      </c>
      <c r="AP7" s="32"/>
      <c r="AQ7" s="33"/>
      <c r="AR7" s="33"/>
      <c r="AS7" s="33"/>
      <c r="AT7" s="35"/>
      <c r="AU7" s="32"/>
      <c r="AV7" s="49"/>
      <c r="AW7" s="32" t="s">
        <v>92</v>
      </c>
      <c r="AX7" s="33" t="s">
        <v>44</v>
      </c>
      <c r="AY7" s="35" t="s">
        <v>45</v>
      </c>
      <c r="AZ7" s="32" t="b">
        <v>0</v>
      </c>
      <c r="BA7" s="33" t="b">
        <v>0</v>
      </c>
      <c r="BB7" s="33" t="b">
        <v>0</v>
      </c>
      <c r="BC7" s="33" t="b">
        <v>0</v>
      </c>
      <c r="BD7" s="33" t="b">
        <v>0</v>
      </c>
      <c r="BE7" s="33" t="b">
        <v>0</v>
      </c>
      <c r="BF7" s="33" t="b">
        <v>0</v>
      </c>
      <c r="BG7" s="33" t="b">
        <v>0</v>
      </c>
      <c r="BH7" s="33" t="b">
        <v>0</v>
      </c>
      <c r="BI7" s="33" t="b">
        <v>0</v>
      </c>
      <c r="BJ7" s="49"/>
      <c r="BK7" s="58"/>
      <c r="BL7" s="59"/>
      <c r="BM7" s="60"/>
      <c r="BN7" s="58"/>
      <c r="BO7" s="59"/>
      <c r="BP7" s="60"/>
      <c r="BQ7" s="58"/>
      <c r="BR7" s="59"/>
      <c r="BS7" s="60"/>
      <c r="BT7" s="58"/>
      <c r="BU7" s="59"/>
      <c r="BV7" s="60"/>
      <c r="BW7" s="58"/>
      <c r="BX7" s="59"/>
      <c r="BY7" s="60"/>
      <c r="BZ7" s="58"/>
      <c r="CA7" s="59"/>
      <c r="CB7" s="60"/>
      <c r="CC7" s="58"/>
      <c r="CD7" s="59"/>
      <c r="CE7" s="60"/>
      <c r="CF7" s="58"/>
      <c r="CG7" s="59"/>
      <c r="CH7" s="60"/>
      <c r="CI7" s="58"/>
      <c r="CJ7" s="59"/>
      <c r="CK7" s="60"/>
      <c r="CL7" s="58"/>
      <c r="CM7" s="59"/>
      <c r="CN7" s="60"/>
      <c r="CO7" s="63">
        <f t="shared" ref="CO7:CP7" si="3">COUNTIF(BK7,"Normal")+COUNTIF(BN7,"Normal")+COUNTIF(BQ7,"Normal")+COUNTIF(BT7,"Normal")+COUNTIF(BW7,"Normal")+COUNTIF(BZ7,"Normal")+COUNTIF(CC7,"Normal")+COUNTIF(CF7,"Normal")+COUNTIF(CI7,"Normal")+COUNTIF(CL7,"Normal")</f>
        <v>0</v>
      </c>
      <c r="CP7" s="64">
        <f t="shared" si="3"/>
        <v>0</v>
      </c>
      <c r="CQ7" s="32">
        <f t="shared" ref="CQ7:CR7" si="4">COUNTIF(BK7,"Impaired")+COUNTIF(BN7,"Impaired")+COUNTIF(BQ7,"Impaired")+COUNTIF(BT7,"Impaired")+COUNTIF(BW7,"Impaired")+COUNTIF(BZ7,"Impaired")+COUNTIF(CC7,"Impaired")+COUNTIF(CF7,"Impaired")+COUNTIF(CI7,"Impaired")+COUNTIF(CL7,"Impaired")</f>
        <v>0</v>
      </c>
      <c r="CR7" s="35">
        <f t="shared" si="4"/>
        <v>0</v>
      </c>
      <c r="CS7" s="32">
        <f t="shared" ref="CS7:CT7" si="5">COUNTIF(BK7,"Decompensated")+COUNTIF(BN7,"Decompensated")+COUNTIF(BQ7,"Decompensated")+COUNTIF(BT7,"Decompensated")+COUNTIF(BW7,"Decompensated")+COUNTIF(BZ7,"Decompensated")+COUNTIF(CC7,"Decompensated")+COUNTIF(CF7,"Decompensated")+COUNTIF(CI7,"Decompensated")+COUNTIF(CL7,"Decompensated")</f>
        <v>0</v>
      </c>
      <c r="CT7" s="35">
        <f t="shared" si="5"/>
        <v>0</v>
      </c>
      <c r="CU7" s="32">
        <f t="shared" ref="CU7:CV7" si="6">CO7+CQ7+CS7</f>
        <v>0</v>
      </c>
      <c r="CV7" s="35">
        <f t="shared" si="6"/>
        <v>0</v>
      </c>
      <c r="CW7" s="32">
        <f t="shared" ref="CW7:CW8" si="7">AC7</f>
        <v>0</v>
      </c>
      <c r="CX7" s="49"/>
      <c r="CY7" s="66"/>
      <c r="CZ7" s="67"/>
      <c r="DA7" s="69"/>
      <c r="DB7" s="4"/>
      <c r="DC7" s="4"/>
      <c r="DD7" s="4"/>
      <c r="DE7" s="4"/>
      <c r="DF7" s="4"/>
      <c r="DG7" s="4"/>
      <c r="DH7" s="4"/>
      <c r="DI7" s="4"/>
      <c r="DJ7" s="4"/>
    </row>
    <row r="8" spans="1:114" ht="18.75" customHeight="1">
      <c r="A8" s="71"/>
      <c r="B8" s="72"/>
      <c r="C8" s="72"/>
      <c r="D8" s="73"/>
      <c r="E8" s="73"/>
      <c r="F8" s="75"/>
      <c r="G8" s="77" t="b">
        <v>0</v>
      </c>
      <c r="H8" s="79" t="b">
        <v>0</v>
      </c>
      <c r="I8" s="79" t="b">
        <v>0</v>
      </c>
      <c r="J8" s="80"/>
      <c r="K8" s="77"/>
      <c r="L8" s="79"/>
      <c r="M8" s="82"/>
      <c r="N8" s="77" t="b">
        <v>0</v>
      </c>
      <c r="O8" s="79" t="b">
        <v>0</v>
      </c>
      <c r="P8" s="79" t="b">
        <v>0</v>
      </c>
      <c r="Q8" s="79" t="b">
        <v>0</v>
      </c>
      <c r="R8" s="79" t="b">
        <v>0</v>
      </c>
      <c r="S8" s="80"/>
      <c r="T8" s="77"/>
      <c r="U8" s="79"/>
      <c r="V8" s="83"/>
      <c r="W8" s="81"/>
      <c r="X8" s="84"/>
      <c r="Y8" s="85"/>
      <c r="Z8" s="85"/>
      <c r="AA8" s="85"/>
      <c r="AB8" s="85"/>
      <c r="AC8" s="87">
        <f t="shared" si="0"/>
        <v>0</v>
      </c>
      <c r="AD8" s="89"/>
      <c r="AE8" s="90"/>
      <c r="AF8" s="90"/>
      <c r="AG8" s="90"/>
      <c r="AH8" s="91"/>
      <c r="AI8" s="82">
        <f t="shared" si="1"/>
        <v>0</v>
      </c>
      <c r="AJ8" s="89"/>
      <c r="AK8" s="90"/>
      <c r="AL8" s="90"/>
      <c r="AM8" s="90"/>
      <c r="AN8" s="91"/>
      <c r="AO8" s="82">
        <f t="shared" si="2"/>
        <v>0</v>
      </c>
      <c r="AP8" s="77"/>
      <c r="AQ8" s="79"/>
      <c r="AR8" s="79"/>
      <c r="AS8" s="79"/>
      <c r="AT8" s="82"/>
      <c r="AU8" s="76"/>
      <c r="AV8" s="92"/>
      <c r="AW8" s="76" t="s">
        <v>92</v>
      </c>
      <c r="AX8" s="78" t="s">
        <v>65</v>
      </c>
      <c r="AY8" s="81" t="s">
        <v>45</v>
      </c>
      <c r="AZ8" s="77" t="b">
        <v>0</v>
      </c>
      <c r="BA8" s="79" t="b">
        <v>0</v>
      </c>
      <c r="BB8" s="79" t="b">
        <v>0</v>
      </c>
      <c r="BC8" s="79" t="b">
        <v>0</v>
      </c>
      <c r="BD8" s="79" t="b">
        <v>0</v>
      </c>
      <c r="BE8" s="79" t="b">
        <v>0</v>
      </c>
      <c r="BF8" s="79" t="b">
        <v>0</v>
      </c>
      <c r="BG8" s="79" t="b">
        <v>0</v>
      </c>
      <c r="BH8" s="79" t="b">
        <v>0</v>
      </c>
      <c r="BI8" s="79" t="b">
        <v>0</v>
      </c>
      <c r="BJ8" s="80"/>
      <c r="BK8" s="93"/>
      <c r="BL8" s="94"/>
      <c r="BM8" s="95"/>
      <c r="BN8" s="93"/>
      <c r="BO8" s="94"/>
      <c r="BP8" s="95"/>
      <c r="BQ8" s="93"/>
      <c r="BR8" s="94"/>
      <c r="BS8" s="95"/>
      <c r="BT8" s="93"/>
      <c r="BU8" s="94"/>
      <c r="BV8" s="95"/>
      <c r="BW8" s="93"/>
      <c r="BX8" s="94"/>
      <c r="BY8" s="95"/>
      <c r="BZ8" s="93"/>
      <c r="CA8" s="94"/>
      <c r="CB8" s="95"/>
      <c r="CC8" s="93"/>
      <c r="CD8" s="94"/>
      <c r="CE8" s="95"/>
      <c r="CF8" s="93"/>
      <c r="CG8" s="94"/>
      <c r="CH8" s="95"/>
      <c r="CI8" s="93"/>
      <c r="CJ8" s="94"/>
      <c r="CK8" s="95"/>
      <c r="CL8" s="93"/>
      <c r="CM8" s="94"/>
      <c r="CN8" s="95"/>
      <c r="CO8" s="77">
        <f t="shared" ref="CO8:CP8" si="8">COUNTIF(BK8,"Normal")+COUNTIF(BN8,"Normal")+COUNTIF(BQ8,"Normal")+COUNTIF(BT8,"Normal")+COUNTIF(BW8,"Normal")+COUNTIF(BZ8,"Normal")+COUNTIF(CC8,"Normal")+COUNTIF(CF8,"Normal")+COUNTIF(CI8,"Normal")+COUNTIF(CL8,"Normal")</f>
        <v>0</v>
      </c>
      <c r="CP8" s="96">
        <f t="shared" si="8"/>
        <v>0</v>
      </c>
      <c r="CQ8" s="77">
        <f t="shared" ref="CQ8:CR8" si="9">COUNTIF(BK8,"Impaired")+COUNTIF(BN8,"Impaired")+COUNTIF(BQ8,"Impaired")+COUNTIF(BT8,"Impaired")+COUNTIF(BW8,"Impaired")+COUNTIF(BZ8,"Impaired")+COUNTIF(CC8,"Impaired")+COUNTIF(CF8,"Impaired")+COUNTIF(CI8,"Impaired")+COUNTIF(CL8,"Impaired")</f>
        <v>0</v>
      </c>
      <c r="CR8" s="82">
        <f t="shared" si="9"/>
        <v>0</v>
      </c>
      <c r="CS8" s="77">
        <f t="shared" ref="CS8:CT8" si="10">COUNTIF(BK8,"Decompensated")+COUNTIF(BN8,"Decompensated")+COUNTIF(BQ8,"Decompensated")+COUNTIF(BT8,"Decompensated")+COUNTIF(BW8,"Decompensated")+COUNTIF(BZ8,"Decompensated")+COUNTIF(CC8,"Decompensated")+COUNTIF(CF8,"Decompensated")+COUNTIF(CI8,"Decompensated")+COUNTIF(CL8,"Decompensated")</f>
        <v>0</v>
      </c>
      <c r="CT8" s="82">
        <f t="shared" si="10"/>
        <v>0</v>
      </c>
      <c r="CU8" s="77">
        <f t="shared" ref="CU8:CV8" si="11">CO8+CQ8+CS8</f>
        <v>0</v>
      </c>
      <c r="CV8" s="82">
        <f t="shared" si="11"/>
        <v>0</v>
      </c>
      <c r="CW8" s="77">
        <f t="shared" si="7"/>
        <v>0</v>
      </c>
      <c r="CX8" s="80"/>
      <c r="CY8" s="97"/>
      <c r="CZ8" s="99"/>
      <c r="DA8" s="69"/>
      <c r="DB8" s="4"/>
      <c r="DC8" s="4"/>
      <c r="DD8" s="4"/>
      <c r="DE8" s="4"/>
      <c r="DF8" s="4"/>
      <c r="DG8" s="4"/>
      <c r="DH8" s="4"/>
      <c r="DI8" s="4"/>
      <c r="DJ8" s="4"/>
    </row>
    <row r="9" spans="1:114" ht="19.5" customHeight="1">
      <c r="A9" s="100"/>
      <c r="B9" s="101"/>
      <c r="C9" s="101"/>
      <c r="D9" s="105"/>
      <c r="E9" s="105"/>
      <c r="F9" s="108"/>
      <c r="G9" s="109"/>
      <c r="H9" s="110"/>
      <c r="I9" s="110"/>
      <c r="J9" s="111"/>
      <c r="K9" s="109"/>
      <c r="L9" s="110"/>
      <c r="M9" s="111"/>
      <c r="N9" s="109"/>
      <c r="O9" s="110"/>
      <c r="P9" s="110"/>
      <c r="Q9" s="110"/>
      <c r="R9" s="110"/>
      <c r="S9" s="111"/>
      <c r="T9" s="109"/>
      <c r="U9" s="110"/>
      <c r="V9" s="112"/>
      <c r="W9" s="113"/>
      <c r="X9" s="114"/>
      <c r="Y9" s="116"/>
      <c r="Z9" s="116"/>
      <c r="AA9" s="116"/>
      <c r="AB9" s="116"/>
      <c r="AC9" s="118">
        <f t="shared" si="0"/>
        <v>0</v>
      </c>
      <c r="AD9" s="119"/>
      <c r="AE9" s="121"/>
      <c r="AF9" s="121"/>
      <c r="AG9" s="121"/>
      <c r="AH9" s="122"/>
      <c r="AI9" s="111"/>
      <c r="AJ9" s="119"/>
      <c r="AK9" s="121"/>
      <c r="AL9" s="121"/>
      <c r="AM9" s="121"/>
      <c r="AN9" s="122"/>
      <c r="AO9" s="111"/>
      <c r="AP9" s="109"/>
      <c r="AQ9" s="110"/>
      <c r="AR9" s="110"/>
      <c r="AS9" s="110"/>
      <c r="AT9" s="124"/>
      <c r="AU9" s="126"/>
      <c r="AV9" s="127"/>
      <c r="AW9" s="128"/>
      <c r="AX9" s="129"/>
      <c r="AY9" s="113" t="s">
        <v>66</v>
      </c>
      <c r="AZ9" s="109"/>
      <c r="BA9" s="110"/>
      <c r="BB9" s="110"/>
      <c r="BC9" s="110"/>
      <c r="BD9" s="110"/>
      <c r="BE9" s="110"/>
      <c r="BF9" s="110"/>
      <c r="BG9" s="110"/>
      <c r="BH9" s="110"/>
      <c r="BI9" s="110"/>
      <c r="BJ9" s="111"/>
      <c r="BK9" s="130"/>
      <c r="BL9" s="132"/>
      <c r="BM9" s="133"/>
      <c r="BN9" s="130"/>
      <c r="BO9" s="132"/>
      <c r="BP9" s="133"/>
      <c r="BQ9" s="130"/>
      <c r="BR9" s="132"/>
      <c r="BS9" s="133"/>
      <c r="BT9" s="130"/>
      <c r="BU9" s="132"/>
      <c r="BV9" s="133"/>
      <c r="BW9" s="130"/>
      <c r="BX9" s="132"/>
      <c r="BY9" s="133"/>
      <c r="BZ9" s="130"/>
      <c r="CA9" s="132"/>
      <c r="CB9" s="133"/>
      <c r="CC9" s="130"/>
      <c r="CD9" s="132"/>
      <c r="CE9" s="133"/>
      <c r="CF9" s="130"/>
      <c r="CG9" s="132"/>
      <c r="CH9" s="133"/>
      <c r="CI9" s="130"/>
      <c r="CJ9" s="132"/>
      <c r="CK9" s="133"/>
      <c r="CL9" s="130"/>
      <c r="CM9" s="132"/>
      <c r="CN9" s="133"/>
      <c r="CO9" s="109"/>
      <c r="CP9" s="124"/>
      <c r="CQ9" s="109"/>
      <c r="CR9" s="124"/>
      <c r="CS9" s="109"/>
      <c r="CT9" s="124"/>
      <c r="CU9" s="134"/>
      <c r="CV9" s="111"/>
      <c r="CW9" s="134"/>
      <c r="CX9" s="111"/>
      <c r="CY9" s="135"/>
      <c r="CZ9" s="123"/>
      <c r="DA9" s="69"/>
      <c r="DB9" s="4"/>
      <c r="DC9" s="4"/>
      <c r="DD9" s="4"/>
      <c r="DE9" s="4"/>
      <c r="DF9" s="4"/>
      <c r="DG9" s="4"/>
      <c r="DH9" s="4"/>
      <c r="DI9" s="4"/>
      <c r="DJ9" s="4"/>
    </row>
    <row r="10" spans="1:114" ht="19.5" customHeight="1">
      <c r="A10" s="34">
        <v>0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9"/>
      <c r="DB10" s="4"/>
      <c r="DC10" s="4"/>
      <c r="DD10" s="4"/>
      <c r="DE10" s="4"/>
      <c r="DF10" s="4"/>
      <c r="DG10" s="4"/>
      <c r="DH10" s="4"/>
      <c r="DI10" s="4"/>
      <c r="DJ10" s="4"/>
    </row>
    <row r="11" spans="1:114" ht="18.75" customHeight="1">
      <c r="A11" s="41" t="s">
        <v>212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4"/>
      <c r="DC11" s="4"/>
      <c r="DD11" s="4"/>
      <c r="DE11" s="4"/>
      <c r="DF11" s="4"/>
      <c r="DG11" s="4"/>
      <c r="DH11" s="4"/>
      <c r="DI11" s="4"/>
      <c r="DJ11" s="4"/>
    </row>
    <row r="12" spans="1:114" ht="19.5" customHeight="1">
      <c r="A12" s="136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5"/>
      <c r="DB12" s="4"/>
      <c r="DC12" s="4"/>
      <c r="DD12" s="4"/>
      <c r="DE12" s="4"/>
      <c r="DF12" s="4"/>
      <c r="DG12" s="4"/>
      <c r="DH12" s="4"/>
      <c r="DI12" s="4"/>
      <c r="DJ12" s="4"/>
    </row>
    <row r="13" spans="1:114" ht="19.5" customHeight="1">
      <c r="A13" s="26">
        <f>A10+1</f>
        <v>1</v>
      </c>
      <c r="B13" s="27"/>
      <c r="C13" s="29"/>
      <c r="D13" s="27"/>
      <c r="E13" s="27"/>
      <c r="F13" s="30"/>
      <c r="G13" s="32" t="b">
        <v>0</v>
      </c>
      <c r="H13" s="33" t="b">
        <v>0</v>
      </c>
      <c r="I13" s="33" t="b">
        <v>0</v>
      </c>
      <c r="J13" s="35"/>
      <c r="K13" s="32"/>
      <c r="L13" s="33"/>
      <c r="M13" s="35"/>
      <c r="N13" s="32" t="b">
        <v>0</v>
      </c>
      <c r="O13" s="33" t="b">
        <v>0</v>
      </c>
      <c r="P13" s="33" t="b">
        <v>0</v>
      </c>
      <c r="Q13" s="33" t="b">
        <v>0</v>
      </c>
      <c r="R13" s="33" t="b">
        <v>0</v>
      </c>
      <c r="S13" s="49"/>
      <c r="T13" s="32"/>
      <c r="U13" s="33"/>
      <c r="V13" s="40"/>
      <c r="W13" s="35"/>
      <c r="X13" s="51"/>
      <c r="Y13" s="52"/>
      <c r="Z13" s="52"/>
      <c r="AA13" s="52"/>
      <c r="AB13" s="52"/>
      <c r="AC13" s="53">
        <f t="shared" ref="AC13:AC16" si="12">SUM(X13:AB13)</f>
        <v>0</v>
      </c>
      <c r="AD13" s="51"/>
      <c r="AE13" s="52"/>
      <c r="AF13" s="52"/>
      <c r="AG13" s="52"/>
      <c r="AH13" s="54"/>
      <c r="AI13" s="35">
        <f t="shared" ref="AI13:AI14" si="13">SUM(AD13:AH13)</f>
        <v>0</v>
      </c>
      <c r="AJ13" s="51"/>
      <c r="AK13" s="52"/>
      <c r="AL13" s="52"/>
      <c r="AM13" s="52"/>
      <c r="AN13" s="54"/>
      <c r="AO13" s="35">
        <f t="shared" ref="AO13:AO14" si="14">SUM(AJ13:AN13)</f>
        <v>0</v>
      </c>
      <c r="AP13" s="32"/>
      <c r="AQ13" s="33"/>
      <c r="AR13" s="33"/>
      <c r="AS13" s="33"/>
      <c r="AT13" s="35"/>
      <c r="AU13" s="32"/>
      <c r="AV13" s="49"/>
      <c r="AW13" s="32" t="s">
        <v>92</v>
      </c>
      <c r="AX13" s="33" t="s">
        <v>44</v>
      </c>
      <c r="AY13" s="35" t="s">
        <v>45</v>
      </c>
      <c r="AZ13" s="32" t="b">
        <v>0</v>
      </c>
      <c r="BA13" s="33" t="b">
        <v>0</v>
      </c>
      <c r="BB13" s="33" t="b">
        <v>0</v>
      </c>
      <c r="BC13" s="33" t="b">
        <v>0</v>
      </c>
      <c r="BD13" s="33" t="b">
        <v>0</v>
      </c>
      <c r="BE13" s="33" t="b">
        <v>0</v>
      </c>
      <c r="BF13" s="33" t="b">
        <v>0</v>
      </c>
      <c r="BG13" s="33" t="b">
        <v>0</v>
      </c>
      <c r="BH13" s="33" t="b">
        <v>0</v>
      </c>
      <c r="BI13" s="33" t="b">
        <v>0</v>
      </c>
      <c r="BJ13" s="49"/>
      <c r="BK13" s="58"/>
      <c r="BL13" s="59"/>
      <c r="BM13" s="60"/>
      <c r="BN13" s="58"/>
      <c r="BO13" s="59"/>
      <c r="BP13" s="60"/>
      <c r="BQ13" s="58"/>
      <c r="BR13" s="59"/>
      <c r="BS13" s="60"/>
      <c r="BT13" s="58"/>
      <c r="BU13" s="59"/>
      <c r="BV13" s="60"/>
      <c r="BW13" s="58"/>
      <c r="BX13" s="59"/>
      <c r="BY13" s="60"/>
      <c r="BZ13" s="58"/>
      <c r="CA13" s="59"/>
      <c r="CB13" s="60"/>
      <c r="CC13" s="58"/>
      <c r="CD13" s="59"/>
      <c r="CE13" s="60"/>
      <c r="CF13" s="58"/>
      <c r="CG13" s="59"/>
      <c r="CH13" s="60"/>
      <c r="CI13" s="58"/>
      <c r="CJ13" s="59"/>
      <c r="CK13" s="60"/>
      <c r="CL13" s="58"/>
      <c r="CM13" s="59"/>
      <c r="CN13" s="60"/>
      <c r="CO13" s="63">
        <f t="shared" ref="CO13:CP13" si="15">COUNTIF(BK13,"Normal")+COUNTIF(BN13,"Normal")+COUNTIF(BQ13,"Normal")+COUNTIF(BT13,"Normal")+COUNTIF(BW13,"Normal")+COUNTIF(BZ13,"Normal")+COUNTIF(CC13,"Normal")+COUNTIF(CF13,"Normal")+COUNTIF(CI13,"Normal")+COUNTIF(CL13,"Normal")</f>
        <v>0</v>
      </c>
      <c r="CP13" s="64">
        <f t="shared" si="15"/>
        <v>0</v>
      </c>
      <c r="CQ13" s="32">
        <f t="shared" ref="CQ13:CR13" si="16">COUNTIF(BK13,"Impaired")+COUNTIF(BN13,"Impaired")+COUNTIF(BQ13,"Impaired")+COUNTIF(BT13,"Impaired")+COUNTIF(BW13,"Impaired")+COUNTIF(BZ13,"Impaired")+COUNTIF(CC13,"Impaired")+COUNTIF(CF13,"Impaired")+COUNTIF(CI13,"Impaired")+COUNTIF(CL13,"Impaired")</f>
        <v>0</v>
      </c>
      <c r="CR13" s="35">
        <f t="shared" si="16"/>
        <v>0</v>
      </c>
      <c r="CS13" s="32">
        <f t="shared" ref="CS13:CT13" si="17">COUNTIF(BK13,"Decompensated")+COUNTIF(BN13,"Decompensated")+COUNTIF(BQ13,"Decompensated")+COUNTIF(BT13,"Decompensated")+COUNTIF(BW13,"Decompensated")+COUNTIF(BZ13,"Decompensated")+COUNTIF(CC13,"Decompensated")+COUNTIF(CF13,"Decompensated")+COUNTIF(CI13,"Decompensated")+COUNTIF(CL13,"Decompensated")</f>
        <v>0</v>
      </c>
      <c r="CT13" s="35">
        <f t="shared" si="17"/>
        <v>0</v>
      </c>
      <c r="CU13" s="32">
        <f t="shared" ref="CU13:CV13" si="18">CO13+CQ13+CS13</f>
        <v>0</v>
      </c>
      <c r="CV13" s="35">
        <f t="shared" si="18"/>
        <v>0</v>
      </c>
      <c r="CW13" s="32">
        <f t="shared" ref="CW13:CW14" si="19">AC13</f>
        <v>0</v>
      </c>
      <c r="CX13" s="49"/>
      <c r="CY13" s="66"/>
      <c r="CZ13" s="67"/>
      <c r="DA13" s="69"/>
      <c r="DB13" s="4"/>
      <c r="DC13" s="4"/>
      <c r="DD13" s="4"/>
      <c r="DE13" s="4"/>
      <c r="DF13" s="4"/>
      <c r="DG13" s="4"/>
      <c r="DH13" s="4"/>
      <c r="DI13" s="4"/>
      <c r="DJ13" s="4"/>
    </row>
    <row r="14" spans="1:114" ht="18.75" customHeight="1">
      <c r="A14" s="71"/>
      <c r="B14" s="72"/>
      <c r="C14" s="72"/>
      <c r="D14" s="73"/>
      <c r="E14" s="73"/>
      <c r="F14" s="75"/>
      <c r="G14" s="77" t="b">
        <v>0</v>
      </c>
      <c r="H14" s="79" t="b">
        <v>0</v>
      </c>
      <c r="I14" s="79" t="b">
        <v>0</v>
      </c>
      <c r="J14" s="80"/>
      <c r="K14" s="77"/>
      <c r="L14" s="79"/>
      <c r="M14" s="82"/>
      <c r="N14" s="77" t="b">
        <v>0</v>
      </c>
      <c r="O14" s="79" t="b">
        <v>0</v>
      </c>
      <c r="P14" s="79" t="b">
        <v>0</v>
      </c>
      <c r="Q14" s="79" t="b">
        <v>0</v>
      </c>
      <c r="R14" s="79" t="b">
        <v>0</v>
      </c>
      <c r="S14" s="80"/>
      <c r="T14" s="77"/>
      <c r="U14" s="79"/>
      <c r="V14" s="83"/>
      <c r="W14" s="81"/>
      <c r="X14" s="84"/>
      <c r="Y14" s="85"/>
      <c r="Z14" s="85"/>
      <c r="AA14" s="85"/>
      <c r="AB14" s="85"/>
      <c r="AC14" s="87">
        <f t="shared" si="12"/>
        <v>0</v>
      </c>
      <c r="AD14" s="89"/>
      <c r="AE14" s="90"/>
      <c r="AF14" s="90"/>
      <c r="AG14" s="90"/>
      <c r="AH14" s="91"/>
      <c r="AI14" s="82">
        <f t="shared" si="13"/>
        <v>0</v>
      </c>
      <c r="AJ14" s="89"/>
      <c r="AK14" s="90"/>
      <c r="AL14" s="90"/>
      <c r="AM14" s="90"/>
      <c r="AN14" s="91"/>
      <c r="AO14" s="82">
        <f t="shared" si="14"/>
        <v>0</v>
      </c>
      <c r="AP14" s="77"/>
      <c r="AQ14" s="79"/>
      <c r="AR14" s="79"/>
      <c r="AS14" s="79"/>
      <c r="AT14" s="82"/>
      <c r="AU14" s="76"/>
      <c r="AV14" s="92"/>
      <c r="AW14" s="76" t="s">
        <v>92</v>
      </c>
      <c r="AX14" s="78" t="s">
        <v>65</v>
      </c>
      <c r="AY14" s="81" t="s">
        <v>45</v>
      </c>
      <c r="AZ14" s="77" t="b">
        <v>0</v>
      </c>
      <c r="BA14" s="79" t="b">
        <v>0</v>
      </c>
      <c r="BB14" s="79" t="b">
        <v>0</v>
      </c>
      <c r="BC14" s="79" t="b">
        <v>0</v>
      </c>
      <c r="BD14" s="79" t="b">
        <v>0</v>
      </c>
      <c r="BE14" s="79" t="b">
        <v>0</v>
      </c>
      <c r="BF14" s="79" t="b">
        <v>0</v>
      </c>
      <c r="BG14" s="79" t="b">
        <v>0</v>
      </c>
      <c r="BH14" s="79" t="b">
        <v>0</v>
      </c>
      <c r="BI14" s="79" t="b">
        <v>0</v>
      </c>
      <c r="BJ14" s="80"/>
      <c r="BK14" s="93"/>
      <c r="BL14" s="94"/>
      <c r="BM14" s="95"/>
      <c r="BN14" s="93"/>
      <c r="BO14" s="94"/>
      <c r="BP14" s="95"/>
      <c r="BQ14" s="93"/>
      <c r="BR14" s="94"/>
      <c r="BS14" s="95"/>
      <c r="BT14" s="93"/>
      <c r="BU14" s="94"/>
      <c r="BV14" s="95"/>
      <c r="BW14" s="93"/>
      <c r="BX14" s="94"/>
      <c r="BY14" s="95"/>
      <c r="BZ14" s="93"/>
      <c r="CA14" s="94"/>
      <c r="CB14" s="95"/>
      <c r="CC14" s="93"/>
      <c r="CD14" s="94"/>
      <c r="CE14" s="95"/>
      <c r="CF14" s="93"/>
      <c r="CG14" s="94"/>
      <c r="CH14" s="95"/>
      <c r="CI14" s="93"/>
      <c r="CJ14" s="94"/>
      <c r="CK14" s="95"/>
      <c r="CL14" s="93"/>
      <c r="CM14" s="94"/>
      <c r="CN14" s="95"/>
      <c r="CO14" s="77">
        <f t="shared" ref="CO14:CP14" si="20">COUNTIF(BK14,"Normal")+COUNTIF(BN14,"Normal")+COUNTIF(BQ14,"Normal")+COUNTIF(BT14,"Normal")+COUNTIF(BW14,"Normal")+COUNTIF(BZ14,"Normal")+COUNTIF(CC14,"Normal")+COUNTIF(CF14,"Normal")+COUNTIF(CI14,"Normal")+COUNTIF(CL14,"Normal")</f>
        <v>0</v>
      </c>
      <c r="CP14" s="96">
        <f t="shared" si="20"/>
        <v>0</v>
      </c>
      <c r="CQ14" s="77">
        <f t="shared" ref="CQ14:CR14" si="21">COUNTIF(BK14,"Impaired")+COUNTIF(BN14,"Impaired")+COUNTIF(BQ14,"Impaired")+COUNTIF(BT14,"Impaired")+COUNTIF(BW14,"Impaired")+COUNTIF(BZ14,"Impaired")+COUNTIF(CC14,"Impaired")+COUNTIF(CF14,"Impaired")+COUNTIF(CI14,"Impaired")+COUNTIF(CL14,"Impaired")</f>
        <v>0</v>
      </c>
      <c r="CR14" s="82">
        <f t="shared" si="21"/>
        <v>0</v>
      </c>
      <c r="CS14" s="77">
        <f t="shared" ref="CS14:CT14" si="22">COUNTIF(BK14,"Decompensated")+COUNTIF(BN14,"Decompensated")+COUNTIF(BQ14,"Decompensated")+COUNTIF(BT14,"Decompensated")+COUNTIF(BW14,"Decompensated")+COUNTIF(BZ14,"Decompensated")+COUNTIF(CC14,"Decompensated")+COUNTIF(CF14,"Decompensated")+COUNTIF(CI14,"Decompensated")+COUNTIF(CL14,"Decompensated")</f>
        <v>0</v>
      </c>
      <c r="CT14" s="82">
        <f t="shared" si="22"/>
        <v>0</v>
      </c>
      <c r="CU14" s="77">
        <f t="shared" ref="CU14:CV14" si="23">CO14+CQ14+CS14</f>
        <v>0</v>
      </c>
      <c r="CV14" s="82">
        <f t="shared" si="23"/>
        <v>0</v>
      </c>
      <c r="CW14" s="77">
        <f t="shared" si="19"/>
        <v>0</v>
      </c>
      <c r="CX14" s="80"/>
      <c r="CY14" s="97"/>
      <c r="CZ14" s="137"/>
      <c r="DA14" s="69"/>
      <c r="DB14" s="4"/>
      <c r="DC14" s="4"/>
      <c r="DD14" s="4"/>
      <c r="DE14" s="4"/>
      <c r="DF14" s="4"/>
      <c r="DG14" s="4"/>
      <c r="DH14" s="4"/>
      <c r="DI14" s="4"/>
      <c r="DJ14" s="4"/>
    </row>
    <row r="15" spans="1:114" ht="18.75" customHeight="1">
      <c r="A15" s="138"/>
      <c r="B15" s="72"/>
      <c r="C15" s="72"/>
      <c r="D15" s="73"/>
      <c r="E15" s="73"/>
      <c r="F15" s="74"/>
      <c r="G15" s="139"/>
      <c r="H15" s="140"/>
      <c r="I15" s="140"/>
      <c r="J15" s="141"/>
      <c r="K15" s="139"/>
      <c r="L15" s="140"/>
      <c r="M15" s="141"/>
      <c r="N15" s="139"/>
      <c r="O15" s="140"/>
      <c r="P15" s="140"/>
      <c r="Q15" s="140"/>
      <c r="R15" s="140"/>
      <c r="S15" s="141"/>
      <c r="T15" s="139"/>
      <c r="U15" s="140"/>
      <c r="V15" s="142"/>
      <c r="W15" s="144"/>
      <c r="X15" s="145"/>
      <c r="Y15" s="146"/>
      <c r="Z15" s="146"/>
      <c r="AA15" s="146"/>
      <c r="AB15" s="146"/>
      <c r="AC15" s="147">
        <f t="shared" si="12"/>
        <v>0</v>
      </c>
      <c r="AD15" s="148"/>
      <c r="AE15" s="149"/>
      <c r="AF15" s="149"/>
      <c r="AG15" s="149"/>
      <c r="AH15" s="150"/>
      <c r="AI15" s="141"/>
      <c r="AJ15" s="148"/>
      <c r="AK15" s="149"/>
      <c r="AL15" s="149"/>
      <c r="AM15" s="149"/>
      <c r="AN15" s="150"/>
      <c r="AO15" s="141"/>
      <c r="AP15" s="139"/>
      <c r="AQ15" s="140"/>
      <c r="AR15" s="140"/>
      <c r="AS15" s="140"/>
      <c r="AT15" s="151"/>
      <c r="AU15" s="152"/>
      <c r="AV15" s="153"/>
      <c r="AW15" s="154"/>
      <c r="AX15" s="155"/>
      <c r="AY15" s="144" t="s">
        <v>66</v>
      </c>
      <c r="AZ15" s="139"/>
      <c r="BA15" s="140"/>
      <c r="BB15" s="140"/>
      <c r="BC15" s="140"/>
      <c r="BD15" s="140"/>
      <c r="BE15" s="140"/>
      <c r="BF15" s="140"/>
      <c r="BG15" s="140"/>
      <c r="BH15" s="140"/>
      <c r="BI15" s="140"/>
      <c r="BJ15" s="141"/>
      <c r="BK15" s="156"/>
      <c r="BL15" s="157"/>
      <c r="BM15" s="158"/>
      <c r="BN15" s="156"/>
      <c r="BO15" s="157"/>
      <c r="BP15" s="158"/>
      <c r="BQ15" s="156"/>
      <c r="BR15" s="157"/>
      <c r="BS15" s="158"/>
      <c r="BT15" s="156"/>
      <c r="BU15" s="157"/>
      <c r="BV15" s="158"/>
      <c r="BW15" s="156"/>
      <c r="BX15" s="157"/>
      <c r="BY15" s="158"/>
      <c r="BZ15" s="156"/>
      <c r="CA15" s="157"/>
      <c r="CB15" s="158"/>
      <c r="CC15" s="156"/>
      <c r="CD15" s="157"/>
      <c r="CE15" s="158"/>
      <c r="CF15" s="156"/>
      <c r="CG15" s="157"/>
      <c r="CH15" s="158"/>
      <c r="CI15" s="156"/>
      <c r="CJ15" s="157"/>
      <c r="CK15" s="158"/>
      <c r="CL15" s="156"/>
      <c r="CM15" s="157"/>
      <c r="CN15" s="158"/>
      <c r="CO15" s="139"/>
      <c r="CP15" s="151"/>
      <c r="CQ15" s="139"/>
      <c r="CR15" s="151"/>
      <c r="CS15" s="139"/>
      <c r="CT15" s="151"/>
      <c r="CU15" s="159"/>
      <c r="CV15" s="141"/>
      <c r="CW15" s="159"/>
      <c r="CX15" s="141"/>
      <c r="CY15" s="120"/>
      <c r="CZ15" s="160"/>
      <c r="DA15" s="161"/>
      <c r="DB15" s="4"/>
      <c r="DC15" s="4"/>
      <c r="DD15" s="4"/>
      <c r="DE15" s="4"/>
      <c r="DF15" s="4"/>
      <c r="DG15" s="4"/>
      <c r="DH15" s="4"/>
      <c r="DI15" s="4"/>
      <c r="DJ15" s="4"/>
    </row>
    <row r="16" spans="1:114" ht="19.5" customHeight="1">
      <c r="A16" s="162"/>
      <c r="B16" s="101"/>
      <c r="C16" s="101"/>
      <c r="D16" s="105"/>
      <c r="E16" s="105"/>
      <c r="F16" s="125"/>
      <c r="G16" s="109"/>
      <c r="H16" s="110"/>
      <c r="I16" s="110"/>
      <c r="J16" s="111"/>
      <c r="K16" s="109"/>
      <c r="L16" s="110"/>
      <c r="M16" s="111"/>
      <c r="N16" s="109"/>
      <c r="O16" s="110"/>
      <c r="P16" s="110"/>
      <c r="Q16" s="110"/>
      <c r="R16" s="110"/>
      <c r="S16" s="111"/>
      <c r="T16" s="109"/>
      <c r="U16" s="110"/>
      <c r="V16" s="112"/>
      <c r="W16" s="113"/>
      <c r="X16" s="114"/>
      <c r="Y16" s="116"/>
      <c r="Z16" s="116"/>
      <c r="AA16" s="116"/>
      <c r="AB16" s="131"/>
      <c r="AC16" s="163">
        <f t="shared" si="12"/>
        <v>0</v>
      </c>
      <c r="AD16" s="119"/>
      <c r="AE16" s="121"/>
      <c r="AF16" s="121"/>
      <c r="AG16" s="121"/>
      <c r="AH16" s="122"/>
      <c r="AI16" s="111"/>
      <c r="AJ16" s="119"/>
      <c r="AK16" s="121"/>
      <c r="AL16" s="121"/>
      <c r="AM16" s="121"/>
      <c r="AN16" s="122"/>
      <c r="AO16" s="111"/>
      <c r="AP16" s="109"/>
      <c r="AQ16" s="110"/>
      <c r="AR16" s="110"/>
      <c r="AS16" s="110"/>
      <c r="AT16" s="124"/>
      <c r="AU16" s="126"/>
      <c r="AV16" s="127"/>
      <c r="AW16" s="128"/>
      <c r="AX16" s="129"/>
      <c r="AY16" s="113" t="s">
        <v>66</v>
      </c>
      <c r="AZ16" s="109"/>
      <c r="BA16" s="110"/>
      <c r="BB16" s="110"/>
      <c r="BC16" s="110"/>
      <c r="BD16" s="110"/>
      <c r="BE16" s="110"/>
      <c r="BF16" s="110"/>
      <c r="BG16" s="110"/>
      <c r="BH16" s="110"/>
      <c r="BI16" s="110"/>
      <c r="BJ16" s="111"/>
      <c r="BK16" s="130"/>
      <c r="BL16" s="132"/>
      <c r="BM16" s="133"/>
      <c r="BN16" s="130"/>
      <c r="BO16" s="132"/>
      <c r="BP16" s="133"/>
      <c r="BQ16" s="130"/>
      <c r="BR16" s="132"/>
      <c r="BS16" s="133"/>
      <c r="BT16" s="130"/>
      <c r="BU16" s="132"/>
      <c r="BV16" s="133"/>
      <c r="BW16" s="130"/>
      <c r="BX16" s="132"/>
      <c r="BY16" s="133"/>
      <c r="BZ16" s="130"/>
      <c r="CA16" s="132"/>
      <c r="CB16" s="133"/>
      <c r="CC16" s="130"/>
      <c r="CD16" s="132"/>
      <c r="CE16" s="133"/>
      <c r="CF16" s="130"/>
      <c r="CG16" s="132"/>
      <c r="CH16" s="133"/>
      <c r="CI16" s="130"/>
      <c r="CJ16" s="132"/>
      <c r="CK16" s="133"/>
      <c r="CL16" s="130"/>
      <c r="CM16" s="132"/>
      <c r="CN16" s="133"/>
      <c r="CO16" s="109"/>
      <c r="CP16" s="124"/>
      <c r="CQ16" s="109"/>
      <c r="CR16" s="124"/>
      <c r="CS16" s="109"/>
      <c r="CT16" s="124"/>
      <c r="CU16" s="134"/>
      <c r="CV16" s="111"/>
      <c r="CW16" s="134"/>
      <c r="CX16" s="111"/>
      <c r="CY16" s="135"/>
      <c r="CZ16" s="164"/>
      <c r="DA16" s="161"/>
      <c r="DB16" s="4"/>
      <c r="DC16" s="4"/>
      <c r="DD16" s="4"/>
      <c r="DE16" s="4"/>
      <c r="DF16" s="4"/>
      <c r="DG16" s="4"/>
      <c r="DH16" s="4"/>
      <c r="DI16" s="4"/>
      <c r="DJ16" s="4"/>
    </row>
    <row r="17" spans="1:114" ht="19.5" customHeight="1">
      <c r="A17" s="34">
        <v>0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6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9"/>
      <c r="DB17" s="4"/>
      <c r="DC17" s="4"/>
      <c r="DD17" s="4"/>
      <c r="DE17" s="4"/>
      <c r="DF17" s="4"/>
      <c r="DG17" s="4"/>
      <c r="DH17" s="4"/>
      <c r="DI17" s="4"/>
      <c r="DJ17" s="4"/>
    </row>
    <row r="18" spans="1:114" ht="18.75" customHeight="1">
      <c r="A18" s="41" t="s">
        <v>229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4"/>
      <c r="DC18" s="4"/>
      <c r="DD18" s="4"/>
      <c r="DE18" s="4"/>
      <c r="DF18" s="4"/>
      <c r="DG18" s="4"/>
      <c r="DH18" s="4"/>
      <c r="DI18" s="4"/>
      <c r="DJ18" s="4"/>
    </row>
    <row r="19" spans="1:114" ht="19.5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5"/>
      <c r="DB19" s="4"/>
      <c r="DC19" s="4"/>
      <c r="DD19" s="4"/>
      <c r="DE19" s="4"/>
      <c r="DF19" s="4"/>
      <c r="DG19" s="4"/>
      <c r="DH19" s="4"/>
      <c r="DI19" s="4"/>
      <c r="DJ19" s="4"/>
    </row>
    <row r="20" spans="1:114" ht="19.5" customHeight="1">
      <c r="A20" s="26">
        <f>A17+1</f>
        <v>1</v>
      </c>
      <c r="B20" s="27"/>
      <c r="C20" s="29"/>
      <c r="D20" s="27"/>
      <c r="E20" s="27"/>
      <c r="F20" s="30"/>
      <c r="G20" s="165" t="b">
        <v>0</v>
      </c>
      <c r="H20" s="166" t="b">
        <v>0</v>
      </c>
      <c r="I20" s="166" t="b">
        <v>0</v>
      </c>
      <c r="J20" s="167"/>
      <c r="K20" s="165"/>
      <c r="L20" s="33"/>
      <c r="M20" s="167"/>
      <c r="N20" s="165" t="b">
        <v>0</v>
      </c>
      <c r="O20" s="166" t="b">
        <v>0</v>
      </c>
      <c r="P20" s="166" t="b">
        <v>0</v>
      </c>
      <c r="Q20" s="166" t="b">
        <v>0</v>
      </c>
      <c r="R20" s="166" t="b">
        <v>0</v>
      </c>
      <c r="S20" s="168"/>
      <c r="T20" s="165"/>
      <c r="U20" s="166"/>
      <c r="V20" s="169"/>
      <c r="W20" s="167"/>
      <c r="X20" s="170"/>
      <c r="Y20" s="171"/>
      <c r="Z20" s="171"/>
      <c r="AA20" s="171"/>
      <c r="AB20" s="171"/>
      <c r="AC20" s="172">
        <f t="shared" ref="AC20:AC25" si="24">SUM(X20:AB20)</f>
        <v>0</v>
      </c>
      <c r="AD20" s="170"/>
      <c r="AE20" s="171"/>
      <c r="AF20" s="171"/>
      <c r="AG20" s="171"/>
      <c r="AH20" s="173"/>
      <c r="AI20" s="35">
        <f t="shared" ref="AI20:AI21" si="25">SUM(AD20:AH20)</f>
        <v>0</v>
      </c>
      <c r="AJ20" s="170"/>
      <c r="AK20" s="171"/>
      <c r="AL20" s="171"/>
      <c r="AM20" s="171"/>
      <c r="AN20" s="173"/>
      <c r="AO20" s="35">
        <f t="shared" ref="AO20:AO21" si="26">SUM(AJ20:AN20)</f>
        <v>0</v>
      </c>
      <c r="AP20" s="165"/>
      <c r="AQ20" s="166"/>
      <c r="AR20" s="166"/>
      <c r="AS20" s="166"/>
      <c r="AT20" s="167"/>
      <c r="AU20" s="32"/>
      <c r="AV20" s="49"/>
      <c r="AW20" s="32" t="s">
        <v>92</v>
      </c>
      <c r="AX20" s="33" t="s">
        <v>44</v>
      </c>
      <c r="AY20" s="35" t="s">
        <v>45</v>
      </c>
      <c r="AZ20" s="165" t="b">
        <v>0</v>
      </c>
      <c r="BA20" s="166" t="b">
        <v>0</v>
      </c>
      <c r="BB20" s="166" t="b">
        <v>0</v>
      </c>
      <c r="BC20" s="166" t="b">
        <v>0</v>
      </c>
      <c r="BD20" s="166" t="b">
        <v>0</v>
      </c>
      <c r="BE20" s="166" t="b">
        <v>0</v>
      </c>
      <c r="BF20" s="166" t="b">
        <v>0</v>
      </c>
      <c r="BG20" s="166" t="b">
        <v>0</v>
      </c>
      <c r="BH20" s="166" t="b">
        <v>0</v>
      </c>
      <c r="BI20" s="166" t="b">
        <v>0</v>
      </c>
      <c r="BJ20" s="168"/>
      <c r="BK20" s="175"/>
      <c r="BL20" s="176"/>
      <c r="BM20" s="177"/>
      <c r="BN20" s="175"/>
      <c r="BO20" s="176"/>
      <c r="BP20" s="177"/>
      <c r="BQ20" s="175"/>
      <c r="BR20" s="176"/>
      <c r="BS20" s="177"/>
      <c r="BT20" s="175"/>
      <c r="BU20" s="176"/>
      <c r="BV20" s="177"/>
      <c r="BW20" s="175"/>
      <c r="BX20" s="176"/>
      <c r="BY20" s="177"/>
      <c r="BZ20" s="175"/>
      <c r="CA20" s="176"/>
      <c r="CB20" s="177"/>
      <c r="CC20" s="175"/>
      <c r="CD20" s="176"/>
      <c r="CE20" s="177"/>
      <c r="CF20" s="175"/>
      <c r="CG20" s="176"/>
      <c r="CH20" s="177"/>
      <c r="CI20" s="175"/>
      <c r="CJ20" s="176"/>
      <c r="CK20" s="177"/>
      <c r="CL20" s="175"/>
      <c r="CM20" s="176"/>
      <c r="CN20" s="177"/>
      <c r="CO20" s="63">
        <f t="shared" ref="CO20:CP20" si="27">COUNTIF(BK20,"Normal")+COUNTIF(BN20,"Normal")+COUNTIF(BQ20,"Normal")+COUNTIF(BT20,"Normal")+COUNTIF(BW20,"Normal")+COUNTIF(BZ20,"Normal")+COUNTIF(CC20,"Normal")+COUNTIF(CF20,"Normal")+COUNTIF(CI20,"Normal")+COUNTIF(CL20,"Normal")</f>
        <v>0</v>
      </c>
      <c r="CP20" s="64">
        <f t="shared" si="27"/>
        <v>0</v>
      </c>
      <c r="CQ20" s="32">
        <f t="shared" ref="CQ20:CR20" si="28">COUNTIF(BK20,"Impaired")+COUNTIF(BN20,"Impaired")+COUNTIF(BQ20,"Impaired")+COUNTIF(BT20,"Impaired")+COUNTIF(BW20,"Impaired")+COUNTIF(BZ20,"Impaired")+COUNTIF(CC20,"Impaired")+COUNTIF(CF20,"Impaired")+COUNTIF(CI20,"Impaired")+COUNTIF(CL20,"Impaired")</f>
        <v>0</v>
      </c>
      <c r="CR20" s="35">
        <f t="shared" si="28"/>
        <v>0</v>
      </c>
      <c r="CS20" s="32">
        <f t="shared" ref="CS20:CT20" si="29">COUNTIF(BK20,"Decompensated")+COUNTIF(BN20,"Decompensated")+COUNTIF(BQ20,"Decompensated")+COUNTIF(BT20,"Decompensated")+COUNTIF(BW20,"Decompensated")+COUNTIF(BZ20,"Decompensated")+COUNTIF(CC20,"Decompensated")+COUNTIF(CF20,"Decompensated")+COUNTIF(CI20,"Decompensated")+COUNTIF(CL20,"Decompensated")</f>
        <v>0</v>
      </c>
      <c r="CT20" s="35">
        <f t="shared" si="29"/>
        <v>0</v>
      </c>
      <c r="CU20" s="32">
        <f t="shared" ref="CU20:CV20" si="30">CO20+CQ20+CS20</f>
        <v>0</v>
      </c>
      <c r="CV20" s="35">
        <f t="shared" si="30"/>
        <v>0</v>
      </c>
      <c r="CW20" s="32">
        <f t="shared" ref="CW20:CW21" si="31">AC20</f>
        <v>0</v>
      </c>
      <c r="CX20" s="49"/>
      <c r="CY20" s="66"/>
      <c r="CZ20" s="178"/>
      <c r="DA20" s="179"/>
      <c r="DB20" s="4"/>
      <c r="DC20" s="4"/>
      <c r="DD20" s="4"/>
      <c r="DE20" s="4"/>
      <c r="DF20" s="4"/>
      <c r="DG20" s="4"/>
      <c r="DH20" s="4"/>
      <c r="DI20" s="4"/>
      <c r="DJ20" s="4"/>
    </row>
    <row r="21" spans="1:114" ht="18.75" customHeight="1">
      <c r="A21" s="138"/>
      <c r="B21" s="180"/>
      <c r="C21" s="180"/>
      <c r="D21" s="181"/>
      <c r="E21" s="181"/>
      <c r="F21" s="182"/>
      <c r="G21" s="183" t="b">
        <v>0</v>
      </c>
      <c r="H21" s="184" t="b">
        <v>0</v>
      </c>
      <c r="I21" s="184" t="b">
        <v>0</v>
      </c>
      <c r="J21" s="185"/>
      <c r="K21" s="186"/>
      <c r="L21" s="79"/>
      <c r="M21" s="185"/>
      <c r="N21" s="183" t="b">
        <v>0</v>
      </c>
      <c r="O21" s="184" t="b">
        <v>0</v>
      </c>
      <c r="P21" s="184" t="b">
        <v>0</v>
      </c>
      <c r="Q21" s="184" t="b">
        <v>0</v>
      </c>
      <c r="R21" s="184" t="b">
        <v>0</v>
      </c>
      <c r="S21" s="185"/>
      <c r="T21" s="186"/>
      <c r="U21" s="187"/>
      <c r="V21" s="188"/>
      <c r="W21" s="189"/>
      <c r="X21" s="190"/>
      <c r="Y21" s="191"/>
      <c r="Z21" s="191"/>
      <c r="AA21" s="191"/>
      <c r="AB21" s="191"/>
      <c r="AC21" s="192">
        <f t="shared" si="24"/>
        <v>0</v>
      </c>
      <c r="AD21" s="193"/>
      <c r="AE21" s="194"/>
      <c r="AF21" s="194"/>
      <c r="AG21" s="194"/>
      <c r="AH21" s="195"/>
      <c r="AI21" s="82">
        <f t="shared" si="25"/>
        <v>0</v>
      </c>
      <c r="AJ21" s="193"/>
      <c r="AK21" s="194"/>
      <c r="AL21" s="194"/>
      <c r="AM21" s="194"/>
      <c r="AN21" s="195"/>
      <c r="AO21" s="82">
        <f t="shared" si="26"/>
        <v>0</v>
      </c>
      <c r="AP21" s="186"/>
      <c r="AQ21" s="187"/>
      <c r="AR21" s="187"/>
      <c r="AS21" s="187"/>
      <c r="AT21" s="196"/>
      <c r="AU21" s="76"/>
      <c r="AV21" s="92"/>
      <c r="AW21" s="76" t="s">
        <v>92</v>
      </c>
      <c r="AX21" s="78" t="s">
        <v>65</v>
      </c>
      <c r="AY21" s="81" t="s">
        <v>45</v>
      </c>
      <c r="AZ21" s="183" t="b">
        <v>0</v>
      </c>
      <c r="BA21" s="184" t="b">
        <v>0</v>
      </c>
      <c r="BB21" s="184" t="b">
        <v>0</v>
      </c>
      <c r="BC21" s="184" t="b">
        <v>0</v>
      </c>
      <c r="BD21" s="184" t="b">
        <v>0</v>
      </c>
      <c r="BE21" s="184" t="b">
        <v>0</v>
      </c>
      <c r="BF21" s="184" t="b">
        <v>0</v>
      </c>
      <c r="BG21" s="184" t="b">
        <v>0</v>
      </c>
      <c r="BH21" s="184" t="b">
        <v>0</v>
      </c>
      <c r="BI21" s="184" t="b">
        <v>0</v>
      </c>
      <c r="BJ21" s="185"/>
      <c r="BK21" s="197"/>
      <c r="BL21" s="198"/>
      <c r="BM21" s="199"/>
      <c r="BN21" s="197"/>
      <c r="BO21" s="198"/>
      <c r="BP21" s="199"/>
      <c r="BQ21" s="197"/>
      <c r="BR21" s="198"/>
      <c r="BS21" s="199"/>
      <c r="BT21" s="197"/>
      <c r="BU21" s="198"/>
      <c r="BV21" s="199"/>
      <c r="BW21" s="197"/>
      <c r="BX21" s="198"/>
      <c r="BY21" s="199"/>
      <c r="BZ21" s="197"/>
      <c r="CA21" s="198"/>
      <c r="CB21" s="199"/>
      <c r="CC21" s="197"/>
      <c r="CD21" s="198"/>
      <c r="CE21" s="199"/>
      <c r="CF21" s="197"/>
      <c r="CG21" s="198"/>
      <c r="CH21" s="199"/>
      <c r="CI21" s="197"/>
      <c r="CJ21" s="198"/>
      <c r="CK21" s="199"/>
      <c r="CL21" s="197"/>
      <c r="CM21" s="198"/>
      <c r="CN21" s="199"/>
      <c r="CO21" s="77">
        <f t="shared" ref="CO21:CP21" si="32">COUNTIF(BK21,"Normal")+COUNTIF(BN21,"Normal")+COUNTIF(BQ21,"Normal")+COUNTIF(BT21,"Normal")+COUNTIF(BW21,"Normal")+COUNTIF(BZ21,"Normal")+COUNTIF(CC21,"Normal")+COUNTIF(CF21,"Normal")+COUNTIF(CI21,"Normal")+COUNTIF(CL21,"Normal")</f>
        <v>0</v>
      </c>
      <c r="CP21" s="96">
        <f t="shared" si="32"/>
        <v>0</v>
      </c>
      <c r="CQ21" s="77">
        <f t="shared" ref="CQ21:CR21" si="33">COUNTIF(BK21,"Impaired")+COUNTIF(BN21,"Impaired")+COUNTIF(BQ21,"Impaired")+COUNTIF(BT21,"Impaired")+COUNTIF(BW21,"Impaired")+COUNTIF(BZ21,"Impaired")+COUNTIF(CC21,"Impaired")+COUNTIF(CF21,"Impaired")+COUNTIF(CI21,"Impaired")+COUNTIF(CL21,"Impaired")</f>
        <v>0</v>
      </c>
      <c r="CR21" s="82">
        <f t="shared" si="33"/>
        <v>0</v>
      </c>
      <c r="CS21" s="77">
        <f t="shared" ref="CS21:CT21" si="34">COUNTIF(BK21,"Decompensated")+COUNTIF(BN21,"Decompensated")+COUNTIF(BQ21,"Decompensated")+COUNTIF(BT21,"Decompensated")+COUNTIF(BW21,"Decompensated")+COUNTIF(BZ21,"Decompensated")+COUNTIF(CC21,"Decompensated")+COUNTIF(CF21,"Decompensated")+COUNTIF(CI21,"Decompensated")+COUNTIF(CL21,"Decompensated")</f>
        <v>0</v>
      </c>
      <c r="CT21" s="82">
        <f t="shared" si="34"/>
        <v>0</v>
      </c>
      <c r="CU21" s="77">
        <f t="shared" ref="CU21:CV21" si="35">CO21+CQ21+CS21</f>
        <v>0</v>
      </c>
      <c r="CV21" s="82">
        <f t="shared" si="35"/>
        <v>0</v>
      </c>
      <c r="CW21" s="77">
        <f t="shared" si="31"/>
        <v>0</v>
      </c>
      <c r="CX21" s="80"/>
      <c r="CY21" s="97"/>
      <c r="CZ21" s="200"/>
      <c r="DA21" s="201"/>
      <c r="DB21" s="4"/>
      <c r="DC21" s="4"/>
      <c r="DD21" s="4"/>
      <c r="DE21" s="4"/>
      <c r="DF21" s="4"/>
      <c r="DG21" s="4"/>
      <c r="DH21" s="4"/>
      <c r="DI21" s="4"/>
      <c r="DJ21" s="4"/>
    </row>
    <row r="22" spans="1:114" ht="18.75" customHeight="1">
      <c r="A22" s="202"/>
      <c r="B22" s="203"/>
      <c r="C22" s="203"/>
      <c r="D22" s="204"/>
      <c r="E22" s="204"/>
      <c r="F22" s="205"/>
      <c r="G22" s="139"/>
      <c r="H22" s="140"/>
      <c r="I22" s="140"/>
      <c r="J22" s="206"/>
      <c r="K22" s="207"/>
      <c r="L22" s="140"/>
      <c r="M22" s="206"/>
      <c r="N22" s="139"/>
      <c r="O22" s="140"/>
      <c r="P22" s="140"/>
      <c r="Q22" s="140"/>
      <c r="R22" s="140"/>
      <c r="S22" s="206"/>
      <c r="T22" s="207"/>
      <c r="U22" s="208"/>
      <c r="V22" s="209"/>
      <c r="W22" s="210"/>
      <c r="X22" s="211"/>
      <c r="Y22" s="212"/>
      <c r="Z22" s="212"/>
      <c r="AA22" s="212"/>
      <c r="AB22" s="212"/>
      <c r="AC22" s="213">
        <f t="shared" si="24"/>
        <v>0</v>
      </c>
      <c r="AD22" s="214"/>
      <c r="AE22" s="215"/>
      <c r="AF22" s="215"/>
      <c r="AG22" s="215"/>
      <c r="AH22" s="216"/>
      <c r="AI22" s="141"/>
      <c r="AJ22" s="214"/>
      <c r="AK22" s="215"/>
      <c r="AL22" s="215"/>
      <c r="AM22" s="215"/>
      <c r="AN22" s="216"/>
      <c r="AO22" s="141"/>
      <c r="AP22" s="207"/>
      <c r="AQ22" s="208"/>
      <c r="AR22" s="208"/>
      <c r="AS22" s="208"/>
      <c r="AT22" s="217"/>
      <c r="AU22" s="152"/>
      <c r="AV22" s="153"/>
      <c r="AW22" s="154"/>
      <c r="AX22" s="155"/>
      <c r="AY22" s="144" t="s">
        <v>66</v>
      </c>
      <c r="AZ22" s="139"/>
      <c r="BA22" s="140"/>
      <c r="BB22" s="140"/>
      <c r="BC22" s="140"/>
      <c r="BD22" s="140"/>
      <c r="BE22" s="140"/>
      <c r="BF22" s="140"/>
      <c r="BG22" s="140"/>
      <c r="BH22" s="140"/>
      <c r="BI22" s="140"/>
      <c r="BJ22" s="206"/>
      <c r="BK22" s="218"/>
      <c r="BL22" s="219"/>
      <c r="BM22" s="220"/>
      <c r="BN22" s="218"/>
      <c r="BO22" s="219"/>
      <c r="BP22" s="220"/>
      <c r="BQ22" s="218"/>
      <c r="BR22" s="219"/>
      <c r="BS22" s="220"/>
      <c r="BT22" s="218"/>
      <c r="BU22" s="219"/>
      <c r="BV22" s="220"/>
      <c r="BW22" s="218"/>
      <c r="BX22" s="219"/>
      <c r="BY22" s="220"/>
      <c r="BZ22" s="218"/>
      <c r="CA22" s="219"/>
      <c r="CB22" s="220"/>
      <c r="CC22" s="218"/>
      <c r="CD22" s="219"/>
      <c r="CE22" s="220"/>
      <c r="CF22" s="218"/>
      <c r="CG22" s="219"/>
      <c r="CH22" s="220"/>
      <c r="CI22" s="218"/>
      <c r="CJ22" s="219"/>
      <c r="CK22" s="220"/>
      <c r="CL22" s="218"/>
      <c r="CM22" s="219"/>
      <c r="CN22" s="220"/>
      <c r="CO22" s="139"/>
      <c r="CP22" s="151"/>
      <c r="CQ22" s="139"/>
      <c r="CR22" s="151"/>
      <c r="CS22" s="139"/>
      <c r="CT22" s="151"/>
      <c r="CU22" s="159"/>
      <c r="CV22" s="141"/>
      <c r="CW22" s="159"/>
      <c r="CX22" s="141"/>
      <c r="CY22" s="120"/>
      <c r="CZ22" s="221"/>
      <c r="DA22" s="222"/>
      <c r="DB22" s="4"/>
      <c r="DC22" s="4"/>
      <c r="DD22" s="4"/>
      <c r="DE22" s="4"/>
      <c r="DF22" s="4"/>
      <c r="DG22" s="4"/>
      <c r="DH22" s="4"/>
      <c r="DI22" s="4"/>
      <c r="DJ22" s="4"/>
    </row>
    <row r="23" spans="1:114" ht="18.75" customHeight="1">
      <c r="A23" s="223"/>
      <c r="B23" s="72"/>
      <c r="C23" s="72"/>
      <c r="D23" s="73"/>
      <c r="E23" s="73"/>
      <c r="F23" s="74"/>
      <c r="G23" s="139"/>
      <c r="H23" s="140"/>
      <c r="I23" s="140"/>
      <c r="J23" s="141"/>
      <c r="K23" s="139"/>
      <c r="L23" s="140"/>
      <c r="M23" s="141"/>
      <c r="N23" s="139"/>
      <c r="O23" s="140"/>
      <c r="P23" s="140"/>
      <c r="Q23" s="140"/>
      <c r="R23" s="140"/>
      <c r="S23" s="141"/>
      <c r="T23" s="139"/>
      <c r="U23" s="140"/>
      <c r="V23" s="142"/>
      <c r="W23" s="144"/>
      <c r="X23" s="145"/>
      <c r="Y23" s="146"/>
      <c r="Z23" s="146"/>
      <c r="AA23" s="146"/>
      <c r="AB23" s="146"/>
      <c r="AC23" s="147">
        <f t="shared" si="24"/>
        <v>0</v>
      </c>
      <c r="AD23" s="148"/>
      <c r="AE23" s="149"/>
      <c r="AF23" s="149"/>
      <c r="AG23" s="149"/>
      <c r="AH23" s="150"/>
      <c r="AI23" s="141"/>
      <c r="AJ23" s="148"/>
      <c r="AK23" s="149"/>
      <c r="AL23" s="149"/>
      <c r="AM23" s="149"/>
      <c r="AN23" s="150"/>
      <c r="AO23" s="141"/>
      <c r="AP23" s="139"/>
      <c r="AQ23" s="140"/>
      <c r="AR23" s="140"/>
      <c r="AS23" s="140"/>
      <c r="AT23" s="151"/>
      <c r="AU23" s="152"/>
      <c r="AV23" s="153"/>
      <c r="AW23" s="154"/>
      <c r="AX23" s="155"/>
      <c r="AY23" s="144" t="s">
        <v>66</v>
      </c>
      <c r="AZ23" s="139"/>
      <c r="BA23" s="140"/>
      <c r="BB23" s="140"/>
      <c r="BC23" s="140"/>
      <c r="BD23" s="140"/>
      <c r="BE23" s="140"/>
      <c r="BF23" s="140"/>
      <c r="BG23" s="140"/>
      <c r="BH23" s="140"/>
      <c r="BI23" s="140"/>
      <c r="BJ23" s="141"/>
      <c r="BK23" s="156"/>
      <c r="BL23" s="157"/>
      <c r="BM23" s="158"/>
      <c r="BN23" s="156"/>
      <c r="BO23" s="157"/>
      <c r="BP23" s="158"/>
      <c r="BQ23" s="156"/>
      <c r="BR23" s="157"/>
      <c r="BS23" s="158"/>
      <c r="BT23" s="156"/>
      <c r="BU23" s="157"/>
      <c r="BV23" s="158"/>
      <c r="BW23" s="156"/>
      <c r="BX23" s="157"/>
      <c r="BY23" s="158"/>
      <c r="BZ23" s="156"/>
      <c r="CA23" s="157"/>
      <c r="CB23" s="158"/>
      <c r="CC23" s="156"/>
      <c r="CD23" s="157"/>
      <c r="CE23" s="158"/>
      <c r="CF23" s="156"/>
      <c r="CG23" s="157"/>
      <c r="CH23" s="158"/>
      <c r="CI23" s="156"/>
      <c r="CJ23" s="157"/>
      <c r="CK23" s="158"/>
      <c r="CL23" s="156"/>
      <c r="CM23" s="157"/>
      <c r="CN23" s="158"/>
      <c r="CO23" s="139"/>
      <c r="CP23" s="151"/>
      <c r="CQ23" s="139"/>
      <c r="CR23" s="151"/>
      <c r="CS23" s="139"/>
      <c r="CT23" s="151"/>
      <c r="CU23" s="159"/>
      <c r="CV23" s="141"/>
      <c r="CW23" s="159"/>
      <c r="CX23" s="141"/>
      <c r="CY23" s="120"/>
      <c r="CZ23" s="224"/>
      <c r="DA23" s="161"/>
      <c r="DB23" s="4"/>
      <c r="DC23" s="4"/>
      <c r="DD23" s="4"/>
      <c r="DE23" s="4"/>
      <c r="DF23" s="4"/>
      <c r="DG23" s="4"/>
      <c r="DH23" s="4"/>
      <c r="DI23" s="4"/>
      <c r="DJ23" s="4"/>
    </row>
    <row r="24" spans="1:114" ht="18.75" customHeight="1">
      <c r="A24" s="223"/>
      <c r="B24" s="72"/>
      <c r="C24" s="72"/>
      <c r="D24" s="73"/>
      <c r="E24" s="73"/>
      <c r="F24" s="74"/>
      <c r="G24" s="139"/>
      <c r="H24" s="140"/>
      <c r="I24" s="140"/>
      <c r="J24" s="141"/>
      <c r="K24" s="139"/>
      <c r="L24" s="140"/>
      <c r="M24" s="141"/>
      <c r="N24" s="139"/>
      <c r="O24" s="140"/>
      <c r="P24" s="140"/>
      <c r="Q24" s="140"/>
      <c r="R24" s="140"/>
      <c r="S24" s="141"/>
      <c r="T24" s="139"/>
      <c r="U24" s="140"/>
      <c r="V24" s="142"/>
      <c r="W24" s="144"/>
      <c r="X24" s="145"/>
      <c r="Y24" s="146"/>
      <c r="Z24" s="146"/>
      <c r="AA24" s="146"/>
      <c r="AB24" s="146"/>
      <c r="AC24" s="147">
        <f t="shared" si="24"/>
        <v>0</v>
      </c>
      <c r="AD24" s="148"/>
      <c r="AE24" s="149"/>
      <c r="AF24" s="149"/>
      <c r="AG24" s="149"/>
      <c r="AH24" s="150"/>
      <c r="AI24" s="141"/>
      <c r="AJ24" s="148"/>
      <c r="AK24" s="149"/>
      <c r="AL24" s="149"/>
      <c r="AM24" s="149"/>
      <c r="AN24" s="150"/>
      <c r="AO24" s="141"/>
      <c r="AP24" s="139"/>
      <c r="AQ24" s="140"/>
      <c r="AR24" s="140"/>
      <c r="AS24" s="140"/>
      <c r="AT24" s="151"/>
      <c r="AU24" s="152"/>
      <c r="AV24" s="153"/>
      <c r="AW24" s="154"/>
      <c r="AX24" s="155"/>
      <c r="AY24" s="144" t="s">
        <v>66</v>
      </c>
      <c r="AZ24" s="139"/>
      <c r="BA24" s="140"/>
      <c r="BB24" s="140"/>
      <c r="BC24" s="140"/>
      <c r="BD24" s="140"/>
      <c r="BE24" s="140"/>
      <c r="BF24" s="140"/>
      <c r="BG24" s="140"/>
      <c r="BH24" s="140"/>
      <c r="BI24" s="140"/>
      <c r="BJ24" s="141"/>
      <c r="BK24" s="156"/>
      <c r="BL24" s="157"/>
      <c r="BM24" s="158"/>
      <c r="BN24" s="156"/>
      <c r="BO24" s="157"/>
      <c r="BP24" s="158"/>
      <c r="BQ24" s="156"/>
      <c r="BR24" s="157"/>
      <c r="BS24" s="158"/>
      <c r="BT24" s="156"/>
      <c r="BU24" s="157"/>
      <c r="BV24" s="158"/>
      <c r="BW24" s="156"/>
      <c r="BX24" s="157"/>
      <c r="BY24" s="158"/>
      <c r="BZ24" s="156"/>
      <c r="CA24" s="157"/>
      <c r="CB24" s="158"/>
      <c r="CC24" s="156"/>
      <c r="CD24" s="157"/>
      <c r="CE24" s="158"/>
      <c r="CF24" s="156"/>
      <c r="CG24" s="157"/>
      <c r="CH24" s="158"/>
      <c r="CI24" s="156"/>
      <c r="CJ24" s="157"/>
      <c r="CK24" s="158"/>
      <c r="CL24" s="156"/>
      <c r="CM24" s="157"/>
      <c r="CN24" s="158"/>
      <c r="CO24" s="139"/>
      <c r="CP24" s="151"/>
      <c r="CQ24" s="139"/>
      <c r="CR24" s="151"/>
      <c r="CS24" s="139"/>
      <c r="CT24" s="151"/>
      <c r="CU24" s="159"/>
      <c r="CV24" s="141"/>
      <c r="CW24" s="159"/>
      <c r="CX24" s="141"/>
      <c r="CY24" s="120"/>
      <c r="CZ24" s="224"/>
      <c r="DA24" s="161"/>
      <c r="DB24" s="4"/>
      <c r="DC24" s="4"/>
      <c r="DD24" s="4"/>
      <c r="DE24" s="4"/>
      <c r="DF24" s="4"/>
      <c r="DG24" s="4"/>
      <c r="DH24" s="4"/>
      <c r="DI24" s="4"/>
      <c r="DJ24" s="4"/>
    </row>
    <row r="25" spans="1:114" ht="19.5" customHeight="1">
      <c r="A25" s="225"/>
      <c r="B25" s="101"/>
      <c r="C25" s="101"/>
      <c r="D25" s="105"/>
      <c r="E25" s="105"/>
      <c r="F25" s="125"/>
      <c r="G25" s="109"/>
      <c r="H25" s="110"/>
      <c r="I25" s="110"/>
      <c r="J25" s="111"/>
      <c r="K25" s="109"/>
      <c r="L25" s="110"/>
      <c r="M25" s="111"/>
      <c r="N25" s="109"/>
      <c r="O25" s="110"/>
      <c r="P25" s="110"/>
      <c r="Q25" s="110"/>
      <c r="R25" s="110"/>
      <c r="S25" s="111"/>
      <c r="T25" s="109"/>
      <c r="U25" s="110"/>
      <c r="V25" s="112"/>
      <c r="W25" s="113"/>
      <c r="X25" s="114"/>
      <c r="Y25" s="116"/>
      <c r="Z25" s="116"/>
      <c r="AA25" s="116"/>
      <c r="AB25" s="131"/>
      <c r="AC25" s="163">
        <f t="shared" si="24"/>
        <v>0</v>
      </c>
      <c r="AD25" s="119"/>
      <c r="AE25" s="121"/>
      <c r="AF25" s="121"/>
      <c r="AG25" s="121"/>
      <c r="AH25" s="122"/>
      <c r="AI25" s="111"/>
      <c r="AJ25" s="119"/>
      <c r="AK25" s="121"/>
      <c r="AL25" s="121"/>
      <c r="AM25" s="121"/>
      <c r="AN25" s="122"/>
      <c r="AO25" s="111"/>
      <c r="AP25" s="109"/>
      <c r="AQ25" s="110"/>
      <c r="AR25" s="110"/>
      <c r="AS25" s="110"/>
      <c r="AT25" s="124"/>
      <c r="AU25" s="126"/>
      <c r="AV25" s="127"/>
      <c r="AW25" s="128"/>
      <c r="AX25" s="129"/>
      <c r="AY25" s="113" t="s">
        <v>66</v>
      </c>
      <c r="AZ25" s="109"/>
      <c r="BA25" s="110"/>
      <c r="BB25" s="110"/>
      <c r="BC25" s="110"/>
      <c r="BD25" s="110"/>
      <c r="BE25" s="110"/>
      <c r="BF25" s="110"/>
      <c r="BG25" s="110"/>
      <c r="BH25" s="110"/>
      <c r="BI25" s="110"/>
      <c r="BJ25" s="111"/>
      <c r="BK25" s="130"/>
      <c r="BL25" s="132"/>
      <c r="BM25" s="133"/>
      <c r="BN25" s="130"/>
      <c r="BO25" s="132"/>
      <c r="BP25" s="133"/>
      <c r="BQ25" s="130"/>
      <c r="BR25" s="132"/>
      <c r="BS25" s="133"/>
      <c r="BT25" s="130"/>
      <c r="BU25" s="132"/>
      <c r="BV25" s="133"/>
      <c r="BW25" s="130"/>
      <c r="BX25" s="132"/>
      <c r="BY25" s="133"/>
      <c r="BZ25" s="130"/>
      <c r="CA25" s="132"/>
      <c r="CB25" s="133"/>
      <c r="CC25" s="130"/>
      <c r="CD25" s="132"/>
      <c r="CE25" s="133"/>
      <c r="CF25" s="130"/>
      <c r="CG25" s="132"/>
      <c r="CH25" s="133"/>
      <c r="CI25" s="130"/>
      <c r="CJ25" s="132"/>
      <c r="CK25" s="133"/>
      <c r="CL25" s="130"/>
      <c r="CM25" s="132"/>
      <c r="CN25" s="133"/>
      <c r="CO25" s="109"/>
      <c r="CP25" s="124"/>
      <c r="CQ25" s="109"/>
      <c r="CR25" s="124"/>
      <c r="CS25" s="109"/>
      <c r="CT25" s="124"/>
      <c r="CU25" s="134"/>
      <c r="CV25" s="111"/>
      <c r="CW25" s="134"/>
      <c r="CX25" s="111"/>
      <c r="CY25" s="135"/>
      <c r="CZ25" s="226"/>
      <c r="DA25" s="161"/>
      <c r="DB25" s="4"/>
      <c r="DC25" s="4"/>
      <c r="DD25" s="4"/>
      <c r="DE25" s="4"/>
      <c r="DF25" s="4"/>
      <c r="DG25" s="4"/>
      <c r="DH25" s="4"/>
      <c r="DI25" s="4"/>
      <c r="DJ25" s="4"/>
    </row>
  </sheetData>
  <mergeCells count="70">
    <mergeCell ref="AF2:AF3"/>
    <mergeCell ref="AG2:AG3"/>
    <mergeCell ref="AH2:AH3"/>
    <mergeCell ref="AD1:AI1"/>
    <mergeCell ref="AJ1:AO1"/>
    <mergeCell ref="AK2:AK3"/>
    <mergeCell ref="AE2:AE3"/>
    <mergeCell ref="AN2:AN3"/>
    <mergeCell ref="AO2:AO3"/>
    <mergeCell ref="AL2:AL3"/>
    <mergeCell ref="AM2:AM3"/>
    <mergeCell ref="AJ2:AJ3"/>
    <mergeCell ref="AI2:AI3"/>
    <mergeCell ref="V1:V3"/>
    <mergeCell ref="W1:W3"/>
    <mergeCell ref="AB2:AB3"/>
    <mergeCell ref="AD2:AD3"/>
    <mergeCell ref="AC2:AC3"/>
    <mergeCell ref="X1:AC1"/>
    <mergeCell ref="X2:X3"/>
    <mergeCell ref="Y2:Y3"/>
    <mergeCell ref="AA2:AA3"/>
    <mergeCell ref="Z2:Z3"/>
    <mergeCell ref="N1:S2"/>
    <mergeCell ref="M1:M3"/>
    <mergeCell ref="U1:U3"/>
    <mergeCell ref="T1:T3"/>
    <mergeCell ref="D1:D3"/>
    <mergeCell ref="L1:L3"/>
    <mergeCell ref="K1:K3"/>
    <mergeCell ref="C1:C3"/>
    <mergeCell ref="B1:B3"/>
    <mergeCell ref="A1:A3"/>
    <mergeCell ref="E1:E3"/>
    <mergeCell ref="G1:J1"/>
    <mergeCell ref="F1:F3"/>
    <mergeCell ref="G2:G3"/>
    <mergeCell ref="J2:J3"/>
    <mergeCell ref="H2:H3"/>
    <mergeCell ref="I2:I3"/>
    <mergeCell ref="CS2:CT2"/>
    <mergeCell ref="CQ2:CR2"/>
    <mergeCell ref="CY1:CY3"/>
    <mergeCell ref="CW1:CX2"/>
    <mergeCell ref="CZ1:CZ3"/>
    <mergeCell ref="CU2:CV2"/>
    <mergeCell ref="CO1:CV1"/>
    <mergeCell ref="CO2:CP2"/>
    <mergeCell ref="AQ2:AR2"/>
    <mergeCell ref="AY1:AY3"/>
    <mergeCell ref="AX1:AX3"/>
    <mergeCell ref="AW1:AW3"/>
    <mergeCell ref="AV1:AV3"/>
    <mergeCell ref="AU1:AU3"/>
    <mergeCell ref="AT2:AT3"/>
    <mergeCell ref="AP1:AT1"/>
    <mergeCell ref="AP2:AP3"/>
    <mergeCell ref="BQ2:BS2"/>
    <mergeCell ref="BZ2:CB2"/>
    <mergeCell ref="CC2:CE2"/>
    <mergeCell ref="AS2:AS3"/>
    <mergeCell ref="AZ1:CN1"/>
    <mergeCell ref="BN2:BP2"/>
    <mergeCell ref="AZ2:BJ2"/>
    <mergeCell ref="BK2:BM2"/>
    <mergeCell ref="BW2:BY2"/>
    <mergeCell ref="BT2:BV2"/>
    <mergeCell ref="CF2:CH2"/>
    <mergeCell ref="CL2:CN2"/>
    <mergeCell ref="CI2:C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O20"/>
  <sheetViews>
    <sheetView showGridLines="0" workbookViewId="0">
      <selection sqref="A1:A3"/>
    </sheetView>
  </sheetViews>
  <sheetFormatPr defaultColWidth="13.3984375" defaultRowHeight="15.75" customHeight="1"/>
  <cols>
    <col min="1" max="93" width="8.046875" customWidth="1"/>
  </cols>
  <sheetData>
    <row r="1" spans="1:93" ht="30" customHeight="1">
      <c r="A1" s="390" t="s">
        <v>0</v>
      </c>
      <c r="B1" s="390" t="s">
        <v>1</v>
      </c>
      <c r="C1" s="390" t="s">
        <v>2</v>
      </c>
      <c r="D1" s="390" t="s">
        <v>3</v>
      </c>
      <c r="E1" s="390" t="s">
        <v>4</v>
      </c>
      <c r="F1" s="387" t="s">
        <v>6</v>
      </c>
      <c r="G1" s="393" t="s">
        <v>7</v>
      </c>
      <c r="H1" s="390" t="s">
        <v>9</v>
      </c>
      <c r="I1" s="390" t="s">
        <v>10</v>
      </c>
      <c r="J1" s="390" t="s">
        <v>11</v>
      </c>
      <c r="K1" s="390" t="s">
        <v>12</v>
      </c>
      <c r="L1" s="390" t="s">
        <v>13</v>
      </c>
      <c r="M1" s="390" t="s">
        <v>14</v>
      </c>
      <c r="N1" s="424" t="s">
        <v>15</v>
      </c>
      <c r="O1" s="425"/>
      <c r="P1" s="425"/>
      <c r="Q1" s="425"/>
      <c r="R1" s="425"/>
      <c r="S1" s="426"/>
      <c r="T1" s="424" t="s">
        <v>48</v>
      </c>
      <c r="U1" s="425"/>
      <c r="V1" s="425"/>
      <c r="W1" s="425"/>
      <c r="X1" s="425"/>
      <c r="Y1" s="426"/>
      <c r="Z1" s="424" t="s">
        <v>22</v>
      </c>
      <c r="AA1" s="425"/>
      <c r="AB1" s="425"/>
      <c r="AC1" s="425"/>
      <c r="AD1" s="425"/>
      <c r="AE1" s="426"/>
      <c r="AF1" s="424" t="s">
        <v>49</v>
      </c>
      <c r="AG1" s="425"/>
      <c r="AH1" s="425"/>
      <c r="AI1" s="425"/>
      <c r="AJ1" s="426"/>
      <c r="AK1" s="393" t="s">
        <v>50</v>
      </c>
      <c r="AL1" s="387" t="s">
        <v>51</v>
      </c>
      <c r="AM1" s="393" t="s">
        <v>28</v>
      </c>
      <c r="AN1" s="390" t="s">
        <v>29</v>
      </c>
      <c r="AO1" s="424" t="s">
        <v>52</v>
      </c>
      <c r="AP1" s="425"/>
      <c r="AQ1" s="425"/>
      <c r="AR1" s="425"/>
      <c r="AS1" s="425"/>
      <c r="AT1" s="425"/>
      <c r="AU1" s="425"/>
      <c r="AV1" s="425"/>
      <c r="AW1" s="425"/>
      <c r="AX1" s="425"/>
      <c r="AY1" s="425"/>
      <c r="AZ1" s="425"/>
      <c r="BA1" s="425"/>
      <c r="BB1" s="425"/>
      <c r="BC1" s="425"/>
      <c r="BD1" s="425"/>
      <c r="BE1" s="425"/>
      <c r="BF1" s="425"/>
      <c r="BG1" s="425"/>
      <c r="BH1" s="425"/>
      <c r="BI1" s="425"/>
      <c r="BJ1" s="425"/>
      <c r="BK1" s="425"/>
      <c r="BL1" s="425"/>
      <c r="BM1" s="425"/>
      <c r="BN1" s="425"/>
      <c r="BO1" s="425"/>
      <c r="BP1" s="425"/>
      <c r="BQ1" s="425"/>
      <c r="BR1" s="425"/>
      <c r="BS1" s="426"/>
      <c r="BT1" s="424" t="s">
        <v>53</v>
      </c>
      <c r="BU1" s="425"/>
      <c r="BV1" s="425"/>
      <c r="BW1" s="425"/>
      <c r="BX1" s="425"/>
      <c r="BY1" s="425"/>
      <c r="BZ1" s="425"/>
      <c r="CA1" s="426"/>
      <c r="CB1" s="454" t="s">
        <v>55</v>
      </c>
      <c r="CC1" s="410"/>
      <c r="CD1" s="398" t="s">
        <v>70</v>
      </c>
      <c r="CE1" s="398" t="s">
        <v>82</v>
      </c>
      <c r="CF1" s="4"/>
      <c r="CG1" s="4"/>
      <c r="CH1" s="4"/>
      <c r="CI1" s="4"/>
      <c r="CJ1" s="4"/>
      <c r="CK1" s="4"/>
      <c r="CL1" s="4"/>
      <c r="CM1" s="4"/>
      <c r="CN1" s="4"/>
      <c r="CO1" s="4"/>
    </row>
    <row r="2" spans="1:93" ht="30" customHeight="1">
      <c r="A2" s="391"/>
      <c r="B2" s="391"/>
      <c r="C2" s="391"/>
      <c r="D2" s="391"/>
      <c r="E2" s="391"/>
      <c r="F2" s="388"/>
      <c r="G2" s="394"/>
      <c r="H2" s="391"/>
      <c r="I2" s="391"/>
      <c r="J2" s="391"/>
      <c r="K2" s="391"/>
      <c r="L2" s="391"/>
      <c r="M2" s="391"/>
      <c r="N2" s="429" t="s">
        <v>104</v>
      </c>
      <c r="O2" s="428" t="s">
        <v>116</v>
      </c>
      <c r="P2" s="428" t="s">
        <v>118</v>
      </c>
      <c r="Q2" s="430" t="s">
        <v>119</v>
      </c>
      <c r="R2" s="423" t="s">
        <v>120</v>
      </c>
      <c r="S2" s="387" t="s">
        <v>121</v>
      </c>
      <c r="T2" s="427" t="s">
        <v>122</v>
      </c>
      <c r="U2" s="428" t="s">
        <v>123</v>
      </c>
      <c r="V2" s="428" t="s">
        <v>124</v>
      </c>
      <c r="W2" s="444" t="s">
        <v>125</v>
      </c>
      <c r="X2" s="445" t="s">
        <v>126</v>
      </c>
      <c r="Y2" s="387" t="s">
        <v>121</v>
      </c>
      <c r="Z2" s="427" t="s">
        <v>127</v>
      </c>
      <c r="AA2" s="431" t="s">
        <v>128</v>
      </c>
      <c r="AB2" s="428" t="s">
        <v>129</v>
      </c>
      <c r="AC2" s="431" t="s">
        <v>130</v>
      </c>
      <c r="AD2" s="432" t="s">
        <v>131</v>
      </c>
      <c r="AE2" s="387" t="s">
        <v>121</v>
      </c>
      <c r="AF2" s="393" t="s">
        <v>132</v>
      </c>
      <c r="AG2" s="424" t="s">
        <v>133</v>
      </c>
      <c r="AH2" s="426"/>
      <c r="AI2" s="390" t="s">
        <v>134</v>
      </c>
      <c r="AJ2" s="387" t="s">
        <v>135</v>
      </c>
      <c r="AK2" s="394"/>
      <c r="AL2" s="388"/>
      <c r="AM2" s="394"/>
      <c r="AN2" s="391"/>
      <c r="AO2" s="443" t="s">
        <v>136</v>
      </c>
      <c r="AP2" s="424" t="s">
        <v>137</v>
      </c>
      <c r="AQ2" s="425"/>
      <c r="AR2" s="426"/>
      <c r="AS2" s="424" t="s">
        <v>138</v>
      </c>
      <c r="AT2" s="425"/>
      <c r="AU2" s="426"/>
      <c r="AV2" s="424" t="s">
        <v>139</v>
      </c>
      <c r="AW2" s="425"/>
      <c r="AX2" s="426"/>
      <c r="AY2" s="424" t="s">
        <v>140</v>
      </c>
      <c r="AZ2" s="425"/>
      <c r="BA2" s="426"/>
      <c r="BB2" s="424" t="s">
        <v>141</v>
      </c>
      <c r="BC2" s="425"/>
      <c r="BD2" s="426"/>
      <c r="BE2" s="424" t="s">
        <v>142</v>
      </c>
      <c r="BF2" s="425"/>
      <c r="BG2" s="426"/>
      <c r="BH2" s="424" t="s">
        <v>143</v>
      </c>
      <c r="BI2" s="425"/>
      <c r="BJ2" s="426"/>
      <c r="BK2" s="424" t="s">
        <v>144</v>
      </c>
      <c r="BL2" s="425"/>
      <c r="BM2" s="426"/>
      <c r="BN2" s="424" t="s">
        <v>145</v>
      </c>
      <c r="BO2" s="425"/>
      <c r="BP2" s="426"/>
      <c r="BQ2" s="424" t="s">
        <v>146</v>
      </c>
      <c r="BR2" s="425"/>
      <c r="BS2" s="426"/>
      <c r="BT2" s="424" t="s">
        <v>46</v>
      </c>
      <c r="BU2" s="426"/>
      <c r="BV2" s="424" t="s">
        <v>67</v>
      </c>
      <c r="BW2" s="426"/>
      <c r="BX2" s="424" t="s">
        <v>75</v>
      </c>
      <c r="BY2" s="426"/>
      <c r="BZ2" s="424" t="s">
        <v>147</v>
      </c>
      <c r="CA2" s="426"/>
      <c r="CB2" s="455"/>
      <c r="CC2" s="403"/>
      <c r="CD2" s="399"/>
      <c r="CE2" s="399"/>
      <c r="CF2" s="4"/>
      <c r="CG2" s="4"/>
      <c r="CH2" s="4"/>
      <c r="CI2" s="4"/>
      <c r="CJ2" s="4"/>
      <c r="CK2" s="4"/>
      <c r="CL2" s="4"/>
      <c r="CM2" s="4"/>
      <c r="CN2" s="4"/>
      <c r="CO2" s="4"/>
    </row>
    <row r="3" spans="1:93" ht="30.75" customHeight="1">
      <c r="A3" s="392"/>
      <c r="B3" s="392"/>
      <c r="C3" s="392"/>
      <c r="D3" s="392"/>
      <c r="E3" s="392"/>
      <c r="F3" s="389"/>
      <c r="G3" s="382"/>
      <c r="H3" s="392"/>
      <c r="I3" s="392"/>
      <c r="J3" s="392"/>
      <c r="K3" s="392"/>
      <c r="L3" s="392"/>
      <c r="M3" s="392"/>
      <c r="N3" s="415"/>
      <c r="O3" s="418"/>
      <c r="P3" s="418"/>
      <c r="Q3" s="418"/>
      <c r="R3" s="413"/>
      <c r="S3" s="389"/>
      <c r="T3" s="415"/>
      <c r="U3" s="418"/>
      <c r="V3" s="418"/>
      <c r="W3" s="418"/>
      <c r="X3" s="413"/>
      <c r="Y3" s="389"/>
      <c r="Z3" s="415"/>
      <c r="AA3" s="418"/>
      <c r="AB3" s="418"/>
      <c r="AC3" s="418"/>
      <c r="AD3" s="413"/>
      <c r="AE3" s="389"/>
      <c r="AF3" s="382"/>
      <c r="AG3" s="13" t="s">
        <v>148</v>
      </c>
      <c r="AH3" s="13" t="s">
        <v>149</v>
      </c>
      <c r="AI3" s="392"/>
      <c r="AJ3" s="389"/>
      <c r="AK3" s="382"/>
      <c r="AL3" s="389"/>
      <c r="AM3" s="382"/>
      <c r="AN3" s="392"/>
      <c r="AO3" s="382"/>
      <c r="AP3" s="14" t="s">
        <v>45</v>
      </c>
      <c r="AQ3" s="13" t="s">
        <v>151</v>
      </c>
      <c r="AR3" s="19" t="s">
        <v>152</v>
      </c>
      <c r="AS3" s="14" t="s">
        <v>45</v>
      </c>
      <c r="AT3" s="13" t="s">
        <v>151</v>
      </c>
      <c r="AU3" s="19" t="s">
        <v>152</v>
      </c>
      <c r="AV3" s="14" t="s">
        <v>45</v>
      </c>
      <c r="AW3" s="13" t="s">
        <v>151</v>
      </c>
      <c r="AX3" s="19" t="s">
        <v>152</v>
      </c>
      <c r="AY3" s="14" t="s">
        <v>45</v>
      </c>
      <c r="AZ3" s="13" t="s">
        <v>151</v>
      </c>
      <c r="BA3" s="19" t="s">
        <v>152</v>
      </c>
      <c r="BB3" s="14" t="s">
        <v>45</v>
      </c>
      <c r="BC3" s="13" t="s">
        <v>151</v>
      </c>
      <c r="BD3" s="19" t="s">
        <v>152</v>
      </c>
      <c r="BE3" s="14" t="s">
        <v>45</v>
      </c>
      <c r="BF3" s="13" t="s">
        <v>151</v>
      </c>
      <c r="BG3" s="19" t="s">
        <v>152</v>
      </c>
      <c r="BH3" s="14" t="s">
        <v>45</v>
      </c>
      <c r="BI3" s="13" t="s">
        <v>151</v>
      </c>
      <c r="BJ3" s="19" t="s">
        <v>152</v>
      </c>
      <c r="BK3" s="14" t="s">
        <v>45</v>
      </c>
      <c r="BL3" s="13" t="s">
        <v>151</v>
      </c>
      <c r="BM3" s="19" t="s">
        <v>152</v>
      </c>
      <c r="BN3" s="14" t="s">
        <v>45</v>
      </c>
      <c r="BO3" s="13" t="s">
        <v>151</v>
      </c>
      <c r="BP3" s="19" t="s">
        <v>152</v>
      </c>
      <c r="BQ3" s="14" t="s">
        <v>45</v>
      </c>
      <c r="BR3" s="13" t="s">
        <v>151</v>
      </c>
      <c r="BS3" s="19" t="s">
        <v>152</v>
      </c>
      <c r="BT3" s="14" t="s">
        <v>45</v>
      </c>
      <c r="BU3" s="19" t="s">
        <v>151</v>
      </c>
      <c r="BV3" s="14" t="s">
        <v>45</v>
      </c>
      <c r="BW3" s="19" t="s">
        <v>151</v>
      </c>
      <c r="BX3" s="14" t="s">
        <v>45</v>
      </c>
      <c r="BY3" s="19" t="s">
        <v>151</v>
      </c>
      <c r="BZ3" s="14" t="s">
        <v>157</v>
      </c>
      <c r="CA3" s="19" t="s">
        <v>158</v>
      </c>
      <c r="CB3" s="14" t="s">
        <v>45</v>
      </c>
      <c r="CC3" s="19" t="s">
        <v>151</v>
      </c>
      <c r="CD3" s="397"/>
      <c r="CE3" s="397"/>
      <c r="CF3" s="4"/>
      <c r="CG3" s="4"/>
      <c r="CH3" s="4"/>
      <c r="CI3" s="4"/>
      <c r="CJ3" s="4"/>
      <c r="CK3" s="4"/>
      <c r="CL3" s="4"/>
      <c r="CM3" s="4"/>
      <c r="CN3" s="4"/>
      <c r="CO3" s="4"/>
    </row>
    <row r="4" spans="1:93" ht="75.75" customHeight="1">
      <c r="A4" s="24">
        <f>Data!A2+1</f>
        <v>2</v>
      </c>
      <c r="B4" s="24" t="s">
        <v>168</v>
      </c>
      <c r="C4" s="31"/>
      <c r="D4" s="24" t="s">
        <v>34</v>
      </c>
      <c r="E4" s="24" t="s">
        <v>36</v>
      </c>
      <c r="F4" s="37"/>
      <c r="G4" s="38" t="s">
        <v>169</v>
      </c>
      <c r="H4" s="42" t="s">
        <v>170</v>
      </c>
      <c r="I4" s="42" t="s">
        <v>172</v>
      </c>
      <c r="J4" s="42" t="s">
        <v>37</v>
      </c>
      <c r="K4" s="42" t="s">
        <v>40</v>
      </c>
      <c r="L4" s="44">
        <v>41316</v>
      </c>
      <c r="M4" s="46" t="s">
        <v>173</v>
      </c>
      <c r="N4" s="47">
        <v>0</v>
      </c>
      <c r="O4" s="48">
        <v>1</v>
      </c>
      <c r="P4" s="48">
        <v>1.5</v>
      </c>
      <c r="Q4" s="48">
        <v>2</v>
      </c>
      <c r="R4" s="50">
        <v>1</v>
      </c>
      <c r="S4" s="46">
        <f t="shared" ref="S4:S9" si="0">SUM(N4:R4)</f>
        <v>5.5</v>
      </c>
      <c r="T4" s="47">
        <v>1</v>
      </c>
      <c r="U4" s="48">
        <v>1</v>
      </c>
      <c r="V4" s="48">
        <v>0</v>
      </c>
      <c r="W4" s="48">
        <v>1</v>
      </c>
      <c r="X4" s="50">
        <v>1</v>
      </c>
      <c r="Y4" s="46">
        <f t="shared" ref="Y4:Y7" si="1">SUM(T4:X4)</f>
        <v>4</v>
      </c>
      <c r="Z4" s="47">
        <v>1</v>
      </c>
      <c r="AA4" s="48">
        <v>1</v>
      </c>
      <c r="AB4" s="48">
        <v>1</v>
      </c>
      <c r="AC4" s="48">
        <v>1</v>
      </c>
      <c r="AD4" s="50">
        <v>1</v>
      </c>
      <c r="AE4" s="46">
        <f t="shared" ref="AE4:AE7" si="2">SUM(Z4:AD4)</f>
        <v>5</v>
      </c>
      <c r="AF4" s="38">
        <v>4</v>
      </c>
      <c r="AG4" s="42" t="s">
        <v>72</v>
      </c>
      <c r="AH4" s="42" t="s">
        <v>63</v>
      </c>
      <c r="AI4" s="42" t="s">
        <v>73</v>
      </c>
      <c r="AJ4" s="46" t="s">
        <v>43</v>
      </c>
      <c r="AK4" s="55"/>
      <c r="AL4" s="46" t="s">
        <v>174</v>
      </c>
      <c r="AM4" s="55"/>
      <c r="AN4" s="46" t="s">
        <v>65</v>
      </c>
      <c r="AO4" s="56"/>
      <c r="AP4" s="57" t="s">
        <v>67</v>
      </c>
      <c r="AQ4" s="61"/>
      <c r="AR4" s="62"/>
      <c r="AS4" s="57" t="s">
        <v>67</v>
      </c>
      <c r="AT4" s="61"/>
      <c r="AU4" s="62"/>
      <c r="AV4" s="57" t="s">
        <v>67</v>
      </c>
      <c r="AW4" s="61"/>
      <c r="AX4" s="62"/>
      <c r="AY4" s="57" t="s">
        <v>46</v>
      </c>
      <c r="AZ4" s="61"/>
      <c r="BA4" s="62"/>
      <c r="BB4" s="57" t="s">
        <v>67</v>
      </c>
      <c r="BC4" s="61"/>
      <c r="BD4" s="62"/>
      <c r="BE4" s="57" t="s">
        <v>67</v>
      </c>
      <c r="BF4" s="61"/>
      <c r="BG4" s="62"/>
      <c r="BH4" s="57" t="s">
        <v>67</v>
      </c>
      <c r="BI4" s="61"/>
      <c r="BJ4" s="62"/>
      <c r="BK4" s="57" t="s">
        <v>75</v>
      </c>
      <c r="BL4" s="61"/>
      <c r="BM4" s="62"/>
      <c r="BN4" s="57" t="s">
        <v>75</v>
      </c>
      <c r="BO4" s="61"/>
      <c r="BP4" s="62"/>
      <c r="BQ4" s="57" t="s">
        <v>46</v>
      </c>
      <c r="BR4" s="61"/>
      <c r="BS4" s="62"/>
      <c r="BT4" s="38">
        <f t="shared" ref="BT4:BU4" si="3">COUNTIF(AP4,"Normal")+COUNTIF(AS4,"Normal")+COUNTIF(AV4,"Normal")+COUNTIF(AY4,"Normal")+COUNTIF(BB4,"Normal")+COUNTIF(BE4,"Normal")+COUNTIF(BH4,"Normal")+COUNTIF(BK4,"Normal")+COUNTIF(BN4,"Normal")+COUNTIF(BQ4,"Normal")</f>
        <v>2</v>
      </c>
      <c r="BU4" s="46">
        <f t="shared" si="3"/>
        <v>0</v>
      </c>
      <c r="BV4" s="38">
        <f t="shared" ref="BV4:BW4" si="4">COUNTIF(AP4,"Impaired")+COUNTIF(AS4,"Impaired")+COUNTIF(AV4,"Impaired")+COUNTIF(AY4,"Impaired")+COUNTIF(BB4,"Impaired")+COUNTIF(BE4,"Impaired")+COUNTIF(BH4,"Impaired")+COUNTIF(BK4,"Impaired")+COUNTIF(BN4,"Impaired")+COUNTIF(BQ4,"Impaired")</f>
        <v>6</v>
      </c>
      <c r="BW4" s="46">
        <f t="shared" si="4"/>
        <v>0</v>
      </c>
      <c r="BX4" s="38">
        <f t="shared" ref="BX4:BY4" si="5">COUNTIF(AP4,"Decompensated")+COUNTIF(AS4,"Decompensated")+COUNTIF(AV4,"Decompensated")+COUNTIF(AY4,"Decompensated")+COUNTIF(BB4,"Decompensated")+COUNTIF(BE4,"Decompensated")+COUNTIF(BH4,"Decompensated")+COUNTIF(BK4,"Decompensated")+COUNTIF(BN4,"Decompensated")+COUNTIF(BQ4,"Decompensated")</f>
        <v>2</v>
      </c>
      <c r="BY4" s="46">
        <f t="shared" si="5"/>
        <v>0</v>
      </c>
      <c r="BZ4" s="38">
        <f t="shared" ref="BZ4:CA4" si="6">BT4+BV4+BX4</f>
        <v>10</v>
      </c>
      <c r="CA4" s="46">
        <f t="shared" si="6"/>
        <v>0</v>
      </c>
      <c r="CB4" s="38">
        <f t="shared" ref="CB4:CB7" si="7">S4</f>
        <v>5.5</v>
      </c>
      <c r="CC4" s="65"/>
      <c r="CD4" s="56"/>
      <c r="CE4" s="68"/>
      <c r="CF4" s="4"/>
      <c r="CG4" s="4"/>
      <c r="CH4" s="4"/>
      <c r="CI4" s="4"/>
      <c r="CJ4" s="4"/>
      <c r="CK4" s="4"/>
      <c r="CL4" s="4"/>
      <c r="CM4" s="4"/>
      <c r="CN4" s="4"/>
      <c r="CO4" s="4"/>
    </row>
    <row r="5" spans="1:93" ht="135.75" customHeight="1">
      <c r="A5" s="18">
        <v>18</v>
      </c>
      <c r="B5" s="18" t="s">
        <v>175</v>
      </c>
      <c r="C5" s="70">
        <v>65</v>
      </c>
      <c r="D5" s="18" t="s">
        <v>77</v>
      </c>
      <c r="E5" s="18" t="s">
        <v>57</v>
      </c>
      <c r="F5" s="20" t="s">
        <v>176</v>
      </c>
      <c r="G5" s="38" t="s">
        <v>177</v>
      </c>
      <c r="H5" s="42" t="s">
        <v>178</v>
      </c>
      <c r="I5" s="42" t="s">
        <v>179</v>
      </c>
      <c r="J5" s="42" t="s">
        <v>37</v>
      </c>
      <c r="K5" s="42" t="s">
        <v>40</v>
      </c>
      <c r="L5" s="44">
        <v>41370</v>
      </c>
      <c r="M5" s="46" t="s">
        <v>180</v>
      </c>
      <c r="N5" s="47">
        <v>1</v>
      </c>
      <c r="O5" s="48">
        <v>1</v>
      </c>
      <c r="P5" s="48">
        <v>1.5</v>
      </c>
      <c r="Q5" s="48">
        <v>2</v>
      </c>
      <c r="R5" s="50">
        <v>1</v>
      </c>
      <c r="S5" s="46">
        <f t="shared" si="0"/>
        <v>6.5</v>
      </c>
      <c r="T5" s="47">
        <v>1</v>
      </c>
      <c r="U5" s="48">
        <v>0</v>
      </c>
      <c r="V5" s="48">
        <v>1</v>
      </c>
      <c r="W5" s="48">
        <v>1</v>
      </c>
      <c r="X5" s="50">
        <v>1</v>
      </c>
      <c r="Y5" s="46">
        <f t="shared" si="1"/>
        <v>4</v>
      </c>
      <c r="Z5" s="47">
        <v>1</v>
      </c>
      <c r="AA5" s="48">
        <v>1</v>
      </c>
      <c r="AB5" s="48">
        <v>1</v>
      </c>
      <c r="AC5" s="48">
        <v>1</v>
      </c>
      <c r="AD5" s="50">
        <v>1</v>
      </c>
      <c r="AE5" s="46">
        <f t="shared" si="2"/>
        <v>5</v>
      </c>
      <c r="AF5" s="38">
        <v>1</v>
      </c>
      <c r="AG5" s="42" t="s">
        <v>72</v>
      </c>
      <c r="AH5" s="42" t="s">
        <v>42</v>
      </c>
      <c r="AI5" s="42" t="s">
        <v>73</v>
      </c>
      <c r="AJ5" s="46" t="s">
        <v>43</v>
      </c>
      <c r="AK5" s="38" t="s">
        <v>181</v>
      </c>
      <c r="AL5" s="46" t="s">
        <v>182</v>
      </c>
      <c r="AM5" s="55"/>
      <c r="AN5" s="46" t="s">
        <v>65</v>
      </c>
      <c r="AO5" s="86" t="s">
        <v>183</v>
      </c>
      <c r="AP5" s="57" t="s">
        <v>46</v>
      </c>
      <c r="AQ5" s="61"/>
      <c r="AR5" s="62"/>
      <c r="AS5" s="57" t="s">
        <v>67</v>
      </c>
      <c r="AT5" s="61"/>
      <c r="AU5" s="88" t="s">
        <v>184</v>
      </c>
      <c r="AV5" s="57" t="s">
        <v>75</v>
      </c>
      <c r="AW5" s="61"/>
      <c r="AX5" s="88" t="s">
        <v>185</v>
      </c>
      <c r="AY5" s="57" t="s">
        <v>67</v>
      </c>
      <c r="AZ5" s="61"/>
      <c r="BA5" s="88" t="s">
        <v>186</v>
      </c>
      <c r="BB5" s="57" t="s">
        <v>67</v>
      </c>
      <c r="BC5" s="61"/>
      <c r="BD5" s="88" t="s">
        <v>187</v>
      </c>
      <c r="BE5" s="57" t="s">
        <v>67</v>
      </c>
      <c r="BF5" s="61"/>
      <c r="BG5" s="88" t="s">
        <v>188</v>
      </c>
      <c r="BH5" s="57" t="s">
        <v>46</v>
      </c>
      <c r="BI5" s="61"/>
      <c r="BJ5" s="62"/>
      <c r="BK5" s="57" t="s">
        <v>46</v>
      </c>
      <c r="BL5" s="61"/>
      <c r="BM5" s="62"/>
      <c r="BN5" s="57" t="s">
        <v>46</v>
      </c>
      <c r="BO5" s="61"/>
      <c r="BP5" s="62"/>
      <c r="BQ5" s="57" t="s">
        <v>46</v>
      </c>
      <c r="BR5" s="61"/>
      <c r="BS5" s="62"/>
      <c r="BT5" s="38">
        <f t="shared" ref="BT5:BU5" si="8">COUNTIF(AP5,"Normal")+COUNTIF(AS5,"Normal")+COUNTIF(AV5,"Normal")+COUNTIF(AY5,"Normal")+COUNTIF(BB5,"Normal")+COUNTIF(BE5,"Normal")+COUNTIF(BH5,"Normal")+COUNTIF(BK5,"Normal")+COUNTIF(BN5,"Normal")+COUNTIF(BQ5,"Normal")</f>
        <v>5</v>
      </c>
      <c r="BU5" s="46">
        <f t="shared" si="8"/>
        <v>0</v>
      </c>
      <c r="BV5" s="38">
        <f t="shared" ref="BV5:BW5" si="9">COUNTIF(AP5,"Impaired")+COUNTIF(AS5,"Impaired")+COUNTIF(AV5,"Impaired")+COUNTIF(AY5,"Impaired")+COUNTIF(BB5,"Impaired")+COUNTIF(BE5,"Impaired")+COUNTIF(BH5,"Impaired")+COUNTIF(BK5,"Impaired")+COUNTIF(BN5,"Impaired")+COUNTIF(BQ5,"Impaired")</f>
        <v>4</v>
      </c>
      <c r="BW5" s="46">
        <f t="shared" si="9"/>
        <v>0</v>
      </c>
      <c r="BX5" s="38">
        <f t="shared" ref="BX5:BY5" si="10">COUNTIF(AP5,"Decompensated")+COUNTIF(AS5,"Decompensated")+COUNTIF(AV5,"Decompensated")+COUNTIF(AY5,"Decompensated")+COUNTIF(BB5,"Decompensated")+COUNTIF(BE5,"Decompensated")+COUNTIF(BH5,"Decompensated")+COUNTIF(BK5,"Decompensated")+COUNTIF(BN5,"Decompensated")+COUNTIF(BQ5,"Decompensated")</f>
        <v>1</v>
      </c>
      <c r="BY5" s="46">
        <f t="shared" si="10"/>
        <v>0</v>
      </c>
      <c r="BZ5" s="38">
        <f t="shared" ref="BZ5:CA5" si="11">BT5+BV5+BX5</f>
        <v>10</v>
      </c>
      <c r="CA5" s="46">
        <f t="shared" si="11"/>
        <v>0</v>
      </c>
      <c r="CB5" s="38">
        <f t="shared" si="7"/>
        <v>6.5</v>
      </c>
      <c r="CC5" s="65"/>
      <c r="CD5" s="56"/>
      <c r="CE5" s="68"/>
      <c r="CF5" s="4"/>
      <c r="CG5" s="4"/>
      <c r="CH5" s="4"/>
      <c r="CI5" s="4"/>
      <c r="CJ5" s="4"/>
      <c r="CK5" s="4"/>
      <c r="CL5" s="4"/>
      <c r="CM5" s="4"/>
      <c r="CN5" s="4"/>
      <c r="CO5" s="4"/>
    </row>
    <row r="6" spans="1:93" ht="120.75" customHeight="1">
      <c r="A6" s="18">
        <v>20</v>
      </c>
      <c r="B6" s="18" t="s">
        <v>189</v>
      </c>
      <c r="C6" s="70">
        <v>55</v>
      </c>
      <c r="D6" s="18" t="s">
        <v>34</v>
      </c>
      <c r="E6" s="18" t="s">
        <v>36</v>
      </c>
      <c r="F6" s="20" t="s">
        <v>190</v>
      </c>
      <c r="G6" s="38" t="s">
        <v>150</v>
      </c>
      <c r="H6" s="42" t="s">
        <v>191</v>
      </c>
      <c r="I6" s="42" t="s">
        <v>192</v>
      </c>
      <c r="J6" s="42" t="s">
        <v>37</v>
      </c>
      <c r="K6" s="42" t="s">
        <v>40</v>
      </c>
      <c r="L6" s="44">
        <v>41380</v>
      </c>
      <c r="M6" s="46" t="s">
        <v>193</v>
      </c>
      <c r="N6" s="47">
        <v>2</v>
      </c>
      <c r="O6" s="48">
        <v>1</v>
      </c>
      <c r="P6" s="48">
        <v>1.5</v>
      </c>
      <c r="Q6" s="48">
        <v>2</v>
      </c>
      <c r="R6" s="50">
        <v>2</v>
      </c>
      <c r="S6" s="46">
        <f t="shared" si="0"/>
        <v>8.5</v>
      </c>
      <c r="T6" s="47">
        <v>1</v>
      </c>
      <c r="U6" s="48">
        <v>1</v>
      </c>
      <c r="V6" s="48">
        <v>1</v>
      </c>
      <c r="W6" s="48">
        <v>2</v>
      </c>
      <c r="X6" s="50">
        <v>1</v>
      </c>
      <c r="Y6" s="46">
        <f t="shared" si="1"/>
        <v>6</v>
      </c>
      <c r="Z6" s="47">
        <v>2</v>
      </c>
      <c r="AA6" s="48">
        <v>2</v>
      </c>
      <c r="AB6" s="48">
        <v>1</v>
      </c>
      <c r="AC6" s="48">
        <v>1</v>
      </c>
      <c r="AD6" s="50">
        <v>1</v>
      </c>
      <c r="AE6" s="46">
        <f t="shared" si="2"/>
        <v>7</v>
      </c>
      <c r="AF6" s="38">
        <v>1</v>
      </c>
      <c r="AG6" s="42" t="s">
        <v>41</v>
      </c>
      <c r="AH6" s="42" t="s">
        <v>42</v>
      </c>
      <c r="AI6" s="42" t="s">
        <v>73</v>
      </c>
      <c r="AJ6" s="46" t="s">
        <v>43</v>
      </c>
      <c r="AK6" s="38" t="s">
        <v>194</v>
      </c>
      <c r="AL6" s="46" t="s">
        <v>195</v>
      </c>
      <c r="AM6" s="55"/>
      <c r="AN6" s="46" t="s">
        <v>65</v>
      </c>
      <c r="AO6" s="86" t="s">
        <v>196</v>
      </c>
      <c r="AP6" s="57" t="s">
        <v>46</v>
      </c>
      <c r="AQ6" s="61"/>
      <c r="AR6" s="62"/>
      <c r="AS6" s="57" t="s">
        <v>67</v>
      </c>
      <c r="AT6" s="61"/>
      <c r="AU6" s="88" t="s">
        <v>197</v>
      </c>
      <c r="AV6" s="57" t="s">
        <v>67</v>
      </c>
      <c r="AW6" s="61"/>
      <c r="AX6" s="88" t="s">
        <v>198</v>
      </c>
      <c r="AY6" s="57" t="s">
        <v>67</v>
      </c>
      <c r="AZ6" s="61"/>
      <c r="BA6" s="88" t="s">
        <v>199</v>
      </c>
      <c r="BB6" s="57" t="s">
        <v>67</v>
      </c>
      <c r="BC6" s="61"/>
      <c r="BD6" s="88" t="s">
        <v>187</v>
      </c>
      <c r="BE6" s="57" t="s">
        <v>46</v>
      </c>
      <c r="BF6" s="61"/>
      <c r="BG6" s="62"/>
      <c r="BH6" s="57" t="s">
        <v>46</v>
      </c>
      <c r="BI6" s="61"/>
      <c r="BJ6" s="62"/>
      <c r="BK6" s="57" t="s">
        <v>46</v>
      </c>
      <c r="BL6" s="61"/>
      <c r="BM6" s="62"/>
      <c r="BN6" s="57" t="s">
        <v>75</v>
      </c>
      <c r="BO6" s="61"/>
      <c r="BP6" s="88" t="s">
        <v>200</v>
      </c>
      <c r="BQ6" s="57" t="s">
        <v>46</v>
      </c>
      <c r="BR6" s="61"/>
      <c r="BS6" s="62"/>
      <c r="BT6" s="38">
        <f t="shared" ref="BT6:BU6" si="12">COUNTIF(AP6,"Normal")+COUNTIF(AS6,"Normal")+COUNTIF(AV6,"Normal")+COUNTIF(AY6,"Normal")+COUNTIF(BB6,"Normal")+COUNTIF(BE6,"Normal")+COUNTIF(BH6,"Normal")+COUNTIF(BK6,"Normal")+COUNTIF(BN6,"Normal")+COUNTIF(BQ6,"Normal")</f>
        <v>5</v>
      </c>
      <c r="BU6" s="46">
        <f t="shared" si="12"/>
        <v>0</v>
      </c>
      <c r="BV6" s="38">
        <f t="shared" ref="BV6:BW6" si="13">COUNTIF(AP6,"Impaired")+COUNTIF(AS6,"Impaired")+COUNTIF(AV6,"Impaired")+COUNTIF(AY6,"Impaired")+COUNTIF(BB6,"Impaired")+COUNTIF(BE6,"Impaired")+COUNTIF(BH6,"Impaired")+COUNTIF(BK6,"Impaired")+COUNTIF(BN6,"Impaired")+COUNTIF(BQ6,"Impaired")</f>
        <v>4</v>
      </c>
      <c r="BW6" s="46">
        <f t="shared" si="13"/>
        <v>0</v>
      </c>
      <c r="BX6" s="38">
        <f t="shared" ref="BX6:BY6" si="14">COUNTIF(AP6,"Decompensated")+COUNTIF(AS6,"Decompensated")+COUNTIF(AV6,"Decompensated")+COUNTIF(AY6,"Decompensated")+COUNTIF(BB6,"Decompensated")+COUNTIF(BE6,"Decompensated")+COUNTIF(BH6,"Decompensated")+COUNTIF(BK6,"Decompensated")+COUNTIF(BN6,"Decompensated")+COUNTIF(BQ6,"Decompensated")</f>
        <v>1</v>
      </c>
      <c r="BY6" s="46">
        <f t="shared" si="14"/>
        <v>0</v>
      </c>
      <c r="BZ6" s="38">
        <f t="shared" ref="BZ6:CA6" si="15">BT6+BV6+BX6</f>
        <v>10</v>
      </c>
      <c r="CA6" s="46">
        <f t="shared" si="15"/>
        <v>0</v>
      </c>
      <c r="CB6" s="38">
        <f t="shared" si="7"/>
        <v>8.5</v>
      </c>
      <c r="CC6" s="65"/>
      <c r="CD6" s="56"/>
      <c r="CE6" s="68"/>
      <c r="CF6" s="4"/>
      <c r="CG6" s="4"/>
      <c r="CH6" s="4"/>
      <c r="CI6" s="4"/>
      <c r="CJ6" s="4"/>
      <c r="CK6" s="4"/>
      <c r="CL6" s="4"/>
      <c r="CM6" s="4"/>
      <c r="CN6" s="4"/>
      <c r="CO6" s="4"/>
    </row>
    <row r="7" spans="1:93" ht="30" customHeight="1">
      <c r="A7" s="407">
        <f>Data!A22+1</f>
        <v>25</v>
      </c>
      <c r="B7" s="407" t="s">
        <v>201</v>
      </c>
      <c r="C7" s="449">
        <v>90</v>
      </c>
      <c r="D7" s="407" t="s">
        <v>77</v>
      </c>
      <c r="E7" s="407" t="s">
        <v>36</v>
      </c>
      <c r="F7" s="395" t="s">
        <v>202</v>
      </c>
      <c r="G7" s="438" t="s">
        <v>177</v>
      </c>
      <c r="H7" s="439" t="s">
        <v>203</v>
      </c>
      <c r="I7" s="439" t="s">
        <v>172</v>
      </c>
      <c r="J7" s="98" t="s">
        <v>37</v>
      </c>
      <c r="K7" s="98" t="s">
        <v>40</v>
      </c>
      <c r="L7" s="102">
        <v>41397</v>
      </c>
      <c r="M7" s="103" t="s">
        <v>204</v>
      </c>
      <c r="N7" s="104">
        <v>0.5</v>
      </c>
      <c r="O7" s="106">
        <v>1</v>
      </c>
      <c r="P7" s="106">
        <v>1.5</v>
      </c>
      <c r="Q7" s="106">
        <v>1</v>
      </c>
      <c r="R7" s="107">
        <v>1</v>
      </c>
      <c r="S7" s="103">
        <f t="shared" si="0"/>
        <v>5</v>
      </c>
      <c r="T7" s="440">
        <v>0</v>
      </c>
      <c r="U7" s="436">
        <v>1</v>
      </c>
      <c r="V7" s="436">
        <v>1</v>
      </c>
      <c r="W7" s="436">
        <v>2</v>
      </c>
      <c r="X7" s="434">
        <v>1</v>
      </c>
      <c r="Y7" s="433">
        <f t="shared" si="1"/>
        <v>5</v>
      </c>
      <c r="Z7" s="440">
        <v>1</v>
      </c>
      <c r="AA7" s="436">
        <v>1</v>
      </c>
      <c r="AB7" s="436">
        <v>1</v>
      </c>
      <c r="AC7" s="436">
        <v>1</v>
      </c>
      <c r="AD7" s="434">
        <v>1</v>
      </c>
      <c r="AE7" s="433">
        <f t="shared" si="2"/>
        <v>5</v>
      </c>
      <c r="AF7" s="438">
        <v>4</v>
      </c>
      <c r="AG7" s="439" t="s">
        <v>79</v>
      </c>
      <c r="AH7" s="439" t="s">
        <v>42</v>
      </c>
      <c r="AI7" s="439" t="s">
        <v>73</v>
      </c>
      <c r="AJ7" s="433" t="s">
        <v>64</v>
      </c>
      <c r="AK7" s="115" t="s">
        <v>205</v>
      </c>
      <c r="AL7" s="103" t="s">
        <v>206</v>
      </c>
      <c r="AM7" s="117"/>
      <c r="AN7" s="103" t="s">
        <v>65</v>
      </c>
      <c r="AO7" s="447" t="s">
        <v>183</v>
      </c>
      <c r="AP7" s="446" t="s">
        <v>67</v>
      </c>
      <c r="AQ7" s="442"/>
      <c r="AR7" s="448" t="s">
        <v>207</v>
      </c>
      <c r="AS7" s="446" t="s">
        <v>67</v>
      </c>
      <c r="AT7" s="442"/>
      <c r="AU7" s="448" t="s">
        <v>208</v>
      </c>
      <c r="AV7" s="446" t="s">
        <v>67</v>
      </c>
      <c r="AW7" s="442"/>
      <c r="AX7" s="448" t="s">
        <v>209</v>
      </c>
      <c r="AY7" s="446" t="s">
        <v>67</v>
      </c>
      <c r="AZ7" s="442"/>
      <c r="BA7" s="448" t="s">
        <v>199</v>
      </c>
      <c r="BB7" s="446" t="s">
        <v>67</v>
      </c>
      <c r="BC7" s="442"/>
      <c r="BD7" s="448" t="s">
        <v>210</v>
      </c>
      <c r="BE7" s="446" t="s">
        <v>67</v>
      </c>
      <c r="BF7" s="442"/>
      <c r="BG7" s="448" t="s">
        <v>211</v>
      </c>
      <c r="BH7" s="446" t="s">
        <v>46</v>
      </c>
      <c r="BI7" s="442"/>
      <c r="BJ7" s="450"/>
      <c r="BK7" s="446" t="s">
        <v>46</v>
      </c>
      <c r="BL7" s="442"/>
      <c r="BM7" s="450"/>
      <c r="BN7" s="446" t="s">
        <v>46</v>
      </c>
      <c r="BO7" s="442"/>
      <c r="BP7" s="450"/>
      <c r="BQ7" s="446" t="s">
        <v>46</v>
      </c>
      <c r="BR7" s="442"/>
      <c r="BS7" s="450"/>
      <c r="BT7" s="438">
        <f t="shared" ref="BT7:BU7" si="16">COUNTIF(AP7,"Normal")+COUNTIF(AS7,"Normal")+COUNTIF(AV7,"Normal")+COUNTIF(AY7,"Normal")+COUNTIF(BB7,"Normal")+COUNTIF(BE7,"Normal")+COUNTIF(BH7,"Normal")+COUNTIF(BK7,"Normal")+COUNTIF(BN7,"Normal")+COUNTIF(BQ7,"Normal")</f>
        <v>4</v>
      </c>
      <c r="BU7" s="433">
        <f t="shared" si="16"/>
        <v>0</v>
      </c>
      <c r="BV7" s="438">
        <f t="shared" ref="BV7:BW7" si="17">COUNTIF(AP7,"Impaired")+COUNTIF(AS7,"Impaired")+COUNTIF(AV7,"Impaired")+COUNTIF(AY7,"Impaired")+COUNTIF(BB7,"Impaired")+COUNTIF(BE7,"Impaired")+COUNTIF(BH7,"Impaired")+COUNTIF(BK7,"Impaired")+COUNTIF(BN7,"Impaired")+COUNTIF(BQ7,"Impaired")</f>
        <v>6</v>
      </c>
      <c r="BW7" s="433">
        <f t="shared" si="17"/>
        <v>0</v>
      </c>
      <c r="BX7" s="438">
        <f t="shared" ref="BX7:BY7" si="18">COUNTIF(AP7,"Decompensated")+COUNTIF(AS7,"Decompensated")+COUNTIF(AV7,"Decompensated")+COUNTIF(AY7,"Decompensated")+COUNTIF(BB7,"Decompensated")+COUNTIF(BE7,"Decompensated")+COUNTIF(BH7,"Decompensated")+COUNTIF(BK7,"Decompensated")+COUNTIF(BN7,"Decompensated")+COUNTIF(BQ7,"Decompensated")</f>
        <v>0</v>
      </c>
      <c r="BY7" s="433">
        <f t="shared" si="18"/>
        <v>0</v>
      </c>
      <c r="BZ7" s="438">
        <f t="shared" ref="BZ7:CA7" si="19">BT7+BV7+BX7</f>
        <v>10</v>
      </c>
      <c r="CA7" s="433">
        <f t="shared" si="19"/>
        <v>0</v>
      </c>
      <c r="CB7" s="438">
        <f t="shared" si="7"/>
        <v>5</v>
      </c>
      <c r="CC7" s="453"/>
      <c r="CD7" s="452"/>
      <c r="CE7" s="451"/>
      <c r="CF7" s="4"/>
      <c r="CG7" s="4"/>
      <c r="CH7" s="4"/>
      <c r="CI7" s="4"/>
      <c r="CJ7" s="4"/>
      <c r="CK7" s="4"/>
      <c r="CL7" s="4"/>
      <c r="CM7" s="4"/>
      <c r="CN7" s="4"/>
      <c r="CO7" s="4"/>
    </row>
    <row r="8" spans="1:93" ht="45.75" customHeight="1">
      <c r="A8" s="392"/>
      <c r="B8" s="392"/>
      <c r="C8" s="392"/>
      <c r="D8" s="392"/>
      <c r="E8" s="392"/>
      <c r="F8" s="389"/>
      <c r="G8" s="382"/>
      <c r="H8" s="392"/>
      <c r="I8" s="392"/>
      <c r="J8" s="129" t="s">
        <v>37</v>
      </c>
      <c r="K8" s="129" t="s">
        <v>40</v>
      </c>
      <c r="L8" s="112">
        <v>41407</v>
      </c>
      <c r="M8" s="113" t="s">
        <v>213</v>
      </c>
      <c r="N8" s="114">
        <v>2</v>
      </c>
      <c r="O8" s="116">
        <v>1</v>
      </c>
      <c r="P8" s="116">
        <v>0.5</v>
      </c>
      <c r="Q8" s="116">
        <v>1.5</v>
      </c>
      <c r="R8" s="131">
        <v>1</v>
      </c>
      <c r="S8" s="113">
        <f t="shared" si="0"/>
        <v>6</v>
      </c>
      <c r="T8" s="441"/>
      <c r="U8" s="437"/>
      <c r="V8" s="437"/>
      <c r="W8" s="437"/>
      <c r="X8" s="435"/>
      <c r="Y8" s="389"/>
      <c r="Z8" s="441"/>
      <c r="AA8" s="437"/>
      <c r="AB8" s="437"/>
      <c r="AC8" s="437"/>
      <c r="AD8" s="435"/>
      <c r="AE8" s="389"/>
      <c r="AF8" s="382"/>
      <c r="AG8" s="392"/>
      <c r="AH8" s="392"/>
      <c r="AI8" s="392"/>
      <c r="AJ8" s="389"/>
      <c r="AK8" s="126"/>
      <c r="AL8" s="113" t="s">
        <v>214</v>
      </c>
      <c r="AM8" s="128">
        <v>1.5</v>
      </c>
      <c r="AN8" s="113" t="s">
        <v>65</v>
      </c>
      <c r="AO8" s="397"/>
      <c r="AP8" s="382"/>
      <c r="AQ8" s="392"/>
      <c r="AR8" s="389"/>
      <c r="AS8" s="382"/>
      <c r="AT8" s="392"/>
      <c r="AU8" s="389"/>
      <c r="AV8" s="382"/>
      <c r="AW8" s="392"/>
      <c r="AX8" s="389"/>
      <c r="AY8" s="382"/>
      <c r="AZ8" s="392"/>
      <c r="BA8" s="389"/>
      <c r="BB8" s="382"/>
      <c r="BC8" s="392"/>
      <c r="BD8" s="389"/>
      <c r="BE8" s="382"/>
      <c r="BF8" s="392"/>
      <c r="BG8" s="389"/>
      <c r="BH8" s="382"/>
      <c r="BI8" s="392"/>
      <c r="BJ8" s="389"/>
      <c r="BK8" s="382"/>
      <c r="BL8" s="392"/>
      <c r="BM8" s="389"/>
      <c r="BN8" s="382"/>
      <c r="BO8" s="392"/>
      <c r="BP8" s="389"/>
      <c r="BQ8" s="382"/>
      <c r="BR8" s="392"/>
      <c r="BS8" s="389"/>
      <c r="BT8" s="382"/>
      <c r="BU8" s="389"/>
      <c r="BV8" s="382"/>
      <c r="BW8" s="389"/>
      <c r="BX8" s="382"/>
      <c r="BY8" s="389"/>
      <c r="BZ8" s="382"/>
      <c r="CA8" s="389"/>
      <c r="CB8" s="382"/>
      <c r="CC8" s="389"/>
      <c r="CD8" s="397"/>
      <c r="CE8" s="397"/>
      <c r="CF8" s="4"/>
      <c r="CG8" s="4"/>
      <c r="CH8" s="4"/>
      <c r="CI8" s="4"/>
      <c r="CJ8" s="4"/>
      <c r="CK8" s="4"/>
      <c r="CL8" s="4"/>
      <c r="CM8" s="4"/>
      <c r="CN8" s="4"/>
      <c r="CO8" s="4"/>
    </row>
    <row r="9" spans="1:93" ht="45.75" customHeight="1">
      <c r="A9" s="18">
        <v>31</v>
      </c>
      <c r="B9" s="18" t="s">
        <v>215</v>
      </c>
      <c r="C9" s="70">
        <v>61</v>
      </c>
      <c r="D9" s="18" t="s">
        <v>69</v>
      </c>
      <c r="E9" s="18" t="s">
        <v>36</v>
      </c>
      <c r="F9" s="20" t="s">
        <v>216</v>
      </c>
      <c r="G9" s="38" t="s">
        <v>217</v>
      </c>
      <c r="H9" s="42" t="s">
        <v>203</v>
      </c>
      <c r="I9" s="42" t="s">
        <v>155</v>
      </c>
      <c r="J9" s="42" t="s">
        <v>37</v>
      </c>
      <c r="K9" s="42" t="s">
        <v>40</v>
      </c>
      <c r="L9" s="44">
        <v>41403</v>
      </c>
      <c r="M9" s="46" t="s">
        <v>218</v>
      </c>
      <c r="N9" s="47">
        <v>2</v>
      </c>
      <c r="O9" s="48">
        <v>1</v>
      </c>
      <c r="P9" s="48">
        <v>1.5</v>
      </c>
      <c r="Q9" s="48">
        <v>2</v>
      </c>
      <c r="R9" s="50">
        <v>2</v>
      </c>
      <c r="S9" s="46">
        <f t="shared" si="0"/>
        <v>8.5</v>
      </c>
      <c r="T9" s="47">
        <v>1</v>
      </c>
      <c r="U9" s="48">
        <v>2</v>
      </c>
      <c r="V9" s="48">
        <v>1</v>
      </c>
      <c r="W9" s="48">
        <v>0</v>
      </c>
      <c r="X9" s="50">
        <v>1</v>
      </c>
      <c r="Y9" s="46">
        <f>SUM(T9:X9)</f>
        <v>5</v>
      </c>
      <c r="Z9" s="47">
        <v>1</v>
      </c>
      <c r="AA9" s="48">
        <v>0.5</v>
      </c>
      <c r="AB9" s="48">
        <v>0.5</v>
      </c>
      <c r="AC9" s="48">
        <v>0</v>
      </c>
      <c r="AD9" s="50">
        <v>0.5</v>
      </c>
      <c r="AE9" s="46">
        <f>SUM(Z9:AD9)</f>
        <v>2.5</v>
      </c>
      <c r="AF9" s="38">
        <v>1</v>
      </c>
      <c r="AG9" s="42" t="s">
        <v>41</v>
      </c>
      <c r="AH9" s="42" t="s">
        <v>42</v>
      </c>
      <c r="AI9" s="42" t="s">
        <v>73</v>
      </c>
      <c r="AJ9" s="46" t="s">
        <v>43</v>
      </c>
      <c r="AK9" s="38" t="s">
        <v>219</v>
      </c>
      <c r="AL9" s="46" t="s">
        <v>220</v>
      </c>
      <c r="AM9" s="55"/>
      <c r="AN9" s="46" t="s">
        <v>65</v>
      </c>
      <c r="AO9" s="86" t="s">
        <v>221</v>
      </c>
      <c r="AP9" s="57" t="s">
        <v>67</v>
      </c>
      <c r="AQ9" s="61"/>
      <c r="AR9" s="88" t="s">
        <v>163</v>
      </c>
      <c r="AS9" s="57" t="s">
        <v>46</v>
      </c>
      <c r="AT9" s="61"/>
      <c r="AU9" s="62"/>
      <c r="AV9" s="57" t="s">
        <v>67</v>
      </c>
      <c r="AW9" s="61"/>
      <c r="AX9" s="88" t="s">
        <v>222</v>
      </c>
      <c r="AY9" s="57" t="s">
        <v>75</v>
      </c>
      <c r="AZ9" s="61"/>
      <c r="BA9" s="88" t="s">
        <v>223</v>
      </c>
      <c r="BB9" s="57" t="s">
        <v>67</v>
      </c>
      <c r="BC9" s="61"/>
      <c r="BD9" s="88" t="s">
        <v>224</v>
      </c>
      <c r="BE9" s="57" t="s">
        <v>67</v>
      </c>
      <c r="BF9" s="61"/>
      <c r="BG9" s="88" t="s">
        <v>225</v>
      </c>
      <c r="BH9" s="57" t="s">
        <v>67</v>
      </c>
      <c r="BI9" s="61"/>
      <c r="BJ9" s="88" t="s">
        <v>224</v>
      </c>
      <c r="BK9" s="57" t="s">
        <v>67</v>
      </c>
      <c r="BL9" s="61"/>
      <c r="BM9" s="88" t="s">
        <v>226</v>
      </c>
      <c r="BN9" s="57" t="s">
        <v>46</v>
      </c>
      <c r="BO9" s="61"/>
      <c r="BP9" s="88" t="s">
        <v>227</v>
      </c>
      <c r="BQ9" s="57" t="s">
        <v>46</v>
      </c>
      <c r="BR9" s="61"/>
      <c r="BS9" s="62"/>
      <c r="BT9" s="38">
        <f t="shared" ref="BT9:BU9" si="20">COUNTIF(AP9,"Normal")+COUNTIF(AS9,"Normal")+COUNTIF(AV9,"Normal")+COUNTIF(AY9,"Normal")+COUNTIF(BB9,"Normal")+COUNTIF(BE9,"Normal")+COUNTIF(BH9,"Normal")+COUNTIF(BK9,"Normal")+COUNTIF(BN9,"Normal")+COUNTIF(BQ9,"Normal")</f>
        <v>3</v>
      </c>
      <c r="BU9" s="46">
        <f t="shared" si="20"/>
        <v>0</v>
      </c>
      <c r="BV9" s="38">
        <f t="shared" ref="BV9:BW9" si="21">COUNTIF(AP9,"Impaired")+COUNTIF(AS9,"Impaired")+COUNTIF(AV9,"Impaired")+COUNTIF(AY9,"Impaired")+COUNTIF(BB9,"Impaired")+COUNTIF(BE9,"Impaired")+COUNTIF(BH9,"Impaired")+COUNTIF(BK9,"Impaired")+COUNTIF(BN9,"Impaired")+COUNTIF(BQ9,"Impaired")</f>
        <v>6</v>
      </c>
      <c r="BW9" s="46">
        <f t="shared" si="21"/>
        <v>0</v>
      </c>
      <c r="BX9" s="38">
        <f t="shared" ref="BX9:BY9" si="22">COUNTIF(AP9,"Decompensated")+COUNTIF(AS9,"Decompensated")+COUNTIF(AV9,"Decompensated")+COUNTIF(AY9,"Decompensated")+COUNTIF(BB9,"Decompensated")+COUNTIF(BE9,"Decompensated")+COUNTIF(BH9,"Decompensated")+COUNTIF(BK9,"Decompensated")+COUNTIF(BN9,"Decompensated")+COUNTIF(BQ9,"Decompensated")</f>
        <v>1</v>
      </c>
      <c r="BY9" s="46">
        <f t="shared" si="22"/>
        <v>0</v>
      </c>
      <c r="BZ9" s="38">
        <f t="shared" ref="BZ9:CA9" si="23">BT9+BV9+BX9</f>
        <v>10</v>
      </c>
      <c r="CA9" s="46">
        <f t="shared" si="23"/>
        <v>0</v>
      </c>
      <c r="CB9" s="38">
        <f>S9</f>
        <v>8.5</v>
      </c>
      <c r="CC9" s="65"/>
      <c r="CD9" s="56"/>
      <c r="CE9" s="143" t="s">
        <v>228</v>
      </c>
      <c r="CF9" s="4"/>
      <c r="CG9" s="4"/>
      <c r="CH9" s="4"/>
      <c r="CI9" s="4"/>
      <c r="CJ9" s="4"/>
      <c r="CK9" s="4"/>
      <c r="CL9" s="4"/>
      <c r="CM9" s="4"/>
      <c r="CN9" s="4"/>
      <c r="CO9" s="4"/>
    </row>
    <row r="10" spans="1:93" ht="19.5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4"/>
      <c r="CG10" s="4"/>
      <c r="CH10" s="4"/>
      <c r="CI10" s="4"/>
      <c r="CJ10" s="4"/>
      <c r="CK10" s="4"/>
      <c r="CL10" s="4"/>
      <c r="CM10" s="4"/>
      <c r="CN10" s="4"/>
      <c r="CO10" s="4"/>
    </row>
    <row r="11" spans="1:93" ht="1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</row>
    <row r="12" spans="1:93" ht="1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</row>
    <row r="13" spans="1:93" ht="1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</row>
    <row r="14" spans="1:93" ht="1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</row>
    <row r="15" spans="1:93" ht="1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</row>
    <row r="16" spans="1:93" ht="1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</row>
    <row r="17" spans="1:93" ht="1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</row>
    <row r="18" spans="1:93" ht="1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</row>
    <row r="19" spans="1:93" ht="1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</row>
    <row r="20" spans="1:93" ht="1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</row>
  </sheetData>
  <mergeCells count="132">
    <mergeCell ref="CD1:CD3"/>
    <mergeCell ref="CE1:CE3"/>
    <mergeCell ref="CA7:CA8"/>
    <mergeCell ref="CB7:CB8"/>
    <mergeCell ref="BU7:BU8"/>
    <mergeCell ref="BV7:BV8"/>
    <mergeCell ref="BZ7:BZ8"/>
    <mergeCell ref="BW7:BW8"/>
    <mergeCell ref="CE7:CE8"/>
    <mergeCell ref="CD7:CD8"/>
    <mergeCell ref="CC7:CC8"/>
    <mergeCell ref="CB1:CC2"/>
    <mergeCell ref="BX2:BY2"/>
    <mergeCell ref="BT2:BU2"/>
    <mergeCell ref="BV2:BW2"/>
    <mergeCell ref="BZ2:CA2"/>
    <mergeCell ref="BT1:CA1"/>
    <mergeCell ref="BX7:BX8"/>
    <mergeCell ref="BY7:BY8"/>
    <mergeCell ref="BR7:BR8"/>
    <mergeCell ref="BQ7:BQ8"/>
    <mergeCell ref="BS7:BS8"/>
    <mergeCell ref="BT7:BT8"/>
    <mergeCell ref="BD7:BD8"/>
    <mergeCell ref="BE7:BE8"/>
    <mergeCell ref="BF7:BF8"/>
    <mergeCell ref="BN7:BN8"/>
    <mergeCell ref="BK7:BK8"/>
    <mergeCell ref="BL7:BL8"/>
    <mergeCell ref="BM7:BM8"/>
    <mergeCell ref="BG7:BG8"/>
    <mergeCell ref="BH7:BH8"/>
    <mergeCell ref="BJ7:BJ8"/>
    <mergeCell ref="BO7:BO8"/>
    <mergeCell ref="BP7:BP8"/>
    <mergeCell ref="AR7:AR8"/>
    <mergeCell ref="B7:B8"/>
    <mergeCell ref="A7:A8"/>
    <mergeCell ref="H7:H8"/>
    <mergeCell ref="G7:G8"/>
    <mergeCell ref="W7:W8"/>
    <mergeCell ref="X7:X8"/>
    <mergeCell ref="T7:T8"/>
    <mergeCell ref="U7:U8"/>
    <mergeCell ref="V7:V8"/>
    <mergeCell ref="C7:C8"/>
    <mergeCell ref="E7:E8"/>
    <mergeCell ref="D7:D8"/>
    <mergeCell ref="F7:F8"/>
    <mergeCell ref="I7:I8"/>
    <mergeCell ref="BI7:BI8"/>
    <mergeCell ref="T2:T3"/>
    <mergeCell ref="AO2:AO3"/>
    <mergeCell ref="W2:W3"/>
    <mergeCell ref="X2:X3"/>
    <mergeCell ref="AM1:AM3"/>
    <mergeCell ref="AP7:AP8"/>
    <mergeCell ref="AO7:AO8"/>
    <mergeCell ref="AV7:AV8"/>
    <mergeCell ref="AW7:AW8"/>
    <mergeCell ref="BC7:BC8"/>
    <mergeCell ref="BA7:BA8"/>
    <mergeCell ref="BB7:BB8"/>
    <mergeCell ref="AZ7:AZ8"/>
    <mergeCell ref="AY7:AY8"/>
    <mergeCell ref="AX7:AX8"/>
    <mergeCell ref="AN1:AN3"/>
    <mergeCell ref="AP2:AR2"/>
    <mergeCell ref="AY2:BA2"/>
    <mergeCell ref="BB2:BD2"/>
    <mergeCell ref="AU7:AU8"/>
    <mergeCell ref="AT7:AT8"/>
    <mergeCell ref="AQ7:AQ8"/>
    <mergeCell ref="AS7:AS8"/>
    <mergeCell ref="AL1:AL3"/>
    <mergeCell ref="AK1:AK3"/>
    <mergeCell ref="AO1:BS1"/>
    <mergeCell ref="AS2:AU2"/>
    <mergeCell ref="BE2:BG2"/>
    <mergeCell ref="BH2:BJ2"/>
    <mergeCell ref="AV2:AX2"/>
    <mergeCell ref="AF2:AF3"/>
    <mergeCell ref="AI2:AI3"/>
    <mergeCell ref="AG2:AH2"/>
    <mergeCell ref="AF1:AJ1"/>
    <mergeCell ref="BK2:BM2"/>
    <mergeCell ref="BN2:BP2"/>
    <mergeCell ref="BQ2:BS2"/>
    <mergeCell ref="AE7:AE8"/>
    <mergeCell ref="AJ2:AJ3"/>
    <mergeCell ref="S2:S3"/>
    <mergeCell ref="AD7:AD8"/>
    <mergeCell ref="AA7:AA8"/>
    <mergeCell ref="AC7:AC8"/>
    <mergeCell ref="AB7:AB8"/>
    <mergeCell ref="AF7:AF8"/>
    <mergeCell ref="AH7:AH8"/>
    <mergeCell ref="AG7:AG8"/>
    <mergeCell ref="AJ7:AJ8"/>
    <mergeCell ref="Z7:Z8"/>
    <mergeCell ref="Y7:Y8"/>
    <mergeCell ref="AA2:AA3"/>
    <mergeCell ref="AI7:AI8"/>
    <mergeCell ref="E1:E3"/>
    <mergeCell ref="D1:D3"/>
    <mergeCell ref="I1:I3"/>
    <mergeCell ref="H1:H3"/>
    <mergeCell ref="B1:B3"/>
    <mergeCell ref="A1:A3"/>
    <mergeCell ref="C1:C3"/>
    <mergeCell ref="G1:G3"/>
    <mergeCell ref="F1:F3"/>
    <mergeCell ref="L1:L3"/>
    <mergeCell ref="K1:K3"/>
    <mergeCell ref="M1:M3"/>
    <mergeCell ref="J1:J3"/>
    <mergeCell ref="R2:R3"/>
    <mergeCell ref="N1:S1"/>
    <mergeCell ref="Z2:Z3"/>
    <mergeCell ref="P2:P3"/>
    <mergeCell ref="O2:O3"/>
    <mergeCell ref="N2:N3"/>
    <mergeCell ref="Q2:Q3"/>
    <mergeCell ref="Y2:Y3"/>
    <mergeCell ref="V2:V3"/>
    <mergeCell ref="U2:U3"/>
    <mergeCell ref="Z1:AE1"/>
    <mergeCell ref="AB2:AB3"/>
    <mergeCell ref="AC2:AC3"/>
    <mergeCell ref="AD2:AD3"/>
    <mergeCell ref="AE2:AE3"/>
    <mergeCell ref="T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H25"/>
  <sheetViews>
    <sheetView showGridLines="0" workbookViewId="0"/>
  </sheetViews>
  <sheetFormatPr defaultColWidth="13.3984375" defaultRowHeight="15.75" customHeight="1"/>
  <cols>
    <col min="1" max="2" width="8.046875" customWidth="1"/>
    <col min="3" max="6" width="11.8984375" customWidth="1"/>
    <col min="7" max="7" width="9.69921875" customWidth="1"/>
    <col min="8" max="8" width="18.046875" customWidth="1"/>
    <col min="9" max="12" width="8.046875" customWidth="1"/>
    <col min="13" max="13" width="8.8984375" customWidth="1"/>
    <col min="14" max="14" width="8.75" customWidth="1"/>
    <col min="15" max="15" width="8.046875" customWidth="1"/>
    <col min="16" max="16" width="9" customWidth="1"/>
    <col min="17" max="19" width="8.046875" customWidth="1"/>
    <col min="20" max="20" width="9.69921875" customWidth="1"/>
    <col min="21" max="21" width="11.046875" customWidth="1"/>
    <col min="22" max="34" width="8.046875" customWidth="1"/>
  </cols>
  <sheetData>
    <row r="1" spans="1:34" ht="18.75" customHeight="1">
      <c r="A1" s="1" t="s">
        <v>8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2"/>
      <c r="Q1" s="3"/>
      <c r="R1" s="2"/>
      <c r="S1" s="2"/>
      <c r="T1" s="2"/>
      <c r="U1" s="2"/>
      <c r="V1" s="3"/>
      <c r="W1" s="3"/>
      <c r="X1" s="2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75" customHeight="1">
      <c r="A2" s="5" t="s">
        <v>16</v>
      </c>
      <c r="B2" s="5" t="s">
        <v>4</v>
      </c>
      <c r="C2" s="5" t="s">
        <v>17</v>
      </c>
      <c r="D2" s="5" t="s">
        <v>18</v>
      </c>
      <c r="E2" s="5" t="s">
        <v>9</v>
      </c>
      <c r="F2" s="5" t="s">
        <v>19</v>
      </c>
      <c r="G2" s="5" t="s">
        <v>11</v>
      </c>
      <c r="H2" s="5" t="s">
        <v>20</v>
      </c>
      <c r="I2" s="5" t="s">
        <v>15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O2" s="5" t="s">
        <v>26</v>
      </c>
      <c r="P2" s="5" t="s">
        <v>27</v>
      </c>
      <c r="Q2" s="5" t="s">
        <v>28</v>
      </c>
      <c r="R2" s="5" t="s">
        <v>29</v>
      </c>
      <c r="S2" s="5" t="s">
        <v>30</v>
      </c>
      <c r="T2" s="5" t="s">
        <v>31</v>
      </c>
      <c r="U2" s="5" t="s">
        <v>32</v>
      </c>
      <c r="V2" s="5" t="s">
        <v>15</v>
      </c>
      <c r="W2" s="5" t="s">
        <v>33</v>
      </c>
      <c r="X2" s="3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8.75" customHeight="1">
      <c r="A3" s="6" t="s">
        <v>34</v>
      </c>
      <c r="B3" s="6" t="s">
        <v>36</v>
      </c>
      <c r="C3" s="6" t="s">
        <v>37</v>
      </c>
      <c r="D3" s="6" t="s">
        <v>38</v>
      </c>
      <c r="E3" s="6" t="s">
        <v>39</v>
      </c>
      <c r="F3" s="6" t="s">
        <v>37</v>
      </c>
      <c r="G3" s="6" t="s">
        <v>37</v>
      </c>
      <c r="H3" s="6" t="s">
        <v>40</v>
      </c>
      <c r="I3" s="5">
        <v>2</v>
      </c>
      <c r="J3" s="5">
        <v>2</v>
      </c>
      <c r="K3" s="5">
        <v>2</v>
      </c>
      <c r="L3" s="5">
        <v>0</v>
      </c>
      <c r="M3" s="5" t="s">
        <v>41</v>
      </c>
      <c r="N3" s="5">
        <v>0</v>
      </c>
      <c r="O3" s="5" t="s">
        <v>42</v>
      </c>
      <c r="P3" s="6" t="s">
        <v>43</v>
      </c>
      <c r="Q3" s="5">
        <v>2</v>
      </c>
      <c r="R3" s="6" t="s">
        <v>44</v>
      </c>
      <c r="S3" s="6" t="s">
        <v>45</v>
      </c>
      <c r="T3" s="6" t="s">
        <v>37</v>
      </c>
      <c r="U3" s="6" t="s">
        <v>46</v>
      </c>
      <c r="V3" s="7">
        <f t="shared" ref="V3:V22" si="0">V4+1/2</f>
        <v>10</v>
      </c>
      <c r="W3" s="5">
        <v>2</v>
      </c>
      <c r="X3" s="6" t="s">
        <v>54</v>
      </c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ht="18.75" customHeight="1">
      <c r="A4" s="6" t="s">
        <v>56</v>
      </c>
      <c r="B4" s="6" t="s">
        <v>57</v>
      </c>
      <c r="C4" s="6" t="s">
        <v>58</v>
      </c>
      <c r="D4" s="6" t="s">
        <v>59</v>
      </c>
      <c r="E4" s="6" t="s">
        <v>60</v>
      </c>
      <c r="F4" s="6" t="s">
        <v>58</v>
      </c>
      <c r="G4" s="6" t="s">
        <v>58</v>
      </c>
      <c r="H4" s="6" t="s">
        <v>61</v>
      </c>
      <c r="I4" s="7">
        <v>1.5</v>
      </c>
      <c r="J4" s="7">
        <v>1.5</v>
      </c>
      <c r="K4" s="7">
        <v>1.5</v>
      </c>
      <c r="L4" s="5">
        <v>1</v>
      </c>
      <c r="M4" s="5" t="s">
        <v>62</v>
      </c>
      <c r="N4" s="5" t="s">
        <v>42</v>
      </c>
      <c r="O4" s="5" t="s">
        <v>63</v>
      </c>
      <c r="P4" s="6" t="s">
        <v>64</v>
      </c>
      <c r="Q4" s="7">
        <v>1.5</v>
      </c>
      <c r="R4" s="6" t="s">
        <v>65</v>
      </c>
      <c r="S4" s="6" t="s">
        <v>66</v>
      </c>
      <c r="T4" s="6" t="s">
        <v>58</v>
      </c>
      <c r="U4" s="6" t="s">
        <v>67</v>
      </c>
      <c r="V4" s="7">
        <f t="shared" si="0"/>
        <v>9.5</v>
      </c>
      <c r="W4" s="7">
        <v>1.5</v>
      </c>
      <c r="X4" s="6" t="s">
        <v>68</v>
      </c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t="18.75" customHeight="1">
      <c r="A5" s="6" t="s">
        <v>69</v>
      </c>
      <c r="B5" s="8"/>
      <c r="C5" s="8"/>
      <c r="D5" s="8"/>
      <c r="E5" s="6" t="s">
        <v>71</v>
      </c>
      <c r="F5" s="8"/>
      <c r="G5" s="8"/>
      <c r="H5" s="9"/>
      <c r="I5" s="5">
        <v>1</v>
      </c>
      <c r="J5" s="5">
        <v>1</v>
      </c>
      <c r="K5" s="5">
        <v>1</v>
      </c>
      <c r="L5" s="5">
        <v>2</v>
      </c>
      <c r="M5" s="5" t="s">
        <v>72</v>
      </c>
      <c r="N5" s="5" t="s">
        <v>63</v>
      </c>
      <c r="O5" s="5" t="s">
        <v>73</v>
      </c>
      <c r="P5" s="6" t="s">
        <v>74</v>
      </c>
      <c r="Q5" s="5">
        <v>1</v>
      </c>
      <c r="R5" s="8"/>
      <c r="S5" s="8"/>
      <c r="T5" s="8"/>
      <c r="U5" s="6" t="s">
        <v>75</v>
      </c>
      <c r="V5" s="7">
        <f t="shared" si="0"/>
        <v>9</v>
      </c>
      <c r="W5" s="5">
        <v>1</v>
      </c>
      <c r="X5" s="6" t="s">
        <v>76</v>
      </c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t="18.75" customHeight="1">
      <c r="A6" s="6" t="s">
        <v>77</v>
      </c>
      <c r="B6" s="8"/>
      <c r="C6" s="8"/>
      <c r="D6" s="8"/>
      <c r="E6" s="6" t="s">
        <v>78</v>
      </c>
      <c r="F6" s="8"/>
      <c r="G6" s="8"/>
      <c r="H6" s="9"/>
      <c r="I6" s="7">
        <v>0.5</v>
      </c>
      <c r="J6" s="7">
        <v>0.5</v>
      </c>
      <c r="K6" s="7">
        <v>0.5</v>
      </c>
      <c r="L6" s="5">
        <v>3</v>
      </c>
      <c r="M6" s="5" t="s">
        <v>79</v>
      </c>
      <c r="N6" s="5" t="s">
        <v>73</v>
      </c>
      <c r="O6" s="5" t="s">
        <v>80</v>
      </c>
      <c r="P6" s="6" t="s">
        <v>81</v>
      </c>
      <c r="Q6" s="7">
        <v>0.5</v>
      </c>
      <c r="R6" s="8"/>
      <c r="S6" s="8"/>
      <c r="T6" s="8"/>
      <c r="U6" s="8"/>
      <c r="V6" s="7">
        <f t="shared" si="0"/>
        <v>8.5</v>
      </c>
      <c r="W6" s="7">
        <v>0.5</v>
      </c>
      <c r="X6" s="6" t="s">
        <v>83</v>
      </c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8.75" customHeight="1">
      <c r="A7" s="6" t="s">
        <v>84</v>
      </c>
      <c r="B7" s="8"/>
      <c r="C7" s="8"/>
      <c r="D7" s="8"/>
      <c r="E7" s="6" t="s">
        <v>85</v>
      </c>
      <c r="F7" s="8"/>
      <c r="G7" s="8"/>
      <c r="H7" s="9"/>
      <c r="I7" s="5">
        <v>0</v>
      </c>
      <c r="J7" s="5">
        <v>0</v>
      </c>
      <c r="K7" s="5">
        <v>0</v>
      </c>
      <c r="L7" s="5">
        <v>4</v>
      </c>
      <c r="M7" s="5" t="s">
        <v>86</v>
      </c>
      <c r="N7" s="5" t="s">
        <v>87</v>
      </c>
      <c r="O7" s="5" t="s">
        <v>88</v>
      </c>
      <c r="P7" s="6" t="s">
        <v>89</v>
      </c>
      <c r="Q7" s="5">
        <v>0</v>
      </c>
      <c r="R7" s="8"/>
      <c r="S7" s="8"/>
      <c r="T7" s="8"/>
      <c r="U7" s="8"/>
      <c r="V7" s="7">
        <f t="shared" si="0"/>
        <v>8</v>
      </c>
      <c r="W7" s="5">
        <v>0</v>
      </c>
      <c r="X7" s="6" t="s">
        <v>90</v>
      </c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8.75" customHeight="1">
      <c r="A8" s="8"/>
      <c r="B8" s="8"/>
      <c r="C8" s="8"/>
      <c r="D8" s="8"/>
      <c r="E8" s="6" t="s">
        <v>91</v>
      </c>
      <c r="F8" s="8"/>
      <c r="G8" s="8"/>
      <c r="H8" s="9"/>
      <c r="I8" s="5" t="s">
        <v>92</v>
      </c>
      <c r="J8" s="3"/>
      <c r="K8" s="3"/>
      <c r="L8" s="5">
        <v>5</v>
      </c>
      <c r="M8" s="5" t="s">
        <v>93</v>
      </c>
      <c r="N8" s="5" t="s">
        <v>88</v>
      </c>
      <c r="O8" s="5" t="s">
        <v>94</v>
      </c>
      <c r="P8" s="6" t="s">
        <v>95</v>
      </c>
      <c r="Q8" s="5" t="s">
        <v>92</v>
      </c>
      <c r="R8" s="8"/>
      <c r="S8" s="8"/>
      <c r="T8" s="8"/>
      <c r="U8" s="8"/>
      <c r="V8" s="7">
        <f t="shared" si="0"/>
        <v>7.5</v>
      </c>
      <c r="W8" s="3"/>
      <c r="X8" s="8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8.75" customHeight="1">
      <c r="A9" s="8"/>
      <c r="B9" s="8"/>
      <c r="C9" s="8"/>
      <c r="D9" s="8"/>
      <c r="E9" s="6" t="s">
        <v>84</v>
      </c>
      <c r="F9" s="8"/>
      <c r="G9" s="8"/>
      <c r="H9" s="9"/>
      <c r="I9" s="3"/>
      <c r="J9" s="3"/>
      <c r="K9" s="3"/>
      <c r="L9" s="5" t="s">
        <v>87</v>
      </c>
      <c r="M9" s="5" t="s">
        <v>96</v>
      </c>
      <c r="N9" s="5" t="s">
        <v>94</v>
      </c>
      <c r="O9" s="5" t="s">
        <v>97</v>
      </c>
      <c r="P9" s="6" t="s">
        <v>98</v>
      </c>
      <c r="Q9" s="3"/>
      <c r="R9" s="8"/>
      <c r="S9" s="8"/>
      <c r="T9" s="8"/>
      <c r="U9" s="8"/>
      <c r="V9" s="7">
        <f t="shared" si="0"/>
        <v>7</v>
      </c>
      <c r="W9" s="3"/>
      <c r="X9" s="8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8.75" customHeight="1">
      <c r="A10" s="8"/>
      <c r="B10" s="8"/>
      <c r="C10" s="8"/>
      <c r="D10" s="8"/>
      <c r="E10" s="8"/>
      <c r="F10" s="8"/>
      <c r="G10" s="8"/>
      <c r="H10" s="8"/>
      <c r="I10" s="3"/>
      <c r="J10" s="3"/>
      <c r="K10" s="3"/>
      <c r="L10" s="5" t="s">
        <v>99</v>
      </c>
      <c r="M10" s="5" t="s">
        <v>100</v>
      </c>
      <c r="N10" s="5" t="s">
        <v>97</v>
      </c>
      <c r="O10" s="5" t="s">
        <v>102</v>
      </c>
      <c r="P10" s="6" t="s">
        <v>103</v>
      </c>
      <c r="Q10" s="3"/>
      <c r="R10" s="8"/>
      <c r="S10" s="8"/>
      <c r="T10" s="8"/>
      <c r="U10" s="8"/>
      <c r="V10" s="7">
        <f t="shared" si="0"/>
        <v>6.5</v>
      </c>
      <c r="W10" s="3"/>
      <c r="X10" s="8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46.5" customHeight="1">
      <c r="A11" s="6" t="s">
        <v>105</v>
      </c>
      <c r="B11" s="6" t="s">
        <v>106</v>
      </c>
      <c r="C11" s="8"/>
      <c r="D11" s="8"/>
      <c r="E11" s="8"/>
      <c r="F11" s="8"/>
      <c r="G11" s="8"/>
      <c r="H11" s="8"/>
      <c r="I11" s="3"/>
      <c r="J11" s="3"/>
      <c r="K11" s="3"/>
      <c r="L11" s="5" t="s">
        <v>107</v>
      </c>
      <c r="M11" s="3"/>
      <c r="N11" s="3"/>
      <c r="O11" s="5" t="s">
        <v>108</v>
      </c>
      <c r="P11" s="8"/>
      <c r="Q11" s="3"/>
      <c r="R11" s="8"/>
      <c r="S11" s="8"/>
      <c r="T11" s="8"/>
      <c r="U11" s="8"/>
      <c r="V11" s="7">
        <f t="shared" si="0"/>
        <v>6</v>
      </c>
      <c r="W11" s="3"/>
      <c r="X11" s="8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46.5" customHeight="1">
      <c r="A12" s="6" t="s">
        <v>110</v>
      </c>
      <c r="B12" s="6" t="s">
        <v>111</v>
      </c>
      <c r="C12" s="8"/>
      <c r="D12" s="8"/>
      <c r="E12" s="8"/>
      <c r="F12" s="8"/>
      <c r="G12" s="8"/>
      <c r="H12" s="8"/>
      <c r="I12" s="3"/>
      <c r="J12" s="3"/>
      <c r="K12" s="3"/>
      <c r="L12" s="5" t="s">
        <v>112</v>
      </c>
      <c r="M12" s="3"/>
      <c r="N12" s="3"/>
      <c r="O12" s="3"/>
      <c r="P12" s="8"/>
      <c r="Q12" s="3"/>
      <c r="R12" s="8"/>
      <c r="S12" s="8"/>
      <c r="T12" s="8"/>
      <c r="U12" s="8"/>
      <c r="V12" s="7">
        <f t="shared" si="0"/>
        <v>5.5</v>
      </c>
      <c r="W12" s="3"/>
      <c r="X12" s="8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8.75" customHeight="1">
      <c r="A13" s="8"/>
      <c r="B13" s="8"/>
      <c r="C13" s="8"/>
      <c r="D13" s="8"/>
      <c r="E13" s="8"/>
      <c r="F13" s="8"/>
      <c r="G13" s="8"/>
      <c r="H13" s="8"/>
      <c r="I13" s="3"/>
      <c r="J13" s="3"/>
      <c r="K13" s="3"/>
      <c r="L13" s="5" t="s">
        <v>114</v>
      </c>
      <c r="M13" s="3"/>
      <c r="N13" s="3"/>
      <c r="O13" s="3"/>
      <c r="P13" s="8"/>
      <c r="Q13" s="3"/>
      <c r="R13" s="8"/>
      <c r="S13" s="8"/>
      <c r="T13" s="8"/>
      <c r="U13" s="8"/>
      <c r="V13" s="7">
        <f t="shared" si="0"/>
        <v>5</v>
      </c>
      <c r="W13" s="3"/>
      <c r="X13" s="8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8.75" customHeight="1">
      <c r="A14" s="8"/>
      <c r="B14" s="8"/>
      <c r="C14" s="8"/>
      <c r="D14" s="8"/>
      <c r="E14" s="8"/>
      <c r="F14" s="8"/>
      <c r="G14" s="8"/>
      <c r="H14" s="8"/>
      <c r="I14" s="3"/>
      <c r="J14" s="3"/>
      <c r="K14" s="3"/>
      <c r="L14" s="5" t="s">
        <v>117</v>
      </c>
      <c r="M14" s="3"/>
      <c r="N14" s="3"/>
      <c r="O14" s="3"/>
      <c r="P14" s="8"/>
      <c r="Q14" s="3"/>
      <c r="R14" s="8"/>
      <c r="S14" s="8"/>
      <c r="T14" s="8"/>
      <c r="U14" s="8"/>
      <c r="V14" s="7">
        <f t="shared" si="0"/>
        <v>4.5</v>
      </c>
      <c r="W14" s="3"/>
      <c r="X14" s="8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18.75" customHeight="1">
      <c r="A15" s="8"/>
      <c r="B15" s="8"/>
      <c r="C15" s="8"/>
      <c r="D15" s="8"/>
      <c r="E15" s="8"/>
      <c r="F15" s="8"/>
      <c r="G15" s="8"/>
      <c r="H15" s="8"/>
      <c r="I15" s="3"/>
      <c r="J15" s="3"/>
      <c r="K15" s="3"/>
      <c r="L15" s="3"/>
      <c r="M15" s="3"/>
      <c r="N15" s="3"/>
      <c r="O15" s="3"/>
      <c r="P15" s="8"/>
      <c r="Q15" s="3"/>
      <c r="R15" s="8"/>
      <c r="S15" s="8"/>
      <c r="T15" s="8"/>
      <c r="U15" s="8"/>
      <c r="V15" s="7">
        <f t="shared" si="0"/>
        <v>4</v>
      </c>
      <c r="W15" s="3"/>
      <c r="X15" s="8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18.75" customHeight="1">
      <c r="A16" s="8"/>
      <c r="B16" s="8"/>
      <c r="C16" s="8"/>
      <c r="D16" s="8"/>
      <c r="E16" s="8"/>
      <c r="F16" s="8"/>
      <c r="G16" s="8"/>
      <c r="H16" s="8"/>
      <c r="I16" s="3"/>
      <c r="J16" s="3"/>
      <c r="K16" s="3"/>
      <c r="L16" s="3"/>
      <c r="M16" s="3"/>
      <c r="N16" s="3"/>
      <c r="O16" s="3"/>
      <c r="P16" s="8"/>
      <c r="Q16" s="3"/>
      <c r="R16" s="8"/>
      <c r="S16" s="8"/>
      <c r="T16" s="8"/>
      <c r="U16" s="8"/>
      <c r="V16" s="7">
        <f t="shared" si="0"/>
        <v>3.5</v>
      </c>
      <c r="W16" s="3"/>
      <c r="X16" s="8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18.75" customHeight="1">
      <c r="A17" s="8"/>
      <c r="B17" s="8"/>
      <c r="C17" s="8"/>
      <c r="D17" s="8"/>
      <c r="E17" s="8"/>
      <c r="F17" s="8"/>
      <c r="G17" s="8"/>
      <c r="H17" s="8"/>
      <c r="I17" s="3"/>
      <c r="J17" s="3"/>
      <c r="K17" s="3"/>
      <c r="L17" s="3"/>
      <c r="M17" s="3"/>
      <c r="N17" s="3"/>
      <c r="O17" s="3"/>
      <c r="P17" s="8"/>
      <c r="Q17" s="3"/>
      <c r="R17" s="8"/>
      <c r="S17" s="8"/>
      <c r="T17" s="8"/>
      <c r="U17" s="8"/>
      <c r="V17" s="7">
        <f t="shared" si="0"/>
        <v>3</v>
      </c>
      <c r="W17" s="3"/>
      <c r="X17" s="8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18.75" customHeight="1">
      <c r="A18" s="8"/>
      <c r="B18" s="8"/>
      <c r="C18" s="8"/>
      <c r="D18" s="8"/>
      <c r="E18" s="9"/>
      <c r="F18" s="8"/>
      <c r="G18" s="8"/>
      <c r="H18" s="8"/>
      <c r="I18" s="3"/>
      <c r="J18" s="3"/>
      <c r="K18" s="3"/>
      <c r="L18" s="3"/>
      <c r="M18" s="3"/>
      <c r="N18" s="3"/>
      <c r="O18" s="3"/>
      <c r="P18" s="8"/>
      <c r="Q18" s="3"/>
      <c r="R18" s="8"/>
      <c r="S18" s="8"/>
      <c r="T18" s="8"/>
      <c r="U18" s="8"/>
      <c r="V18" s="7">
        <f t="shared" si="0"/>
        <v>2.5</v>
      </c>
      <c r="W18" s="3"/>
      <c r="X18" s="8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18.75" customHeight="1">
      <c r="A19" s="8"/>
      <c r="B19" s="8"/>
      <c r="C19" s="8"/>
      <c r="D19" s="8"/>
      <c r="E19" s="9"/>
      <c r="F19" s="8"/>
      <c r="G19" s="8"/>
      <c r="H19" s="8"/>
      <c r="I19" s="3"/>
      <c r="J19" s="3"/>
      <c r="K19" s="3"/>
      <c r="L19" s="3"/>
      <c r="M19" s="3"/>
      <c r="N19" s="3"/>
      <c r="O19" s="3"/>
      <c r="P19" s="8"/>
      <c r="Q19" s="3"/>
      <c r="R19" s="8"/>
      <c r="S19" s="8"/>
      <c r="T19" s="8"/>
      <c r="U19" s="8"/>
      <c r="V19" s="7">
        <f t="shared" si="0"/>
        <v>2</v>
      </c>
      <c r="W19" s="3"/>
      <c r="X19" s="8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18.75" customHeight="1">
      <c r="A20" s="8"/>
      <c r="B20" s="8"/>
      <c r="C20" s="8"/>
      <c r="D20" s="8"/>
      <c r="E20" s="9"/>
      <c r="F20" s="8"/>
      <c r="G20" s="8"/>
      <c r="H20" s="8"/>
      <c r="I20" s="3"/>
      <c r="J20" s="3"/>
      <c r="K20" s="3"/>
      <c r="L20" s="3"/>
      <c r="M20" s="3"/>
      <c r="N20" s="3"/>
      <c r="O20" s="3"/>
      <c r="P20" s="8"/>
      <c r="Q20" s="3"/>
      <c r="R20" s="8"/>
      <c r="S20" s="8"/>
      <c r="T20" s="8"/>
      <c r="U20" s="8"/>
      <c r="V20" s="7">
        <f t="shared" si="0"/>
        <v>1.5</v>
      </c>
      <c r="W20" s="3"/>
      <c r="X20" s="8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18.75" customHeight="1">
      <c r="A21" s="8"/>
      <c r="B21" s="8"/>
      <c r="C21" s="8"/>
      <c r="D21" s="8"/>
      <c r="E21" s="8"/>
      <c r="F21" s="8"/>
      <c r="G21" s="8"/>
      <c r="H21" s="8"/>
      <c r="I21" s="3"/>
      <c r="J21" s="3"/>
      <c r="K21" s="3"/>
      <c r="L21" s="3"/>
      <c r="M21" s="3"/>
      <c r="N21" s="3"/>
      <c r="O21" s="3"/>
      <c r="P21" s="8"/>
      <c r="Q21" s="3"/>
      <c r="R21" s="8"/>
      <c r="S21" s="8"/>
      <c r="T21" s="8"/>
      <c r="U21" s="8"/>
      <c r="V21" s="7">
        <f t="shared" si="0"/>
        <v>1</v>
      </c>
      <c r="W21" s="3"/>
      <c r="X21" s="8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ht="18.75" customHeight="1">
      <c r="A22" s="8"/>
      <c r="B22" s="8"/>
      <c r="C22" s="8"/>
      <c r="D22" s="8"/>
      <c r="E22" s="8"/>
      <c r="F22" s="8"/>
      <c r="G22" s="8"/>
      <c r="H22" s="8"/>
      <c r="I22" s="3"/>
      <c r="J22" s="3"/>
      <c r="K22" s="3"/>
      <c r="L22" s="3"/>
      <c r="M22" s="3"/>
      <c r="N22" s="3"/>
      <c r="O22" s="3"/>
      <c r="P22" s="8"/>
      <c r="Q22" s="3"/>
      <c r="R22" s="8"/>
      <c r="S22" s="8"/>
      <c r="T22" s="8"/>
      <c r="U22" s="8"/>
      <c r="V22" s="7">
        <f t="shared" si="0"/>
        <v>0.5</v>
      </c>
      <c r="W22" s="3"/>
      <c r="X22" s="8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ht="18.75" customHeight="1">
      <c r="A23" s="8"/>
      <c r="B23" s="8"/>
      <c r="C23" s="8"/>
      <c r="D23" s="8"/>
      <c r="E23" s="8"/>
      <c r="F23" s="8"/>
      <c r="G23" s="8"/>
      <c r="H23" s="8"/>
      <c r="I23" s="3"/>
      <c r="J23" s="3"/>
      <c r="K23" s="3"/>
      <c r="L23" s="3"/>
      <c r="M23" s="3"/>
      <c r="N23" s="3"/>
      <c r="O23" s="3"/>
      <c r="P23" s="8"/>
      <c r="Q23" s="3"/>
      <c r="R23" s="8"/>
      <c r="S23" s="8"/>
      <c r="T23" s="8"/>
      <c r="U23" s="8"/>
      <c r="V23" s="7">
        <v>0</v>
      </c>
      <c r="W23" s="3"/>
      <c r="X23" s="8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8.75" customHeight="1">
      <c r="A24" s="9"/>
      <c r="B24" s="9"/>
      <c r="C24" s="9"/>
      <c r="D24" s="9"/>
      <c r="E24" s="8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2" t="s">
        <v>92</v>
      </c>
      <c r="W24" s="9"/>
      <c r="X24" s="9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8.75" customHeight="1">
      <c r="A25" s="9"/>
      <c r="B25" s="9"/>
      <c r="C25" s="9"/>
      <c r="D25" s="9"/>
      <c r="E25" s="8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4"/>
      <c r="Z25" s="4"/>
      <c r="AA25" s="4"/>
      <c r="AB25" s="4"/>
      <c r="AC25" s="4"/>
      <c r="AD25" s="4"/>
      <c r="AE25" s="4"/>
      <c r="AF25" s="4"/>
      <c r="AG25" s="4"/>
      <c r="AH2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DW6"/>
  <sheetViews>
    <sheetView workbookViewId="0">
      <selection activeCell="A9" sqref="A9"/>
    </sheetView>
  </sheetViews>
  <sheetFormatPr defaultRowHeight="14.65"/>
  <sheetData>
    <row r="1" spans="1:127" ht="30" customHeight="1" thickBot="1">
      <c r="A1" s="405" t="s">
        <v>0</v>
      </c>
      <c r="B1" s="405" t="s">
        <v>1</v>
      </c>
      <c r="C1" s="405" t="s">
        <v>2</v>
      </c>
      <c r="D1" s="405" t="s">
        <v>3</v>
      </c>
      <c r="E1" s="405" t="s">
        <v>4</v>
      </c>
      <c r="F1" s="406" t="s">
        <v>5</v>
      </c>
      <c r="G1" s="378" t="s">
        <v>7</v>
      </c>
      <c r="H1" s="379"/>
      <c r="I1" s="379"/>
      <c r="J1" s="380"/>
      <c r="K1" s="393" t="s">
        <v>18</v>
      </c>
      <c r="L1" s="390" t="s">
        <v>9</v>
      </c>
      <c r="M1" s="387" t="s">
        <v>35</v>
      </c>
      <c r="N1" s="408" t="s">
        <v>19</v>
      </c>
      <c r="O1" s="409"/>
      <c r="P1" s="409"/>
      <c r="Q1" s="409"/>
      <c r="R1" s="409"/>
      <c r="S1" s="410"/>
      <c r="T1" s="393" t="s">
        <v>11</v>
      </c>
      <c r="U1" s="390" t="s">
        <v>47</v>
      </c>
      <c r="V1" s="390" t="s">
        <v>13</v>
      </c>
      <c r="W1" s="462" t="s">
        <v>14</v>
      </c>
      <c r="X1" s="383" t="s">
        <v>15</v>
      </c>
      <c r="Y1" s="384"/>
      <c r="Z1" s="384"/>
      <c r="AA1" s="384"/>
      <c r="AB1" s="384"/>
      <c r="AC1" s="385"/>
      <c r="AD1" s="383" t="s">
        <v>21</v>
      </c>
      <c r="AE1" s="384"/>
      <c r="AF1" s="384"/>
      <c r="AG1" s="384"/>
      <c r="AH1" s="384"/>
      <c r="AI1" s="385"/>
      <c r="AJ1" s="383" t="s">
        <v>22</v>
      </c>
      <c r="AK1" s="463"/>
      <c r="AL1" s="463"/>
      <c r="AM1" s="463"/>
      <c r="AN1" s="463"/>
      <c r="AO1" s="463"/>
      <c r="AP1" s="463"/>
      <c r="AQ1" s="463"/>
      <c r="AR1" s="463"/>
      <c r="AS1" s="463"/>
      <c r="AT1" s="463"/>
      <c r="AU1" s="463"/>
      <c r="AV1" s="463"/>
      <c r="AW1" s="463"/>
      <c r="AX1" s="463"/>
      <c r="AY1" s="463"/>
      <c r="AZ1" s="463"/>
      <c r="BA1" s="464"/>
      <c r="BB1" s="383" t="s">
        <v>49</v>
      </c>
      <c r="BC1" s="384"/>
      <c r="BD1" s="384"/>
      <c r="BE1" s="384"/>
      <c r="BF1" s="385"/>
      <c r="BG1" s="393" t="s">
        <v>50</v>
      </c>
      <c r="BH1" s="387" t="s">
        <v>51</v>
      </c>
      <c r="BI1" s="393" t="s">
        <v>28</v>
      </c>
      <c r="BJ1" s="390" t="s">
        <v>29</v>
      </c>
      <c r="BK1" s="387" t="s">
        <v>30</v>
      </c>
      <c r="BL1" s="383" t="s">
        <v>52</v>
      </c>
      <c r="BM1" s="384"/>
      <c r="BN1" s="384"/>
      <c r="BO1" s="384"/>
      <c r="BP1" s="384"/>
      <c r="BQ1" s="384"/>
      <c r="BR1" s="384"/>
      <c r="BS1" s="384"/>
      <c r="BT1" s="384"/>
      <c r="BU1" s="384"/>
      <c r="BV1" s="384"/>
      <c r="BW1" s="384"/>
      <c r="BX1" s="384"/>
      <c r="BY1" s="384"/>
      <c r="BZ1" s="384"/>
      <c r="CA1" s="384"/>
      <c r="CB1" s="384"/>
      <c r="CC1" s="384"/>
      <c r="CD1" s="384"/>
      <c r="CE1" s="384"/>
      <c r="CF1" s="384"/>
      <c r="CG1" s="384"/>
      <c r="CH1" s="384"/>
      <c r="CI1" s="384"/>
      <c r="CJ1" s="384"/>
      <c r="CK1" s="384"/>
      <c r="CL1" s="384"/>
      <c r="CM1" s="384"/>
      <c r="CN1" s="384"/>
      <c r="CO1" s="384"/>
      <c r="CP1" s="384"/>
      <c r="CQ1" s="384"/>
      <c r="CR1" s="384"/>
      <c r="CS1" s="384"/>
      <c r="CT1" s="384"/>
      <c r="CU1" s="384"/>
      <c r="CV1" s="384"/>
      <c r="CW1" s="384"/>
      <c r="CX1" s="384"/>
      <c r="CY1" s="384"/>
      <c r="CZ1" s="384"/>
      <c r="DA1" s="385"/>
      <c r="DB1" s="378" t="s">
        <v>53</v>
      </c>
      <c r="DC1" s="379"/>
      <c r="DD1" s="379"/>
      <c r="DE1" s="379"/>
      <c r="DF1" s="379"/>
      <c r="DG1" s="379"/>
      <c r="DH1" s="379"/>
      <c r="DI1" s="380"/>
      <c r="DJ1" s="400" t="s">
        <v>55</v>
      </c>
      <c r="DK1" s="401"/>
      <c r="DL1" s="408" t="s">
        <v>70</v>
      </c>
      <c r="DM1" s="342"/>
      <c r="DN1" s="4"/>
      <c r="DO1" s="4"/>
      <c r="DP1" s="4"/>
      <c r="DQ1" s="4"/>
      <c r="DR1" s="4"/>
      <c r="DS1" s="4"/>
      <c r="DT1" s="4"/>
      <c r="DU1" s="4"/>
    </row>
    <row r="2" spans="1:127" ht="30" customHeight="1" thickBot="1">
      <c r="A2" s="391"/>
      <c r="B2" s="391"/>
      <c r="C2" s="391"/>
      <c r="D2" s="391"/>
      <c r="E2" s="391"/>
      <c r="F2" s="388"/>
      <c r="G2" s="381" t="s">
        <v>101</v>
      </c>
      <c r="H2" s="407" t="s">
        <v>109</v>
      </c>
      <c r="I2" s="407" t="s">
        <v>113</v>
      </c>
      <c r="J2" s="395" t="s">
        <v>115</v>
      </c>
      <c r="K2" s="394"/>
      <c r="L2" s="391"/>
      <c r="M2" s="388"/>
      <c r="N2" s="402"/>
      <c r="O2" s="411"/>
      <c r="P2" s="411"/>
      <c r="Q2" s="411"/>
      <c r="R2" s="411"/>
      <c r="S2" s="403"/>
      <c r="T2" s="394"/>
      <c r="U2" s="391"/>
      <c r="V2" s="391"/>
      <c r="W2" s="388"/>
      <c r="X2" s="416" t="s">
        <v>104</v>
      </c>
      <c r="Y2" s="417" t="s">
        <v>116</v>
      </c>
      <c r="Z2" s="417" t="s">
        <v>118</v>
      </c>
      <c r="AA2" s="417" t="s">
        <v>119</v>
      </c>
      <c r="AB2" s="412" t="s">
        <v>120</v>
      </c>
      <c r="AC2" s="395" t="s">
        <v>121</v>
      </c>
      <c r="AD2" s="414" t="s">
        <v>122</v>
      </c>
      <c r="AE2" s="417" t="s">
        <v>123</v>
      </c>
      <c r="AF2" s="417" t="s">
        <v>124</v>
      </c>
      <c r="AG2" s="419" t="s">
        <v>125</v>
      </c>
      <c r="AH2" s="420" t="s">
        <v>126</v>
      </c>
      <c r="AI2" s="395" t="s">
        <v>121</v>
      </c>
      <c r="AN2" s="281"/>
      <c r="AO2" s="292" t="s">
        <v>121</v>
      </c>
      <c r="AP2" s="456" t="s">
        <v>252</v>
      </c>
      <c r="AQ2" s="457"/>
      <c r="AR2" s="457"/>
      <c r="AS2" s="457"/>
      <c r="AT2" s="458"/>
      <c r="AU2" s="279" t="s">
        <v>121</v>
      </c>
      <c r="AV2" s="456" t="s">
        <v>253</v>
      </c>
      <c r="AW2" s="459"/>
      <c r="AX2" s="459"/>
      <c r="AY2" s="459"/>
      <c r="AZ2" s="460"/>
      <c r="BA2" s="292" t="s">
        <v>121</v>
      </c>
      <c r="BB2" s="396" t="s">
        <v>132</v>
      </c>
      <c r="BC2" s="378" t="s">
        <v>133</v>
      </c>
      <c r="BD2" s="380"/>
      <c r="BE2" s="381" t="s">
        <v>134</v>
      </c>
      <c r="BF2" s="395" t="s">
        <v>135</v>
      </c>
      <c r="BG2" s="394"/>
      <c r="BH2" s="388"/>
      <c r="BI2" s="394"/>
      <c r="BJ2" s="391"/>
      <c r="BK2" s="388"/>
      <c r="BL2" s="386" t="s">
        <v>31</v>
      </c>
      <c r="BM2" s="379"/>
      <c r="BN2" s="379"/>
      <c r="BO2" s="379"/>
      <c r="BP2" s="379"/>
      <c r="BQ2" s="379"/>
      <c r="BR2" s="379"/>
      <c r="BS2" s="379"/>
      <c r="BT2" s="379"/>
      <c r="BU2" s="379"/>
      <c r="BV2" s="379"/>
      <c r="BW2" s="380"/>
      <c r="BX2" s="378" t="s">
        <v>137</v>
      </c>
      <c r="BY2" s="379"/>
      <c r="BZ2" s="380"/>
      <c r="CA2" s="378" t="s">
        <v>138</v>
      </c>
      <c r="CB2" s="379"/>
      <c r="CC2" s="380"/>
      <c r="CD2" s="378" t="s">
        <v>139</v>
      </c>
      <c r="CE2" s="379"/>
      <c r="CF2" s="380"/>
      <c r="CG2" s="378" t="s">
        <v>140</v>
      </c>
      <c r="CH2" s="379"/>
      <c r="CI2" s="380"/>
      <c r="CJ2" s="378" t="s">
        <v>141</v>
      </c>
      <c r="CK2" s="379"/>
      <c r="CL2" s="380"/>
      <c r="CM2" s="378" t="s">
        <v>142</v>
      </c>
      <c r="CN2" s="379"/>
      <c r="CO2" s="380"/>
      <c r="CP2" s="378" t="s">
        <v>143</v>
      </c>
      <c r="CQ2" s="379"/>
      <c r="CR2" s="380"/>
      <c r="CS2" s="378" t="s">
        <v>144</v>
      </c>
      <c r="CT2" s="379"/>
      <c r="CU2" s="380"/>
      <c r="CV2" s="378" t="s">
        <v>145</v>
      </c>
      <c r="CW2" s="379"/>
      <c r="CX2" s="380"/>
      <c r="CY2" s="378" t="s">
        <v>146</v>
      </c>
      <c r="CZ2" s="379"/>
      <c r="DA2" s="380"/>
      <c r="DB2" s="378" t="s">
        <v>46</v>
      </c>
      <c r="DC2" s="380"/>
      <c r="DD2" s="378" t="s">
        <v>67</v>
      </c>
      <c r="DE2" s="380"/>
      <c r="DF2" s="378" t="s">
        <v>75</v>
      </c>
      <c r="DG2" s="380"/>
      <c r="DH2" s="378" t="s">
        <v>147</v>
      </c>
      <c r="DI2" s="380"/>
      <c r="DJ2" s="402"/>
      <c r="DK2" s="403"/>
      <c r="DL2" s="461"/>
      <c r="DM2" s="343"/>
      <c r="DN2" s="4"/>
      <c r="DO2" s="4"/>
      <c r="DP2" s="4"/>
      <c r="DQ2" s="4"/>
      <c r="DR2" s="4"/>
      <c r="DS2" s="4"/>
      <c r="DT2" s="4"/>
      <c r="DU2" s="4"/>
    </row>
    <row r="3" spans="1:127" ht="75.75" customHeight="1" thickBot="1">
      <c r="A3" s="392"/>
      <c r="B3" s="392"/>
      <c r="C3" s="392"/>
      <c r="D3" s="392"/>
      <c r="E3" s="392"/>
      <c r="F3" s="389"/>
      <c r="G3" s="382"/>
      <c r="H3" s="392"/>
      <c r="I3" s="392"/>
      <c r="J3" s="389"/>
      <c r="K3" s="382"/>
      <c r="L3" s="392"/>
      <c r="M3" s="389"/>
      <c r="N3" s="15" t="s">
        <v>150</v>
      </c>
      <c r="O3" s="18" t="s">
        <v>153</v>
      </c>
      <c r="P3" s="18" t="s">
        <v>154</v>
      </c>
      <c r="Q3" s="18" t="s">
        <v>155</v>
      </c>
      <c r="R3" s="18" t="s">
        <v>156</v>
      </c>
      <c r="S3" s="20" t="s">
        <v>84</v>
      </c>
      <c r="T3" s="382"/>
      <c r="U3" s="392"/>
      <c r="V3" s="392"/>
      <c r="W3" s="389"/>
      <c r="X3" s="415"/>
      <c r="Y3" s="418"/>
      <c r="Z3" s="418"/>
      <c r="AA3" s="418"/>
      <c r="AB3" s="413"/>
      <c r="AC3" s="389"/>
      <c r="AD3" s="415"/>
      <c r="AE3" s="418"/>
      <c r="AF3" s="418"/>
      <c r="AG3" s="418"/>
      <c r="AH3" s="413"/>
      <c r="AI3" s="389"/>
      <c r="AJ3" s="295" t="s">
        <v>127</v>
      </c>
      <c r="AK3" s="298" t="s">
        <v>128</v>
      </c>
      <c r="AL3" s="291" t="s">
        <v>129</v>
      </c>
      <c r="AM3" s="298" t="s">
        <v>130</v>
      </c>
      <c r="AN3" s="280" t="s">
        <v>131</v>
      </c>
      <c r="AO3" s="293"/>
      <c r="AP3" s="278" t="s">
        <v>254</v>
      </c>
      <c r="AQ3" s="277" t="s">
        <v>255</v>
      </c>
      <c r="AR3" s="277" t="s">
        <v>256</v>
      </c>
      <c r="AS3" s="277" t="s">
        <v>257</v>
      </c>
      <c r="AT3" s="277" t="s">
        <v>258</v>
      </c>
      <c r="AU3" s="272"/>
      <c r="AV3" s="278" t="s">
        <v>259</v>
      </c>
      <c r="AW3" s="277" t="s">
        <v>260</v>
      </c>
      <c r="AX3" s="277" t="s">
        <v>261</v>
      </c>
      <c r="AY3" s="277" t="s">
        <v>262</v>
      </c>
      <c r="AZ3" s="279" t="s">
        <v>263</v>
      </c>
      <c r="BA3" s="293"/>
      <c r="BB3" s="397"/>
      <c r="BC3" s="18" t="s">
        <v>148</v>
      </c>
      <c r="BD3" s="18" t="s">
        <v>149</v>
      </c>
      <c r="BE3" s="382"/>
      <c r="BF3" s="389"/>
      <c r="BG3" s="382"/>
      <c r="BH3" s="389"/>
      <c r="BI3" s="382"/>
      <c r="BJ3" s="392"/>
      <c r="BK3" s="389"/>
      <c r="BL3" s="22" t="s">
        <v>159</v>
      </c>
      <c r="BM3" s="23" t="s">
        <v>160</v>
      </c>
      <c r="BN3" s="23" t="s">
        <v>161</v>
      </c>
      <c r="BO3" s="23" t="s">
        <v>162</v>
      </c>
      <c r="BP3" s="23" t="s">
        <v>163</v>
      </c>
      <c r="BQ3" s="23" t="s">
        <v>156</v>
      </c>
      <c r="BR3" s="23" t="s">
        <v>164</v>
      </c>
      <c r="BS3" s="23" t="s">
        <v>165</v>
      </c>
      <c r="BT3" s="23" t="s">
        <v>166</v>
      </c>
      <c r="BU3" s="23" t="s">
        <v>167</v>
      </c>
      <c r="BV3" s="282" t="s">
        <v>230</v>
      </c>
      <c r="BW3" s="25" t="s">
        <v>84</v>
      </c>
      <c r="BX3" s="15" t="s">
        <v>45</v>
      </c>
      <c r="BY3" s="18" t="s">
        <v>151</v>
      </c>
      <c r="BZ3" s="20" t="s">
        <v>152</v>
      </c>
      <c r="CA3" s="15" t="s">
        <v>45</v>
      </c>
      <c r="CB3" s="18" t="s">
        <v>151</v>
      </c>
      <c r="CC3" s="20" t="s">
        <v>152</v>
      </c>
      <c r="CD3" s="15" t="s">
        <v>45</v>
      </c>
      <c r="CE3" s="18" t="s">
        <v>151</v>
      </c>
      <c r="CF3" s="20" t="s">
        <v>152</v>
      </c>
      <c r="CG3" s="15" t="s">
        <v>45</v>
      </c>
      <c r="CH3" s="18" t="s">
        <v>151</v>
      </c>
      <c r="CI3" s="20" t="s">
        <v>152</v>
      </c>
      <c r="CJ3" s="15" t="s">
        <v>45</v>
      </c>
      <c r="CK3" s="18" t="s">
        <v>151</v>
      </c>
      <c r="CL3" s="20" t="s">
        <v>152</v>
      </c>
      <c r="CM3" s="15" t="s">
        <v>45</v>
      </c>
      <c r="CN3" s="18" t="s">
        <v>151</v>
      </c>
      <c r="CO3" s="20" t="s">
        <v>152</v>
      </c>
      <c r="CP3" s="15" t="s">
        <v>45</v>
      </c>
      <c r="CQ3" s="18" t="s">
        <v>151</v>
      </c>
      <c r="CR3" s="20" t="s">
        <v>152</v>
      </c>
      <c r="CS3" s="15" t="s">
        <v>45</v>
      </c>
      <c r="CT3" s="18" t="s">
        <v>151</v>
      </c>
      <c r="CU3" s="20" t="s">
        <v>152</v>
      </c>
      <c r="CV3" s="15" t="s">
        <v>45</v>
      </c>
      <c r="CW3" s="18" t="s">
        <v>151</v>
      </c>
      <c r="CX3" s="20" t="s">
        <v>152</v>
      </c>
      <c r="CY3" s="15" t="s">
        <v>45</v>
      </c>
      <c r="CZ3" s="18" t="s">
        <v>151</v>
      </c>
      <c r="DA3" s="20" t="s">
        <v>152</v>
      </c>
      <c r="DB3" s="15" t="s">
        <v>45</v>
      </c>
      <c r="DC3" s="20" t="s">
        <v>151</v>
      </c>
      <c r="DD3" s="15" t="s">
        <v>45</v>
      </c>
      <c r="DE3" s="20" t="s">
        <v>151</v>
      </c>
      <c r="DF3" s="15" t="s">
        <v>45</v>
      </c>
      <c r="DG3" s="20" t="s">
        <v>151</v>
      </c>
      <c r="DH3" s="15" t="s">
        <v>157</v>
      </c>
      <c r="DI3" s="20" t="s">
        <v>158</v>
      </c>
      <c r="DJ3" s="15" t="s">
        <v>45</v>
      </c>
      <c r="DK3" s="20" t="s">
        <v>151</v>
      </c>
      <c r="DL3" s="402"/>
      <c r="DM3" s="343"/>
      <c r="DN3" s="4"/>
      <c r="DO3" s="4"/>
      <c r="DP3" s="4"/>
      <c r="DQ3" s="4"/>
      <c r="DR3" s="4"/>
      <c r="DS3" s="4"/>
      <c r="DT3" s="4"/>
      <c r="DU3" s="4"/>
    </row>
    <row r="4" spans="1:127" ht="45" customHeight="1">
      <c r="A4" s="26">
        <f>Data!A37+1</f>
        <v>42</v>
      </c>
      <c r="B4" s="27" t="s">
        <v>232</v>
      </c>
      <c r="C4" s="29">
        <v>45</v>
      </c>
      <c r="D4" s="27" t="s">
        <v>77</v>
      </c>
      <c r="E4" s="27" t="s">
        <v>57</v>
      </c>
      <c r="F4" s="30"/>
      <c r="G4" s="302" t="b">
        <v>0</v>
      </c>
      <c r="H4" s="303" t="b">
        <v>1</v>
      </c>
      <c r="I4" s="303" t="b">
        <v>0</v>
      </c>
      <c r="J4" s="308"/>
      <c r="K4" s="302" t="s">
        <v>38</v>
      </c>
      <c r="L4" s="303"/>
      <c r="M4" s="305" t="s">
        <v>233</v>
      </c>
      <c r="N4" s="302" t="b">
        <v>0</v>
      </c>
      <c r="O4" s="303" t="b">
        <v>0</v>
      </c>
      <c r="P4" s="303" t="b">
        <v>0</v>
      </c>
      <c r="Q4" s="303" t="b">
        <v>1</v>
      </c>
      <c r="R4" s="303" t="b">
        <v>0</v>
      </c>
      <c r="S4" s="308"/>
      <c r="T4" s="302"/>
      <c r="U4" s="303" t="s">
        <v>40</v>
      </c>
      <c r="V4" s="102">
        <v>41468</v>
      </c>
      <c r="W4" s="103" t="s">
        <v>234</v>
      </c>
      <c r="X4" s="104">
        <v>0.5</v>
      </c>
      <c r="Y4" s="106">
        <v>2</v>
      </c>
      <c r="Z4" s="106">
        <v>1.5</v>
      </c>
      <c r="AA4" s="106">
        <v>0</v>
      </c>
      <c r="AB4" s="107">
        <v>2</v>
      </c>
      <c r="AC4" s="103">
        <f t="shared" ref="AC4:AC5" si="0">SUM(X4:AB4)</f>
        <v>6</v>
      </c>
      <c r="AD4" s="304">
        <v>2</v>
      </c>
      <c r="AE4" s="301">
        <v>2</v>
      </c>
      <c r="AF4" s="301">
        <v>1</v>
      </c>
      <c r="AG4" s="301">
        <v>2</v>
      </c>
      <c r="AH4" s="306">
        <v>1.5</v>
      </c>
      <c r="AI4" s="305">
        <f>SUM(AD4:AH4)</f>
        <v>8.5</v>
      </c>
      <c r="AJ4" s="304">
        <v>1.5</v>
      </c>
      <c r="AK4" s="301">
        <v>1.5</v>
      </c>
      <c r="AL4" s="301">
        <v>1</v>
      </c>
      <c r="AM4" s="301">
        <v>2</v>
      </c>
      <c r="AN4" s="301">
        <v>1.5</v>
      </c>
      <c r="AO4" s="305">
        <f>SUM(X4:AB4)</f>
        <v>6</v>
      </c>
      <c r="AP4" s="274"/>
      <c r="AQ4" s="301"/>
      <c r="AR4" s="301"/>
      <c r="AS4" s="301"/>
      <c r="AT4" s="301"/>
      <c r="AU4" s="269"/>
      <c r="AV4" s="274"/>
      <c r="AW4" s="301"/>
      <c r="AX4" s="301"/>
      <c r="AY4" s="301"/>
      <c r="AZ4" s="269"/>
      <c r="BA4" s="305"/>
      <c r="BB4" s="302">
        <v>3</v>
      </c>
      <c r="BC4" s="303" t="s">
        <v>62</v>
      </c>
      <c r="BD4" s="303" t="s">
        <v>42</v>
      </c>
      <c r="BE4" s="303" t="s">
        <v>73</v>
      </c>
      <c r="BF4" s="305" t="s">
        <v>74</v>
      </c>
      <c r="BG4" s="115" t="s">
        <v>235</v>
      </c>
      <c r="BH4" s="229"/>
      <c r="BI4" s="115" t="s">
        <v>92</v>
      </c>
      <c r="BJ4" s="98" t="s">
        <v>65</v>
      </c>
      <c r="BK4" s="103" t="s">
        <v>45</v>
      </c>
      <c r="BL4" s="302" t="b">
        <v>1</v>
      </c>
      <c r="BM4" s="303" t="b">
        <v>0</v>
      </c>
      <c r="BN4" s="303" t="b">
        <v>0</v>
      </c>
      <c r="BO4" s="303" t="b">
        <v>0</v>
      </c>
      <c r="BP4" s="303" t="b">
        <v>1</v>
      </c>
      <c r="BQ4" s="303" t="b">
        <v>0</v>
      </c>
      <c r="BR4" s="303" t="b">
        <v>0</v>
      </c>
      <c r="BS4" s="303" t="b">
        <v>0</v>
      </c>
      <c r="BT4" s="303" t="b">
        <v>0</v>
      </c>
      <c r="BU4" s="303" t="b">
        <v>0</v>
      </c>
      <c r="BV4" s="266"/>
      <c r="BW4" s="308"/>
      <c r="BX4" s="299" t="s">
        <v>46</v>
      </c>
      <c r="BY4" s="230"/>
      <c r="BZ4" s="307"/>
      <c r="CA4" s="299" t="s">
        <v>75</v>
      </c>
      <c r="CB4" s="230"/>
      <c r="CC4" s="300" t="s">
        <v>236</v>
      </c>
      <c r="CD4" s="299" t="s">
        <v>75</v>
      </c>
      <c r="CE4" s="230"/>
      <c r="CF4" s="300" t="s">
        <v>237</v>
      </c>
      <c r="CG4" s="299" t="s">
        <v>75</v>
      </c>
      <c r="CH4" s="230"/>
      <c r="CI4" s="300" t="s">
        <v>238</v>
      </c>
      <c r="CJ4" s="299" t="s">
        <v>67</v>
      </c>
      <c r="CK4" s="230"/>
      <c r="CL4" s="300" t="s">
        <v>239</v>
      </c>
      <c r="CM4" s="299" t="s">
        <v>46</v>
      </c>
      <c r="CN4" s="230"/>
      <c r="CO4" s="300" t="s">
        <v>240</v>
      </c>
      <c r="CP4" s="299" t="s">
        <v>46</v>
      </c>
      <c r="CQ4" s="230"/>
      <c r="CR4" s="300" t="s">
        <v>231</v>
      </c>
      <c r="CS4" s="299" t="s">
        <v>46</v>
      </c>
      <c r="CT4" s="230"/>
      <c r="CU4" s="307"/>
      <c r="CV4" s="299" t="s">
        <v>67</v>
      </c>
      <c r="CW4" s="230"/>
      <c r="CX4" s="300" t="s">
        <v>241</v>
      </c>
      <c r="CY4" s="299" t="s">
        <v>46</v>
      </c>
      <c r="CZ4" s="230"/>
      <c r="DA4" s="307"/>
      <c r="DB4" s="302">
        <f t="shared" ref="DB4:DC4" si="1">COUNTIF(BX4,"Normal")+COUNTIF(CA4,"Normal")+COUNTIF(CD4,"Normal")+COUNTIF(CG4,"Normal")+COUNTIF(CJ4,"Normal")+COUNTIF(CM4,"Normal")+COUNTIF(CP4,"Normal")+COUNTIF(CS4,"Normal")+COUNTIF(CV4,"Normal")+COUNTIF(CY4,"Normal")</f>
        <v>5</v>
      </c>
      <c r="DC4" s="231">
        <f t="shared" si="1"/>
        <v>0</v>
      </c>
      <c r="DD4" s="302">
        <f t="shared" ref="DD4:DE4" si="2">COUNTIF(BX4,"Impaired")+COUNTIF(CA4,"Impaired")+COUNTIF(CD4,"Impaired")+COUNTIF(CG4,"Impaired")+COUNTIF(CJ4,"Impaired")+COUNTIF(CM4,"Impaired")+COUNTIF(CP4,"Impaired")+COUNTIF(CS4,"Impaired")+COUNTIF(CV4,"Impaired")+COUNTIF(CY4,"Impaired")</f>
        <v>2</v>
      </c>
      <c r="DE4" s="305">
        <f t="shared" si="2"/>
        <v>0</v>
      </c>
      <c r="DF4" s="302">
        <f t="shared" ref="DF4:DG4" si="3">COUNTIF(BX4,"Decompensated")+COUNTIF(CA4,"Decompensated")+COUNTIF(CD4,"Decompensated")+COUNTIF(CG4,"Decompensated")+COUNTIF(CJ4,"Decompensated")+COUNTIF(CM4,"Decompensated")+COUNTIF(CP4,"Decompensated")+COUNTIF(CS4,"Decompensated")+COUNTIF(CV4,"Decompensated")+COUNTIF(CY4,"Decompensated")</f>
        <v>3</v>
      </c>
      <c r="DG4" s="305">
        <f t="shared" si="3"/>
        <v>0</v>
      </c>
      <c r="DH4" s="302">
        <f t="shared" ref="DH4:DI4" si="4">DB4+DD4+DF4</f>
        <v>10</v>
      </c>
      <c r="DI4" s="305">
        <f t="shared" si="4"/>
        <v>0</v>
      </c>
      <c r="DJ4" s="302">
        <f>AC4</f>
        <v>6</v>
      </c>
      <c r="DK4" s="308"/>
      <c r="DL4" s="339"/>
      <c r="DM4" s="344"/>
      <c r="DN4" s="174"/>
      <c r="DO4" s="4"/>
      <c r="DP4" s="4"/>
      <c r="DQ4" s="4"/>
      <c r="DR4" s="4"/>
      <c r="DS4" s="4"/>
      <c r="DT4" s="4"/>
      <c r="DU4" s="4"/>
      <c r="DV4" s="4"/>
      <c r="DW4" s="4"/>
    </row>
    <row r="5" spans="1:127" ht="60.75" customHeight="1" thickBot="1">
      <c r="A5" s="72"/>
      <c r="B5" s="72"/>
      <c r="C5" s="72"/>
      <c r="D5" s="72"/>
      <c r="E5" s="72"/>
      <c r="F5" s="72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12">
        <v>41479</v>
      </c>
      <c r="W5" s="113" t="s">
        <v>242</v>
      </c>
      <c r="X5" s="114">
        <v>0.5</v>
      </c>
      <c r="Y5" s="116">
        <v>1</v>
      </c>
      <c r="Z5" s="116">
        <v>0</v>
      </c>
      <c r="AA5" s="116">
        <v>2</v>
      </c>
      <c r="AB5" s="131">
        <v>2</v>
      </c>
      <c r="AC5" s="113">
        <f t="shared" si="0"/>
        <v>5.5</v>
      </c>
      <c r="AD5" s="149"/>
      <c r="AE5" s="149"/>
      <c r="AF5" s="149"/>
      <c r="AG5" s="149"/>
      <c r="AH5" s="149"/>
      <c r="AI5" s="141"/>
      <c r="AJ5" s="149"/>
      <c r="AK5" s="149"/>
      <c r="AL5" s="149"/>
      <c r="AM5" s="149"/>
      <c r="AN5" s="149"/>
      <c r="AO5" s="141"/>
      <c r="AP5" s="273"/>
      <c r="AQ5" s="149"/>
      <c r="AR5" s="149"/>
      <c r="AS5" s="149"/>
      <c r="AT5" s="149"/>
      <c r="AU5" s="268"/>
      <c r="AV5" s="273"/>
      <c r="AW5" s="149"/>
      <c r="AX5" s="149"/>
      <c r="AY5" s="149"/>
      <c r="AZ5" s="268"/>
      <c r="BA5" s="141"/>
      <c r="BB5" s="141"/>
      <c r="BC5" s="141"/>
      <c r="BD5" s="141"/>
      <c r="BE5" s="141"/>
      <c r="BF5" s="141"/>
      <c r="BG5" s="126"/>
      <c r="BH5" s="113" t="s">
        <v>243</v>
      </c>
      <c r="BI5" s="128">
        <v>2</v>
      </c>
      <c r="BJ5" s="129" t="s">
        <v>65</v>
      </c>
      <c r="BK5" s="113" t="s">
        <v>66</v>
      </c>
      <c r="BL5" s="141"/>
      <c r="BM5" s="141"/>
      <c r="BN5" s="141"/>
      <c r="BO5" s="141"/>
      <c r="BP5" s="141"/>
      <c r="BQ5" s="141"/>
      <c r="BR5" s="141"/>
      <c r="BS5" s="141"/>
      <c r="BT5" s="141"/>
      <c r="BU5" s="141"/>
      <c r="BV5" s="141"/>
      <c r="BW5" s="141"/>
      <c r="BX5" s="141"/>
      <c r="BY5" s="141"/>
      <c r="BZ5" s="141"/>
      <c r="CA5" s="141"/>
      <c r="CB5" s="141"/>
      <c r="CC5" s="141"/>
      <c r="CD5" s="141"/>
      <c r="CE5" s="141"/>
      <c r="CF5" s="141"/>
      <c r="CG5" s="141"/>
      <c r="CH5" s="141"/>
      <c r="CI5" s="141"/>
      <c r="CJ5" s="141"/>
      <c r="CK5" s="141"/>
      <c r="CL5" s="141"/>
      <c r="CM5" s="141"/>
      <c r="CN5" s="141"/>
      <c r="CO5" s="141"/>
      <c r="CP5" s="141"/>
      <c r="CQ5" s="141"/>
      <c r="CR5" s="141"/>
      <c r="CS5" s="141"/>
      <c r="CT5" s="141"/>
      <c r="CU5" s="141"/>
      <c r="CV5" s="141"/>
      <c r="CW5" s="141"/>
      <c r="CX5" s="141"/>
      <c r="CY5" s="141"/>
      <c r="CZ5" s="141"/>
      <c r="DA5" s="141"/>
      <c r="DB5" s="141"/>
      <c r="DC5" s="141"/>
      <c r="DD5" s="141"/>
      <c r="DE5" s="141"/>
      <c r="DF5" s="141"/>
      <c r="DG5" s="141"/>
      <c r="DH5" s="141"/>
      <c r="DI5" s="141"/>
      <c r="DJ5" s="141"/>
      <c r="DK5" s="141"/>
      <c r="DL5" s="340"/>
      <c r="DM5" s="345"/>
      <c r="DN5" s="174"/>
      <c r="DO5" s="4"/>
      <c r="DP5" s="4"/>
      <c r="DQ5" s="4"/>
      <c r="DR5" s="4"/>
      <c r="DS5" s="4"/>
      <c r="DT5" s="4"/>
      <c r="DU5" s="4"/>
      <c r="DV5" s="4"/>
      <c r="DW5" s="4"/>
    </row>
    <row r="6" spans="1:127" ht="60.75" customHeight="1" thickBot="1">
      <c r="A6" s="312"/>
      <c r="B6" s="313"/>
      <c r="C6" s="313"/>
      <c r="D6" s="314"/>
      <c r="E6" s="314"/>
      <c r="F6" s="315"/>
      <c r="G6" s="316"/>
      <c r="H6" s="317"/>
      <c r="I6" s="317"/>
      <c r="J6" s="318"/>
      <c r="K6" s="316"/>
      <c r="L6" s="317"/>
      <c r="M6" s="318"/>
      <c r="N6" s="316"/>
      <c r="O6" s="317"/>
      <c r="P6" s="317"/>
      <c r="Q6" s="317"/>
      <c r="R6" s="317"/>
      <c r="S6" s="318"/>
      <c r="T6" s="316"/>
      <c r="U6" s="317"/>
      <c r="V6" s="319">
        <v>41557</v>
      </c>
      <c r="W6" s="320" t="s">
        <v>244</v>
      </c>
      <c r="X6" s="321"/>
      <c r="Y6" s="322"/>
      <c r="Z6" s="322"/>
      <c r="AA6" s="322"/>
      <c r="AB6" s="323"/>
      <c r="AC6" s="320"/>
      <c r="AD6" s="324"/>
      <c r="AE6" s="325"/>
      <c r="AF6" s="325"/>
      <c r="AG6" s="325"/>
      <c r="AH6" s="326"/>
      <c r="AI6" s="318"/>
      <c r="AJ6" s="324"/>
      <c r="AK6" s="325"/>
      <c r="AL6" s="325"/>
      <c r="AM6" s="325"/>
      <c r="AN6" s="325"/>
      <c r="AO6" s="318"/>
      <c r="AP6" s="327"/>
      <c r="AQ6" s="325"/>
      <c r="AR6" s="325"/>
      <c r="AS6" s="325"/>
      <c r="AT6" s="325"/>
      <c r="AU6" s="328"/>
      <c r="AV6" s="327"/>
      <c r="AW6" s="325"/>
      <c r="AX6" s="325"/>
      <c r="AY6" s="325"/>
      <c r="AZ6" s="328"/>
      <c r="BA6" s="318"/>
      <c r="BB6" s="316"/>
      <c r="BC6" s="317"/>
      <c r="BD6" s="317"/>
      <c r="BE6" s="317"/>
      <c r="BF6" s="329"/>
      <c r="BG6" s="330"/>
      <c r="BH6" s="320"/>
      <c r="BI6" s="331"/>
      <c r="BJ6" s="332"/>
      <c r="BK6" s="320"/>
      <c r="BL6" s="316"/>
      <c r="BM6" s="317"/>
      <c r="BN6" s="317"/>
      <c r="BO6" s="317"/>
      <c r="BP6" s="317"/>
      <c r="BQ6" s="317"/>
      <c r="BR6" s="317"/>
      <c r="BS6" s="317"/>
      <c r="BT6" s="317"/>
      <c r="BU6" s="317"/>
      <c r="BV6" s="333"/>
      <c r="BW6" s="318"/>
      <c r="BX6" s="334"/>
      <c r="BY6" s="335"/>
      <c r="BZ6" s="336"/>
      <c r="CA6" s="334"/>
      <c r="CB6" s="335"/>
      <c r="CC6" s="336"/>
      <c r="CD6" s="334"/>
      <c r="CE6" s="335"/>
      <c r="CF6" s="336"/>
      <c r="CG6" s="334"/>
      <c r="CH6" s="335"/>
      <c r="CI6" s="336"/>
      <c r="CJ6" s="334"/>
      <c r="CK6" s="335"/>
      <c r="CL6" s="336"/>
      <c r="CM6" s="334"/>
      <c r="CN6" s="335"/>
      <c r="CO6" s="336"/>
      <c r="CP6" s="334"/>
      <c r="CQ6" s="335"/>
      <c r="CR6" s="336"/>
      <c r="CS6" s="334"/>
      <c r="CT6" s="335"/>
      <c r="CU6" s="336"/>
      <c r="CV6" s="334"/>
      <c r="CW6" s="335"/>
      <c r="CX6" s="336"/>
      <c r="CY6" s="334"/>
      <c r="CZ6" s="335"/>
      <c r="DA6" s="336"/>
      <c r="DB6" s="316"/>
      <c r="DC6" s="337"/>
      <c r="DD6" s="316"/>
      <c r="DE6" s="329"/>
      <c r="DF6" s="316"/>
      <c r="DG6" s="329"/>
      <c r="DH6" s="338"/>
      <c r="DI6" s="318"/>
      <c r="DJ6" s="338"/>
      <c r="DK6" s="318"/>
      <c r="DL6" s="341">
        <v>2</v>
      </c>
      <c r="DM6" s="346" t="s">
        <v>245</v>
      </c>
      <c r="DN6" s="174"/>
      <c r="DO6" s="4"/>
      <c r="DP6" s="4"/>
      <c r="DQ6" s="4"/>
      <c r="DR6" s="4"/>
      <c r="DS6" s="4"/>
      <c r="DT6" s="4"/>
      <c r="DU6" s="4"/>
      <c r="DV6" s="4"/>
      <c r="DW6" s="4"/>
    </row>
  </sheetData>
  <mergeCells count="65">
    <mergeCell ref="T1:T3"/>
    <mergeCell ref="H2:H3"/>
    <mergeCell ref="I2:I3"/>
    <mergeCell ref="A1:A3"/>
    <mergeCell ref="B1:B3"/>
    <mergeCell ref="C1:C3"/>
    <mergeCell ref="D1:D3"/>
    <mergeCell ref="E1:E3"/>
    <mergeCell ref="F1:F3"/>
    <mergeCell ref="G1:J1"/>
    <mergeCell ref="K1:K3"/>
    <mergeCell ref="L1:L3"/>
    <mergeCell ref="M1:M3"/>
    <mergeCell ref="N1:S2"/>
    <mergeCell ref="AJ1:BA1"/>
    <mergeCell ref="AB2:AB3"/>
    <mergeCell ref="AC2:AC3"/>
    <mergeCell ref="AD2:AD3"/>
    <mergeCell ref="AE2:AE3"/>
    <mergeCell ref="U1:U3"/>
    <mergeCell ref="V1:V3"/>
    <mergeCell ref="W1:W3"/>
    <mergeCell ref="X1:AC1"/>
    <mergeCell ref="AD1:AI1"/>
    <mergeCell ref="BL1:DA1"/>
    <mergeCell ref="DB1:DI1"/>
    <mergeCell ref="DJ1:DK2"/>
    <mergeCell ref="DL1:DL3"/>
    <mergeCell ref="G2:G3"/>
    <mergeCell ref="J2:J3"/>
    <mergeCell ref="X2:X3"/>
    <mergeCell ref="Y2:Y3"/>
    <mergeCell ref="Z2:Z3"/>
    <mergeCell ref="AA2:AA3"/>
    <mergeCell ref="BB1:BF1"/>
    <mergeCell ref="BG1:BG3"/>
    <mergeCell ref="BH1:BH3"/>
    <mergeCell ref="BI1:BI3"/>
    <mergeCell ref="BJ1:BJ3"/>
    <mergeCell ref="BK1:BK3"/>
    <mergeCell ref="CJ2:CL2"/>
    <mergeCell ref="AF2:AF3"/>
    <mergeCell ref="AG2:AG3"/>
    <mergeCell ref="AH2:AH3"/>
    <mergeCell ref="AI2:AI3"/>
    <mergeCell ref="AP2:AT2"/>
    <mergeCell ref="AV2:AZ2"/>
    <mergeCell ref="BB2:BB3"/>
    <mergeCell ref="BC2:BD2"/>
    <mergeCell ref="BE2:BE3"/>
    <mergeCell ref="BF2:BF3"/>
    <mergeCell ref="BL2:BW2"/>
    <mergeCell ref="BX2:BZ2"/>
    <mergeCell ref="CA2:CC2"/>
    <mergeCell ref="CD2:CF2"/>
    <mergeCell ref="CG2:CI2"/>
    <mergeCell ref="DD2:DE2"/>
    <mergeCell ref="DF2:DG2"/>
    <mergeCell ref="DH2:DI2"/>
    <mergeCell ref="CM2:CO2"/>
    <mergeCell ref="CP2:CR2"/>
    <mergeCell ref="CS2:CU2"/>
    <mergeCell ref="CV2:CX2"/>
    <mergeCell ref="CY2:DA2"/>
    <mergeCell ref="DB2:D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D9"/>
  <sheetViews>
    <sheetView workbookViewId="0">
      <selection activeCell="T11" sqref="T11"/>
    </sheetView>
  </sheetViews>
  <sheetFormatPr defaultRowHeight="14.65"/>
  <sheetData>
    <row r="1" spans="1:30" ht="31.9" thickBot="1">
      <c r="A1" s="405" t="s">
        <v>0</v>
      </c>
      <c r="B1" s="405" t="s">
        <v>2</v>
      </c>
      <c r="C1" s="405" t="s">
        <v>4</v>
      </c>
      <c r="D1" s="406" t="s">
        <v>5</v>
      </c>
      <c r="E1" s="393" t="s">
        <v>11</v>
      </c>
      <c r="F1" s="390" t="s">
        <v>264</v>
      </c>
      <c r="G1" s="390" t="s">
        <v>13</v>
      </c>
      <c r="H1" s="294" t="s">
        <v>15</v>
      </c>
      <c r="I1" s="294" t="s">
        <v>21</v>
      </c>
      <c r="J1" s="309" t="s">
        <v>22</v>
      </c>
      <c r="K1" s="383" t="s">
        <v>49</v>
      </c>
      <c r="L1" s="384"/>
      <c r="M1" s="384"/>
      <c r="N1" s="384"/>
      <c r="O1" s="385"/>
      <c r="P1" s="383" t="s">
        <v>52</v>
      </c>
      <c r="Q1" s="384"/>
      <c r="R1" s="400" t="s">
        <v>55</v>
      </c>
      <c r="S1" s="401"/>
      <c r="T1" s="398" t="s">
        <v>70</v>
      </c>
      <c r="U1" s="10"/>
      <c r="V1" s="4"/>
      <c r="W1" s="4"/>
      <c r="X1" s="4"/>
      <c r="Y1" s="4"/>
      <c r="Z1" s="4"/>
      <c r="AA1" s="4"/>
      <c r="AB1" s="4"/>
      <c r="AC1" s="4"/>
      <c r="AD1" s="4"/>
    </row>
    <row r="2" spans="1:30" ht="30" customHeight="1" thickBot="1">
      <c r="A2" s="391"/>
      <c r="B2" s="466"/>
      <c r="C2" s="391"/>
      <c r="D2" s="388"/>
      <c r="E2" s="394"/>
      <c r="F2" s="391"/>
      <c r="G2" s="391"/>
      <c r="H2" s="395" t="s">
        <v>121</v>
      </c>
      <c r="I2" s="395" t="s">
        <v>121</v>
      </c>
      <c r="J2" s="396" t="s">
        <v>121</v>
      </c>
      <c r="K2" s="396" t="s">
        <v>132</v>
      </c>
      <c r="L2" s="378" t="s">
        <v>133</v>
      </c>
      <c r="M2" s="380"/>
      <c r="N2" s="381" t="s">
        <v>134</v>
      </c>
      <c r="O2" s="395" t="s">
        <v>135</v>
      </c>
      <c r="P2" s="311" t="s">
        <v>31</v>
      </c>
      <c r="Q2" s="310" t="s">
        <v>138</v>
      </c>
      <c r="R2" s="402"/>
      <c r="S2" s="403"/>
      <c r="T2" s="399"/>
      <c r="U2" s="10"/>
      <c r="V2" s="4"/>
      <c r="W2" s="4"/>
      <c r="X2" s="4"/>
      <c r="Y2" s="4"/>
      <c r="Z2" s="4"/>
      <c r="AA2" s="4"/>
      <c r="AB2" s="4"/>
      <c r="AC2" s="4"/>
      <c r="AD2" s="4"/>
    </row>
    <row r="3" spans="1:30" ht="75.75" customHeight="1" thickBot="1">
      <c r="A3" s="392"/>
      <c r="B3" s="467"/>
      <c r="C3" s="392"/>
      <c r="D3" s="389"/>
      <c r="E3" s="382"/>
      <c r="F3" s="392"/>
      <c r="G3" s="392"/>
      <c r="H3" s="389"/>
      <c r="I3" s="389"/>
      <c r="J3" s="465"/>
      <c r="K3" s="397"/>
      <c r="L3" s="18" t="s">
        <v>148</v>
      </c>
      <c r="M3" s="18" t="s">
        <v>149</v>
      </c>
      <c r="N3" s="382"/>
      <c r="O3" s="389"/>
      <c r="P3" s="22" t="s">
        <v>159</v>
      </c>
      <c r="Q3" s="20" t="s">
        <v>152</v>
      </c>
      <c r="R3" s="15" t="s">
        <v>45</v>
      </c>
      <c r="S3" s="20" t="s">
        <v>151</v>
      </c>
      <c r="T3" s="397"/>
      <c r="U3" s="10"/>
      <c r="V3" s="4"/>
      <c r="W3" s="4"/>
      <c r="X3" s="4"/>
      <c r="Y3" s="4"/>
      <c r="Z3" s="4"/>
      <c r="AA3" s="4"/>
      <c r="AB3" s="4"/>
      <c r="AC3" s="4"/>
      <c r="AD3" s="4"/>
    </row>
    <row r="4" spans="1:30" ht="19.5" customHeight="1" thickBot="1">
      <c r="A4" s="26">
        <v>56</v>
      </c>
      <c r="B4" s="29">
        <v>68</v>
      </c>
      <c r="C4" s="27" t="s">
        <v>36</v>
      </c>
      <c r="D4" s="30">
        <v>5</v>
      </c>
      <c r="E4" s="32"/>
      <c r="F4" s="33"/>
      <c r="G4" s="40"/>
      <c r="H4" s="53">
        <v>0</v>
      </c>
      <c r="I4" s="35">
        <v>0</v>
      </c>
      <c r="J4" s="35">
        <v>0</v>
      </c>
      <c r="K4" s="32"/>
      <c r="L4" s="33"/>
      <c r="M4" s="33"/>
      <c r="N4" s="33"/>
      <c r="O4" s="35"/>
      <c r="P4" s="32" t="b">
        <v>0</v>
      </c>
      <c r="Q4" s="60"/>
      <c r="R4" s="32">
        <v>0</v>
      </c>
      <c r="S4" s="49"/>
      <c r="T4" s="66"/>
      <c r="U4" s="69"/>
      <c r="V4" s="4"/>
      <c r="W4" s="4"/>
      <c r="X4" s="4"/>
      <c r="Y4" s="4"/>
      <c r="Z4" s="4"/>
      <c r="AA4" s="4"/>
      <c r="AB4" s="4"/>
      <c r="AC4" s="4"/>
      <c r="AD4" s="4"/>
    </row>
    <row r="5" spans="1:30" ht="19.5" customHeight="1">
      <c r="A5" s="26">
        <v>69</v>
      </c>
      <c r="B5" s="29">
        <v>36</v>
      </c>
      <c r="C5" s="27" t="s">
        <v>57</v>
      </c>
      <c r="D5" s="30"/>
      <c r="E5" s="32"/>
      <c r="F5" s="33"/>
      <c r="G5" s="40"/>
      <c r="H5" s="53">
        <v>0</v>
      </c>
      <c r="I5" s="35">
        <v>0</v>
      </c>
      <c r="J5" s="35">
        <v>0</v>
      </c>
      <c r="K5" s="32"/>
      <c r="L5" s="33"/>
      <c r="M5" s="33"/>
      <c r="N5" s="33"/>
      <c r="O5" s="35"/>
      <c r="P5" s="32" t="b">
        <v>0</v>
      </c>
      <c r="Q5" s="60"/>
      <c r="R5" s="32">
        <v>0</v>
      </c>
      <c r="S5" s="49"/>
      <c r="T5" s="66"/>
      <c r="U5" s="69"/>
      <c r="V5" s="4"/>
      <c r="W5" s="4"/>
      <c r="X5" s="4"/>
      <c r="Y5" s="4"/>
      <c r="Z5" s="4"/>
      <c r="AA5" s="4"/>
      <c r="AB5" s="4"/>
      <c r="AC5" s="4"/>
      <c r="AD5" s="4"/>
    </row>
    <row r="6" spans="1:30" ht="18.75" customHeight="1">
      <c r="A6" s="285">
        <v>76</v>
      </c>
      <c r="B6" s="286">
        <v>27</v>
      </c>
      <c r="C6" s="288" t="s">
        <v>36</v>
      </c>
      <c r="D6" s="289">
        <v>0</v>
      </c>
      <c r="E6" s="233"/>
      <c r="F6" s="234"/>
      <c r="G6" s="236"/>
      <c r="H6" s="237">
        <v>0</v>
      </c>
      <c r="I6" s="237">
        <v>0</v>
      </c>
      <c r="J6" s="237">
        <v>0</v>
      </c>
      <c r="K6" s="233"/>
      <c r="L6" s="234"/>
      <c r="M6" s="234"/>
      <c r="N6" s="234"/>
      <c r="O6" s="237"/>
      <c r="P6" s="233" t="b">
        <v>0</v>
      </c>
      <c r="Q6" s="239"/>
      <c r="R6" s="233">
        <v>0</v>
      </c>
      <c r="S6" s="235"/>
      <c r="T6" s="240"/>
      <c r="U6" s="174"/>
      <c r="V6" s="4"/>
      <c r="W6" s="4"/>
      <c r="X6" s="4"/>
      <c r="Y6" s="4"/>
      <c r="Z6" s="4"/>
      <c r="AA6" s="4"/>
      <c r="AB6" s="4"/>
      <c r="AC6" s="4"/>
      <c r="AD6" s="4"/>
    </row>
    <row r="7" spans="1:30" ht="18.75" customHeight="1">
      <c r="A7" s="285">
        <v>87</v>
      </c>
      <c r="B7" s="286">
        <v>69</v>
      </c>
      <c r="C7" s="286" t="s">
        <v>249</v>
      </c>
      <c r="D7" s="286">
        <v>0</v>
      </c>
      <c r="E7" s="233"/>
      <c r="F7" s="234"/>
      <c r="G7" s="236"/>
      <c r="H7" s="237">
        <v>0</v>
      </c>
      <c r="I7" s="237">
        <v>0</v>
      </c>
      <c r="J7" s="237">
        <v>0</v>
      </c>
      <c r="K7" s="233"/>
      <c r="L7" s="234"/>
      <c r="M7" s="234"/>
      <c r="N7" s="234"/>
      <c r="O7" s="237"/>
      <c r="P7" s="233" t="b">
        <v>0</v>
      </c>
      <c r="Q7" s="239"/>
      <c r="R7" s="233">
        <v>0</v>
      </c>
      <c r="S7" s="235"/>
      <c r="T7" s="240"/>
      <c r="U7" s="174"/>
      <c r="V7" s="4"/>
      <c r="W7" s="4"/>
      <c r="X7" s="4"/>
      <c r="Y7" s="4"/>
      <c r="Z7" s="4"/>
      <c r="AA7" s="4"/>
      <c r="AB7" s="4"/>
      <c r="AC7" s="4"/>
      <c r="AD7" s="4"/>
    </row>
    <row r="8" spans="1:30" ht="18.75" customHeight="1">
      <c r="A8" s="285">
        <v>91</v>
      </c>
      <c r="B8" s="286">
        <v>92</v>
      </c>
      <c r="C8" s="288" t="s">
        <v>249</v>
      </c>
      <c r="D8" s="289">
        <v>3</v>
      </c>
      <c r="E8" s="233" t="s">
        <v>37</v>
      </c>
      <c r="F8" s="234" t="s">
        <v>250</v>
      </c>
      <c r="G8" s="236">
        <v>41922</v>
      </c>
      <c r="H8" s="237">
        <v>0</v>
      </c>
      <c r="I8" s="237">
        <v>0</v>
      </c>
      <c r="J8" s="237">
        <v>0</v>
      </c>
      <c r="K8" s="233"/>
      <c r="L8" s="234"/>
      <c r="M8" s="234"/>
      <c r="N8" s="234"/>
      <c r="O8" s="237"/>
      <c r="P8" s="233" t="b">
        <v>0</v>
      </c>
      <c r="Q8" s="239"/>
      <c r="R8" s="233">
        <v>0</v>
      </c>
      <c r="S8" s="235"/>
      <c r="T8" s="240"/>
      <c r="U8" s="174"/>
      <c r="V8" s="4"/>
      <c r="W8" s="4"/>
      <c r="X8" s="4"/>
      <c r="Y8" s="4"/>
      <c r="Z8" s="4"/>
      <c r="AA8" s="4"/>
      <c r="AB8" s="4"/>
      <c r="AC8" s="4"/>
      <c r="AD8" s="4"/>
    </row>
    <row r="9" spans="1:30" ht="18.75" customHeight="1">
      <c r="A9" s="347">
        <v>93</v>
      </c>
      <c r="B9" s="348">
        <v>38</v>
      </c>
      <c r="C9" s="349" t="s">
        <v>249</v>
      </c>
      <c r="D9" s="350">
        <v>0</v>
      </c>
      <c r="E9" s="351" t="s">
        <v>247</v>
      </c>
      <c r="F9" s="352" t="s">
        <v>250</v>
      </c>
      <c r="G9" s="353"/>
      <c r="H9" s="354">
        <v>0</v>
      </c>
      <c r="I9" s="354">
        <v>0</v>
      </c>
      <c r="J9" s="354">
        <v>0</v>
      </c>
      <c r="K9" s="351"/>
      <c r="L9" s="352"/>
      <c r="M9" s="352"/>
      <c r="N9" s="352"/>
      <c r="O9" s="354"/>
      <c r="P9" s="351" t="b">
        <v>1</v>
      </c>
      <c r="Q9" s="355" t="s">
        <v>251</v>
      </c>
      <c r="R9" s="351">
        <v>0</v>
      </c>
      <c r="S9" s="356"/>
      <c r="T9" s="240"/>
      <c r="U9" s="174"/>
      <c r="V9" s="4"/>
      <c r="W9" s="4"/>
      <c r="X9" s="4"/>
      <c r="Y9" s="4"/>
      <c r="Z9" s="4"/>
      <c r="AA9" s="4"/>
      <c r="AB9" s="4"/>
      <c r="AC9" s="4"/>
      <c r="AD9" s="4"/>
    </row>
  </sheetData>
  <mergeCells count="18">
    <mergeCell ref="F1:F3"/>
    <mergeCell ref="A1:A3"/>
    <mergeCell ref="B1:B3"/>
    <mergeCell ref="C1:C3"/>
    <mergeCell ref="D1:D3"/>
    <mergeCell ref="E1:E3"/>
    <mergeCell ref="G1:G3"/>
    <mergeCell ref="K1:O1"/>
    <mergeCell ref="P1:Q1"/>
    <mergeCell ref="R1:S2"/>
    <mergeCell ref="T1:T3"/>
    <mergeCell ref="H2:H3"/>
    <mergeCell ref="I2:I3"/>
    <mergeCell ref="K2:K3"/>
    <mergeCell ref="L2:M2"/>
    <mergeCell ref="N2:N3"/>
    <mergeCell ref="O2:O3"/>
    <mergeCell ref="J2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DU12"/>
  <sheetViews>
    <sheetView workbookViewId="0">
      <selection activeCell="A14" sqref="A14"/>
    </sheetView>
  </sheetViews>
  <sheetFormatPr defaultRowHeight="14.65"/>
  <sheetData>
    <row r="1" spans="1:125" ht="30" customHeight="1" thickBot="1">
      <c r="A1" s="405" t="s">
        <v>0</v>
      </c>
      <c r="B1" s="405" t="s">
        <v>1</v>
      </c>
      <c r="C1" s="405" t="s">
        <v>2</v>
      </c>
      <c r="D1" s="405" t="s">
        <v>3</v>
      </c>
      <c r="E1" s="405" t="s">
        <v>4</v>
      </c>
      <c r="F1" s="406" t="s">
        <v>5</v>
      </c>
      <c r="G1" s="378" t="s">
        <v>7</v>
      </c>
      <c r="H1" s="379"/>
      <c r="I1" s="379"/>
      <c r="J1" s="380"/>
      <c r="K1" s="393" t="s">
        <v>18</v>
      </c>
      <c r="L1" s="390" t="s">
        <v>9</v>
      </c>
      <c r="M1" s="387" t="s">
        <v>35</v>
      </c>
      <c r="N1" s="408" t="s">
        <v>19</v>
      </c>
      <c r="O1" s="409"/>
      <c r="P1" s="409"/>
      <c r="Q1" s="409"/>
      <c r="R1" s="409"/>
      <c r="S1" s="410"/>
      <c r="T1" s="393" t="s">
        <v>11</v>
      </c>
      <c r="U1" s="390" t="s">
        <v>47</v>
      </c>
      <c r="V1" s="390" t="s">
        <v>13</v>
      </c>
      <c r="W1" s="462" t="s">
        <v>14</v>
      </c>
      <c r="X1" s="383" t="s">
        <v>15</v>
      </c>
      <c r="Y1" s="384"/>
      <c r="Z1" s="384"/>
      <c r="AA1" s="384"/>
      <c r="AB1" s="384"/>
      <c r="AC1" s="385"/>
      <c r="AD1" s="383" t="s">
        <v>21</v>
      </c>
      <c r="AE1" s="384"/>
      <c r="AF1" s="384"/>
      <c r="AG1" s="384"/>
      <c r="AH1" s="384"/>
      <c r="AI1" s="385"/>
      <c r="AJ1" s="383" t="s">
        <v>22</v>
      </c>
      <c r="AK1" s="463"/>
      <c r="AL1" s="463"/>
      <c r="AM1" s="463"/>
      <c r="AN1" s="463"/>
      <c r="AO1" s="463"/>
      <c r="AP1" s="463"/>
      <c r="AQ1" s="463"/>
      <c r="AR1" s="463"/>
      <c r="AS1" s="463"/>
      <c r="AT1" s="463"/>
      <c r="AU1" s="463"/>
      <c r="AV1" s="463"/>
      <c r="AW1" s="463"/>
      <c r="AX1" s="463"/>
      <c r="AY1" s="463"/>
      <c r="AZ1" s="463"/>
      <c r="BA1" s="464"/>
      <c r="BB1" s="383" t="s">
        <v>49</v>
      </c>
      <c r="BC1" s="384"/>
      <c r="BD1" s="384"/>
      <c r="BE1" s="384"/>
      <c r="BF1" s="385"/>
      <c r="BG1" s="393" t="s">
        <v>50</v>
      </c>
      <c r="BH1" s="387" t="s">
        <v>51</v>
      </c>
      <c r="BI1" s="393" t="s">
        <v>28</v>
      </c>
      <c r="BJ1" s="390" t="s">
        <v>29</v>
      </c>
      <c r="BK1" s="387" t="s">
        <v>30</v>
      </c>
      <c r="BL1" s="383" t="s">
        <v>52</v>
      </c>
      <c r="BM1" s="384"/>
      <c r="BN1" s="384"/>
      <c r="BO1" s="384"/>
      <c r="BP1" s="384"/>
      <c r="BQ1" s="384"/>
      <c r="BR1" s="384"/>
      <c r="BS1" s="384"/>
      <c r="BT1" s="384"/>
      <c r="BU1" s="384"/>
      <c r="BV1" s="384"/>
      <c r="BW1" s="384"/>
      <c r="BX1" s="384"/>
      <c r="BY1" s="384"/>
      <c r="BZ1" s="384"/>
      <c r="CA1" s="384"/>
      <c r="CB1" s="384"/>
      <c r="CC1" s="384"/>
      <c r="CD1" s="384"/>
      <c r="CE1" s="384"/>
      <c r="CF1" s="384"/>
      <c r="CG1" s="384"/>
      <c r="CH1" s="384"/>
      <c r="CI1" s="384"/>
      <c r="CJ1" s="384"/>
      <c r="CK1" s="384"/>
      <c r="CL1" s="384"/>
      <c r="CM1" s="384"/>
      <c r="CN1" s="384"/>
      <c r="CO1" s="384"/>
      <c r="CP1" s="384"/>
      <c r="CQ1" s="384"/>
      <c r="CR1" s="384"/>
      <c r="CS1" s="384"/>
      <c r="CT1" s="384"/>
      <c r="CU1" s="384"/>
      <c r="CV1" s="384"/>
      <c r="CW1" s="384"/>
      <c r="CX1" s="384"/>
      <c r="CY1" s="384"/>
      <c r="CZ1" s="384"/>
      <c r="DA1" s="385"/>
      <c r="DB1" s="378" t="s">
        <v>53</v>
      </c>
      <c r="DC1" s="379"/>
      <c r="DD1" s="379"/>
      <c r="DE1" s="379"/>
      <c r="DF1" s="379"/>
      <c r="DG1" s="379"/>
      <c r="DH1" s="379"/>
      <c r="DI1" s="380"/>
      <c r="DJ1" s="400" t="s">
        <v>55</v>
      </c>
      <c r="DK1" s="401"/>
      <c r="DL1" s="398" t="s">
        <v>70</v>
      </c>
      <c r="DM1" s="4"/>
      <c r="DN1" s="4"/>
      <c r="DO1" s="4"/>
      <c r="DP1" s="4"/>
      <c r="DQ1" s="4"/>
      <c r="DR1" s="4"/>
      <c r="DS1" s="4"/>
      <c r="DT1" s="4"/>
      <c r="DU1" s="4"/>
    </row>
    <row r="2" spans="1:125" ht="30" customHeight="1" thickBot="1">
      <c r="A2" s="391"/>
      <c r="B2" s="391"/>
      <c r="C2" s="391"/>
      <c r="D2" s="391"/>
      <c r="E2" s="391"/>
      <c r="F2" s="388"/>
      <c r="G2" s="381" t="s">
        <v>101</v>
      </c>
      <c r="H2" s="407" t="s">
        <v>109</v>
      </c>
      <c r="I2" s="407" t="s">
        <v>113</v>
      </c>
      <c r="J2" s="395" t="s">
        <v>115</v>
      </c>
      <c r="K2" s="394"/>
      <c r="L2" s="391"/>
      <c r="M2" s="388"/>
      <c r="N2" s="402"/>
      <c r="O2" s="411"/>
      <c r="P2" s="411"/>
      <c r="Q2" s="411"/>
      <c r="R2" s="411"/>
      <c r="S2" s="403"/>
      <c r="T2" s="394"/>
      <c r="U2" s="391"/>
      <c r="V2" s="391"/>
      <c r="W2" s="388"/>
      <c r="X2" s="416" t="s">
        <v>104</v>
      </c>
      <c r="Y2" s="417" t="s">
        <v>116</v>
      </c>
      <c r="Z2" s="417" t="s">
        <v>118</v>
      </c>
      <c r="AA2" s="417" t="s">
        <v>119</v>
      </c>
      <c r="AB2" s="412" t="s">
        <v>120</v>
      </c>
      <c r="AC2" s="395" t="s">
        <v>121</v>
      </c>
      <c r="AD2" s="414" t="s">
        <v>122</v>
      </c>
      <c r="AE2" s="417" t="s">
        <v>123</v>
      </c>
      <c r="AF2" s="417" t="s">
        <v>124</v>
      </c>
      <c r="AG2" s="419" t="s">
        <v>125</v>
      </c>
      <c r="AH2" s="420" t="s">
        <v>126</v>
      </c>
      <c r="AI2" s="395" t="s">
        <v>121</v>
      </c>
      <c r="AN2" s="281"/>
      <c r="AO2" s="292" t="s">
        <v>121</v>
      </c>
      <c r="AP2" s="456" t="s">
        <v>252</v>
      </c>
      <c r="AQ2" s="457"/>
      <c r="AR2" s="457"/>
      <c r="AS2" s="457"/>
      <c r="AT2" s="458"/>
      <c r="AU2" s="279" t="s">
        <v>121</v>
      </c>
      <c r="AV2" s="456" t="s">
        <v>253</v>
      </c>
      <c r="AW2" s="459"/>
      <c r="AX2" s="459"/>
      <c r="AY2" s="459"/>
      <c r="AZ2" s="460"/>
      <c r="BA2" s="292" t="s">
        <v>121</v>
      </c>
      <c r="BB2" s="396" t="s">
        <v>132</v>
      </c>
      <c r="BC2" s="378" t="s">
        <v>133</v>
      </c>
      <c r="BD2" s="380"/>
      <c r="BE2" s="381" t="s">
        <v>134</v>
      </c>
      <c r="BF2" s="395" t="s">
        <v>135</v>
      </c>
      <c r="BG2" s="394"/>
      <c r="BH2" s="388"/>
      <c r="BI2" s="394"/>
      <c r="BJ2" s="391"/>
      <c r="BK2" s="388"/>
      <c r="BL2" s="386" t="s">
        <v>31</v>
      </c>
      <c r="BM2" s="379"/>
      <c r="BN2" s="379"/>
      <c r="BO2" s="379"/>
      <c r="BP2" s="379"/>
      <c r="BQ2" s="379"/>
      <c r="BR2" s="379"/>
      <c r="BS2" s="379"/>
      <c r="BT2" s="379"/>
      <c r="BU2" s="379"/>
      <c r="BV2" s="379"/>
      <c r="BW2" s="380"/>
      <c r="BX2" s="378" t="s">
        <v>137</v>
      </c>
      <c r="BY2" s="379"/>
      <c r="BZ2" s="380"/>
      <c r="CA2" s="378" t="s">
        <v>138</v>
      </c>
      <c r="CB2" s="379"/>
      <c r="CC2" s="380"/>
      <c r="CD2" s="378" t="s">
        <v>139</v>
      </c>
      <c r="CE2" s="379"/>
      <c r="CF2" s="380"/>
      <c r="CG2" s="378" t="s">
        <v>140</v>
      </c>
      <c r="CH2" s="379"/>
      <c r="CI2" s="380"/>
      <c r="CJ2" s="378" t="s">
        <v>141</v>
      </c>
      <c r="CK2" s="379"/>
      <c r="CL2" s="380"/>
      <c r="CM2" s="378" t="s">
        <v>142</v>
      </c>
      <c r="CN2" s="379"/>
      <c r="CO2" s="380"/>
      <c r="CP2" s="378" t="s">
        <v>143</v>
      </c>
      <c r="CQ2" s="379"/>
      <c r="CR2" s="380"/>
      <c r="CS2" s="378" t="s">
        <v>144</v>
      </c>
      <c r="CT2" s="379"/>
      <c r="CU2" s="380"/>
      <c r="CV2" s="378" t="s">
        <v>145</v>
      </c>
      <c r="CW2" s="379"/>
      <c r="CX2" s="380"/>
      <c r="CY2" s="378" t="s">
        <v>146</v>
      </c>
      <c r="CZ2" s="379"/>
      <c r="DA2" s="380"/>
      <c r="DB2" s="378" t="s">
        <v>46</v>
      </c>
      <c r="DC2" s="380"/>
      <c r="DD2" s="378" t="s">
        <v>67</v>
      </c>
      <c r="DE2" s="380"/>
      <c r="DF2" s="378" t="s">
        <v>75</v>
      </c>
      <c r="DG2" s="380"/>
      <c r="DH2" s="378" t="s">
        <v>147</v>
      </c>
      <c r="DI2" s="380"/>
      <c r="DJ2" s="402"/>
      <c r="DK2" s="403"/>
      <c r="DL2" s="399"/>
      <c r="DM2" s="4"/>
      <c r="DN2" s="4"/>
      <c r="DO2" s="4"/>
      <c r="DP2" s="4"/>
      <c r="DQ2" s="4"/>
      <c r="DR2" s="4"/>
      <c r="DS2" s="4"/>
      <c r="DT2" s="4"/>
      <c r="DU2" s="4"/>
    </row>
    <row r="3" spans="1:125" ht="75.75" customHeight="1" thickBot="1">
      <c r="A3" s="392"/>
      <c r="B3" s="392"/>
      <c r="C3" s="392"/>
      <c r="D3" s="392"/>
      <c r="E3" s="392"/>
      <c r="F3" s="389"/>
      <c r="G3" s="382"/>
      <c r="H3" s="392"/>
      <c r="I3" s="392"/>
      <c r="J3" s="389"/>
      <c r="K3" s="382"/>
      <c r="L3" s="392"/>
      <c r="M3" s="389"/>
      <c r="N3" s="15" t="s">
        <v>150</v>
      </c>
      <c r="O3" s="18" t="s">
        <v>153</v>
      </c>
      <c r="P3" s="18" t="s">
        <v>154</v>
      </c>
      <c r="Q3" s="18" t="s">
        <v>155</v>
      </c>
      <c r="R3" s="18" t="s">
        <v>156</v>
      </c>
      <c r="S3" s="20" t="s">
        <v>84</v>
      </c>
      <c r="T3" s="382"/>
      <c r="U3" s="392"/>
      <c r="V3" s="392"/>
      <c r="W3" s="389"/>
      <c r="X3" s="415"/>
      <c r="Y3" s="418"/>
      <c r="Z3" s="418"/>
      <c r="AA3" s="418"/>
      <c r="AB3" s="413"/>
      <c r="AC3" s="389"/>
      <c r="AD3" s="415"/>
      <c r="AE3" s="418"/>
      <c r="AF3" s="418"/>
      <c r="AG3" s="418"/>
      <c r="AH3" s="413"/>
      <c r="AI3" s="389"/>
      <c r="AJ3" s="295" t="s">
        <v>127</v>
      </c>
      <c r="AK3" s="298" t="s">
        <v>128</v>
      </c>
      <c r="AL3" s="291" t="s">
        <v>129</v>
      </c>
      <c r="AM3" s="298" t="s">
        <v>130</v>
      </c>
      <c r="AN3" s="280" t="s">
        <v>131</v>
      </c>
      <c r="AO3" s="293"/>
      <c r="AP3" s="278" t="s">
        <v>254</v>
      </c>
      <c r="AQ3" s="277" t="s">
        <v>255</v>
      </c>
      <c r="AR3" s="277" t="s">
        <v>256</v>
      </c>
      <c r="AS3" s="277" t="s">
        <v>257</v>
      </c>
      <c r="AT3" s="277" t="s">
        <v>258</v>
      </c>
      <c r="AU3" s="272"/>
      <c r="AV3" s="278" t="s">
        <v>259</v>
      </c>
      <c r="AW3" s="277" t="s">
        <v>260</v>
      </c>
      <c r="AX3" s="277" t="s">
        <v>261</v>
      </c>
      <c r="AY3" s="277" t="s">
        <v>262</v>
      </c>
      <c r="AZ3" s="279" t="s">
        <v>263</v>
      </c>
      <c r="BA3" s="293"/>
      <c r="BB3" s="397"/>
      <c r="BC3" s="18" t="s">
        <v>148</v>
      </c>
      <c r="BD3" s="18" t="s">
        <v>149</v>
      </c>
      <c r="BE3" s="382"/>
      <c r="BF3" s="389"/>
      <c r="BG3" s="382"/>
      <c r="BH3" s="389"/>
      <c r="BI3" s="382"/>
      <c r="BJ3" s="392"/>
      <c r="BK3" s="389"/>
      <c r="BL3" s="22" t="s">
        <v>159</v>
      </c>
      <c r="BM3" s="23" t="s">
        <v>160</v>
      </c>
      <c r="BN3" s="23" t="s">
        <v>161</v>
      </c>
      <c r="BO3" s="23" t="s">
        <v>162</v>
      </c>
      <c r="BP3" s="23" t="s">
        <v>163</v>
      </c>
      <c r="BQ3" s="23" t="s">
        <v>156</v>
      </c>
      <c r="BR3" s="23" t="s">
        <v>164</v>
      </c>
      <c r="BS3" s="23" t="s">
        <v>165</v>
      </c>
      <c r="BT3" s="23" t="s">
        <v>166</v>
      </c>
      <c r="BU3" s="23" t="s">
        <v>167</v>
      </c>
      <c r="BV3" s="282" t="s">
        <v>230</v>
      </c>
      <c r="BW3" s="25" t="s">
        <v>84</v>
      </c>
      <c r="BX3" s="15" t="s">
        <v>45</v>
      </c>
      <c r="BY3" s="18" t="s">
        <v>151</v>
      </c>
      <c r="BZ3" s="20" t="s">
        <v>152</v>
      </c>
      <c r="CA3" s="15" t="s">
        <v>45</v>
      </c>
      <c r="CB3" s="18" t="s">
        <v>151</v>
      </c>
      <c r="CC3" s="20" t="s">
        <v>152</v>
      </c>
      <c r="CD3" s="15" t="s">
        <v>45</v>
      </c>
      <c r="CE3" s="18" t="s">
        <v>151</v>
      </c>
      <c r="CF3" s="20" t="s">
        <v>152</v>
      </c>
      <c r="CG3" s="15" t="s">
        <v>45</v>
      </c>
      <c r="CH3" s="18" t="s">
        <v>151</v>
      </c>
      <c r="CI3" s="20" t="s">
        <v>152</v>
      </c>
      <c r="CJ3" s="15" t="s">
        <v>45</v>
      </c>
      <c r="CK3" s="18" t="s">
        <v>151</v>
      </c>
      <c r="CL3" s="20" t="s">
        <v>152</v>
      </c>
      <c r="CM3" s="15" t="s">
        <v>45</v>
      </c>
      <c r="CN3" s="18" t="s">
        <v>151</v>
      </c>
      <c r="CO3" s="20" t="s">
        <v>152</v>
      </c>
      <c r="CP3" s="15" t="s">
        <v>45</v>
      </c>
      <c r="CQ3" s="18" t="s">
        <v>151</v>
      </c>
      <c r="CR3" s="20" t="s">
        <v>152</v>
      </c>
      <c r="CS3" s="15" t="s">
        <v>45</v>
      </c>
      <c r="CT3" s="18" t="s">
        <v>151</v>
      </c>
      <c r="CU3" s="20" t="s">
        <v>152</v>
      </c>
      <c r="CV3" s="15" t="s">
        <v>45</v>
      </c>
      <c r="CW3" s="18" t="s">
        <v>151</v>
      </c>
      <c r="CX3" s="20" t="s">
        <v>152</v>
      </c>
      <c r="CY3" s="15" t="s">
        <v>45</v>
      </c>
      <c r="CZ3" s="18" t="s">
        <v>151</v>
      </c>
      <c r="DA3" s="20" t="s">
        <v>152</v>
      </c>
      <c r="DB3" s="15" t="s">
        <v>45</v>
      </c>
      <c r="DC3" s="20" t="s">
        <v>151</v>
      </c>
      <c r="DD3" s="15" t="s">
        <v>45</v>
      </c>
      <c r="DE3" s="20" t="s">
        <v>151</v>
      </c>
      <c r="DF3" s="15" t="s">
        <v>45</v>
      </c>
      <c r="DG3" s="20" t="s">
        <v>151</v>
      </c>
      <c r="DH3" s="15" t="s">
        <v>157</v>
      </c>
      <c r="DI3" s="20" t="s">
        <v>158</v>
      </c>
      <c r="DJ3" s="15" t="s">
        <v>45</v>
      </c>
      <c r="DK3" s="20" t="s">
        <v>151</v>
      </c>
      <c r="DL3" s="397"/>
      <c r="DM3" s="4"/>
      <c r="DN3" s="4"/>
      <c r="DO3" s="4"/>
      <c r="DP3" s="4"/>
      <c r="DQ3" s="4"/>
      <c r="DR3" s="4"/>
      <c r="DS3" s="4"/>
      <c r="DT3" s="4"/>
      <c r="DU3" s="4"/>
    </row>
    <row r="4" spans="1:125" ht="19.5" customHeight="1" thickBot="1">
      <c r="A4" s="26">
        <f>Data!A52+1</f>
        <v>58</v>
      </c>
      <c r="B4" s="27"/>
      <c r="C4" s="29"/>
      <c r="D4" s="27"/>
      <c r="E4" s="27"/>
      <c r="F4" s="30"/>
      <c r="G4" s="32" t="b">
        <v>0</v>
      </c>
      <c r="H4" s="33" t="b">
        <v>0</v>
      </c>
      <c r="I4" s="33" t="b">
        <v>0</v>
      </c>
      <c r="J4" s="35"/>
      <c r="K4" s="32"/>
      <c r="L4" s="33"/>
      <c r="M4" s="35"/>
      <c r="N4" s="32" t="b">
        <v>0</v>
      </c>
      <c r="O4" s="33" t="b">
        <v>0</v>
      </c>
      <c r="P4" s="33" t="b">
        <v>0</v>
      </c>
      <c r="Q4" s="33" t="b">
        <v>0</v>
      </c>
      <c r="R4" s="33" t="b">
        <v>0</v>
      </c>
      <c r="S4" s="49"/>
      <c r="T4" s="32"/>
      <c r="U4" s="33"/>
      <c r="V4" s="40"/>
      <c r="W4" s="35"/>
      <c r="X4" s="51"/>
      <c r="Y4" s="52"/>
      <c r="Z4" s="52"/>
      <c r="AA4" s="52"/>
      <c r="AB4" s="52"/>
      <c r="AC4" s="53">
        <f t="shared" ref="AC4:AC12" si="0">SUM(X4:AB4)</f>
        <v>0</v>
      </c>
      <c r="AD4" s="51"/>
      <c r="AE4" s="52"/>
      <c r="AF4" s="52"/>
      <c r="AG4" s="52"/>
      <c r="AH4" s="54"/>
      <c r="AI4" s="35">
        <f t="shared" ref="AI4:AI12" si="1">SUM(AD4:AH4)</f>
        <v>0</v>
      </c>
      <c r="AJ4" s="51"/>
      <c r="AK4" s="52"/>
      <c r="AL4" s="52"/>
      <c r="AM4" s="52"/>
      <c r="AN4" s="52"/>
      <c r="AO4" s="35">
        <f t="shared" ref="AO4:AO12" si="2">SUM(X4:AB4)</f>
        <v>0</v>
      </c>
      <c r="AP4" s="232"/>
      <c r="AQ4" s="52"/>
      <c r="AR4" s="52"/>
      <c r="AS4" s="52"/>
      <c r="AT4" s="52"/>
      <c r="AU4" s="264"/>
      <c r="AV4" s="232"/>
      <c r="AW4" s="52"/>
      <c r="AX4" s="52"/>
      <c r="AY4" s="52"/>
      <c r="AZ4" s="264"/>
      <c r="BA4" s="35"/>
      <c r="BB4" s="32"/>
      <c r="BC4" s="33"/>
      <c r="BD4" s="33"/>
      <c r="BE4" s="33"/>
      <c r="BF4" s="35"/>
      <c r="BG4" s="32"/>
      <c r="BH4" s="49"/>
      <c r="BI4" s="32" t="s">
        <v>92</v>
      </c>
      <c r="BJ4" s="33" t="s">
        <v>44</v>
      </c>
      <c r="BK4" s="35" t="s">
        <v>45</v>
      </c>
      <c r="BL4" s="32" t="b">
        <v>0</v>
      </c>
      <c r="BM4" s="33" t="b">
        <v>0</v>
      </c>
      <c r="BN4" s="33" t="b">
        <v>0</v>
      </c>
      <c r="BO4" s="33" t="b">
        <v>0</v>
      </c>
      <c r="BP4" s="33" t="b">
        <v>0</v>
      </c>
      <c r="BQ4" s="33" t="b">
        <v>0</v>
      </c>
      <c r="BR4" s="33" t="b">
        <v>0</v>
      </c>
      <c r="BS4" s="33" t="b">
        <v>0</v>
      </c>
      <c r="BT4" s="33" t="b">
        <v>0</v>
      </c>
      <c r="BU4" s="33" t="b">
        <v>0</v>
      </c>
      <c r="BV4" s="265"/>
      <c r="BW4" s="49"/>
      <c r="BX4" s="58"/>
      <c r="BY4" s="59"/>
      <c r="BZ4" s="60"/>
      <c r="CA4" s="58"/>
      <c r="CB4" s="59"/>
      <c r="CC4" s="60"/>
      <c r="CD4" s="58"/>
      <c r="CE4" s="59"/>
      <c r="CF4" s="60"/>
      <c r="CG4" s="58"/>
      <c r="CH4" s="59"/>
      <c r="CI4" s="60"/>
      <c r="CJ4" s="58"/>
      <c r="CK4" s="59"/>
      <c r="CL4" s="60"/>
      <c r="CM4" s="58"/>
      <c r="CN4" s="59"/>
      <c r="CO4" s="60"/>
      <c r="CP4" s="58"/>
      <c r="CQ4" s="59"/>
      <c r="CR4" s="60"/>
      <c r="CS4" s="58"/>
      <c r="CT4" s="59"/>
      <c r="CU4" s="60"/>
      <c r="CV4" s="58"/>
      <c r="CW4" s="59"/>
      <c r="CX4" s="60"/>
      <c r="CY4" s="58"/>
      <c r="CZ4" s="59"/>
      <c r="DA4" s="60"/>
      <c r="DB4" s="63">
        <f t="shared" ref="DB4:DB12" si="3">COUNTIF(BX4,"Normal")+COUNTIF(CA4,"Normal")+COUNTIF(CD4,"Normal")+COUNTIF(CG4,"Normal")+COUNTIF(CJ4,"Normal")+COUNTIF(CM4,"Normal")+COUNTIF(CP4,"Normal")+COUNTIF(CS4,"Normal")+COUNTIF(CV4,"Normal")+COUNTIF(CY4,"Normal")</f>
        <v>0</v>
      </c>
      <c r="DC4" s="64">
        <f t="shared" ref="DC4:DC12" si="4">COUNTIF(BY4,"Normal")+COUNTIF(CB4,"Normal")+COUNTIF(CE4,"Normal")+COUNTIF(CH4,"Normal")+COUNTIF(CK4,"Normal")+COUNTIF(CN4,"Normal")+COUNTIF(CQ4,"Normal")+COUNTIF(CT4,"Normal")+COUNTIF(CW4,"Normal")+COUNTIF(CZ4,"Normal")</f>
        <v>0</v>
      </c>
      <c r="DD4" s="32">
        <f t="shared" ref="DD4:DD12" si="5">COUNTIF(BX4,"Impaired")+COUNTIF(CA4,"Impaired")+COUNTIF(CD4,"Impaired")+COUNTIF(CG4,"Impaired")+COUNTIF(CJ4,"Impaired")+COUNTIF(CM4,"Impaired")+COUNTIF(CP4,"Impaired")+COUNTIF(CS4,"Impaired")+COUNTIF(CV4,"Impaired")+COUNTIF(CY4,"Impaired")</f>
        <v>0</v>
      </c>
      <c r="DE4" s="35">
        <f t="shared" ref="DE4:DE12" si="6">COUNTIF(BY4,"Impaired")+COUNTIF(CB4,"Impaired")+COUNTIF(CE4,"Impaired")+COUNTIF(CH4,"Impaired")+COUNTIF(CK4,"Impaired")+COUNTIF(CN4,"Impaired")+COUNTIF(CQ4,"Impaired")+COUNTIF(CT4,"Impaired")+COUNTIF(CW4,"Impaired")+COUNTIF(CZ4,"Impaired")</f>
        <v>0</v>
      </c>
      <c r="DF4" s="32">
        <f t="shared" ref="DF4:DF12" si="7">COUNTIF(BX4,"Decompensated")+COUNTIF(CA4,"Decompensated")+COUNTIF(CD4,"Decompensated")+COUNTIF(CG4,"Decompensated")+COUNTIF(CJ4,"Decompensated")+COUNTIF(CM4,"Decompensated")+COUNTIF(CP4,"Decompensated")+COUNTIF(CS4,"Decompensated")+COUNTIF(CV4,"Decompensated")+COUNTIF(CY4,"Decompensated")</f>
        <v>0</v>
      </c>
      <c r="DG4" s="35">
        <f t="shared" ref="DG4:DG12" si="8">COUNTIF(BY4,"Decompensated")+COUNTIF(CB4,"Decompensated")+COUNTIF(CE4,"Decompensated")+COUNTIF(CH4,"Decompensated")+COUNTIF(CK4,"Decompensated")+COUNTIF(CN4,"Decompensated")+COUNTIF(CQ4,"Decompensated")+COUNTIF(CT4,"Decompensated")+COUNTIF(CW4,"Decompensated")+COUNTIF(CZ4,"Decompensated")</f>
        <v>0</v>
      </c>
      <c r="DH4" s="32">
        <f t="shared" ref="DH4:DI7" si="9">DB4+DD4+DF4</f>
        <v>0</v>
      </c>
      <c r="DI4" s="35">
        <f t="shared" si="9"/>
        <v>0</v>
      </c>
      <c r="DJ4" s="32">
        <f t="shared" ref="DJ4:DJ12" si="10">AC4</f>
        <v>0</v>
      </c>
      <c r="DK4" s="49"/>
      <c r="DL4" s="66"/>
      <c r="DM4" s="4"/>
      <c r="DN4" s="4"/>
      <c r="DO4" s="4"/>
      <c r="DP4" s="4"/>
      <c r="DQ4" s="4"/>
      <c r="DR4" s="4"/>
      <c r="DS4" s="4"/>
      <c r="DT4" s="4"/>
      <c r="DU4" s="4"/>
    </row>
    <row r="5" spans="1:125" ht="19.5" customHeight="1" thickBot="1">
      <c r="A5" s="26">
        <f>A4+1</f>
        <v>59</v>
      </c>
      <c r="B5" s="27"/>
      <c r="C5" s="29"/>
      <c r="D5" s="27"/>
      <c r="E5" s="27"/>
      <c r="F5" s="30"/>
      <c r="G5" s="32" t="b">
        <v>0</v>
      </c>
      <c r="H5" s="33" t="b">
        <v>0</v>
      </c>
      <c r="I5" s="33" t="b">
        <v>0</v>
      </c>
      <c r="J5" s="35"/>
      <c r="K5" s="32"/>
      <c r="L5" s="33"/>
      <c r="M5" s="35"/>
      <c r="N5" s="32" t="b">
        <v>0</v>
      </c>
      <c r="O5" s="33" t="b">
        <v>0</v>
      </c>
      <c r="P5" s="33" t="b">
        <v>0</v>
      </c>
      <c r="Q5" s="33" t="b">
        <v>0</v>
      </c>
      <c r="R5" s="33" t="b">
        <v>0</v>
      </c>
      <c r="S5" s="49"/>
      <c r="T5" s="32"/>
      <c r="U5" s="33"/>
      <c r="V5" s="40"/>
      <c r="W5" s="35"/>
      <c r="X5" s="51"/>
      <c r="Y5" s="52"/>
      <c r="Z5" s="52"/>
      <c r="AA5" s="52"/>
      <c r="AB5" s="52"/>
      <c r="AC5" s="53">
        <f t="shared" si="0"/>
        <v>0</v>
      </c>
      <c r="AD5" s="51"/>
      <c r="AE5" s="52"/>
      <c r="AF5" s="52"/>
      <c r="AG5" s="52"/>
      <c r="AH5" s="54"/>
      <c r="AI5" s="35">
        <f t="shared" si="1"/>
        <v>0</v>
      </c>
      <c r="AJ5" s="51"/>
      <c r="AK5" s="52"/>
      <c r="AL5" s="52"/>
      <c r="AM5" s="52"/>
      <c r="AN5" s="52"/>
      <c r="AO5" s="35">
        <f t="shared" si="2"/>
        <v>0</v>
      </c>
      <c r="AP5" s="232"/>
      <c r="AQ5" s="52"/>
      <c r="AR5" s="52"/>
      <c r="AS5" s="52"/>
      <c r="AT5" s="52"/>
      <c r="AU5" s="264"/>
      <c r="AV5" s="232"/>
      <c r="AW5" s="52"/>
      <c r="AX5" s="52"/>
      <c r="AY5" s="52"/>
      <c r="AZ5" s="264"/>
      <c r="BA5" s="35"/>
      <c r="BB5" s="32"/>
      <c r="BC5" s="33"/>
      <c r="BD5" s="33"/>
      <c r="BE5" s="33"/>
      <c r="BF5" s="35"/>
      <c r="BG5" s="32"/>
      <c r="BH5" s="49"/>
      <c r="BI5" s="32" t="s">
        <v>92</v>
      </c>
      <c r="BJ5" s="33" t="s">
        <v>44</v>
      </c>
      <c r="BK5" s="35" t="s">
        <v>45</v>
      </c>
      <c r="BL5" s="32" t="b">
        <v>0</v>
      </c>
      <c r="BM5" s="33" t="b">
        <v>0</v>
      </c>
      <c r="BN5" s="33" t="b">
        <v>0</v>
      </c>
      <c r="BO5" s="33" t="b">
        <v>0</v>
      </c>
      <c r="BP5" s="33" t="b">
        <v>0</v>
      </c>
      <c r="BQ5" s="33" t="b">
        <v>0</v>
      </c>
      <c r="BR5" s="33" t="b">
        <v>0</v>
      </c>
      <c r="BS5" s="33" t="b">
        <v>0</v>
      </c>
      <c r="BT5" s="33" t="b">
        <v>0</v>
      </c>
      <c r="BU5" s="33" t="b">
        <v>0</v>
      </c>
      <c r="BV5" s="265"/>
      <c r="BW5" s="49"/>
      <c r="BX5" s="58"/>
      <c r="BY5" s="59"/>
      <c r="BZ5" s="60"/>
      <c r="CA5" s="58"/>
      <c r="CB5" s="59"/>
      <c r="CC5" s="60"/>
      <c r="CD5" s="58"/>
      <c r="CE5" s="59"/>
      <c r="CF5" s="60"/>
      <c r="CG5" s="58"/>
      <c r="CH5" s="59"/>
      <c r="CI5" s="60"/>
      <c r="CJ5" s="58"/>
      <c r="CK5" s="59"/>
      <c r="CL5" s="60"/>
      <c r="CM5" s="58"/>
      <c r="CN5" s="59"/>
      <c r="CO5" s="60"/>
      <c r="CP5" s="58"/>
      <c r="CQ5" s="59"/>
      <c r="CR5" s="60"/>
      <c r="CS5" s="58"/>
      <c r="CT5" s="59"/>
      <c r="CU5" s="60"/>
      <c r="CV5" s="58"/>
      <c r="CW5" s="59"/>
      <c r="CX5" s="60"/>
      <c r="CY5" s="58"/>
      <c r="CZ5" s="59"/>
      <c r="DA5" s="60"/>
      <c r="DB5" s="63">
        <f t="shared" si="3"/>
        <v>0</v>
      </c>
      <c r="DC5" s="64">
        <f t="shared" si="4"/>
        <v>0</v>
      </c>
      <c r="DD5" s="32">
        <f t="shared" si="5"/>
        <v>0</v>
      </c>
      <c r="DE5" s="35">
        <f t="shared" si="6"/>
        <v>0</v>
      </c>
      <c r="DF5" s="32">
        <f t="shared" si="7"/>
        <v>0</v>
      </c>
      <c r="DG5" s="35">
        <f t="shared" si="8"/>
        <v>0</v>
      </c>
      <c r="DH5" s="32">
        <f t="shared" si="9"/>
        <v>0</v>
      </c>
      <c r="DI5" s="35">
        <f t="shared" si="9"/>
        <v>0</v>
      </c>
      <c r="DJ5" s="32">
        <f t="shared" si="10"/>
        <v>0</v>
      </c>
      <c r="DK5" s="49"/>
      <c r="DL5" s="66"/>
      <c r="DM5" s="4"/>
      <c r="DN5" s="4"/>
      <c r="DO5" s="4"/>
      <c r="DP5" s="4"/>
      <c r="DQ5" s="4"/>
      <c r="DR5" s="4"/>
      <c r="DS5" s="4"/>
      <c r="DT5" s="4"/>
      <c r="DU5" s="4"/>
    </row>
    <row r="6" spans="1:125" ht="19.5" customHeight="1" thickBot="1">
      <c r="A6" s="26">
        <f>Data!A53+1</f>
        <v>61</v>
      </c>
      <c r="B6" s="27"/>
      <c r="C6" s="29"/>
      <c r="D6" s="27"/>
      <c r="E6" s="27"/>
      <c r="F6" s="30"/>
      <c r="G6" s="32" t="b">
        <v>0</v>
      </c>
      <c r="H6" s="33" t="b">
        <v>0</v>
      </c>
      <c r="I6" s="33" t="b">
        <v>0</v>
      </c>
      <c r="J6" s="35"/>
      <c r="K6" s="32"/>
      <c r="L6" s="33"/>
      <c r="M6" s="35"/>
      <c r="N6" s="32" t="b">
        <v>0</v>
      </c>
      <c r="O6" s="33" t="b">
        <v>0</v>
      </c>
      <c r="P6" s="33" t="b">
        <v>0</v>
      </c>
      <c r="Q6" s="33" t="b">
        <v>0</v>
      </c>
      <c r="R6" s="33" t="b">
        <v>0</v>
      </c>
      <c r="S6" s="49"/>
      <c r="T6" s="32"/>
      <c r="U6" s="33"/>
      <c r="V6" s="40"/>
      <c r="W6" s="35"/>
      <c r="X6" s="51"/>
      <c r="Y6" s="52"/>
      <c r="Z6" s="52"/>
      <c r="AA6" s="52"/>
      <c r="AB6" s="52"/>
      <c r="AC6" s="53">
        <f t="shared" si="0"/>
        <v>0</v>
      </c>
      <c r="AD6" s="51"/>
      <c r="AE6" s="52"/>
      <c r="AF6" s="52"/>
      <c r="AG6" s="52"/>
      <c r="AH6" s="54"/>
      <c r="AI6" s="35">
        <f t="shared" si="1"/>
        <v>0</v>
      </c>
      <c r="AJ6" s="51"/>
      <c r="AK6" s="52"/>
      <c r="AL6" s="52"/>
      <c r="AM6" s="52"/>
      <c r="AN6" s="52"/>
      <c r="AO6" s="35">
        <f t="shared" si="2"/>
        <v>0</v>
      </c>
      <c r="AP6" s="232"/>
      <c r="AQ6" s="52"/>
      <c r="AR6" s="52"/>
      <c r="AS6" s="52"/>
      <c r="AT6" s="52"/>
      <c r="AU6" s="264"/>
      <c r="AV6" s="232"/>
      <c r="AW6" s="52"/>
      <c r="AX6" s="52"/>
      <c r="AY6" s="52"/>
      <c r="AZ6" s="264"/>
      <c r="BA6" s="35"/>
      <c r="BB6" s="32"/>
      <c r="BC6" s="33"/>
      <c r="BD6" s="33"/>
      <c r="BE6" s="33"/>
      <c r="BF6" s="35"/>
      <c r="BG6" s="32"/>
      <c r="BH6" s="49"/>
      <c r="BI6" s="32" t="s">
        <v>92</v>
      </c>
      <c r="BJ6" s="33" t="s">
        <v>44</v>
      </c>
      <c r="BK6" s="35" t="s">
        <v>45</v>
      </c>
      <c r="BL6" s="32" t="b">
        <v>0</v>
      </c>
      <c r="BM6" s="33" t="b">
        <v>0</v>
      </c>
      <c r="BN6" s="33" t="b">
        <v>0</v>
      </c>
      <c r="BO6" s="33" t="b">
        <v>0</v>
      </c>
      <c r="BP6" s="33" t="b">
        <v>0</v>
      </c>
      <c r="BQ6" s="33" t="b">
        <v>0</v>
      </c>
      <c r="BR6" s="33" t="b">
        <v>0</v>
      </c>
      <c r="BS6" s="33" t="b">
        <v>0</v>
      </c>
      <c r="BT6" s="33" t="b">
        <v>0</v>
      </c>
      <c r="BU6" s="33" t="b">
        <v>0</v>
      </c>
      <c r="BV6" s="265"/>
      <c r="BW6" s="49"/>
      <c r="BX6" s="58"/>
      <c r="BY6" s="59"/>
      <c r="BZ6" s="60"/>
      <c r="CA6" s="58"/>
      <c r="CB6" s="59"/>
      <c r="CC6" s="60"/>
      <c r="CD6" s="58"/>
      <c r="CE6" s="59"/>
      <c r="CF6" s="60"/>
      <c r="CG6" s="58"/>
      <c r="CH6" s="59"/>
      <c r="CI6" s="60"/>
      <c r="CJ6" s="58"/>
      <c r="CK6" s="59"/>
      <c r="CL6" s="60"/>
      <c r="CM6" s="58"/>
      <c r="CN6" s="59"/>
      <c r="CO6" s="60"/>
      <c r="CP6" s="58"/>
      <c r="CQ6" s="59"/>
      <c r="CR6" s="60"/>
      <c r="CS6" s="58"/>
      <c r="CT6" s="59"/>
      <c r="CU6" s="60"/>
      <c r="CV6" s="58"/>
      <c r="CW6" s="59"/>
      <c r="CX6" s="60"/>
      <c r="CY6" s="58"/>
      <c r="CZ6" s="59"/>
      <c r="DA6" s="60"/>
      <c r="DB6" s="63">
        <f t="shared" si="3"/>
        <v>0</v>
      </c>
      <c r="DC6" s="64">
        <f t="shared" si="4"/>
        <v>0</v>
      </c>
      <c r="DD6" s="32">
        <f t="shared" si="5"/>
        <v>0</v>
      </c>
      <c r="DE6" s="35">
        <f t="shared" si="6"/>
        <v>0</v>
      </c>
      <c r="DF6" s="32">
        <f t="shared" si="7"/>
        <v>0</v>
      </c>
      <c r="DG6" s="35">
        <f t="shared" si="8"/>
        <v>0</v>
      </c>
      <c r="DH6" s="32">
        <f t="shared" si="9"/>
        <v>0</v>
      </c>
      <c r="DI6" s="35">
        <f t="shared" si="9"/>
        <v>0</v>
      </c>
      <c r="DJ6" s="32">
        <f t="shared" si="10"/>
        <v>0</v>
      </c>
      <c r="DK6" s="49"/>
      <c r="DL6" s="66"/>
      <c r="DM6" s="4"/>
      <c r="DN6" s="4"/>
      <c r="DO6" s="4"/>
      <c r="DP6" s="4"/>
      <c r="DQ6" s="4"/>
      <c r="DR6" s="4"/>
      <c r="DS6" s="4"/>
      <c r="DT6" s="4"/>
      <c r="DU6" s="4"/>
    </row>
    <row r="7" spans="1:125" ht="19.5" customHeight="1">
      <c r="A7" s="26">
        <f>A6+1</f>
        <v>62</v>
      </c>
      <c r="B7" s="27"/>
      <c r="C7" s="29"/>
      <c r="D7" s="27"/>
      <c r="E7" s="27"/>
      <c r="F7" s="30"/>
      <c r="G7" s="32" t="b">
        <v>0</v>
      </c>
      <c r="H7" s="33" t="b">
        <v>0</v>
      </c>
      <c r="I7" s="33" t="b">
        <v>0</v>
      </c>
      <c r="J7" s="35"/>
      <c r="K7" s="32"/>
      <c r="L7" s="33"/>
      <c r="M7" s="35"/>
      <c r="N7" s="32" t="b">
        <v>0</v>
      </c>
      <c r="O7" s="33" t="b">
        <v>0</v>
      </c>
      <c r="P7" s="33" t="b">
        <v>0</v>
      </c>
      <c r="Q7" s="33" t="b">
        <v>0</v>
      </c>
      <c r="R7" s="33" t="b">
        <v>0</v>
      </c>
      <c r="S7" s="49"/>
      <c r="T7" s="32"/>
      <c r="U7" s="33"/>
      <c r="V7" s="40"/>
      <c r="W7" s="35"/>
      <c r="X7" s="51"/>
      <c r="Y7" s="52"/>
      <c r="Z7" s="52"/>
      <c r="AA7" s="52"/>
      <c r="AB7" s="52"/>
      <c r="AC7" s="53">
        <f t="shared" si="0"/>
        <v>0</v>
      </c>
      <c r="AD7" s="51"/>
      <c r="AE7" s="52"/>
      <c r="AF7" s="52"/>
      <c r="AG7" s="52"/>
      <c r="AH7" s="54"/>
      <c r="AI7" s="35">
        <f t="shared" si="1"/>
        <v>0</v>
      </c>
      <c r="AJ7" s="51"/>
      <c r="AK7" s="52"/>
      <c r="AL7" s="52"/>
      <c r="AM7" s="52"/>
      <c r="AN7" s="52"/>
      <c r="AO7" s="35">
        <f t="shared" si="2"/>
        <v>0</v>
      </c>
      <c r="AP7" s="232"/>
      <c r="AQ7" s="52"/>
      <c r="AR7" s="52"/>
      <c r="AS7" s="52"/>
      <c r="AT7" s="52"/>
      <c r="AU7" s="264"/>
      <c r="AV7" s="232"/>
      <c r="AW7" s="52"/>
      <c r="AX7" s="52"/>
      <c r="AY7" s="52"/>
      <c r="AZ7" s="264"/>
      <c r="BA7" s="35"/>
      <c r="BB7" s="32"/>
      <c r="BC7" s="33"/>
      <c r="BD7" s="33"/>
      <c r="BE7" s="33"/>
      <c r="BF7" s="35"/>
      <c r="BG7" s="32"/>
      <c r="BH7" s="49"/>
      <c r="BI7" s="32" t="s">
        <v>92</v>
      </c>
      <c r="BJ7" s="33" t="s">
        <v>44</v>
      </c>
      <c r="BK7" s="35" t="s">
        <v>45</v>
      </c>
      <c r="BL7" s="32" t="b">
        <v>0</v>
      </c>
      <c r="BM7" s="33" t="b">
        <v>0</v>
      </c>
      <c r="BN7" s="33" t="b">
        <v>0</v>
      </c>
      <c r="BO7" s="33" t="b">
        <v>0</v>
      </c>
      <c r="BP7" s="33" t="b">
        <v>0</v>
      </c>
      <c r="BQ7" s="33" t="b">
        <v>0</v>
      </c>
      <c r="BR7" s="33" t="b">
        <v>0</v>
      </c>
      <c r="BS7" s="33" t="b">
        <v>0</v>
      </c>
      <c r="BT7" s="33" t="b">
        <v>0</v>
      </c>
      <c r="BU7" s="33" t="b">
        <v>0</v>
      </c>
      <c r="BV7" s="265"/>
      <c r="BW7" s="49"/>
      <c r="BX7" s="58"/>
      <c r="BY7" s="59"/>
      <c r="BZ7" s="60"/>
      <c r="CA7" s="58"/>
      <c r="CB7" s="59"/>
      <c r="CC7" s="60"/>
      <c r="CD7" s="58"/>
      <c r="CE7" s="59"/>
      <c r="CF7" s="60"/>
      <c r="CG7" s="58"/>
      <c r="CH7" s="59"/>
      <c r="CI7" s="60"/>
      <c r="CJ7" s="58"/>
      <c r="CK7" s="59"/>
      <c r="CL7" s="60"/>
      <c r="CM7" s="58"/>
      <c r="CN7" s="59"/>
      <c r="CO7" s="60"/>
      <c r="CP7" s="58"/>
      <c r="CQ7" s="59"/>
      <c r="CR7" s="60"/>
      <c r="CS7" s="58"/>
      <c r="CT7" s="59"/>
      <c r="CU7" s="60"/>
      <c r="CV7" s="58"/>
      <c r="CW7" s="59"/>
      <c r="CX7" s="60"/>
      <c r="CY7" s="58"/>
      <c r="CZ7" s="59"/>
      <c r="DA7" s="60"/>
      <c r="DB7" s="63">
        <f t="shared" si="3"/>
        <v>0</v>
      </c>
      <c r="DC7" s="64">
        <f t="shared" si="4"/>
        <v>0</v>
      </c>
      <c r="DD7" s="32">
        <f t="shared" si="5"/>
        <v>0</v>
      </c>
      <c r="DE7" s="35">
        <f t="shared" si="6"/>
        <v>0</v>
      </c>
      <c r="DF7" s="32">
        <f t="shared" si="7"/>
        <v>0</v>
      </c>
      <c r="DG7" s="35">
        <f t="shared" si="8"/>
        <v>0</v>
      </c>
      <c r="DH7" s="32">
        <f t="shared" si="9"/>
        <v>0</v>
      </c>
      <c r="DI7" s="35">
        <f t="shared" si="9"/>
        <v>0</v>
      </c>
      <c r="DJ7" s="32">
        <f t="shared" si="10"/>
        <v>0</v>
      </c>
      <c r="DK7" s="49"/>
      <c r="DL7" s="66"/>
      <c r="DM7" s="4"/>
      <c r="DN7" s="4"/>
      <c r="DO7" s="4"/>
      <c r="DP7" s="4"/>
      <c r="DQ7" s="4"/>
      <c r="DR7" s="4"/>
      <c r="DS7" s="4"/>
      <c r="DT7" s="4"/>
      <c r="DU7" s="4"/>
    </row>
    <row r="8" spans="1:125" ht="18.75" customHeight="1">
      <c r="A8" s="285">
        <f>Data!A67+1</f>
        <v>78</v>
      </c>
      <c r="B8" s="286"/>
      <c r="C8" s="286"/>
      <c r="D8" s="286"/>
      <c r="E8" s="286"/>
      <c r="F8" s="286"/>
      <c r="G8" s="233" t="b">
        <v>0</v>
      </c>
      <c r="H8" s="234" t="b">
        <v>0</v>
      </c>
      <c r="I8" s="234" t="b">
        <v>0</v>
      </c>
      <c r="J8" s="235"/>
      <c r="K8" s="235"/>
      <c r="L8" s="235"/>
      <c r="M8" s="235"/>
      <c r="N8" s="233" t="b">
        <v>0</v>
      </c>
      <c r="O8" s="234" t="b">
        <v>0</v>
      </c>
      <c r="P8" s="234" t="b">
        <v>0</v>
      </c>
      <c r="Q8" s="234" t="b">
        <v>0</v>
      </c>
      <c r="R8" s="234" t="b">
        <v>0</v>
      </c>
      <c r="S8" s="235"/>
      <c r="T8" s="233"/>
      <c r="U8" s="234"/>
      <c r="V8" s="236"/>
      <c r="W8" s="237"/>
      <c r="X8" s="249"/>
      <c r="Y8" s="250"/>
      <c r="Z8" s="250"/>
      <c r="AA8" s="250"/>
      <c r="AB8" s="251"/>
      <c r="AC8" s="237">
        <f t="shared" si="0"/>
        <v>0</v>
      </c>
      <c r="AD8" s="249"/>
      <c r="AE8" s="250"/>
      <c r="AF8" s="250"/>
      <c r="AG8" s="250"/>
      <c r="AH8" s="251"/>
      <c r="AI8" s="237">
        <f t="shared" si="1"/>
        <v>0</v>
      </c>
      <c r="AJ8" s="249"/>
      <c r="AK8" s="250"/>
      <c r="AL8" s="250"/>
      <c r="AM8" s="250"/>
      <c r="AN8" s="250"/>
      <c r="AO8" s="237">
        <f t="shared" si="2"/>
        <v>0</v>
      </c>
      <c r="AP8" s="275"/>
      <c r="AQ8" s="250"/>
      <c r="AR8" s="250"/>
      <c r="AS8" s="250"/>
      <c r="AT8" s="250"/>
      <c r="AU8" s="270"/>
      <c r="AV8" s="275"/>
      <c r="AW8" s="250"/>
      <c r="AX8" s="250"/>
      <c r="AY8" s="250"/>
      <c r="AZ8" s="270"/>
      <c r="BA8" s="237"/>
      <c r="BB8" s="233"/>
      <c r="BC8" s="234"/>
      <c r="BD8" s="234"/>
      <c r="BE8" s="234"/>
      <c r="BF8" s="237"/>
      <c r="BG8" s="252"/>
      <c r="BH8" s="235"/>
      <c r="BI8" s="233"/>
      <c r="BJ8" s="234"/>
      <c r="BK8" s="237"/>
      <c r="BL8" s="233" t="b">
        <v>0</v>
      </c>
      <c r="BM8" s="234" t="b">
        <v>0</v>
      </c>
      <c r="BN8" s="234" t="b">
        <v>0</v>
      </c>
      <c r="BO8" s="234" t="b">
        <v>0</v>
      </c>
      <c r="BP8" s="234" t="b">
        <v>0</v>
      </c>
      <c r="BQ8" s="234" t="b">
        <v>0</v>
      </c>
      <c r="BR8" s="234" t="b">
        <v>0</v>
      </c>
      <c r="BS8" s="234" t="b">
        <v>0</v>
      </c>
      <c r="BT8" s="234" t="b">
        <v>0</v>
      </c>
      <c r="BU8" s="234" t="b">
        <v>0</v>
      </c>
      <c r="BV8" s="267"/>
      <c r="BW8" s="235"/>
      <c r="BX8" s="253"/>
      <c r="BY8" s="238"/>
      <c r="BZ8" s="239"/>
      <c r="CA8" s="253"/>
      <c r="CB8" s="238"/>
      <c r="CC8" s="239"/>
      <c r="CD8" s="253"/>
      <c r="CE8" s="238"/>
      <c r="CF8" s="239"/>
      <c r="CG8" s="253"/>
      <c r="CH8" s="238"/>
      <c r="CI8" s="239"/>
      <c r="CJ8" s="253"/>
      <c r="CK8" s="238"/>
      <c r="CL8" s="239"/>
      <c r="CM8" s="253"/>
      <c r="CN8" s="238"/>
      <c r="CO8" s="239"/>
      <c r="CP8" s="253"/>
      <c r="CQ8" s="238"/>
      <c r="CR8" s="239"/>
      <c r="CS8" s="253"/>
      <c r="CT8" s="238"/>
      <c r="CU8" s="239"/>
      <c r="CV8" s="253"/>
      <c r="CW8" s="238"/>
      <c r="CX8" s="239"/>
      <c r="CY8" s="253"/>
      <c r="CZ8" s="238"/>
      <c r="DA8" s="239"/>
      <c r="DB8" s="233">
        <f t="shared" si="3"/>
        <v>0</v>
      </c>
      <c r="DC8" s="237">
        <f t="shared" si="4"/>
        <v>0</v>
      </c>
      <c r="DD8" s="233">
        <f t="shared" si="5"/>
        <v>0</v>
      </c>
      <c r="DE8" s="237">
        <f t="shared" si="6"/>
        <v>0</v>
      </c>
      <c r="DF8" s="233">
        <f t="shared" si="7"/>
        <v>0</v>
      </c>
      <c r="DG8" s="237">
        <f t="shared" si="8"/>
        <v>0</v>
      </c>
      <c r="DH8" s="233">
        <f t="shared" ref="DH8:DI12" si="11">COUNTIF(CD8,"Normal")+COUNTIF(CG8,"Normal")+COUNTIF(CJ8,"Normal")+COUNTIF(CM8,"Normal")+COUNTIF(CP8,"Normal")+COUNTIF(CS8,"Normal")+COUNTIF(CV8,"Normal")+COUNTIF(CY8,"Normal")+COUNTIF(DB8,"Normal")+COUNTIF(DE8,"Normal")</f>
        <v>0</v>
      </c>
      <c r="DI8" s="237">
        <f t="shared" si="11"/>
        <v>0</v>
      </c>
      <c r="DJ8" s="233">
        <f t="shared" si="10"/>
        <v>0</v>
      </c>
      <c r="DK8" s="235"/>
      <c r="DL8" s="240"/>
      <c r="DM8" s="4"/>
      <c r="DN8" s="4"/>
      <c r="DO8" s="4"/>
      <c r="DP8" s="4"/>
      <c r="DQ8" s="4"/>
      <c r="DR8" s="4"/>
      <c r="DS8" s="4"/>
      <c r="DT8" s="4"/>
      <c r="DU8" s="4"/>
    </row>
    <row r="9" spans="1:125" ht="18.75" customHeight="1">
      <c r="A9" s="285">
        <f>Data!A68+1</f>
        <v>80</v>
      </c>
      <c r="B9" s="286" t="s">
        <v>246</v>
      </c>
      <c r="C9" s="286"/>
      <c r="D9" s="286"/>
      <c r="E9" s="286"/>
      <c r="F9" s="286"/>
      <c r="G9" s="233" t="b">
        <v>0</v>
      </c>
      <c r="H9" s="234" t="b">
        <v>0</v>
      </c>
      <c r="I9" s="234" t="b">
        <v>0</v>
      </c>
      <c r="J9" s="235"/>
      <c r="K9" s="235"/>
      <c r="L9" s="235"/>
      <c r="M9" s="235"/>
      <c r="N9" s="233" t="b">
        <v>0</v>
      </c>
      <c r="O9" s="234" t="b">
        <v>0</v>
      </c>
      <c r="P9" s="234" t="b">
        <v>0</v>
      </c>
      <c r="Q9" s="234" t="b">
        <v>0</v>
      </c>
      <c r="R9" s="234" t="b">
        <v>0</v>
      </c>
      <c r="S9" s="235"/>
      <c r="T9" s="233"/>
      <c r="U9" s="234"/>
      <c r="V9" s="236"/>
      <c r="W9" s="237"/>
      <c r="X9" s="249"/>
      <c r="Y9" s="250"/>
      <c r="Z9" s="250"/>
      <c r="AA9" s="250"/>
      <c r="AB9" s="251"/>
      <c r="AC9" s="237">
        <f t="shared" si="0"/>
        <v>0</v>
      </c>
      <c r="AD9" s="249"/>
      <c r="AE9" s="250"/>
      <c r="AF9" s="250"/>
      <c r="AG9" s="250"/>
      <c r="AH9" s="251"/>
      <c r="AI9" s="237">
        <f t="shared" si="1"/>
        <v>0</v>
      </c>
      <c r="AJ9" s="249"/>
      <c r="AK9" s="250"/>
      <c r="AL9" s="250"/>
      <c r="AM9" s="250"/>
      <c r="AN9" s="250"/>
      <c r="AO9" s="237">
        <f t="shared" si="2"/>
        <v>0</v>
      </c>
      <c r="AP9" s="275"/>
      <c r="AQ9" s="250"/>
      <c r="AR9" s="250"/>
      <c r="AS9" s="250"/>
      <c r="AT9" s="250"/>
      <c r="AU9" s="270"/>
      <c r="AV9" s="275"/>
      <c r="AW9" s="250"/>
      <c r="AX9" s="250"/>
      <c r="AY9" s="250"/>
      <c r="AZ9" s="270"/>
      <c r="BA9" s="237"/>
      <c r="BB9" s="233"/>
      <c r="BC9" s="234"/>
      <c r="BD9" s="234"/>
      <c r="BE9" s="234"/>
      <c r="BF9" s="237"/>
      <c r="BG9" s="252"/>
      <c r="BH9" s="235"/>
      <c r="BI9" s="233"/>
      <c r="BJ9" s="234"/>
      <c r="BK9" s="237"/>
      <c r="BL9" s="233" t="b">
        <v>0</v>
      </c>
      <c r="BM9" s="234" t="b">
        <v>0</v>
      </c>
      <c r="BN9" s="234" t="b">
        <v>0</v>
      </c>
      <c r="BO9" s="234" t="b">
        <v>0</v>
      </c>
      <c r="BP9" s="234" t="b">
        <v>0</v>
      </c>
      <c r="BQ9" s="234" t="b">
        <v>0</v>
      </c>
      <c r="BR9" s="234" t="b">
        <v>0</v>
      </c>
      <c r="BS9" s="234" t="b">
        <v>0</v>
      </c>
      <c r="BT9" s="234" t="b">
        <v>0</v>
      </c>
      <c r="BU9" s="234" t="b">
        <v>0</v>
      </c>
      <c r="BV9" s="267"/>
      <c r="BW9" s="235"/>
      <c r="BX9" s="253"/>
      <c r="BY9" s="238"/>
      <c r="BZ9" s="239"/>
      <c r="CA9" s="253"/>
      <c r="CB9" s="238"/>
      <c r="CC9" s="239"/>
      <c r="CD9" s="253"/>
      <c r="CE9" s="238"/>
      <c r="CF9" s="239"/>
      <c r="CG9" s="253"/>
      <c r="CH9" s="238"/>
      <c r="CI9" s="239"/>
      <c r="CJ9" s="253"/>
      <c r="CK9" s="238"/>
      <c r="CL9" s="239"/>
      <c r="CM9" s="253"/>
      <c r="CN9" s="238"/>
      <c r="CO9" s="239"/>
      <c r="CP9" s="253"/>
      <c r="CQ9" s="238"/>
      <c r="CR9" s="239"/>
      <c r="CS9" s="253"/>
      <c r="CT9" s="238"/>
      <c r="CU9" s="239"/>
      <c r="CV9" s="253"/>
      <c r="CW9" s="238"/>
      <c r="CX9" s="239"/>
      <c r="CY9" s="253"/>
      <c r="CZ9" s="238"/>
      <c r="DA9" s="239"/>
      <c r="DB9" s="233">
        <f t="shared" si="3"/>
        <v>0</v>
      </c>
      <c r="DC9" s="237">
        <f t="shared" si="4"/>
        <v>0</v>
      </c>
      <c r="DD9" s="233">
        <f t="shared" si="5"/>
        <v>0</v>
      </c>
      <c r="DE9" s="237">
        <f t="shared" si="6"/>
        <v>0</v>
      </c>
      <c r="DF9" s="233">
        <f t="shared" si="7"/>
        <v>0</v>
      </c>
      <c r="DG9" s="237">
        <f t="shared" si="8"/>
        <v>0</v>
      </c>
      <c r="DH9" s="233">
        <f t="shared" si="11"/>
        <v>0</v>
      </c>
      <c r="DI9" s="237">
        <f t="shared" si="11"/>
        <v>0</v>
      </c>
      <c r="DJ9" s="233">
        <f t="shared" si="10"/>
        <v>0</v>
      </c>
      <c r="DK9" s="235"/>
      <c r="DL9" s="240"/>
      <c r="DM9" s="4"/>
      <c r="DN9" s="4"/>
      <c r="DO9" s="4"/>
      <c r="DP9" s="4"/>
      <c r="DQ9" s="4"/>
      <c r="DR9" s="4"/>
      <c r="DS9" s="4"/>
      <c r="DT9" s="4"/>
      <c r="DU9" s="4"/>
    </row>
    <row r="10" spans="1:125" ht="18.75" customHeight="1">
      <c r="A10" s="259">
        <f>Data!A84+1</f>
        <v>98</v>
      </c>
      <c r="B10" s="260"/>
      <c r="C10" s="260"/>
      <c r="D10" s="261"/>
      <c r="E10" s="261"/>
      <c r="F10" s="228"/>
      <c r="G10" s="244" t="b">
        <v>0</v>
      </c>
      <c r="H10" s="241" t="b">
        <v>0</v>
      </c>
      <c r="I10" s="241" t="b">
        <v>0</v>
      </c>
      <c r="J10" s="242"/>
      <c r="K10" s="244"/>
      <c r="L10" s="241"/>
      <c r="M10" s="242"/>
      <c r="N10" s="244" t="b">
        <v>0</v>
      </c>
      <c r="O10" s="241" t="b">
        <v>0</v>
      </c>
      <c r="P10" s="241" t="b">
        <v>0</v>
      </c>
      <c r="Q10" s="241" t="b">
        <v>0</v>
      </c>
      <c r="R10" s="241" t="b">
        <v>0</v>
      </c>
      <c r="S10" s="242"/>
      <c r="T10" s="244"/>
      <c r="U10" s="241"/>
      <c r="V10" s="262"/>
      <c r="W10" s="243"/>
      <c r="X10" s="255"/>
      <c r="Y10" s="256"/>
      <c r="Z10" s="256"/>
      <c r="AA10" s="256"/>
      <c r="AB10" s="257"/>
      <c r="AC10" s="243">
        <f t="shared" si="0"/>
        <v>0</v>
      </c>
      <c r="AD10" s="255"/>
      <c r="AE10" s="256"/>
      <c r="AF10" s="256"/>
      <c r="AG10" s="256"/>
      <c r="AH10" s="257"/>
      <c r="AI10" s="243">
        <f t="shared" si="1"/>
        <v>0</v>
      </c>
      <c r="AJ10" s="255"/>
      <c r="AK10" s="256"/>
      <c r="AL10" s="256"/>
      <c r="AM10" s="256"/>
      <c r="AN10" s="256"/>
      <c r="AO10" s="243">
        <f t="shared" si="2"/>
        <v>0</v>
      </c>
      <c r="AP10" s="276"/>
      <c r="AQ10" s="256"/>
      <c r="AR10" s="256"/>
      <c r="AS10" s="256"/>
      <c r="AT10" s="256"/>
      <c r="AU10" s="271"/>
      <c r="AV10" s="276"/>
      <c r="AW10" s="256"/>
      <c r="AX10" s="256"/>
      <c r="AY10" s="256"/>
      <c r="AZ10" s="271"/>
      <c r="BA10" s="243"/>
      <c r="BB10" s="244"/>
      <c r="BC10" s="241"/>
      <c r="BD10" s="241"/>
      <c r="BE10" s="241"/>
      <c r="BF10" s="243"/>
      <c r="BG10" s="254"/>
      <c r="BH10" s="242"/>
      <c r="BI10" s="244"/>
      <c r="BJ10" s="241"/>
      <c r="BK10" s="243"/>
      <c r="BL10" s="244" t="b">
        <v>0</v>
      </c>
      <c r="BM10" s="241" t="b">
        <v>0</v>
      </c>
      <c r="BN10" s="241" t="b">
        <v>0</v>
      </c>
      <c r="BO10" s="241" t="b">
        <v>0</v>
      </c>
      <c r="BP10" s="241" t="b">
        <v>0</v>
      </c>
      <c r="BQ10" s="241" t="b">
        <v>0</v>
      </c>
      <c r="BR10" s="241" t="b">
        <v>0</v>
      </c>
      <c r="BS10" s="241" t="b">
        <v>0</v>
      </c>
      <c r="BT10" s="241" t="b">
        <v>0</v>
      </c>
      <c r="BU10" s="241" t="b">
        <v>0</v>
      </c>
      <c r="BV10" s="263"/>
      <c r="BW10" s="242"/>
      <c r="BX10" s="258"/>
      <c r="BY10" s="245"/>
      <c r="BZ10" s="246"/>
      <c r="CA10" s="258"/>
      <c r="CB10" s="245"/>
      <c r="CC10" s="246"/>
      <c r="CD10" s="258"/>
      <c r="CE10" s="245"/>
      <c r="CF10" s="246"/>
      <c r="CG10" s="258"/>
      <c r="CH10" s="245"/>
      <c r="CI10" s="246"/>
      <c r="CJ10" s="258"/>
      <c r="CK10" s="245"/>
      <c r="CL10" s="246"/>
      <c r="CM10" s="258"/>
      <c r="CN10" s="245"/>
      <c r="CO10" s="246"/>
      <c r="CP10" s="258"/>
      <c r="CQ10" s="245"/>
      <c r="CR10" s="246"/>
      <c r="CS10" s="258"/>
      <c r="CT10" s="245"/>
      <c r="CU10" s="246"/>
      <c r="CV10" s="258"/>
      <c r="CW10" s="245"/>
      <c r="CX10" s="246"/>
      <c r="CY10" s="258"/>
      <c r="CZ10" s="245"/>
      <c r="DA10" s="246"/>
      <c r="DB10" s="244">
        <f t="shared" si="3"/>
        <v>0</v>
      </c>
      <c r="DC10" s="243">
        <f t="shared" si="4"/>
        <v>0</v>
      </c>
      <c r="DD10" s="244">
        <f t="shared" si="5"/>
        <v>0</v>
      </c>
      <c r="DE10" s="243">
        <f t="shared" si="6"/>
        <v>0</v>
      </c>
      <c r="DF10" s="244">
        <f t="shared" si="7"/>
        <v>0</v>
      </c>
      <c r="DG10" s="243">
        <f t="shared" si="8"/>
        <v>0</v>
      </c>
      <c r="DH10" s="244">
        <f t="shared" si="11"/>
        <v>0</v>
      </c>
      <c r="DI10" s="243">
        <f t="shared" si="11"/>
        <v>0</v>
      </c>
      <c r="DJ10" s="247">
        <f t="shared" si="10"/>
        <v>0</v>
      </c>
      <c r="DK10" s="242"/>
      <c r="DL10" s="248"/>
      <c r="DM10" s="4"/>
      <c r="DN10" s="4"/>
      <c r="DO10" s="4"/>
      <c r="DP10" s="4"/>
      <c r="DQ10" s="4"/>
      <c r="DR10" s="4"/>
      <c r="DS10" s="4"/>
      <c r="DT10" s="4"/>
      <c r="DU10" s="4"/>
    </row>
    <row r="11" spans="1:125" ht="18.75" customHeight="1">
      <c r="A11" s="259">
        <f>A10+1</f>
        <v>99</v>
      </c>
      <c r="B11" s="260"/>
      <c r="C11" s="260"/>
      <c r="D11" s="261"/>
      <c r="E11" s="261"/>
      <c r="F11" s="228"/>
      <c r="G11" s="244" t="b">
        <v>0</v>
      </c>
      <c r="H11" s="241" t="b">
        <v>0</v>
      </c>
      <c r="I11" s="241" t="b">
        <v>0</v>
      </c>
      <c r="J11" s="242"/>
      <c r="K11" s="244"/>
      <c r="L11" s="241"/>
      <c r="M11" s="242"/>
      <c r="N11" s="244" t="b">
        <v>0</v>
      </c>
      <c r="O11" s="241" t="b">
        <v>0</v>
      </c>
      <c r="P11" s="241" t="b">
        <v>0</v>
      </c>
      <c r="Q11" s="241" t="b">
        <v>0</v>
      </c>
      <c r="R11" s="241" t="b">
        <v>0</v>
      </c>
      <c r="S11" s="242"/>
      <c r="T11" s="244"/>
      <c r="U11" s="241"/>
      <c r="V11" s="262"/>
      <c r="W11" s="243"/>
      <c r="X11" s="255"/>
      <c r="Y11" s="256"/>
      <c r="Z11" s="256"/>
      <c r="AA11" s="256"/>
      <c r="AB11" s="257"/>
      <c r="AC11" s="243">
        <f t="shared" si="0"/>
        <v>0</v>
      </c>
      <c r="AD11" s="255"/>
      <c r="AE11" s="256"/>
      <c r="AF11" s="256"/>
      <c r="AG11" s="256"/>
      <c r="AH11" s="257"/>
      <c r="AI11" s="243">
        <f t="shared" si="1"/>
        <v>0</v>
      </c>
      <c r="AJ11" s="255"/>
      <c r="AK11" s="256"/>
      <c r="AL11" s="256"/>
      <c r="AM11" s="256"/>
      <c r="AN11" s="256"/>
      <c r="AO11" s="243">
        <f t="shared" si="2"/>
        <v>0</v>
      </c>
      <c r="AP11" s="276"/>
      <c r="AQ11" s="256"/>
      <c r="AR11" s="256"/>
      <c r="AS11" s="256"/>
      <c r="AT11" s="256"/>
      <c r="AU11" s="271"/>
      <c r="AV11" s="276"/>
      <c r="AW11" s="256"/>
      <c r="AX11" s="256"/>
      <c r="AY11" s="256"/>
      <c r="AZ11" s="271"/>
      <c r="BA11" s="243"/>
      <c r="BB11" s="244"/>
      <c r="BC11" s="241"/>
      <c r="BD11" s="241"/>
      <c r="BE11" s="241"/>
      <c r="BF11" s="243"/>
      <c r="BG11" s="254"/>
      <c r="BH11" s="242"/>
      <c r="BI11" s="244"/>
      <c r="BJ11" s="241"/>
      <c r="BK11" s="243"/>
      <c r="BL11" s="244" t="b">
        <v>0</v>
      </c>
      <c r="BM11" s="241" t="b">
        <v>0</v>
      </c>
      <c r="BN11" s="241" t="b">
        <v>0</v>
      </c>
      <c r="BO11" s="241" t="b">
        <v>0</v>
      </c>
      <c r="BP11" s="241" t="b">
        <v>0</v>
      </c>
      <c r="BQ11" s="241" t="b">
        <v>0</v>
      </c>
      <c r="BR11" s="241" t="b">
        <v>0</v>
      </c>
      <c r="BS11" s="241" t="b">
        <v>0</v>
      </c>
      <c r="BT11" s="241" t="b">
        <v>0</v>
      </c>
      <c r="BU11" s="241" t="b">
        <v>0</v>
      </c>
      <c r="BV11" s="263"/>
      <c r="BW11" s="242"/>
      <c r="BX11" s="258"/>
      <c r="BY11" s="245"/>
      <c r="BZ11" s="246"/>
      <c r="CA11" s="258"/>
      <c r="CB11" s="245"/>
      <c r="CC11" s="246"/>
      <c r="CD11" s="258"/>
      <c r="CE11" s="245"/>
      <c r="CF11" s="246"/>
      <c r="CG11" s="258"/>
      <c r="CH11" s="245"/>
      <c r="CI11" s="246"/>
      <c r="CJ11" s="258"/>
      <c r="CK11" s="245"/>
      <c r="CL11" s="246"/>
      <c r="CM11" s="258"/>
      <c r="CN11" s="245"/>
      <c r="CO11" s="246"/>
      <c r="CP11" s="258"/>
      <c r="CQ11" s="245"/>
      <c r="CR11" s="246"/>
      <c r="CS11" s="258"/>
      <c r="CT11" s="245"/>
      <c r="CU11" s="246"/>
      <c r="CV11" s="258"/>
      <c r="CW11" s="245"/>
      <c r="CX11" s="246"/>
      <c r="CY11" s="258"/>
      <c r="CZ11" s="245"/>
      <c r="DA11" s="246"/>
      <c r="DB11" s="244">
        <f t="shared" si="3"/>
        <v>0</v>
      </c>
      <c r="DC11" s="243">
        <f t="shared" si="4"/>
        <v>0</v>
      </c>
      <c r="DD11" s="244">
        <f t="shared" si="5"/>
        <v>0</v>
      </c>
      <c r="DE11" s="243">
        <f t="shared" si="6"/>
        <v>0</v>
      </c>
      <c r="DF11" s="244">
        <f t="shared" si="7"/>
        <v>0</v>
      </c>
      <c r="DG11" s="243">
        <f t="shared" si="8"/>
        <v>0</v>
      </c>
      <c r="DH11" s="244">
        <f t="shared" si="11"/>
        <v>0</v>
      </c>
      <c r="DI11" s="243">
        <f t="shared" si="11"/>
        <v>0</v>
      </c>
      <c r="DJ11" s="247">
        <f t="shared" si="10"/>
        <v>0</v>
      </c>
      <c r="DK11" s="242"/>
      <c r="DL11" s="248"/>
      <c r="DM11" s="4"/>
      <c r="DN11" s="4"/>
      <c r="DO11" s="4"/>
      <c r="DP11" s="4"/>
      <c r="DQ11" s="4"/>
      <c r="DR11" s="4"/>
      <c r="DS11" s="4"/>
      <c r="DT11" s="4"/>
      <c r="DU11" s="4"/>
    </row>
    <row r="12" spans="1:125" ht="18.75" customHeight="1">
      <c r="A12" s="259">
        <f>A11+1</f>
        <v>100</v>
      </c>
      <c r="B12" s="260"/>
      <c r="C12" s="260"/>
      <c r="D12" s="261"/>
      <c r="E12" s="261"/>
      <c r="F12" s="228"/>
      <c r="G12" s="244" t="b">
        <v>0</v>
      </c>
      <c r="H12" s="241" t="b">
        <v>0</v>
      </c>
      <c r="I12" s="241" t="b">
        <v>0</v>
      </c>
      <c r="J12" s="242"/>
      <c r="K12" s="244"/>
      <c r="L12" s="241"/>
      <c r="M12" s="242"/>
      <c r="N12" s="244" t="b">
        <v>0</v>
      </c>
      <c r="O12" s="241" t="b">
        <v>0</v>
      </c>
      <c r="P12" s="241" t="b">
        <v>0</v>
      </c>
      <c r="Q12" s="241" t="b">
        <v>0</v>
      </c>
      <c r="R12" s="241" t="b">
        <v>0</v>
      </c>
      <c r="S12" s="242"/>
      <c r="T12" s="244"/>
      <c r="U12" s="241"/>
      <c r="V12" s="262"/>
      <c r="W12" s="243"/>
      <c r="X12" s="255"/>
      <c r="Y12" s="256"/>
      <c r="Z12" s="256"/>
      <c r="AA12" s="256"/>
      <c r="AB12" s="257"/>
      <c r="AC12" s="243">
        <f t="shared" si="0"/>
        <v>0</v>
      </c>
      <c r="AD12" s="255"/>
      <c r="AE12" s="256"/>
      <c r="AF12" s="256"/>
      <c r="AG12" s="256"/>
      <c r="AH12" s="257"/>
      <c r="AI12" s="243">
        <f t="shared" si="1"/>
        <v>0</v>
      </c>
      <c r="AJ12" s="255"/>
      <c r="AK12" s="256"/>
      <c r="AL12" s="256"/>
      <c r="AM12" s="256"/>
      <c r="AN12" s="256"/>
      <c r="AO12" s="243">
        <f t="shared" si="2"/>
        <v>0</v>
      </c>
      <c r="AP12" s="276"/>
      <c r="AQ12" s="256"/>
      <c r="AR12" s="256"/>
      <c r="AS12" s="256"/>
      <c r="AT12" s="256"/>
      <c r="AU12" s="271"/>
      <c r="AV12" s="276"/>
      <c r="AW12" s="256"/>
      <c r="AX12" s="256"/>
      <c r="AY12" s="256"/>
      <c r="AZ12" s="271"/>
      <c r="BA12" s="243"/>
      <c r="BB12" s="244"/>
      <c r="BC12" s="241"/>
      <c r="BD12" s="241"/>
      <c r="BE12" s="241"/>
      <c r="BF12" s="243"/>
      <c r="BG12" s="254"/>
      <c r="BH12" s="242"/>
      <c r="BI12" s="244"/>
      <c r="BJ12" s="241"/>
      <c r="BK12" s="243"/>
      <c r="BL12" s="244" t="b">
        <v>0</v>
      </c>
      <c r="BM12" s="241" t="b">
        <v>0</v>
      </c>
      <c r="BN12" s="241" t="b">
        <v>0</v>
      </c>
      <c r="BO12" s="241" t="b">
        <v>0</v>
      </c>
      <c r="BP12" s="241" t="b">
        <v>0</v>
      </c>
      <c r="BQ12" s="241" t="b">
        <v>0</v>
      </c>
      <c r="BR12" s="241" t="b">
        <v>0</v>
      </c>
      <c r="BS12" s="241" t="b">
        <v>0</v>
      </c>
      <c r="BT12" s="241" t="b">
        <v>0</v>
      </c>
      <c r="BU12" s="241" t="b">
        <v>0</v>
      </c>
      <c r="BV12" s="263"/>
      <c r="BW12" s="242"/>
      <c r="BX12" s="258"/>
      <c r="BY12" s="245"/>
      <c r="BZ12" s="246"/>
      <c r="CA12" s="258"/>
      <c r="CB12" s="245"/>
      <c r="CC12" s="246"/>
      <c r="CD12" s="258"/>
      <c r="CE12" s="245"/>
      <c r="CF12" s="246"/>
      <c r="CG12" s="258"/>
      <c r="CH12" s="245"/>
      <c r="CI12" s="246"/>
      <c r="CJ12" s="258"/>
      <c r="CK12" s="245"/>
      <c r="CL12" s="246"/>
      <c r="CM12" s="258"/>
      <c r="CN12" s="245"/>
      <c r="CO12" s="246"/>
      <c r="CP12" s="258"/>
      <c r="CQ12" s="245"/>
      <c r="CR12" s="246"/>
      <c r="CS12" s="258"/>
      <c r="CT12" s="245"/>
      <c r="CU12" s="246"/>
      <c r="CV12" s="258"/>
      <c r="CW12" s="245"/>
      <c r="CX12" s="246"/>
      <c r="CY12" s="258"/>
      <c r="CZ12" s="245"/>
      <c r="DA12" s="246"/>
      <c r="DB12" s="244">
        <f t="shared" si="3"/>
        <v>0</v>
      </c>
      <c r="DC12" s="243">
        <f t="shared" si="4"/>
        <v>0</v>
      </c>
      <c r="DD12" s="244">
        <f t="shared" si="5"/>
        <v>0</v>
      </c>
      <c r="DE12" s="243">
        <f t="shared" si="6"/>
        <v>0</v>
      </c>
      <c r="DF12" s="244">
        <f t="shared" si="7"/>
        <v>0</v>
      </c>
      <c r="DG12" s="243">
        <f t="shared" si="8"/>
        <v>0</v>
      </c>
      <c r="DH12" s="244">
        <f t="shared" si="11"/>
        <v>0</v>
      </c>
      <c r="DI12" s="243">
        <f t="shared" si="11"/>
        <v>0</v>
      </c>
      <c r="DJ12" s="247">
        <f t="shared" si="10"/>
        <v>0</v>
      </c>
      <c r="DK12" s="242"/>
      <c r="DL12" s="248"/>
      <c r="DM12" s="4"/>
      <c r="DN12" s="4"/>
      <c r="DO12" s="4"/>
      <c r="DP12" s="4"/>
      <c r="DQ12" s="4"/>
      <c r="DR12" s="4"/>
      <c r="DS12" s="4"/>
      <c r="DT12" s="4"/>
      <c r="DU12" s="4"/>
    </row>
  </sheetData>
  <mergeCells count="65">
    <mergeCell ref="F1:F3"/>
    <mergeCell ref="A1:A3"/>
    <mergeCell ref="B1:B3"/>
    <mergeCell ref="C1:C3"/>
    <mergeCell ref="D1:D3"/>
    <mergeCell ref="E1:E3"/>
    <mergeCell ref="Y2:Y3"/>
    <mergeCell ref="BB1:BF1"/>
    <mergeCell ref="BG1:BG3"/>
    <mergeCell ref="BH1:BH3"/>
    <mergeCell ref="BI1:BI3"/>
    <mergeCell ref="X1:AC1"/>
    <mergeCell ref="AD1:AI1"/>
    <mergeCell ref="AJ1:BA1"/>
    <mergeCell ref="Z2:Z3"/>
    <mergeCell ref="AA2:AA3"/>
    <mergeCell ref="AB2:AB3"/>
    <mergeCell ref="AC2:AC3"/>
    <mergeCell ref="AI2:AI3"/>
    <mergeCell ref="AD2:AD3"/>
    <mergeCell ref="AE2:AE3"/>
    <mergeCell ref="AF2:AF3"/>
    <mergeCell ref="G2:G3"/>
    <mergeCell ref="H2:H3"/>
    <mergeCell ref="I2:I3"/>
    <mergeCell ref="J2:J3"/>
    <mergeCell ref="X2:X3"/>
    <mergeCell ref="U1:U3"/>
    <mergeCell ref="V1:V3"/>
    <mergeCell ref="W1:W3"/>
    <mergeCell ref="G1:J1"/>
    <mergeCell ref="K1:K3"/>
    <mergeCell ref="L1:L3"/>
    <mergeCell ref="M1:M3"/>
    <mergeCell ref="N1:S2"/>
    <mergeCell ref="T1:T3"/>
    <mergeCell ref="BL1:DA1"/>
    <mergeCell ref="DB1:DI1"/>
    <mergeCell ref="DJ1:DK2"/>
    <mergeCell ref="DL1:DL3"/>
    <mergeCell ref="BJ1:BJ3"/>
    <mergeCell ref="BK1:BK3"/>
    <mergeCell ref="DD2:DE2"/>
    <mergeCell ref="DF2:DG2"/>
    <mergeCell ref="DH2:DI2"/>
    <mergeCell ref="CM2:CO2"/>
    <mergeCell ref="CP2:CR2"/>
    <mergeCell ref="CS2:CU2"/>
    <mergeCell ref="CV2:CX2"/>
    <mergeCell ref="CY2:DA2"/>
    <mergeCell ref="DB2:DC2"/>
    <mergeCell ref="AG2:AG3"/>
    <mergeCell ref="AH2:AH3"/>
    <mergeCell ref="CJ2:CL2"/>
    <mergeCell ref="AP2:AT2"/>
    <mergeCell ref="AV2:AZ2"/>
    <mergeCell ref="BB2:BB3"/>
    <mergeCell ref="BC2:BD2"/>
    <mergeCell ref="BE2:BE3"/>
    <mergeCell ref="BF2:BF3"/>
    <mergeCell ref="BL2:BW2"/>
    <mergeCell ref="BX2:BZ2"/>
    <mergeCell ref="CA2:CC2"/>
    <mergeCell ref="CD2:CF2"/>
    <mergeCell ref="CG2:CI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E7AF12B05E1549B4183B51E4CD2134" ma:contentTypeVersion="15" ma:contentTypeDescription="Create a new document." ma:contentTypeScope="" ma:versionID="fc940c070ebd1450e645ba30bef3b2a9">
  <xsd:schema xmlns:xsd="http://www.w3.org/2001/XMLSchema" xmlns:xs="http://www.w3.org/2001/XMLSchema" xmlns:p="http://schemas.microsoft.com/office/2006/metadata/properties" xmlns:ns3="7a731a42-9d96-45f5-9d25-c4fa8bd1ba52" targetNamespace="http://schemas.microsoft.com/office/2006/metadata/properties" ma:root="true" ma:fieldsID="0ab4a9f9c8df8f18c6fd4986a65eef8f" ns3:_="">
    <xsd:import namespace="7a731a42-9d96-45f5-9d25-c4fa8bd1b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  <xsd:element ref="ns3:MediaLengthInSeconds" minOccurs="0"/>
                <xsd:element ref="ns3:_activity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731a42-9d96-45f5-9d25-c4fa8bd1ba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a731a42-9d96-45f5-9d25-c4fa8bd1ba52" xsi:nil="true"/>
  </documentManagement>
</p:properties>
</file>

<file path=customXml/itemProps1.xml><?xml version="1.0" encoding="utf-8"?>
<ds:datastoreItem xmlns:ds="http://schemas.openxmlformats.org/officeDocument/2006/customXml" ds:itemID="{50D87AE7-7F83-47EE-A8E3-62CD826F07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731a42-9d96-45f5-9d25-c4fa8bd1b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CA5DEC-530C-4CFA-8E69-7451DEE88C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D73926-B097-4608-8D0C-4EC49ADA9B8A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7a731a42-9d96-45f5-9d25-c4fa8bd1ba52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Templates</vt:lpstr>
      <vt:lpstr>Deleted Patients</vt:lpstr>
      <vt:lpstr>Definitions</vt:lpstr>
      <vt:lpstr>Non-Staff Eval Pt (Omitted)</vt:lpstr>
      <vt:lpstr>No Wound Score Patients</vt:lpstr>
      <vt:lpstr>Missing Entry Patients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 Moon</dc:creator>
  <cp:lastModifiedBy>Hojin Moon</cp:lastModifiedBy>
  <dcterms:created xsi:type="dcterms:W3CDTF">2018-07-10T20:27:14Z</dcterms:created>
  <dcterms:modified xsi:type="dcterms:W3CDTF">2023-11-15T17:48:52Z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0x01010083E7AF12B05E1549B4183B51E4CD2134</vt:lpwstr>
  </property>
</Properties>
</file>