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2" i="6" l="1"/>
  <c r="T12" i="6"/>
  <c r="R12" i="6"/>
  <c r="P12" i="6"/>
  <c r="N12" i="6"/>
  <c r="N8" i="6"/>
  <c r="N7" i="6"/>
  <c r="N6" i="6"/>
  <c r="N5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D21" i="6"/>
  <c r="D22" i="6"/>
  <c r="D23" i="6"/>
  <c r="D20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D19" i="6"/>
  <c r="D18" i="6"/>
  <c r="D17" i="6"/>
  <c r="D16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D15" i="6"/>
  <c r="D14" i="6"/>
  <c r="D13" i="6"/>
  <c r="D12" i="6"/>
  <c r="E10" i="6"/>
  <c r="F10" i="6"/>
  <c r="G10" i="6"/>
  <c r="H10" i="6"/>
  <c r="E11" i="6"/>
  <c r="F11" i="6"/>
  <c r="G11" i="6"/>
  <c r="H11" i="6"/>
  <c r="D11" i="6"/>
  <c r="D10" i="6"/>
  <c r="V12" i="4"/>
  <c r="T12" i="4"/>
  <c r="R12" i="4"/>
  <c r="P12" i="4"/>
  <c r="N12" i="4"/>
  <c r="V13" i="4"/>
  <c r="T13" i="4"/>
  <c r="R13" i="4"/>
  <c r="P13" i="4"/>
  <c r="N13" i="4"/>
  <c r="V14" i="4"/>
  <c r="T14" i="4"/>
  <c r="R14" i="4"/>
  <c r="P14" i="4"/>
  <c r="N14" i="4"/>
  <c r="V15" i="4"/>
  <c r="T15" i="4"/>
  <c r="R15" i="4"/>
  <c r="P15" i="4"/>
  <c r="N15" i="4"/>
  <c r="E4" i="6"/>
  <c r="E3" i="6"/>
  <c r="P6" i="6" l="1"/>
  <c r="P7" i="6"/>
  <c r="P8" i="6"/>
  <c r="P5" i="6"/>
  <c r="K3" i="6"/>
  <c r="O12" i="6" l="1"/>
  <c r="P13" i="6"/>
  <c r="Q13" i="6" s="1"/>
  <c r="R13" i="6"/>
  <c r="S13" i="6" s="1"/>
  <c r="T13" i="6"/>
  <c r="U13" i="6" s="1"/>
  <c r="V13" i="6"/>
  <c r="W13" i="6" s="1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N18" i="4"/>
  <c r="N17" i="4"/>
  <c r="N16" i="4"/>
  <c r="N15" i="6"/>
  <c r="O15" i="6" s="1"/>
  <c r="N14" i="6"/>
  <c r="O14" i="6" s="1"/>
  <c r="N13" i="6"/>
  <c r="O13" i="6" s="1"/>
  <c r="P26" i="6"/>
  <c r="P25" i="6"/>
  <c r="P22" i="6"/>
  <c r="P23" i="6"/>
  <c r="K5" i="6"/>
  <c r="K6" i="6" s="1"/>
  <c r="K4" i="6"/>
  <c r="D9" i="6"/>
  <c r="E9" i="6"/>
  <c r="F9" i="6"/>
  <c r="G9" i="6"/>
  <c r="H9" i="6"/>
  <c r="E8" i="6"/>
  <c r="F8" i="6"/>
  <c r="G8" i="6"/>
  <c r="H8" i="6"/>
  <c r="D8" i="6"/>
  <c r="R8" i="6"/>
  <c r="Q8" i="6"/>
  <c r="R7" i="6"/>
  <c r="Q7" i="6"/>
  <c r="R6" i="6"/>
  <c r="Q6" i="6"/>
  <c r="R5" i="6"/>
  <c r="Q5" i="6"/>
  <c r="U13" i="4" l="1"/>
  <c r="O13" i="4"/>
  <c r="U15" i="4"/>
  <c r="T15" i="6"/>
  <c r="U15" i="6" s="1"/>
  <c r="U14" i="4"/>
  <c r="T14" i="6"/>
  <c r="U14" i="6" s="1"/>
  <c r="U12" i="4"/>
  <c r="U12" i="6"/>
  <c r="W13" i="4"/>
  <c r="S15" i="4"/>
  <c r="R15" i="6"/>
  <c r="S15" i="6" s="1"/>
  <c r="S14" i="4"/>
  <c r="R14" i="6"/>
  <c r="S14" i="6" s="1"/>
  <c r="S12" i="4"/>
  <c r="S12" i="6"/>
  <c r="Q15" i="4"/>
  <c r="P15" i="6"/>
  <c r="Q15" i="6" s="1"/>
  <c r="Q14" i="4"/>
  <c r="P14" i="6"/>
  <c r="Q14" i="6" s="1"/>
  <c r="Q12" i="4"/>
  <c r="Q12" i="6"/>
  <c r="Q13" i="4"/>
  <c r="V15" i="6"/>
  <c r="W15" i="6" s="1"/>
  <c r="V14" i="6"/>
  <c r="W14" i="6" s="1"/>
  <c r="W12" i="4"/>
  <c r="W12" i="6"/>
  <c r="S13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<sst xmlns="http://schemas.openxmlformats.org/spreadsheetml/2006/main" count="124" uniqueCount="48">
  <si>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</si>
  <si>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</si>
  <si>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</si>
  <si>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</si>
  <si>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</si>
  <si>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</si>
  <si>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</si>
  <si>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</si>
  <si>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</si>
  <si>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</si>
  <si>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</si>
  <si>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</si>
  <si>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</si>
  <si>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</si>
  <si>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</si>
  <si>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</si>
  <si>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</si>
  <si>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</si>
  <si>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</si>
  <si>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</si>
  <si>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</si>
  <si>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</si>
  <si>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</si>
  <si>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</si>
  <si>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</si>
  <si>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</si>
  <si>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</si>
  <si>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</si>
  <si>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</si>
  <si>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</si>
  <si>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</si>
  <si>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</si>
  <si>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</si>
  <si>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</si>
  <si>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</si>
  <si>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</si>
  <si>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</si>
  <si>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</si>
  <si>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</si>
  <si>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</si>
  <si>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</si>
  <si>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IMAGE</t>
  </si>
  <si>
    <t>Config</t>
  </si>
  <si>
    <t>Summary</t>
  </si>
  <si>
    <t>LSB goes out first</t>
  </si>
  <si>
    <t>M:\_IR Scans\byDsign STY0222</t>
  </si>
  <si>
    <t>Hisense LCD19V87L</t>
  </si>
  <si>
    <t>ER-21612A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</si>
</sst>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7" fillId="0" borderId="0" xfId="0" applyFont="1" applyProtection="1"/>
    <xf numFmtId="0" fontId="5" fillId="0" borderId="0" xfId="2" applyProtection="1"/>
    <xf numFmtId="165" fontId="0" fillId="0" borderId="0" xfId="1" applyNumberFormat="1" applyFont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2" fillId="0" borderId="4" xfId="0" applyFont="1" applyFill="1" applyBorder="1" applyProtection="1"/>
    <xf numFmtId="0" fontId="6" fillId="0" borderId="6" xfId="0" applyFont="1" applyFill="1" applyBorder="1" applyProtection="1"/>
    <xf numFmtId="0" fontId="6" fillId="0" borderId="0" xfId="0" applyFont="1" applyFill="1" applyBorder="1" applyProtection="1"/>
    <xf numFmtId="0" fontId="0" fillId="8" borderId="2" xfId="0" applyNumberFormat="1" applyFill="1" applyBorder="1" applyAlignment="1" applyProtection="1">
      <alignment horizontal="center"/>
    </xf>
    <xf numFmtId="0" fontId="6" fillId="0" borderId="7" xfId="0" applyFont="1" applyFill="1" applyBorder="1" applyProtection="1"/>
    <xf numFmtId="0" fontId="6" fillId="0" borderId="8" xfId="0" applyFont="1" applyFill="1" applyBorder="1" applyProtection="1"/>
    <xf numFmtId="0" fontId="2" fillId="7" borderId="0" xfId="0" applyFont="1" applyFill="1" applyBorder="1" applyProtection="1"/>
    <xf numFmtId="0" fontId="2" fillId="3" borderId="0" xfId="0" applyFont="1" applyFill="1" applyBorder="1" applyProtection="1"/>
    <xf numFmtId="0" fontId="2" fillId="5" borderId="0" xfId="0" applyFont="1" applyFill="1" applyBorder="1" applyProtection="1"/>
    <xf numFmtId="0" fontId="2" fillId="4" borderId="0" xfId="0" applyFont="1" applyFill="1" applyBorder="1" applyProtection="1"/>
    <xf numFmtId="0" fontId="3" fillId="6" borderId="9" xfId="0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Border="1" applyAlignment="1" applyProtection="1">
      <alignment horizontal="right"/>
    </xf>
    <xf numFmtId="0" fontId="6" fillId="7" borderId="0" xfId="0" applyFont="1" applyFill="1" applyBorder="1" applyProtection="1"/>
    <xf numFmtId="0" fontId="6" fillId="3" borderId="0" xfId="0" applyFont="1" applyFill="1" applyBorder="1" applyProtection="1"/>
    <xf numFmtId="0" fontId="6" fillId="2" borderId="0" xfId="0" applyFont="1" applyFill="1" applyProtection="1"/>
    <xf numFmtId="0" fontId="6" fillId="5" borderId="0" xfId="0" applyFont="1" applyFill="1" applyBorder="1" applyProtection="1"/>
    <xf numFmtId="0" fontId="6" fillId="4" borderId="0" xfId="0" applyFont="1" applyFill="1" applyBorder="1" applyProtection="1"/>
    <xf numFmtId="0" fontId="0" fillId="3" borderId="9" xfId="0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0" fontId="0" fillId="2" borderId="9" xfId="0" applyFill="1" applyBorder="1" applyAlignment="1" applyProtection="1">
      <alignment horizontal="right"/>
    </xf>
    <xf numFmtId="0" fontId="0" fillId="5" borderId="9" xfId="0" applyFill="1" applyBorder="1" applyAlignment="1" applyProtection="1">
      <alignment horizontal="right"/>
    </xf>
    <xf numFmtId="0" fontId="0" fillId="4" borderId="9" xfId="0" applyFill="1" applyBorder="1" applyAlignment="1" applyProtection="1">
      <alignment horizontal="right"/>
    </xf>
    <xf numFmtId="0" fontId="0" fillId="0" borderId="9" xfId="0" applyBorder="1" applyAlignment="1" applyProtection="1">
      <alignment horizontal="right"/>
    </xf>
    <xf numFmtId="167" fontId="0" fillId="0" borderId="0" xfId="0" applyNumberFormat="1" applyFill="1" applyProtection="1"/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112059</xdr:colOff>
      <xdr:row>9</xdr:row>
      <xdr:rowOff>89647</xdr:rowOff>
    </xdr:from>
    <xdr:to>
      <xdr:col>25</xdr:col>
      <xdr:colOff>78441</xdr:colOff>
      <xdr:row>18</xdr:row>
      <xdr:rowOff>179294</xdr:rowOff>
    </xdr:to>
    <xdr:sp macro="" textlink="">
      <xdr:nvSpPr>
        <xdr:cNvPr id="2" name="Up Arrow 1"/>
        <xdr:cNvSpPr/>
      </xdr:nvSpPr>
      <xdr:spPr>
        <a:xfrm>
          <a:off x="15609794" y="1882588"/>
          <a:ext cx="571500" cy="183776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Telefunken%20TLCD-19FHDP%20%5bNEW%5d/IMG_1763.JPG" TargetMode="External"/><Relationship Id="rId2" Type="http://schemas.openxmlformats.org/officeDocument/2006/relationships/hyperlink" Target="../Telefunken%20TLCD-19FHDP%20%5bNEW%5d/WinLircSummary_TLCD-19FHDP.txt.conf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Telefunken%20TLCD-19FHDP%20%5bNEW%5d/IMG_176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WinLircCfg_ER-21612A.cfg" TargetMode="External"/><Relationship Id="rId2" Type="http://schemas.openxmlformats.org/officeDocument/2006/relationships/hyperlink" Target="IMG_0144.JPG" TargetMode="External"/><Relationship Id="rId1" Type="http://schemas.openxmlformats.org/officeDocument/2006/relationships/hyperlink" Target="IMG_0146.JP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sbprojects.com/knowledge/ir/rc5.php" TargetMode="External"/><Relationship Id="rId4" Type="http://schemas.openxmlformats.org/officeDocument/2006/relationships/hyperlink" Target="WinLircSummary_ER-21612A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3" sqref="P23"/>
    </sheetView>
  </sheetViews>
  <sheetFormatPr defaultRowHeight="15" x14ac:dyDescent="0.25"/>
  <cols>
    <col min="1" max="1" width="14.140625" style="32" customWidth="1"/>
    <col min="2" max="2" width="9.5703125" style="44" customWidth="1"/>
    <col min="3" max="3" width="11.140625" style="32" hidden="1" customWidth="1"/>
    <col min="4" max="4" width="8.7109375" style="32" customWidth="1"/>
    <col min="5" max="5" width="9.7109375" style="32" customWidth="1"/>
    <col min="6" max="6" width="11.5703125" style="32" customWidth="1"/>
    <col min="7" max="7" width="11.85546875" style="32" customWidth="1"/>
    <col min="8" max="8" width="13.5703125" style="32" customWidth="1"/>
    <col min="9" max="9" width="5.7109375" style="32" customWidth="1"/>
    <col min="10" max="10" width="13.5703125" style="32" customWidth="1"/>
    <col min="11" max="11" width="16.140625" style="32" customWidth="1"/>
    <col min="12" max="12" width="2.140625" style="32" customWidth="1"/>
    <col min="13" max="13" width="6.140625" style="32" customWidth="1"/>
    <col min="14" max="14" width="14" style="32" customWidth="1"/>
    <col min="15" max="15" width="13.85546875" style="32" customWidth="1"/>
    <col min="16" max="16" width="11.42578125" style="32" customWidth="1"/>
    <col min="17" max="17" width="8.42578125" style="32" customWidth="1"/>
    <col min="18" max="18" width="11.140625" style="32" customWidth="1"/>
    <col min="19" max="19" width="9.5703125" style="32" customWidth="1"/>
    <col min="20" max="20" width="9.140625" style="32" customWidth="1"/>
    <col min="21" max="21" width="8.140625" style="32" customWidth="1"/>
    <col min="22" max="22" width="9.5703125" style="32" customWidth="1"/>
    <col min="23" max="23" width="7.5703125" style="32" customWidth="1"/>
    <col min="24" max="24" width="6.7109375" style="32" customWidth="1"/>
    <col min="25" max="16384" width="9.140625" style="32"/>
  </cols>
  <sheetData>
    <row r="1" spans="2:23" ht="15" customHeight="1" x14ac:dyDescent="0.25">
      <c r="B1" s="31"/>
      <c r="E1" s="116"/>
      <c r="F1" s="116"/>
      <c r="G1" s="116"/>
    </row>
    <row r="2" spans="2:23" x14ac:dyDescent="0.25">
      <c r="B2" s="31"/>
      <c r="E2" s="117"/>
      <c r="F2" s="117"/>
      <c r="G2" s="117"/>
    </row>
    <row r="3" spans="2:23" ht="21" x14ac:dyDescent="0.35">
      <c r="B3" s="31" t="s">
        <v>9</v>
      </c>
      <c r="E3" s="116" t="str">
        <f>'TRUE'!E3:G3</f>
        <v>Hisense LCD19V87L</v>
      </c>
      <c r="F3" s="116"/>
      <c r="G3" s="116"/>
      <c r="H3" s="31"/>
      <c r="J3" s="33" t="s">
        <v>14</v>
      </c>
      <c r="K3" s="86" t="str">
        <f>'TRUE'!K3</f>
        <v>RC-5</v>
      </c>
      <c r="M3" s="34"/>
      <c r="N3" s="35"/>
    </row>
    <row r="4" spans="2:23" x14ac:dyDescent="0.25">
      <c r="B4" s="31" t="s">
        <v>10</v>
      </c>
      <c r="E4" s="117" t="str">
        <f>'TRUE'!E4:G4</f>
        <v>ER-21612A</v>
      </c>
      <c r="F4" s="117"/>
      <c r="G4" s="117"/>
      <c r="H4" s="31"/>
      <c r="J4" s="33" t="s">
        <v>15</v>
      </c>
      <c r="K4" s="87" t="str">
        <f>'TRUE'!K4</f>
        <v>RC-5</v>
      </c>
      <c r="M4" s="34"/>
      <c r="N4" s="35" t="s">
        <v>17</v>
      </c>
      <c r="O4" s="32" t="s">
        <v>18</v>
      </c>
      <c r="P4" s="32" t="s">
        <v>19</v>
      </c>
      <c r="Q4" s="32" t="s">
        <v>23</v>
      </c>
      <c r="R4" s="32" t="s">
        <v>22</v>
      </c>
    </row>
    <row r="5" spans="2:23" x14ac:dyDescent="0.25">
      <c r="B5" s="31"/>
      <c r="C5" s="36" t="s">
        <v>3</v>
      </c>
      <c r="D5" s="37" t="s">
        <v>3</v>
      </c>
      <c r="E5" s="38" t="s">
        <v>6</v>
      </c>
      <c r="F5" s="39" t="s">
        <v>7</v>
      </c>
      <c r="G5" s="40" t="s">
        <v>4</v>
      </c>
      <c r="H5" s="41" t="s">
        <v>5</v>
      </c>
      <c r="J5" s="42" t="s">
        <v>8</v>
      </c>
      <c r="K5" s="88">
        <f>'TRUE'!K5</f>
        <v>0</v>
      </c>
      <c r="M5" s="33" t="s">
        <v>20</v>
      </c>
      <c r="N5" s="89">
        <f>'TRUE'!N5</f>
        <v>0</v>
      </c>
      <c r="O5" s="44"/>
      <c r="P5" s="44">
        <f>'TRUE'!P5</f>
        <v>0</v>
      </c>
      <c r="Q5" s="115" t="e">
        <f>(N5-O5)/N5</f>
        <v>#DIV/0!</v>
      </c>
      <c r="R5" s="115" t="e">
        <f>(N5-P5)/N5</f>
        <v>#DIV/0!</v>
      </c>
    </row>
    <row r="6" spans="2:23" x14ac:dyDescent="0.25">
      <c r="C6" s="45" t="s">
        <v>2</v>
      </c>
      <c r="D6" s="44"/>
      <c r="E6" s="45"/>
      <c r="F6" s="45"/>
      <c r="G6" s="45"/>
      <c r="H6" s="45"/>
      <c r="J6" s="33" t="s">
        <v>16</v>
      </c>
      <c r="K6" s="46" t="e">
        <f>1/K5</f>
        <v>#DIV/0!</v>
      </c>
      <c r="M6" s="33" t="s">
        <v>21</v>
      </c>
      <c r="N6" s="90">
        <f>'TRUE'!N6</f>
        <v>0</v>
      </c>
      <c r="O6" s="44"/>
      <c r="P6" s="44">
        <f>'TRUE'!P6</f>
        <v>0</v>
      </c>
      <c r="Q6" s="115" t="e">
        <f t="shared" ref="Q6:Q8" si="0">(N6-O6)/N6</f>
        <v>#DIV/0!</v>
      </c>
      <c r="R6" s="115" t="e">
        <f t="shared" ref="R6:R8" si="1">(N6-P6)/N6</f>
        <v>#DIV/0!</v>
      </c>
    </row>
    <row r="7" spans="2:23" x14ac:dyDescent="0.25">
      <c r="D7" s="44"/>
      <c r="M7" s="33" t="s">
        <v>24</v>
      </c>
      <c r="N7" s="89">
        <f>'TRUE'!N7</f>
        <v>0</v>
      </c>
      <c r="O7" s="44"/>
      <c r="P7" s="44">
        <f>'TRUE'!P7</f>
        <v>0</v>
      </c>
      <c r="Q7" s="115" t="e">
        <f t="shared" si="0"/>
        <v>#DIV/0!</v>
      </c>
      <c r="R7" s="115" t="e">
        <f t="shared" si="1"/>
        <v>#DIV/0!</v>
      </c>
    </row>
    <row r="8" spans="2:23" x14ac:dyDescent="0.25">
      <c r="B8" s="31"/>
      <c r="C8" s="36" t="s">
        <v>0</v>
      </c>
      <c r="D8" s="37" t="str">
        <f>'TRUE'!D8</f>
        <v>H, 4.5 ms</v>
      </c>
      <c r="E8" s="38" t="str">
        <f>'TRUE'!E8</f>
        <v>H, 4.5 ms</v>
      </c>
      <c r="F8" s="39" t="str">
        <f>'TRUE'!F8</f>
        <v>H, 4.5 ms</v>
      </c>
      <c r="G8" s="40" t="str">
        <f>'TRUE'!G8</f>
        <v>H, 4.5 ms</v>
      </c>
      <c r="H8" s="41" t="str">
        <f>'TRUE'!H8</f>
        <v>H, 4.5 ms</v>
      </c>
      <c r="M8" s="33" t="s">
        <v>21</v>
      </c>
      <c r="N8" s="90">
        <f>'TRUE'!N8</f>
        <v>0</v>
      </c>
      <c r="O8" s="44"/>
      <c r="P8" s="44">
        <f>'TRUE'!P8</f>
        <v>0</v>
      </c>
      <c r="Q8" s="115" t="e">
        <f t="shared" si="0"/>
        <v>#DIV/0!</v>
      </c>
      <c r="R8" s="115" t="e">
        <f t="shared" si="1"/>
        <v>#DIV/0!</v>
      </c>
    </row>
    <row r="9" spans="2:23" x14ac:dyDescent="0.25">
      <c r="B9" s="47"/>
      <c r="C9" s="48" t="s">
        <v>1</v>
      </c>
      <c r="D9" s="37" t="str">
        <f>'TRUE'!D9</f>
        <v>L, 4.5 Ms</v>
      </c>
      <c r="E9" s="38" t="str">
        <f>'TRUE'!E9</f>
        <v>L, 4.5 Ms</v>
      </c>
      <c r="F9" s="39" t="str">
        <f>'TRUE'!F9</f>
        <v>L, 4.5 Ms</v>
      </c>
      <c r="G9" s="40" t="str">
        <f>'TRUE'!G9</f>
        <v>L, 4.5 Ms</v>
      </c>
      <c r="H9" s="41" t="str">
        <f>'TRUE'!H9</f>
        <v>L, 4.5 Ms</v>
      </c>
      <c r="M9" s="32" t="s">
        <v>13</v>
      </c>
    </row>
    <row r="10" spans="2:23" x14ac:dyDescent="0.25">
      <c r="B10" s="49"/>
      <c r="C10" s="50"/>
      <c r="D10" s="49">
        <f>'TRUE'!D11</f>
        <v>1</v>
      </c>
      <c r="E10" s="91">
        <f>'TRUE'!E11</f>
        <v>1</v>
      </c>
      <c r="F10" s="91">
        <f>'TRUE'!F11</f>
        <v>1</v>
      </c>
      <c r="G10" s="91">
        <f>'TRUE'!G11</f>
        <v>1</v>
      </c>
      <c r="H10" s="91">
        <f>'TRUE'!H11</f>
        <v>1</v>
      </c>
      <c r="I10" s="50"/>
      <c r="J10" s="50"/>
      <c r="K10" s="51"/>
      <c r="M10" s="32">
        <v>0</v>
      </c>
      <c r="N10" s="52" t="s">
        <v>3</v>
      </c>
      <c r="O10" s="51"/>
      <c r="P10" s="53" t="s">
        <v>6</v>
      </c>
      <c r="Q10" s="51"/>
      <c r="R10" s="54" t="s">
        <v>7</v>
      </c>
      <c r="S10" s="51"/>
      <c r="T10" s="55" t="s">
        <v>4</v>
      </c>
      <c r="U10" s="51"/>
      <c r="V10" s="56" t="s">
        <v>5</v>
      </c>
      <c r="W10" s="51"/>
    </row>
    <row r="11" spans="2:23" x14ac:dyDescent="0.25">
      <c r="B11" s="57"/>
      <c r="C11" s="35"/>
      <c r="D11" s="92">
        <f>'TRUE'!D10</f>
        <v>1</v>
      </c>
      <c r="E11" s="93">
        <f>'TRUE'!E10</f>
        <v>1</v>
      </c>
      <c r="F11" s="93">
        <f>'TRUE'!F10</f>
        <v>1</v>
      </c>
      <c r="G11" s="93">
        <f>'TRUE'!G10</f>
        <v>1</v>
      </c>
      <c r="H11" s="93">
        <f>'TRUE'!H10</f>
        <v>1</v>
      </c>
      <c r="I11" s="35"/>
      <c r="J11" s="35"/>
      <c r="K11" s="59"/>
      <c r="M11" s="32">
        <v>1</v>
      </c>
      <c r="N11" s="60" t="s">
        <v>12</v>
      </c>
      <c r="O11" s="60" t="s">
        <v>11</v>
      </c>
      <c r="P11" s="61" t="s">
        <v>12</v>
      </c>
      <c r="Q11" s="61" t="s">
        <v>11</v>
      </c>
      <c r="R11" s="62" t="s">
        <v>12</v>
      </c>
      <c r="S11" s="62" t="s">
        <v>11</v>
      </c>
      <c r="T11" s="63" t="s">
        <v>12</v>
      </c>
      <c r="U11" s="63" t="s">
        <v>11</v>
      </c>
      <c r="V11" s="64" t="s">
        <v>12</v>
      </c>
      <c r="W11" s="64" t="s">
        <v>11</v>
      </c>
    </row>
    <row r="12" spans="2:23" x14ac:dyDescent="0.25">
      <c r="B12" s="57"/>
      <c r="C12" s="35"/>
      <c r="D12" s="57">
        <f>'TRUE'!D15</f>
        <v>0</v>
      </c>
      <c r="E12" s="47">
        <f>'TRUE'!E15</f>
        <v>0</v>
      </c>
      <c r="F12" s="47">
        <f>'TRUE'!F15</f>
        <v>0</v>
      </c>
      <c r="G12" s="47">
        <f>'TRUE'!G15</f>
        <v>0</v>
      </c>
      <c r="H12" s="47">
        <f>'TRUE'!H15</f>
        <v>0</v>
      </c>
      <c r="I12" s="35"/>
      <c r="J12" s="35"/>
      <c r="K12" s="59"/>
      <c r="M12" s="32">
        <v>2</v>
      </c>
      <c r="N12" s="76" t="str">
        <f>TEXT(IF(VALUE(MID('TRUE'!N12,2,1))&gt;0,0,1),"#0") &amp; TEXT(IF(VALUE(MID('TRUE'!N12,1,1))&gt;0,0,1),"#0")</f>
        <v>00</v>
      </c>
      <c r="O12" s="65" t="str">
        <f>BIN2HEX(N12)</f>
        <v>0</v>
      </c>
      <c r="P12" s="78" t="str">
        <f>TEXT(IF(VALUE(MID('TRUE'!P12,2,1))&gt;0,0,1),"#0") &amp; TEXT(IF(VALUE(MID('TRUE'!P12,1,1))&gt;0,0,1),"#0")</f>
        <v>00</v>
      </c>
      <c r="Q12" s="66" t="str">
        <f>BIN2HEX(P12)</f>
        <v>0</v>
      </c>
      <c r="R12" s="80" t="str">
        <f>TEXT(IF(VALUE(MID('TRUE'!R12,2,1))&gt;0,0,1),"#0") &amp; TEXT(IF(VALUE(MID('TRUE'!R12,1,1))&gt;0,0,1),"#0")</f>
        <v>00</v>
      </c>
      <c r="S12" s="67" t="str">
        <f>BIN2HEX(R12)</f>
        <v>0</v>
      </c>
      <c r="T12" s="82" t="str">
        <f>TEXT(IF(VALUE(MID('TRUE'!T12,2,1))&gt;0,0,1),"#0") &amp; TEXT(IF(VALUE(MID('TRUE'!T12,1,1))&gt;0,0,1),"#0")</f>
        <v>00</v>
      </c>
      <c r="U12" s="68" t="str">
        <f>BIN2HEX(T12)</f>
        <v>0</v>
      </c>
      <c r="V12" s="84" t="str">
        <f>TEXT(IF(VALUE(MID('TRUE'!V12,2,1))&gt;0,0,1),"#0") &amp; TEXT(IF(VALUE(MID('TRUE'!V12,1,1))&gt;0,0,1),"#0")</f>
        <v>00</v>
      </c>
      <c r="W12" s="69" t="str">
        <f>BIN2HEX(V12)</f>
        <v>0</v>
      </c>
    </row>
    <row r="13" spans="2:23" x14ac:dyDescent="0.25">
      <c r="B13" s="57"/>
      <c r="C13" s="35"/>
      <c r="D13" s="57">
        <f>'TRUE'!D14</f>
        <v>0</v>
      </c>
      <c r="E13" s="47">
        <f>'TRUE'!E14</f>
        <v>0</v>
      </c>
      <c r="F13" s="47">
        <f>'TRUE'!F14</f>
        <v>0</v>
      </c>
      <c r="G13" s="47">
        <f>'TRUE'!G14</f>
        <v>0</v>
      </c>
      <c r="H13" s="47">
        <f>'TRUE'!H14</f>
        <v>0</v>
      </c>
      <c r="I13" s="35"/>
      <c r="J13" s="35"/>
      <c r="K13" s="59"/>
      <c r="M13" s="32">
        <v>3</v>
      </c>
      <c r="N13" s="7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65" t="str">
        <f t="shared" ref="O13:O19" si="2">BIN2HEX(N13)</f>
        <v>F</v>
      </c>
      <c r="P13" s="7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66" t="str">
        <f t="shared" ref="Q13:Q19" si="3">BIN2HEX(P13)</f>
        <v>F</v>
      </c>
      <c r="R13" s="80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67" t="str">
        <f t="shared" ref="S13:S19" si="4">BIN2HEX(R13)</f>
        <v>F</v>
      </c>
      <c r="T13" s="82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68" t="str">
        <f t="shared" ref="U13:U19" si="5">BIN2HEX(T13)</f>
        <v>F</v>
      </c>
      <c r="V13" s="84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69" t="str">
        <f t="shared" ref="W13:W19" si="6">BIN2HEX(V13)</f>
        <v>F</v>
      </c>
    </row>
    <row r="14" spans="2:23" x14ac:dyDescent="0.25">
      <c r="B14" s="57"/>
      <c r="C14" s="35"/>
      <c r="D14" s="57">
        <f>'TRUE'!D13</f>
        <v>0</v>
      </c>
      <c r="E14" s="47">
        <f>'TRUE'!E13</f>
        <v>0</v>
      </c>
      <c r="F14" s="47">
        <f>'TRUE'!F13</f>
        <v>0</v>
      </c>
      <c r="G14" s="47">
        <f>'TRUE'!G13</f>
        <v>0</v>
      </c>
      <c r="H14" s="47">
        <f>'TRUE'!H13</f>
        <v>0</v>
      </c>
      <c r="I14" s="35"/>
      <c r="J14" s="35"/>
      <c r="K14" s="59"/>
      <c r="M14" s="32">
        <v>4</v>
      </c>
      <c r="N14" s="76" t="str">
        <f>TEXT(IF(VALUE(MID('TRUE'!N14,4,1))&gt;0,0,1),"#0") &amp; TEXT(IF(VALUE(MID('TRUE'!N14,3,1))&gt;0,0,1),"#0") &amp; TEXT(IF(VALUE(MID('TRUE'!N14,2,1))&gt;0,0,1),"#0") &amp; TEXT(IF(VALUE(MID('TRUE'!N14,1,1))&gt;0,0,1),"#0")</f>
        <v>1111</v>
      </c>
      <c r="O14" s="65" t="str">
        <f t="shared" si="2"/>
        <v>F</v>
      </c>
      <c r="P14" s="78" t="str">
        <f>TEXT(IF(VALUE(MID('TRUE'!P14,4,1))&gt;0,0,1),"#0") &amp; TEXT(IF(VALUE(MID('TRUE'!P14,3,1))&gt;0,0,1),"#0") &amp; TEXT(IF(VALUE(MID('TRUE'!P14,2,1))&gt;0,0,1),"#0") &amp; TEXT(IF(VALUE(MID('TRUE'!P14,1,1))&gt;0,0,1),"#0")</f>
        <v>1011</v>
      </c>
      <c r="Q14" s="66" t="str">
        <f t="shared" si="3"/>
        <v>B</v>
      </c>
      <c r="R14" s="80" t="str">
        <f>TEXT(IF(VALUE(MID('TRUE'!R14,4,1))&gt;0,0,1),"#0") &amp; TEXT(IF(VALUE(MID('TRUE'!R14,3,1))&gt;0,0,1),"#0") &amp; TEXT(IF(VALUE(MID('TRUE'!R14,2,1))&gt;0,0,1),"#0") &amp; TEXT(IF(VALUE(MID('TRUE'!R14,1,1))&gt;0,0,1),"#0")</f>
        <v>1011</v>
      </c>
      <c r="S14" s="67" t="str">
        <f t="shared" si="4"/>
        <v>B</v>
      </c>
      <c r="T14" s="82" t="str">
        <f>TEXT(IF(VALUE(MID('TRUE'!T14,4,1))&gt;0,0,1),"#0") &amp; TEXT(IF(VALUE(MID('TRUE'!T14,3,1))&gt;0,0,1),"#0") &amp; TEXT(IF(VALUE(MID('TRUE'!T14,2,1))&gt;0,0,1),"#0") &amp; TEXT(IF(VALUE(MID('TRUE'!T14,1,1))&gt;0,0,1),"#0")</f>
        <v>0111</v>
      </c>
      <c r="U14" s="68" t="str">
        <f t="shared" si="5"/>
        <v>7</v>
      </c>
      <c r="V14" s="84" t="str">
        <f>TEXT(IF(VALUE(MID('TRUE'!V14,4,1))&gt;0,0,1),"#0") &amp; TEXT(IF(VALUE(MID('TRUE'!V14,3,1))&gt;0,0,1),"#0") &amp; TEXT(IF(VALUE(MID('TRUE'!V14,2,1))&gt;0,0,1),"#0") &amp; TEXT(IF(VALUE(MID('TRUE'!V14,1,1))&gt;0,0,1),"#0")</f>
        <v>0111</v>
      </c>
      <c r="W14" s="69" t="str">
        <f t="shared" si="6"/>
        <v>7</v>
      </c>
    </row>
    <row r="15" spans="2:23" x14ac:dyDescent="0.25">
      <c r="B15" s="57"/>
      <c r="C15" s="35"/>
      <c r="D15" s="92">
        <f>'TRUE'!D12</f>
        <v>0</v>
      </c>
      <c r="E15" s="93">
        <f>'TRUE'!E12</f>
        <v>0</v>
      </c>
      <c r="F15" s="93">
        <f>'TRUE'!F12</f>
        <v>0</v>
      </c>
      <c r="G15" s="93">
        <f>'TRUE'!G12</f>
        <v>0</v>
      </c>
      <c r="H15" s="93">
        <f>'TRUE'!H12</f>
        <v>0</v>
      </c>
      <c r="I15" s="35"/>
      <c r="J15" s="35"/>
      <c r="K15" s="59"/>
      <c r="M15" s="32">
        <v>5</v>
      </c>
      <c r="N15" s="76" t="str">
        <f>TEXT(IF(VALUE(MID('TRUE'!N15,4,1))&gt;0,0,1),"#0") &amp; TEXT(IF(VALUE(MID('TRUE'!N15,3,1))&gt;0,0,1),"#0") &amp; TEXT(IF(VALUE(MID('TRUE'!N15,2,1))&gt;0,0,1),"#0") &amp; TEXT(IF(VALUE(MID('TRUE'!N15,1,1))&gt;0,0,1),"#0")</f>
        <v>1100</v>
      </c>
      <c r="O15" s="65" t="str">
        <f t="shared" si="2"/>
        <v>C</v>
      </c>
      <c r="P15" s="7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66" t="str">
        <f t="shared" si="3"/>
        <v>F</v>
      </c>
      <c r="R15" s="80" t="str">
        <f>TEXT(IF(VALUE(MID('TRUE'!R15,4,1))&gt;0,0,1),"#0") &amp; TEXT(IF(VALUE(MID('TRUE'!R15,3,1))&gt;0,0,1),"#0") &amp; TEXT(IF(VALUE(MID('TRUE'!R15,2,1))&gt;0,0,1),"#0") &amp; TEXT(IF(VALUE(MID('TRUE'!R15,1,1))&gt;0,0,1),"#0")</f>
        <v>0111</v>
      </c>
      <c r="S15" s="67" t="str">
        <f t="shared" si="4"/>
        <v>7</v>
      </c>
      <c r="T15" s="82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68" t="str">
        <f t="shared" si="5"/>
        <v>F</v>
      </c>
      <c r="V15" s="84" t="str">
        <f>TEXT(IF(VALUE(MID('TRUE'!V15,4,1))&gt;0,0,1),"#0") &amp; TEXT(IF(VALUE(MID('TRUE'!V15,3,1))&gt;0,0,1),"#0") &amp; TEXT(IF(VALUE(MID('TRUE'!V15,2,1))&gt;0,0,1),"#0") &amp; TEXT(IF(VALUE(MID('TRUE'!V15,1,1))&gt;0,0,1),"#0")</f>
        <v>0111</v>
      </c>
      <c r="W15" s="69" t="str">
        <f t="shared" si="6"/>
        <v>7</v>
      </c>
    </row>
    <row r="16" spans="2:23" ht="15.75" x14ac:dyDescent="0.25">
      <c r="B16" s="57"/>
      <c r="C16" s="35"/>
      <c r="D16" s="57">
        <f>'TRUE'!D19</f>
        <v>0</v>
      </c>
      <c r="E16" s="47">
        <f>'TRUE'!E19</f>
        <v>0</v>
      </c>
      <c r="F16" s="47">
        <f>'TRUE'!F19</f>
        <v>0</v>
      </c>
      <c r="G16" s="47">
        <f>'TRUE'!G19</f>
        <v>1</v>
      </c>
      <c r="H16" s="47">
        <f>'TRUE'!H19</f>
        <v>1</v>
      </c>
      <c r="I16" s="35"/>
      <c r="J16" s="35"/>
      <c r="K16" s="59"/>
      <c r="M16" s="32">
        <v>6</v>
      </c>
      <c r="N16" s="94"/>
      <c r="O16" s="70"/>
      <c r="P16" s="94"/>
      <c r="Q16" s="70"/>
      <c r="R16" s="94"/>
      <c r="S16" s="70"/>
      <c r="T16" s="94"/>
      <c r="U16" s="70"/>
      <c r="V16" s="94"/>
      <c r="W16" s="70"/>
    </row>
    <row r="17" spans="2:25" ht="15.75" x14ac:dyDescent="0.25">
      <c r="B17" s="57"/>
      <c r="C17" s="35"/>
      <c r="D17" s="57">
        <f>'TRUE'!D18</f>
        <v>0</v>
      </c>
      <c r="E17" s="47">
        <f>'TRUE'!E18</f>
        <v>1</v>
      </c>
      <c r="F17" s="47">
        <f>'TRUE'!F18</f>
        <v>1</v>
      </c>
      <c r="G17" s="47">
        <f>'TRUE'!G18</f>
        <v>0</v>
      </c>
      <c r="H17" s="47">
        <f>'TRUE'!H18</f>
        <v>0</v>
      </c>
      <c r="I17" s="35"/>
      <c r="J17" s="35"/>
      <c r="K17" s="59"/>
      <c r="M17" s="32">
        <v>7</v>
      </c>
      <c r="N17" s="76"/>
      <c r="O17" s="70"/>
      <c r="P17" s="78"/>
      <c r="Q17" s="70"/>
      <c r="R17" s="80"/>
      <c r="S17" s="70"/>
      <c r="T17" s="82"/>
      <c r="U17" s="70"/>
      <c r="V17" s="84"/>
      <c r="W17" s="70"/>
    </row>
    <row r="18" spans="2:25" ht="15.75" x14ac:dyDescent="0.25">
      <c r="B18" s="57"/>
      <c r="C18" s="35"/>
      <c r="D18" s="57">
        <f>'TRUE'!D17</f>
        <v>0</v>
      </c>
      <c r="E18" s="47">
        <f>'TRUE'!E17</f>
        <v>0</v>
      </c>
      <c r="F18" s="47">
        <f>'TRUE'!F17</f>
        <v>0</v>
      </c>
      <c r="G18" s="47">
        <f>'TRUE'!G17</f>
        <v>0</v>
      </c>
      <c r="H18" s="47">
        <f>'TRUE'!H17</f>
        <v>0</v>
      </c>
      <c r="I18" s="35"/>
      <c r="J18" s="35"/>
      <c r="K18" s="59"/>
      <c r="M18" s="32">
        <v>8</v>
      </c>
      <c r="N18" s="94"/>
      <c r="O18" s="70"/>
      <c r="P18" s="94"/>
      <c r="Q18" s="70"/>
      <c r="R18" s="94"/>
      <c r="S18" s="70"/>
      <c r="T18" s="94"/>
      <c r="U18" s="70"/>
      <c r="V18" s="94"/>
      <c r="W18" s="70"/>
    </row>
    <row r="19" spans="2:25" ht="15.75" x14ac:dyDescent="0.25">
      <c r="B19" s="57"/>
      <c r="C19" s="35"/>
      <c r="D19" s="92">
        <f>'TRUE'!D16</f>
        <v>0</v>
      </c>
      <c r="E19" s="93">
        <f>'TRUE'!E16</f>
        <v>0</v>
      </c>
      <c r="F19" s="93">
        <f>'TRUE'!F16</f>
        <v>0</v>
      </c>
      <c r="G19" s="93">
        <f>'TRUE'!G16</f>
        <v>0</v>
      </c>
      <c r="H19" s="93">
        <f>'TRUE'!H16</f>
        <v>0</v>
      </c>
      <c r="I19" s="35"/>
      <c r="J19" s="35"/>
      <c r="K19" s="59"/>
      <c r="M19" s="32">
        <v>9</v>
      </c>
      <c r="N19" s="76"/>
      <c r="O19" s="70"/>
      <c r="P19" s="78"/>
      <c r="Q19" s="70"/>
      <c r="R19" s="80"/>
      <c r="S19" s="70"/>
      <c r="T19" s="82"/>
      <c r="U19" s="70"/>
      <c r="V19" s="84"/>
      <c r="W19" s="70"/>
    </row>
    <row r="20" spans="2:25" x14ac:dyDescent="0.25">
      <c r="B20" s="57"/>
      <c r="C20" s="35"/>
      <c r="D20" s="57">
        <f>'TRUE'!D23</f>
        <v>0</v>
      </c>
      <c r="E20" s="47">
        <f>'TRUE'!E23</f>
        <v>0</v>
      </c>
      <c r="F20" s="47">
        <f>'TRUE'!F23</f>
        <v>1</v>
      </c>
      <c r="G20" s="47">
        <f>'TRUE'!G23</f>
        <v>0</v>
      </c>
      <c r="H20" s="47">
        <f>'TRUE'!H23</f>
        <v>1</v>
      </c>
      <c r="I20" s="35"/>
      <c r="J20" s="35"/>
      <c r="K20" s="59"/>
      <c r="M20" s="32">
        <v>10</v>
      </c>
    </row>
    <row r="21" spans="2:25" x14ac:dyDescent="0.25">
      <c r="B21" s="57"/>
      <c r="C21" s="35"/>
      <c r="D21" s="57">
        <f>'TRUE'!D22</f>
        <v>0</v>
      </c>
      <c r="E21" s="47">
        <f>'TRUE'!E22</f>
        <v>0</v>
      </c>
      <c r="F21" s="47">
        <f>'TRUE'!F22</f>
        <v>0</v>
      </c>
      <c r="G21" s="47">
        <f>'TRUE'!G22</f>
        <v>0</v>
      </c>
      <c r="H21" s="47">
        <f>'TRUE'!H22</f>
        <v>0</v>
      </c>
      <c r="I21" s="35"/>
      <c r="J21" s="35"/>
      <c r="K21" s="59"/>
      <c r="M21" s="32">
        <v>11</v>
      </c>
      <c r="Y21" s="32" t="s">
        <v>44</v>
      </c>
    </row>
    <row r="22" spans="2:25" x14ac:dyDescent="0.25">
      <c r="B22" s="57"/>
      <c r="C22" s="35"/>
      <c r="D22" s="57">
        <f>'TRUE'!D21</f>
        <v>1</v>
      </c>
      <c r="E22" s="47">
        <f>'TRUE'!E21</f>
        <v>0</v>
      </c>
      <c r="F22" s="47">
        <f>'TRUE'!F21</f>
        <v>0</v>
      </c>
      <c r="G22" s="47">
        <f>'TRUE'!G21</f>
        <v>0</v>
      </c>
      <c r="H22" s="47">
        <f>'TRUE'!H21</f>
        <v>0</v>
      </c>
      <c r="I22" s="35"/>
      <c r="J22" s="35"/>
      <c r="K22" s="59"/>
      <c r="M22" s="32">
        <v>12</v>
      </c>
      <c r="O22" s="33" t="s">
        <v>25</v>
      </c>
      <c r="P22" s="87" t="str">
        <f>'TRUE'!P22</f>
        <v>Summary</v>
      </c>
    </row>
    <row r="23" spans="2:25" x14ac:dyDescent="0.25">
      <c r="B23" s="57"/>
      <c r="C23" s="35"/>
      <c r="D23" s="92">
        <f>'TRUE'!D20</f>
        <v>1</v>
      </c>
      <c r="E23" s="93">
        <f>'TRUE'!E20</f>
        <v>0</v>
      </c>
      <c r="F23" s="93">
        <f>'TRUE'!F20</f>
        <v>0</v>
      </c>
      <c r="G23" s="93">
        <f>'TRUE'!G20</f>
        <v>0</v>
      </c>
      <c r="H23" s="93">
        <f>'TRUE'!H20</f>
        <v>0</v>
      </c>
      <c r="I23" s="35"/>
      <c r="J23" s="35"/>
      <c r="K23" s="59"/>
      <c r="M23" s="32">
        <v>13</v>
      </c>
      <c r="O23" s="33" t="s">
        <v>26</v>
      </c>
      <c r="P23" s="32" t="str">
        <f>'TRUE'!P23</f>
        <v>Config</v>
      </c>
    </row>
    <row r="24" spans="2:25" x14ac:dyDescent="0.25">
      <c r="B24" s="57"/>
      <c r="C24" s="35"/>
      <c r="D24" s="57"/>
      <c r="E24" s="47"/>
      <c r="F24" s="47"/>
      <c r="G24" s="47"/>
      <c r="H24" s="47"/>
      <c r="I24" s="35"/>
      <c r="J24" s="35"/>
      <c r="K24" s="59"/>
      <c r="M24" s="32">
        <v>14</v>
      </c>
      <c r="O24" s="33"/>
      <c r="R24" s="71"/>
    </row>
    <row r="25" spans="2:25" x14ac:dyDescent="0.25">
      <c r="B25" s="57"/>
      <c r="C25" s="72"/>
      <c r="D25" s="95"/>
      <c r="E25" s="96"/>
      <c r="F25" s="96"/>
      <c r="G25" s="96"/>
      <c r="H25" s="96"/>
      <c r="I25" s="72"/>
      <c r="J25" s="72"/>
      <c r="K25" s="73"/>
      <c r="M25" s="32">
        <v>15</v>
      </c>
      <c r="O25" s="33" t="s">
        <v>27</v>
      </c>
      <c r="P25" s="87" t="str">
        <f>'TRUE'!P25</f>
        <v>IMAGE</v>
      </c>
      <c r="R25" s="33"/>
    </row>
    <row r="26" spans="2:25" x14ac:dyDescent="0.25">
      <c r="B26" s="47"/>
      <c r="C26" s="35"/>
      <c r="D26" s="47"/>
      <c r="E26" s="58"/>
      <c r="F26" s="58"/>
      <c r="G26" s="58"/>
      <c r="H26" s="58"/>
      <c r="I26" s="35"/>
      <c r="J26" s="35"/>
      <c r="K26" s="59"/>
      <c r="M26" s="32">
        <v>16</v>
      </c>
      <c r="O26" s="33" t="s">
        <v>28</v>
      </c>
      <c r="P26" s="87" t="str">
        <f>'TRUE'!P26</f>
        <v>IMAGE</v>
      </c>
    </row>
    <row r="27" spans="2:25" x14ac:dyDescent="0.25">
      <c r="B27" s="47"/>
      <c r="C27" s="35"/>
      <c r="D27" s="47"/>
      <c r="E27" s="47"/>
      <c r="F27" s="47"/>
      <c r="G27" s="47"/>
      <c r="H27" s="47"/>
      <c r="I27" s="35"/>
      <c r="J27" s="35"/>
      <c r="K27" s="35"/>
      <c r="M27" s="32">
        <v>17</v>
      </c>
    </row>
    <row r="28" spans="2:25" x14ac:dyDescent="0.25">
      <c r="B28" s="47"/>
      <c r="C28" s="35"/>
      <c r="D28" s="47"/>
      <c r="E28" s="47"/>
      <c r="F28" s="47"/>
      <c r="G28" s="47"/>
      <c r="H28" s="47"/>
      <c r="M28" s="32">
        <v>18</v>
      </c>
      <c r="O28" s="33" t="s">
        <v>38</v>
      </c>
      <c r="P28" s="87" t="s">
        <v>45</v>
      </c>
    </row>
    <row r="29" spans="2:25" x14ac:dyDescent="0.25">
      <c r="B29" s="47"/>
      <c r="C29" s="35"/>
      <c r="D29" s="93"/>
      <c r="E29" s="93"/>
      <c r="F29" s="93"/>
      <c r="G29" s="93"/>
      <c r="H29" s="93"/>
      <c r="M29" s="32">
        <v>19</v>
      </c>
    </row>
    <row r="30" spans="2:25" x14ac:dyDescent="0.25">
      <c r="B30" s="47"/>
      <c r="C30" s="35"/>
      <c r="D30" s="97"/>
      <c r="E30" s="98"/>
      <c r="F30" s="39"/>
      <c r="G30" s="99"/>
      <c r="H30" s="100"/>
      <c r="M30" s="32">
        <v>20</v>
      </c>
    </row>
    <row r="31" spans="2:25" ht="18.75" x14ac:dyDescent="0.3">
      <c r="B31" s="47"/>
      <c r="C31" s="35"/>
      <c r="D31" s="97"/>
      <c r="E31" s="98"/>
      <c r="F31" s="39"/>
      <c r="G31" s="99"/>
      <c r="H31" s="100"/>
      <c r="M31" s="32">
        <v>21</v>
      </c>
      <c r="O31" s="101" t="s">
        <v>39</v>
      </c>
      <c r="P31" s="102"/>
    </row>
    <row r="32" spans="2:25" ht="18.75" x14ac:dyDescent="0.3">
      <c r="B32" s="47"/>
      <c r="C32" s="35"/>
      <c r="D32" s="97"/>
      <c r="E32" s="98"/>
      <c r="F32" s="39"/>
      <c r="G32" s="99"/>
      <c r="H32" s="100"/>
      <c r="M32" s="32">
        <v>22</v>
      </c>
      <c r="O32" s="101" t="s">
        <v>3</v>
      </c>
      <c r="P32" s="103"/>
      <c r="Q32" s="35"/>
      <c r="R32" s="35"/>
      <c r="S32" s="35"/>
      <c r="T32" s="35"/>
    </row>
    <row r="33" spans="2:20" ht="18.75" x14ac:dyDescent="0.3">
      <c r="B33" s="47"/>
      <c r="C33" s="35"/>
      <c r="D33" s="104"/>
      <c r="E33" s="105"/>
      <c r="F33" s="106"/>
      <c r="G33" s="107"/>
      <c r="H33" s="108"/>
      <c r="J33" s="35"/>
      <c r="M33" s="32">
        <v>23</v>
      </c>
      <c r="O33" s="109" t="s">
        <v>6</v>
      </c>
      <c r="P33" s="110"/>
      <c r="Q33" s="35"/>
      <c r="R33" s="35"/>
      <c r="S33" s="35"/>
      <c r="T33" s="35"/>
    </row>
    <row r="34" spans="2:20" ht="15.75" customHeight="1" x14ac:dyDescent="0.3">
      <c r="B34" s="47"/>
      <c r="C34" s="35"/>
      <c r="D34" s="47"/>
      <c r="E34" s="47"/>
      <c r="F34" s="47"/>
      <c r="G34" s="47"/>
      <c r="H34" s="47"/>
      <c r="M34" s="32">
        <v>24</v>
      </c>
      <c r="O34" s="111" t="s">
        <v>7</v>
      </c>
      <c r="P34" s="110"/>
    </row>
    <row r="35" spans="2:20" ht="18.75" x14ac:dyDescent="0.3">
      <c r="B35" s="47"/>
      <c r="C35" s="35"/>
      <c r="D35" s="47"/>
      <c r="E35" s="47"/>
      <c r="F35" s="47"/>
      <c r="G35" s="47"/>
      <c r="H35" s="47"/>
      <c r="M35" s="32">
        <v>25</v>
      </c>
      <c r="O35" s="112" t="s">
        <v>4</v>
      </c>
      <c r="P35" s="110"/>
    </row>
    <row r="36" spans="2:20" ht="18.75" x14ac:dyDescent="0.3">
      <c r="B36" s="47"/>
      <c r="C36" s="35"/>
      <c r="D36" s="47"/>
      <c r="E36" s="47"/>
      <c r="F36" s="47"/>
      <c r="G36" s="47"/>
      <c r="H36" s="47"/>
      <c r="M36" s="32">
        <v>26</v>
      </c>
      <c r="O36" s="113" t="s">
        <v>5</v>
      </c>
      <c r="P36" s="110"/>
    </row>
    <row r="37" spans="2:20" ht="18.75" x14ac:dyDescent="0.3">
      <c r="B37" s="47"/>
      <c r="C37" s="35"/>
      <c r="D37" s="93"/>
      <c r="E37" s="93"/>
      <c r="F37" s="93"/>
      <c r="G37" s="93"/>
      <c r="H37" s="93"/>
      <c r="M37" s="32">
        <v>27</v>
      </c>
      <c r="O37" s="114" t="s">
        <v>40</v>
      </c>
      <c r="P37" s="102"/>
    </row>
    <row r="38" spans="2:20" x14ac:dyDescent="0.25">
      <c r="B38" s="47"/>
      <c r="C38" s="35"/>
      <c r="D38" s="97"/>
      <c r="E38" s="98"/>
      <c r="F38" s="39"/>
      <c r="G38" s="99"/>
      <c r="H38" s="100"/>
      <c r="M38" s="32">
        <v>28</v>
      </c>
    </row>
    <row r="39" spans="2:20" x14ac:dyDescent="0.25">
      <c r="B39" s="47"/>
      <c r="C39" s="35"/>
      <c r="D39" s="97"/>
      <c r="E39" s="98"/>
      <c r="F39" s="39"/>
      <c r="G39" s="99"/>
      <c r="H39" s="100"/>
      <c r="M39" s="32">
        <v>29</v>
      </c>
    </row>
    <row r="40" spans="2:20" x14ac:dyDescent="0.25">
      <c r="B40" s="47"/>
      <c r="C40" s="35"/>
      <c r="D40" s="97"/>
      <c r="E40" s="98"/>
      <c r="F40" s="39"/>
      <c r="G40" s="99"/>
      <c r="H40" s="100"/>
      <c r="M40" s="32">
        <v>30</v>
      </c>
    </row>
    <row r="41" spans="2:20" x14ac:dyDescent="0.25">
      <c r="B41" s="47"/>
      <c r="C41" s="35"/>
      <c r="D41" s="104"/>
      <c r="E41" s="105"/>
      <c r="F41" s="106"/>
      <c r="G41" s="107"/>
      <c r="H41" s="108"/>
      <c r="M41" s="32">
        <v>31</v>
      </c>
    </row>
    <row r="42" spans="2:20" x14ac:dyDescent="0.25">
      <c r="B42" s="47"/>
      <c r="C42" s="35"/>
      <c r="D42" s="35"/>
      <c r="E42" s="58"/>
      <c r="F42" s="58"/>
      <c r="G42" s="58"/>
    </row>
    <row r="43" spans="2:20" x14ac:dyDescent="0.25">
      <c r="B43" s="74"/>
      <c r="C43" s="35"/>
      <c r="D43" s="35"/>
      <c r="E43" s="35"/>
      <c r="F43" s="35"/>
      <c r="G43" s="35"/>
      <c r="H43" s="35"/>
    </row>
  </sheetData>
  <sheetProtection sheet="1" objects="1" scenarios="1"/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WinLircSummary_TLCD-19FHDP.txt.conf"/>
    <hyperlink ref="P26" r:id="rId3" display="IMG_1763.JPG"/>
    <hyperlink ref="P25" r:id="rId4" display="IMG_1761.JPG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  <ignoredErrors>
    <ignoredError sqref="D11:H11" formula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2" sqref="P22"/>
    </sheetView>
  </sheetViews>
  <sheetFormatPr defaultRowHeight="15" x14ac:dyDescent="0.25"/>
  <cols>
    <col min="1" max="1" width="14.140625" style="32" customWidth="1"/>
    <col min="2" max="2" width="9.5703125" style="44" customWidth="1"/>
    <col min="3" max="3" width="11.140625" style="32" hidden="1" customWidth="1"/>
    <col min="4" max="4" width="8.7109375" style="32" customWidth="1"/>
    <col min="5" max="5" width="9.7109375" style="32" customWidth="1"/>
    <col min="6" max="6" width="11.5703125" style="32" customWidth="1"/>
    <col min="7" max="7" width="11.85546875" style="32" customWidth="1"/>
    <col min="8" max="8" width="13.5703125" style="32" customWidth="1"/>
    <col min="9" max="9" width="5.7109375" style="32" customWidth="1"/>
    <col min="10" max="10" width="13.5703125" style="32" customWidth="1"/>
    <col min="11" max="11" width="16.140625" style="32" customWidth="1"/>
    <col min="12" max="12" width="2.140625" style="32" customWidth="1"/>
    <col min="13" max="13" width="6.140625" style="32" customWidth="1"/>
    <col min="14" max="14" width="14" style="32" customWidth="1"/>
    <col min="15" max="15" width="15.5703125" style="32" customWidth="1"/>
    <col min="16" max="16" width="12.42578125" style="32" customWidth="1"/>
    <col min="17" max="17" width="10" style="32" bestFit="1" customWidth="1"/>
    <col min="18" max="18" width="13" style="32" customWidth="1"/>
    <col min="19" max="19" width="9.5703125" style="32" customWidth="1"/>
    <col min="20" max="20" width="9.140625" style="32" customWidth="1"/>
    <col min="21" max="21" width="8.140625" style="32" customWidth="1"/>
    <col min="22" max="22" width="9.5703125" style="32" customWidth="1"/>
    <col min="23" max="24" width="6.7109375" style="32" customWidth="1"/>
    <col min="25" max="16384" width="9.140625" style="32"/>
  </cols>
  <sheetData>
    <row r="1" spans="2:31" ht="15" customHeight="1" x14ac:dyDescent="0.25">
      <c r="B1" s="31"/>
      <c r="E1" s="116"/>
      <c r="F1" s="116"/>
      <c r="G1" s="116"/>
    </row>
    <row r="2" spans="2:31" x14ac:dyDescent="0.25">
      <c r="B2" s="31"/>
      <c r="E2" s="117"/>
      <c r="F2" s="117"/>
      <c r="G2" s="117"/>
    </row>
    <row r="3" spans="2:31" ht="21" x14ac:dyDescent="0.35">
      <c r="B3" s="31" t="s">
        <v>9</v>
      </c>
      <c r="E3" s="118" t="s">
        <v>46</v>
      </c>
      <c r="F3" s="118"/>
      <c r="G3" s="118"/>
      <c r="H3" s="31"/>
      <c r="J3" s="33" t="s">
        <v>14</v>
      </c>
      <c r="K3" s="75" t="s">
        <v>30</v>
      </c>
      <c r="M3" s="34"/>
      <c r="N3" s="35"/>
    </row>
    <row r="4" spans="2:31" x14ac:dyDescent="0.25">
      <c r="B4" s="31" t="s">
        <v>10</v>
      </c>
      <c r="E4" s="119" t="s">
        <v>47</v>
      </c>
      <c r="F4" s="119"/>
      <c r="G4" s="119"/>
      <c r="H4" s="31"/>
      <c r="J4" s="33" t="s">
        <v>15</v>
      </c>
      <c r="K4" s="2" t="s">
        <v>30</v>
      </c>
      <c r="M4" s="34"/>
      <c r="N4" s="35" t="s">
        <v>17</v>
      </c>
      <c r="O4" s="32" t="s">
        <v>18</v>
      </c>
      <c r="P4" s="32" t="s">
        <v>19</v>
      </c>
      <c r="Q4" s="32" t="s">
        <v>23</v>
      </c>
      <c r="R4" s="32" t="s">
        <v>22</v>
      </c>
    </row>
    <row r="5" spans="2:31" x14ac:dyDescent="0.25">
      <c r="B5" s="31"/>
      <c r="C5" s="36" t="s">
        <v>3</v>
      </c>
      <c r="D5" s="37" t="s">
        <v>3</v>
      </c>
      <c r="E5" s="38" t="s">
        <v>6</v>
      </c>
      <c r="F5" s="39" t="s">
        <v>7</v>
      </c>
      <c r="G5" s="40" t="s">
        <v>4</v>
      </c>
      <c r="H5" s="41" t="s">
        <v>5</v>
      </c>
      <c r="J5" s="42" t="s">
        <v>8</v>
      </c>
      <c r="K5" s="8"/>
      <c r="M5" s="33" t="s">
        <v>20</v>
      </c>
      <c r="N5" s="9"/>
      <c r="O5" s="1"/>
      <c r="P5" s="1"/>
      <c r="Q5" s="43" t="e">
        <f>(N5-O5)/N5</f>
        <v>#DIV/0!</v>
      </c>
      <c r="R5" s="43" t="e">
        <f>(N5-P5)/N5</f>
        <v>#DIV/0!</v>
      </c>
    </row>
    <row r="6" spans="2:31" x14ac:dyDescent="0.25">
      <c r="C6" s="45" t="s">
        <v>2</v>
      </c>
      <c r="D6" s="44"/>
      <c r="E6" s="45"/>
      <c r="F6" s="45"/>
      <c r="G6" s="45"/>
      <c r="H6" s="45"/>
      <c r="J6" s="33" t="s">
        <v>16</v>
      </c>
      <c r="K6" s="46" t="e">
        <f>1/K5</f>
        <v>#DIV/0!</v>
      </c>
      <c r="M6" s="33" t="s">
        <v>21</v>
      </c>
      <c r="N6" s="10"/>
      <c r="O6" s="1"/>
      <c r="P6" s="1"/>
      <c r="Q6" s="43" t="e">
        <f t="shared" ref="Q6:Q8" si="0">(N6-O6)/N6</f>
        <v>#DIV/0!</v>
      </c>
      <c r="R6" s="43" t="e">
        <f t="shared" ref="R6:R8" si="1">(N6-P6)/N6</f>
        <v>#DIV/0!</v>
      </c>
    </row>
    <row r="7" spans="2:31" x14ac:dyDescent="0.25">
      <c r="D7" s="44"/>
      <c r="M7" s="33" t="s">
        <v>24</v>
      </c>
      <c r="N7" s="9"/>
      <c r="O7" s="1"/>
      <c r="P7" s="1"/>
      <c r="Q7" s="43" t="e">
        <f t="shared" si="0"/>
        <v>#DIV/0!</v>
      </c>
      <c r="R7" s="43" t="e">
        <f t="shared" si="1"/>
        <v>#DIV/0!</v>
      </c>
    </row>
    <row r="8" spans="2:31" x14ac:dyDescent="0.25">
      <c r="B8" s="31"/>
      <c r="C8" s="36" t="s">
        <v>0</v>
      </c>
      <c r="D8" s="3" t="s">
        <v>37</v>
      </c>
      <c r="E8" s="4" t="s">
        <v>37</v>
      </c>
      <c r="F8" s="5" t="s">
        <v>37</v>
      </c>
      <c r="G8" s="6" t="s">
        <v>37</v>
      </c>
      <c r="H8" s="7" t="s">
        <v>37</v>
      </c>
      <c r="M8" s="33" t="s">
        <v>21</v>
      </c>
      <c r="N8" s="10"/>
      <c r="O8" s="1"/>
      <c r="P8" s="1"/>
      <c r="Q8" s="43" t="e">
        <f t="shared" si="0"/>
        <v>#DIV/0!</v>
      </c>
      <c r="R8" s="43" t="e">
        <f t="shared" si="1"/>
        <v>#DIV/0!</v>
      </c>
    </row>
    <row r="9" spans="2:31" x14ac:dyDescent="0.25">
      <c r="B9" s="47"/>
      <c r="C9" s="48" t="s">
        <v>1</v>
      </c>
      <c r="D9" s="12" t="s">
        <v>1</v>
      </c>
      <c r="E9" s="13" t="s">
        <v>1</v>
      </c>
      <c r="F9" s="14" t="s">
        <v>1</v>
      </c>
      <c r="G9" s="15" t="s">
        <v>1</v>
      </c>
      <c r="H9" s="16" t="s">
        <v>1</v>
      </c>
      <c r="M9" s="32" t="s">
        <v>13</v>
      </c>
    </row>
    <row r="10" spans="2:31" x14ac:dyDescent="0.25">
      <c r="B10" s="49"/>
      <c r="C10" s="50"/>
      <c r="D10" s="17">
        <v>1</v>
      </c>
      <c r="E10" s="18">
        <v>1</v>
      </c>
      <c r="F10" s="18">
        <v>1</v>
      </c>
      <c r="G10" s="18">
        <v>1</v>
      </c>
      <c r="H10" s="18">
        <v>1</v>
      </c>
      <c r="I10" s="50"/>
      <c r="J10" s="50"/>
      <c r="K10" s="51"/>
      <c r="M10" s="32">
        <v>0</v>
      </c>
      <c r="N10" s="52" t="s">
        <v>3</v>
      </c>
      <c r="O10" s="51"/>
      <c r="P10" s="53" t="s">
        <v>6</v>
      </c>
      <c r="Q10" s="51"/>
      <c r="R10" s="54" t="s">
        <v>7</v>
      </c>
      <c r="S10" s="51"/>
      <c r="T10" s="55" t="s">
        <v>4</v>
      </c>
      <c r="U10" s="51"/>
      <c r="V10" s="56" t="s">
        <v>5</v>
      </c>
      <c r="W10" s="51"/>
    </row>
    <row r="11" spans="2:31" x14ac:dyDescent="0.25">
      <c r="B11" s="57"/>
      <c r="C11" s="35"/>
      <c r="D11" s="21">
        <v>1</v>
      </c>
      <c r="E11" s="22">
        <v>1</v>
      </c>
      <c r="F11" s="22">
        <v>1</v>
      </c>
      <c r="G11" s="22">
        <v>1</v>
      </c>
      <c r="H11" s="22">
        <v>1</v>
      </c>
      <c r="I11" s="35"/>
      <c r="J11" s="35"/>
      <c r="K11" s="59"/>
      <c r="M11" s="32">
        <v>1</v>
      </c>
      <c r="N11" s="60" t="s">
        <v>12</v>
      </c>
      <c r="O11" s="60" t="s">
        <v>11</v>
      </c>
      <c r="P11" s="61" t="s">
        <v>12</v>
      </c>
      <c r="Q11" s="61" t="s">
        <v>11</v>
      </c>
      <c r="R11" s="62" t="s">
        <v>12</v>
      </c>
      <c r="S11" s="62" t="s">
        <v>11</v>
      </c>
      <c r="T11" s="63" t="s">
        <v>12</v>
      </c>
      <c r="U11" s="63" t="s">
        <v>11</v>
      </c>
      <c r="V11" s="64" t="s">
        <v>12</v>
      </c>
      <c r="W11" s="64" t="s">
        <v>11</v>
      </c>
      <c r="AE11" s="32" t="s">
        <v>29</v>
      </c>
    </row>
    <row r="12" spans="2:31" x14ac:dyDescent="0.25">
      <c r="B12" s="57"/>
      <c r="C12" s="35"/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35"/>
      <c r="J12" s="35"/>
      <c r="K12" s="59"/>
      <c r="M12" s="32">
        <v>2</v>
      </c>
      <c r="N12" s="76" t="str">
        <f>D10 &amp; D11</f>
        <v>11</v>
      </c>
      <c r="O12" s="65" t="str">
        <f t="shared" ref="O12:O19" si="2">BIN2HEX(N12)</f>
        <v>3</v>
      </c>
      <c r="P12" s="78" t="str">
        <f>E10 &amp; E11</f>
        <v>11</v>
      </c>
      <c r="Q12" s="66" t="str">
        <f t="shared" ref="Q12:Q19" si="3">BIN2HEX(P12)</f>
        <v>3</v>
      </c>
      <c r="R12" s="80" t="str">
        <f>F10 &amp; F11</f>
        <v>11</v>
      </c>
      <c r="S12" s="67" t="str">
        <f t="shared" ref="S12:S19" si="4">BIN2HEX(R12)</f>
        <v>3</v>
      </c>
      <c r="T12" s="82" t="str">
        <f>G10 &amp; G11</f>
        <v>11</v>
      </c>
      <c r="U12" s="68" t="str">
        <f>BIN2HEX(T12)</f>
        <v>3</v>
      </c>
      <c r="V12" s="84" t="str">
        <f>H10 &amp; H11</f>
        <v>11</v>
      </c>
      <c r="W12" s="69" t="str">
        <f>BIN2HEX(V12)</f>
        <v>3</v>
      </c>
      <c r="AE12" s="32" t="s">
        <v>30</v>
      </c>
    </row>
    <row r="13" spans="2:31" x14ac:dyDescent="0.25">
      <c r="B13" s="57"/>
      <c r="C13" s="35"/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35"/>
      <c r="J13" s="35"/>
      <c r="K13" s="59"/>
      <c r="M13" s="32">
        <v>3</v>
      </c>
      <c r="N13" s="77" t="str">
        <f>D12 &amp; D13 &amp; D14 &amp; D15</f>
        <v>0000</v>
      </c>
      <c r="O13" s="65" t="str">
        <f t="shared" si="2"/>
        <v>0</v>
      </c>
      <c r="P13" s="79" t="str">
        <f>E12 &amp; E13 &amp; E14 &amp; E15</f>
        <v>0000</v>
      </c>
      <c r="Q13" s="66" t="str">
        <f t="shared" si="3"/>
        <v>0</v>
      </c>
      <c r="R13" s="81" t="str">
        <f>F12 &amp; F13&amp; F14 &amp; F15</f>
        <v>0000</v>
      </c>
      <c r="S13" s="67" t="str">
        <f t="shared" si="4"/>
        <v>0</v>
      </c>
      <c r="T13" s="83" t="str">
        <f>G12 &amp; G13 &amp; G14 &amp; G15</f>
        <v>0000</v>
      </c>
      <c r="U13" s="68" t="str">
        <f t="shared" ref="U13:U19" si="5">BIN2HEX(T13)</f>
        <v>0</v>
      </c>
      <c r="V13" s="85" t="str">
        <f>H12 &amp; H13 &amp; H14 &amp; H15</f>
        <v>0000</v>
      </c>
      <c r="W13" s="69" t="str">
        <f t="shared" ref="W13:W19" si="6">BIN2HEX(V13)</f>
        <v>0</v>
      </c>
      <c r="AE13" s="32" t="s">
        <v>31</v>
      </c>
    </row>
    <row r="14" spans="2:31" x14ac:dyDescent="0.25">
      <c r="B14" s="57"/>
      <c r="C14" s="35"/>
      <c r="D14" s="19">
        <v>0</v>
      </c>
      <c r="E14" s="20">
        <v>0</v>
      </c>
      <c r="F14" s="20">
        <v>0</v>
      </c>
      <c r="G14" s="20">
        <v>0</v>
      </c>
      <c r="H14" s="20">
        <v>0</v>
      </c>
      <c r="I14" s="35"/>
      <c r="J14" s="35"/>
      <c r="K14" s="59"/>
      <c r="M14" s="32">
        <v>4</v>
      </c>
      <c r="N14" s="77" t="str">
        <f>D16 &amp; D17 &amp; D18 &amp; D19</f>
        <v>0000</v>
      </c>
      <c r="O14" s="65" t="str">
        <f t="shared" si="2"/>
        <v>0</v>
      </c>
      <c r="P14" s="79" t="str">
        <f>E16 &amp; E17 &amp; E18&amp; E19</f>
        <v>0010</v>
      </c>
      <c r="Q14" s="66" t="str">
        <f t="shared" si="3"/>
        <v>2</v>
      </c>
      <c r="R14" s="81" t="str">
        <f>F16 &amp; F17 &amp; F18 &amp; F19</f>
        <v>0010</v>
      </c>
      <c r="S14" s="67" t="str">
        <f t="shared" si="4"/>
        <v>2</v>
      </c>
      <c r="T14" s="83" t="str">
        <f>G16 &amp; G17 &amp; G18 &amp; G19</f>
        <v>0001</v>
      </c>
      <c r="U14" s="68" t="str">
        <f t="shared" si="5"/>
        <v>1</v>
      </c>
      <c r="V14" s="85" t="str">
        <f>H16 &amp; H17 &amp; H18 &amp; H19</f>
        <v>0001</v>
      </c>
      <c r="W14" s="69" t="str">
        <f t="shared" si="6"/>
        <v>1</v>
      </c>
      <c r="AE14" s="32" t="s">
        <v>32</v>
      </c>
    </row>
    <row r="15" spans="2:31" x14ac:dyDescent="0.25">
      <c r="B15" s="57"/>
      <c r="C15" s="35"/>
      <c r="D15" s="21">
        <v>0</v>
      </c>
      <c r="E15" s="22">
        <v>0</v>
      </c>
      <c r="F15" s="22">
        <v>0</v>
      </c>
      <c r="G15" s="22">
        <v>0</v>
      </c>
      <c r="H15" s="22">
        <v>0</v>
      </c>
      <c r="I15" s="35"/>
      <c r="J15" s="35"/>
      <c r="K15" s="59"/>
      <c r="M15" s="32">
        <v>5</v>
      </c>
      <c r="N15" s="77" t="str">
        <f>D20 &amp; D21 &amp; D22 &amp; D23</f>
        <v>1100</v>
      </c>
      <c r="O15" s="65" t="str">
        <f t="shared" si="2"/>
        <v>C</v>
      </c>
      <c r="P15" s="79" t="str">
        <f>E20 &amp; E21 &amp; E22 &amp; E23</f>
        <v>0000</v>
      </c>
      <c r="Q15" s="66" t="str">
        <f t="shared" si="3"/>
        <v>0</v>
      </c>
      <c r="R15" s="81" t="str">
        <f>F20 &amp; F21 &amp; F22&amp; F23</f>
        <v>0001</v>
      </c>
      <c r="S15" s="67" t="str">
        <f t="shared" si="4"/>
        <v>1</v>
      </c>
      <c r="T15" s="83" t="str">
        <f>G20 &amp; G21 &amp; G22 &amp; G23</f>
        <v>0000</v>
      </c>
      <c r="U15" s="68" t="str">
        <f t="shared" si="5"/>
        <v>0</v>
      </c>
      <c r="V15" s="85" t="str">
        <f>H20 &amp; H21 &amp; H22 &amp; H23</f>
        <v>0001</v>
      </c>
      <c r="W15" s="69" t="str">
        <f t="shared" si="6"/>
        <v>1</v>
      </c>
      <c r="AE15" s="32" t="s">
        <v>33</v>
      </c>
    </row>
    <row r="16" spans="2:31" ht="15.75" x14ac:dyDescent="0.25">
      <c r="B16" s="57"/>
      <c r="C16" s="35"/>
      <c r="D16" s="19">
        <v>0</v>
      </c>
      <c r="E16" s="20">
        <v>0</v>
      </c>
      <c r="F16" s="20">
        <v>0</v>
      </c>
      <c r="G16" s="20">
        <v>0</v>
      </c>
      <c r="H16" s="20">
        <v>0</v>
      </c>
      <c r="I16" s="35"/>
      <c r="J16" s="35"/>
      <c r="K16" s="59"/>
      <c r="M16" s="32">
        <v>6</v>
      </c>
      <c r="N16" s="70" t="str">
        <f>D26 &amp; D27 &amp; D28 &amp; D29</f>
        <v/>
      </c>
      <c r="O16" s="70"/>
      <c r="P16" s="70" t="str">
        <f>E26 &amp; E27 &amp; E28 &amp; E29</f>
        <v/>
      </c>
      <c r="Q16" s="70"/>
      <c r="R16" s="70" t="str">
        <f>F26 &amp; F27 &amp; F28 &amp; F29</f>
        <v/>
      </c>
      <c r="S16" s="70"/>
      <c r="T16" s="70" t="str">
        <f>G26 &amp; G27 &amp; G28 &amp; G29</f>
        <v/>
      </c>
      <c r="U16" s="70"/>
      <c r="V16" s="70" t="str">
        <f>H26 &amp; H27 &amp; H28 &amp; H29</f>
        <v/>
      </c>
      <c r="W16" s="70"/>
      <c r="AE16" s="32" t="s">
        <v>34</v>
      </c>
    </row>
    <row r="17" spans="2:31" ht="15.75" x14ac:dyDescent="0.25">
      <c r="B17" s="57"/>
      <c r="C17" s="35"/>
      <c r="D17" s="19">
        <v>0</v>
      </c>
      <c r="E17" s="20">
        <v>0</v>
      </c>
      <c r="F17" s="20">
        <v>0</v>
      </c>
      <c r="G17" s="20">
        <v>0</v>
      </c>
      <c r="H17" s="20">
        <v>0</v>
      </c>
      <c r="I17" s="35"/>
      <c r="J17" s="35"/>
      <c r="K17" s="59"/>
      <c r="M17" s="32">
        <v>7</v>
      </c>
      <c r="N17" s="70" t="str">
        <f>D30 &amp; D31 &amp; D32 &amp; D33</f>
        <v/>
      </c>
      <c r="O17" s="70"/>
      <c r="P17" s="70" t="str">
        <f>E30 &amp; E31 &amp; E32 &amp; E33</f>
        <v/>
      </c>
      <c r="Q17" s="70"/>
      <c r="R17" s="70" t="str">
        <f>F30 &amp; F31 &amp; F32 &amp; F33</f>
        <v/>
      </c>
      <c r="S17" s="70"/>
      <c r="T17" s="70" t="str">
        <f>G30 &amp; G31 &amp; G32 &amp; G33</f>
        <v/>
      </c>
      <c r="U17" s="70"/>
      <c r="V17" s="70" t="str">
        <f>H30 &amp; H31 &amp; H32 &amp; H33</f>
        <v/>
      </c>
      <c r="W17" s="70"/>
      <c r="AE17" s="32" t="s">
        <v>36</v>
      </c>
    </row>
    <row r="18" spans="2:31" ht="15.75" x14ac:dyDescent="0.25">
      <c r="B18" s="57"/>
      <c r="C18" s="35"/>
      <c r="D18" s="19">
        <v>0</v>
      </c>
      <c r="E18" s="20">
        <v>1</v>
      </c>
      <c r="F18" s="20">
        <v>1</v>
      </c>
      <c r="G18" s="20">
        <v>0</v>
      </c>
      <c r="H18" s="20">
        <v>0</v>
      </c>
      <c r="I18" s="35"/>
      <c r="J18" s="35"/>
      <c r="K18" s="59"/>
      <c r="M18" s="32">
        <v>8</v>
      </c>
      <c r="N18" s="70" t="str">
        <f>D34 &amp; D35 &amp; D36 &amp; D37</f>
        <v/>
      </c>
      <c r="O18" s="70"/>
      <c r="P18" s="70" t="str">
        <f>E34 &amp; E35 &amp; E36 &amp; E37</f>
        <v/>
      </c>
      <c r="Q18" s="70"/>
      <c r="R18" s="70" t="str">
        <f>F34 &amp; F35 &amp; F36 &amp; F37</f>
        <v/>
      </c>
      <c r="S18" s="70"/>
      <c r="T18" s="70" t="str">
        <f>G34 &amp; G35 &amp; G36 &amp; G37</f>
        <v/>
      </c>
      <c r="U18" s="70"/>
      <c r="V18" s="70" t="str">
        <f>H34 &amp; H35 &amp; H36 &amp; H37</f>
        <v/>
      </c>
      <c r="W18" s="70"/>
    </row>
    <row r="19" spans="2:31" ht="15.75" x14ac:dyDescent="0.25">
      <c r="B19" s="57"/>
      <c r="C19" s="35"/>
      <c r="D19" s="21">
        <v>0</v>
      </c>
      <c r="E19" s="22">
        <v>0</v>
      </c>
      <c r="F19" s="22">
        <v>0</v>
      </c>
      <c r="G19" s="22">
        <v>1</v>
      </c>
      <c r="H19" s="22">
        <v>1</v>
      </c>
      <c r="I19" s="35"/>
      <c r="J19" s="35"/>
      <c r="K19" s="59"/>
      <c r="M19" s="32">
        <v>9</v>
      </c>
      <c r="N19" s="70" t="str">
        <f>D38 &amp; D39 &amp; D40 &amp; D41</f>
        <v/>
      </c>
      <c r="O19" s="70"/>
      <c r="P19" s="70" t="str">
        <f>E38 &amp; E39 &amp; E40 &amp; E41</f>
        <v/>
      </c>
      <c r="Q19" s="70"/>
      <c r="R19" s="70" t="str">
        <f>F38 &amp; F39 &amp; F40 &amp; F41</f>
        <v/>
      </c>
      <c r="S19" s="70"/>
      <c r="T19" s="70" t="str">
        <f>G38 &amp; G39 &amp; G40 &amp; G41</f>
        <v/>
      </c>
      <c r="U19" s="70"/>
      <c r="V19" s="70" t="str">
        <f>H38 &amp; H39 &amp; H40 &amp; H41</f>
        <v/>
      </c>
      <c r="W19" s="70"/>
    </row>
    <row r="20" spans="2:31" x14ac:dyDescent="0.25">
      <c r="B20" s="57"/>
      <c r="C20" s="35"/>
      <c r="D20" s="19">
        <v>1</v>
      </c>
      <c r="E20" s="20">
        <v>0</v>
      </c>
      <c r="F20" s="20">
        <v>0</v>
      </c>
      <c r="G20" s="20">
        <v>0</v>
      </c>
      <c r="H20" s="20">
        <v>0</v>
      </c>
      <c r="I20" s="35"/>
      <c r="J20" s="35"/>
      <c r="K20" s="59"/>
      <c r="M20" s="32">
        <v>10</v>
      </c>
    </row>
    <row r="21" spans="2:31" x14ac:dyDescent="0.25">
      <c r="B21" s="57"/>
      <c r="C21" s="35"/>
      <c r="D21" s="19">
        <v>1</v>
      </c>
      <c r="E21" s="20">
        <v>0</v>
      </c>
      <c r="F21" s="20">
        <v>0</v>
      </c>
      <c r="G21" s="20">
        <v>0</v>
      </c>
      <c r="H21" s="20">
        <v>0</v>
      </c>
      <c r="I21" s="35"/>
      <c r="J21" s="35"/>
      <c r="K21" s="59"/>
      <c r="M21" s="32">
        <v>11</v>
      </c>
    </row>
    <row r="22" spans="2:31" x14ac:dyDescent="0.25">
      <c r="B22" s="57"/>
      <c r="C22" s="35"/>
      <c r="D22" s="19">
        <v>0</v>
      </c>
      <c r="E22" s="20">
        <v>0</v>
      </c>
      <c r="F22" s="20">
        <v>0</v>
      </c>
      <c r="G22" s="20">
        <v>0</v>
      </c>
      <c r="H22" s="20">
        <v>0</v>
      </c>
      <c r="I22" s="35"/>
      <c r="J22" s="35"/>
      <c r="K22" s="59"/>
      <c r="M22" s="32">
        <v>12</v>
      </c>
      <c r="O22" s="33" t="s">
        <v>25</v>
      </c>
      <c r="P22" s="2" t="s">
        <v>43</v>
      </c>
    </row>
    <row r="23" spans="2:31" x14ac:dyDescent="0.25">
      <c r="B23" s="57"/>
      <c r="C23" s="35"/>
      <c r="D23" s="21">
        <v>0</v>
      </c>
      <c r="E23" s="22">
        <v>0</v>
      </c>
      <c r="F23" s="22">
        <v>1</v>
      </c>
      <c r="G23" s="22">
        <v>0</v>
      </c>
      <c r="H23" s="22">
        <v>1</v>
      </c>
      <c r="I23" s="35"/>
      <c r="J23" s="35"/>
      <c r="K23" s="59"/>
      <c r="M23" s="32">
        <v>13</v>
      </c>
      <c r="O23" s="33" t="s">
        <v>26</v>
      </c>
      <c r="P23" s="2" t="s">
        <v>42</v>
      </c>
    </row>
    <row r="24" spans="2:31" x14ac:dyDescent="0.25">
      <c r="B24" s="57"/>
      <c r="C24" s="35"/>
      <c r="D24" s="19"/>
      <c r="E24" s="11"/>
      <c r="F24" s="11"/>
      <c r="G24" s="11"/>
      <c r="H24" s="11"/>
      <c r="I24" s="35"/>
      <c r="J24" s="35"/>
      <c r="K24" s="59"/>
      <c r="M24" s="32">
        <v>14</v>
      </c>
      <c r="O24" s="33"/>
      <c r="R24" s="71"/>
    </row>
    <row r="25" spans="2:31" x14ac:dyDescent="0.25">
      <c r="B25" s="57"/>
      <c r="C25" s="72"/>
      <c r="D25" s="23"/>
      <c r="E25" s="24"/>
      <c r="F25" s="24"/>
      <c r="G25" s="24"/>
      <c r="H25" s="24"/>
      <c r="I25" s="72"/>
      <c r="J25" s="72"/>
      <c r="K25" s="73"/>
      <c r="M25" s="32">
        <v>15</v>
      </c>
      <c r="O25" s="33" t="s">
        <v>27</v>
      </c>
      <c r="P25" s="2" t="s">
        <v>41</v>
      </c>
      <c r="R25" s="33"/>
    </row>
    <row r="26" spans="2:31" x14ac:dyDescent="0.25">
      <c r="B26" s="47"/>
      <c r="C26" s="35"/>
      <c r="D26" s="11"/>
      <c r="E26" s="20"/>
      <c r="F26" s="20"/>
      <c r="G26" s="20"/>
      <c r="H26" s="20"/>
      <c r="I26" s="35"/>
      <c r="J26" s="35"/>
      <c r="K26" s="59"/>
      <c r="M26" s="32">
        <v>16</v>
      </c>
      <c r="O26" s="33" t="s">
        <v>28</v>
      </c>
      <c r="P26" s="2" t="s">
        <v>41</v>
      </c>
    </row>
    <row r="27" spans="2:31" x14ac:dyDescent="0.25">
      <c r="B27" s="47"/>
      <c r="C27" s="35"/>
      <c r="D27" s="11"/>
      <c r="E27" s="11"/>
      <c r="F27" s="11"/>
      <c r="G27" s="11"/>
      <c r="H27" s="11"/>
      <c r="I27" s="35"/>
      <c r="J27" s="35"/>
      <c r="K27" s="35"/>
      <c r="M27" s="32">
        <v>17</v>
      </c>
    </row>
    <row r="28" spans="2:31" x14ac:dyDescent="0.25">
      <c r="B28" s="47"/>
      <c r="C28" s="35"/>
      <c r="D28" s="11"/>
      <c r="E28" s="11"/>
      <c r="F28" s="11"/>
      <c r="G28" s="11"/>
      <c r="H28" s="11"/>
      <c r="M28" s="32">
        <v>18</v>
      </c>
      <c r="O28" s="33" t="s">
        <v>35</v>
      </c>
      <c r="P28" s="1"/>
    </row>
    <row r="29" spans="2:31" x14ac:dyDescent="0.25">
      <c r="B29" s="47"/>
      <c r="C29" s="35"/>
      <c r="D29" s="25"/>
      <c r="E29" s="25"/>
      <c r="F29" s="25"/>
      <c r="G29" s="25"/>
      <c r="H29" s="25"/>
      <c r="M29" s="32">
        <v>19</v>
      </c>
    </row>
    <row r="30" spans="2:31" x14ac:dyDescent="0.25">
      <c r="B30" s="47"/>
      <c r="C30" s="35"/>
      <c r="D30" s="12"/>
      <c r="E30" s="13"/>
      <c r="F30" s="5"/>
      <c r="G30" s="15"/>
      <c r="H30" s="16"/>
      <c r="M30" s="32">
        <v>20</v>
      </c>
    </row>
    <row r="31" spans="2:31" x14ac:dyDescent="0.25">
      <c r="B31" s="47"/>
      <c r="C31" s="35"/>
      <c r="D31" s="12"/>
      <c r="E31" s="13"/>
      <c r="F31" s="5"/>
      <c r="G31" s="15"/>
      <c r="H31" s="16"/>
      <c r="M31" s="32">
        <v>21</v>
      </c>
    </row>
    <row r="32" spans="2:31" x14ac:dyDescent="0.25">
      <c r="B32" s="47"/>
      <c r="C32" s="35"/>
      <c r="D32" s="12"/>
      <c r="E32" s="13"/>
      <c r="F32" s="5"/>
      <c r="G32" s="15"/>
      <c r="H32" s="16"/>
      <c r="M32" s="32">
        <v>22</v>
      </c>
    </row>
    <row r="33" spans="2:13" x14ac:dyDescent="0.25">
      <c r="B33" s="47"/>
      <c r="C33" s="35"/>
      <c r="D33" s="26"/>
      <c r="E33" s="27"/>
      <c r="F33" s="28"/>
      <c r="G33" s="29"/>
      <c r="H33" s="30"/>
      <c r="J33" s="35"/>
      <c r="M33" s="32">
        <v>23</v>
      </c>
    </row>
    <row r="34" spans="2:13" ht="15.75" customHeight="1" x14ac:dyDescent="0.25">
      <c r="B34" s="47"/>
      <c r="C34" s="35"/>
      <c r="D34" s="11"/>
      <c r="E34" s="11"/>
      <c r="F34" s="11"/>
      <c r="G34" s="11"/>
      <c r="H34" s="11"/>
      <c r="M34" s="32">
        <v>24</v>
      </c>
    </row>
    <row r="35" spans="2:13" x14ac:dyDescent="0.25">
      <c r="B35" s="47"/>
      <c r="C35" s="35"/>
      <c r="D35" s="11"/>
      <c r="E35" s="11"/>
      <c r="F35" s="11"/>
      <c r="G35" s="11"/>
      <c r="H35" s="11"/>
      <c r="M35" s="32">
        <v>25</v>
      </c>
    </row>
    <row r="36" spans="2:13" x14ac:dyDescent="0.25">
      <c r="B36" s="47"/>
      <c r="C36" s="35"/>
      <c r="D36" s="11"/>
      <c r="E36" s="11"/>
      <c r="F36" s="11"/>
      <c r="G36" s="11"/>
      <c r="H36" s="11"/>
      <c r="M36" s="32">
        <v>26</v>
      </c>
    </row>
    <row r="37" spans="2:13" x14ac:dyDescent="0.25">
      <c r="B37" s="47"/>
      <c r="C37" s="35"/>
      <c r="D37" s="25"/>
      <c r="E37" s="25"/>
      <c r="F37" s="25"/>
      <c r="G37" s="25"/>
      <c r="H37" s="25"/>
      <c r="M37" s="32">
        <v>27</v>
      </c>
    </row>
    <row r="38" spans="2:13" x14ac:dyDescent="0.25">
      <c r="B38" s="47"/>
      <c r="C38" s="35"/>
      <c r="D38" s="12"/>
      <c r="E38" s="13"/>
      <c r="F38" s="5"/>
      <c r="G38" s="15"/>
      <c r="H38" s="16"/>
      <c r="M38" s="32">
        <v>28</v>
      </c>
    </row>
    <row r="39" spans="2:13" x14ac:dyDescent="0.25">
      <c r="B39" s="47"/>
      <c r="C39" s="35"/>
      <c r="D39" s="12"/>
      <c r="E39" s="13"/>
      <c r="F39" s="5"/>
      <c r="G39" s="15"/>
      <c r="H39" s="16"/>
      <c r="M39" s="32">
        <v>29</v>
      </c>
    </row>
    <row r="40" spans="2:13" x14ac:dyDescent="0.25">
      <c r="B40" s="47"/>
      <c r="C40" s="35"/>
      <c r="D40" s="12"/>
      <c r="E40" s="13"/>
      <c r="F40" s="5"/>
      <c r="G40" s="15"/>
      <c r="H40" s="16"/>
      <c r="M40" s="32">
        <v>30</v>
      </c>
    </row>
    <row r="41" spans="2:13" x14ac:dyDescent="0.25">
      <c r="B41" s="47"/>
      <c r="C41" s="35"/>
      <c r="D41" s="26"/>
      <c r="E41" s="27"/>
      <c r="F41" s="28"/>
      <c r="G41" s="29"/>
      <c r="H41" s="30"/>
      <c r="M41" s="32">
        <v>31</v>
      </c>
    </row>
    <row r="42" spans="2:13" x14ac:dyDescent="0.25">
      <c r="B42" s="47"/>
      <c r="C42" s="35"/>
      <c r="D42" s="35"/>
      <c r="E42" s="58"/>
      <c r="F42" s="58"/>
      <c r="G42" s="58"/>
    </row>
    <row r="43" spans="2:13" x14ac:dyDescent="0.25">
      <c r="B43" s="74"/>
      <c r="C43" s="35"/>
      <c r="D43" s="35"/>
      <c r="E43" s="35"/>
      <c r="F43" s="35"/>
      <c r="G43" s="35"/>
      <c r="H43" s="35"/>
    </row>
  </sheetData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P26" r:id="rId1"/>
    <hyperlink ref="P25" r:id="rId2"/>
    <hyperlink ref="P23" r:id="rId3"/>
    <hyperlink ref="P22" r:id="rId4"/>
    <hyperlink ref="K4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2012-10-09T08:00:03Z</dcterms:modified>
</cp:coreProperties>
</file>