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K3" i="6" l="1"/>
  <c r="S19" i="4"/>
  <c r="S18" i="4"/>
  <c r="S17" i="4"/>
  <c r="S16" i="4"/>
  <c r="S15" i="4"/>
  <c r="S14" i="4"/>
  <c r="S13" i="4"/>
  <c r="S12" i="4"/>
  <c r="Q13" i="4"/>
  <c r="Q19" i="4"/>
  <c r="Q18" i="4"/>
  <c r="Q17" i="4"/>
  <c r="Q16" i="4"/>
  <c r="Q15" i="4"/>
  <c r="Q14" i="4"/>
  <c r="Q12" i="4"/>
  <c r="N12" i="4"/>
  <c r="W13" i="4"/>
  <c r="W14" i="4"/>
  <c r="W15" i="4"/>
  <c r="W16" i="4"/>
  <c r="W17" i="4"/>
  <c r="W18" i="4"/>
  <c r="W19" i="4"/>
  <c r="W12" i="4"/>
  <c r="U13" i="4"/>
  <c r="U14" i="4"/>
  <c r="U15" i="4"/>
  <c r="U16" i="4"/>
  <c r="U17" i="4"/>
  <c r="U18" i="4"/>
  <c r="U19" i="4"/>
  <c r="U12" i="4"/>
  <c r="P12" i="4"/>
  <c r="R12" i="4"/>
  <c r="T12" i="4"/>
  <c r="V12" i="4"/>
  <c r="P13" i="4"/>
  <c r="R13" i="4"/>
  <c r="T13" i="4"/>
  <c r="V13" i="4"/>
  <c r="P14" i="4"/>
  <c r="R14" i="4"/>
  <c r="T14" i="4"/>
  <c r="V14" i="4"/>
  <c r="P15" i="4"/>
  <c r="R15" i="4"/>
  <c r="T15" i="4"/>
  <c r="V15" i="4"/>
  <c r="P16" i="4"/>
  <c r="R16" i="4"/>
  <c r="T16" i="4"/>
  <c r="V16" i="4"/>
  <c r="P17" i="4"/>
  <c r="R17" i="4"/>
  <c r="T17" i="4"/>
  <c r="V17" i="4"/>
  <c r="P18" i="4"/>
  <c r="R18" i="4"/>
  <c r="T18" i="4"/>
  <c r="V18" i="4"/>
  <c r="P19" i="4"/>
  <c r="R19" i="4"/>
  <c r="T19" i="4"/>
  <c r="V19" i="4"/>
  <c r="N19" i="4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3" i="4"/>
  <c r="N12" i="6"/>
  <c r="O12" i="6" s="1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V13" i="6"/>
  <c r="W13" i="6" s="1"/>
  <c r="V14" i="6"/>
  <c r="W14" i="6" s="1"/>
  <c r="V15" i="6"/>
  <c r="W15" i="6" s="1"/>
  <c r="V16" i="6"/>
  <c r="W16" i="6" s="1"/>
  <c r="V17" i="6"/>
  <c r="W17" i="6" s="1"/>
  <c r="V18" i="6"/>
  <c r="W18" i="6" s="1"/>
  <c r="V19" i="6"/>
  <c r="W19" i="6" s="1"/>
  <c r="V12" i="6"/>
  <c r="W12" i="6" s="1"/>
  <c r="T12" i="6"/>
  <c r="U12" i="6" s="1"/>
  <c r="T19" i="6"/>
  <c r="U19" i="6" s="1"/>
  <c r="T13" i="6"/>
  <c r="U13" i="6" s="1"/>
  <c r="T14" i="6"/>
  <c r="U14" i="6" s="1"/>
  <c r="T15" i="6"/>
  <c r="U15" i="6" s="1"/>
  <c r="T16" i="6"/>
  <c r="U16" i="6" s="1"/>
  <c r="T17" i="6"/>
  <c r="U17" i="6" s="1"/>
  <c r="T18" i="6"/>
  <c r="U18" i="6" s="1"/>
  <c r="R12" i="6"/>
  <c r="S12" i="6" s="1"/>
  <c r="R13" i="6"/>
  <c r="S13" i="6" s="1"/>
  <c r="R14" i="6"/>
  <c r="S14" i="6" s="1"/>
  <c r="R15" i="6"/>
  <c r="S15" i="6" s="1"/>
  <c r="R16" i="6"/>
  <c r="S16" i="6" s="1"/>
  <c r="R17" i="6"/>
  <c r="S17" i="6" s="1"/>
  <c r="R18" i="6"/>
  <c r="S18" i="6" s="1"/>
  <c r="R19" i="6"/>
  <c r="S19" i="6" s="1"/>
  <c r="P12" i="6"/>
  <c r="Q12" i="6" s="1"/>
  <c r="P13" i="6"/>
  <c r="Q13" i="6" s="1"/>
  <c r="P14" i="6"/>
  <c r="Q14" i="6" s="1"/>
  <c r="P15" i="6"/>
  <c r="Q15" i="6" s="1"/>
  <c r="P16" i="6"/>
  <c r="Q16" i="6" s="1"/>
  <c r="P17" i="6"/>
  <c r="Q17" i="6" s="1"/>
  <c r="P18" i="6"/>
  <c r="Q18" i="6" s="1"/>
  <c r="P19" i="6"/>
  <c r="Q19" i="6" s="1"/>
  <c r="N13" i="6"/>
  <c r="O13" i="6" s="1"/>
  <c r="N14" i="6"/>
  <c r="O14" i="6" s="1"/>
  <c r="N18" i="6"/>
  <c r="O18" i="6" s="1"/>
  <c r="N19" i="6"/>
  <c r="O19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O14" i="4"/>
  <c r="O16" i="4"/>
  <c r="O17" i="4"/>
  <c r="O19" i="4"/>
  <c r="O12" i="4"/>
  <c r="R8" i="6"/>
  <c r="Q8" i="6"/>
  <c r="R7" i="6"/>
  <c r="Q7" i="6"/>
  <c r="R6" i="6"/>
  <c r="Q6" i="6"/>
  <c r="K6" i="6"/>
  <c r="R5" i="6"/>
  <c r="Q5" i="6"/>
  <c r="O15" i="4" l="1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<sst xmlns="http://schemas.openxmlformats.org/spreadsheetml/2006/main" count="112" uniqueCount="43">
  <si>
    <t>H, 4.5 Ms</t>
  </si>
  <si>
    <t>L, 4.5 Ms</t>
  </si>
  <si>
    <t>Tedelex B</t>
  </si>
  <si>
    <t>PWR</t>
  </si>
  <si>
    <t>VOL+</t>
  </si>
  <si>
    <t>VOL-</t>
  </si>
  <si>
    <t>PGM+</t>
  </si>
  <si>
    <t>PGM-</t>
  </si>
  <si>
    <t>H, 9.0 ms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</si>
  <si>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</si>
  <si>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</si>
  <si>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</si>
  <si>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</si>
  <si>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</si>
  <si>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</si>
  <si>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</si>
  <si>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</si>
  <si>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</si>
  <si>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</si>
  <si>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</si>
  <si>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</si>
  <si>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</si>
  <si>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</si>
  <si>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</si>
  <si>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</si>
  <si>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</si>
  <si>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</si>
  <si>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LG M197WAP</t>
  </si>
  <si>
    <t>LG MKJ37815707</t>
  </si>
  <si>
    <t>WinLircSummary:</t>
  </si>
  <si>
    <t>WinLircCfg:</t>
  </si>
  <si>
    <t>Photot of Remote:</t>
  </si>
  <si>
    <t>Photot of TV:</t>
  </si>
  <si>
    <t>Z:\_IR Scans\LG M197WAP</t>
  </si>
  <si>
    <t>IMG_1533.JPG</t>
  </si>
  <si>
    <t>IMG_1534.JPG</t>
  </si>
  <si>
    <t>NEC</t>
  </si>
  <si>
    <t>RC-5</t>
  </si>
  <si>
    <t>SONY</t>
  </si>
  <si>
    <t>JVC</t>
  </si>
  <si>
    <t>RC-6</t>
  </si>
  <si>
    <t>OTHER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</si>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</sst>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4" xfId="0" applyFont="1" applyFill="1" applyBorder="1"/>
    <xf numFmtId="0" fontId="0" fillId="0" borderId="0" xfId="0" applyProtection="1"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IMG_1534.JPG" TargetMode="External"/><Relationship Id="rId2" Type="http://schemas.openxmlformats.org/officeDocument/2006/relationships/hyperlink" Target="WinLircSummary_MKJ37815707.txt" TargetMode="External"/><Relationship Id="rId1" Type="http://schemas.openxmlformats.org/officeDocument/2006/relationships/hyperlink" Target="http://www.sbprojects.com/knowledge/ir/nec.ph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IMG_1533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IMG_1533.JPG" TargetMode="External"/><Relationship Id="rId2" Type="http://schemas.openxmlformats.org/officeDocument/2006/relationships/hyperlink" Target="WinLircSummary_MKJ37815707.txt" TargetMode="External"/><Relationship Id="rId1" Type="http://schemas.openxmlformats.org/officeDocument/2006/relationships/hyperlink" Target="http://www.sbprojects.com/knowledge/ir/nec.php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IMG_153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P25" sqref="P25"/>
    </sheetView>
  </sheetViews>
  <sheetFormatPr defaultRowHeight="15" x14ac:dyDescent="0.25"/>
  <cols>
    <col min="1" max="1" width="14.140625" customWidth="1"/>
    <col min="2" max="2" width="9.5703125" style="44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62"/>
      <c r="F1" s="62"/>
      <c r="G1" s="62"/>
    </row>
    <row r="2" spans="2:23" x14ac:dyDescent="0.25">
      <c r="B2" s="30"/>
      <c r="E2" s="63"/>
      <c r="F2" s="63"/>
      <c r="G2" s="63"/>
    </row>
    <row r="3" spans="2:23" ht="21" x14ac:dyDescent="0.35">
      <c r="B3" s="30" t="s">
        <v>10</v>
      </c>
      <c r="E3" s="62" t="str">
        <f>'TRUE'!E3:G3</f>
        <v>LG M197WAP</v>
      </c>
      <c r="F3" s="62"/>
      <c r="G3" s="62"/>
      <c r="H3" s="30"/>
      <c r="J3" s="36" t="s">
        <v>15</v>
      </c>
      <c r="K3" s="61" t="str">
        <f>'TRUE'!K3</f>
        <v>NEC</v>
      </c>
      <c r="M3" s="5"/>
      <c r="N3" s="3"/>
    </row>
    <row r="4" spans="2:23" x14ac:dyDescent="0.25">
      <c r="B4" s="30" t="s">
        <v>11</v>
      </c>
      <c r="E4" s="63" t="str">
        <f>'TRUE'!E4:G4</f>
        <v>LG MKJ37815707</v>
      </c>
      <c r="F4" s="63"/>
      <c r="G4" s="63"/>
      <c r="H4" s="30"/>
      <c r="J4" s="36" t="s">
        <v>16</v>
      </c>
      <c r="K4" s="38" t="str">
        <f>'TRUE'!K4</f>
        <v>NEC Protocol</v>
      </c>
      <c r="M4" s="5"/>
      <c r="N4" s="3" t="s">
        <v>19</v>
      </c>
      <c r="O4" t="s">
        <v>20</v>
      </c>
      <c r="P4" t="s">
        <v>21</v>
      </c>
      <c r="Q4" t="s">
        <v>25</v>
      </c>
      <c r="R4" t="s">
        <v>24</v>
      </c>
    </row>
    <row r="5" spans="2:23" x14ac:dyDescent="0.25">
      <c r="B5" s="30"/>
      <c r="C5" s="48" t="s">
        <v>3</v>
      </c>
      <c r="D5" s="47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9</v>
      </c>
      <c r="K5" s="40">
        <f>'TRUE'!K5</f>
        <v>38000</v>
      </c>
      <c r="M5" s="36" t="s">
        <v>22</v>
      </c>
      <c r="N5" s="45">
        <v>560</v>
      </c>
      <c r="Q5" s="42">
        <f>(N5-O5)/N5</f>
        <v>1</v>
      </c>
      <c r="R5" s="42">
        <f>(N5-P5)/N5</f>
        <v>1</v>
      </c>
    </row>
    <row r="6" spans="2:23" x14ac:dyDescent="0.25">
      <c r="C6" s="1" t="s">
        <v>2</v>
      </c>
      <c r="D6" s="44"/>
      <c r="E6" s="1"/>
      <c r="F6" s="1"/>
      <c r="G6" s="1"/>
      <c r="H6" s="1"/>
      <c r="J6" s="36" t="s">
        <v>18</v>
      </c>
      <c r="K6" s="41">
        <f>1/K5</f>
        <v>2.6315789473684212E-5</v>
      </c>
      <c r="M6" s="36" t="s">
        <v>23</v>
      </c>
      <c r="N6" s="46">
        <v>1690</v>
      </c>
      <c r="Q6" s="42">
        <f t="shared" ref="Q6:Q8" si="0">(N6-O6)/N6</f>
        <v>1</v>
      </c>
      <c r="R6" s="42">
        <f t="shared" ref="R6:R8" si="1">(N6-P6)/N6</f>
        <v>1</v>
      </c>
    </row>
    <row r="7" spans="2:23" x14ac:dyDescent="0.25">
      <c r="D7" s="44"/>
      <c r="M7" s="36" t="s">
        <v>26</v>
      </c>
      <c r="N7" s="45">
        <v>560</v>
      </c>
      <c r="Q7" s="42">
        <f t="shared" si="0"/>
        <v>1</v>
      </c>
      <c r="R7" s="42">
        <f t="shared" si="1"/>
        <v>1</v>
      </c>
    </row>
    <row r="8" spans="2:23" x14ac:dyDescent="0.25">
      <c r="B8" s="30"/>
      <c r="C8" s="48" t="s">
        <v>0</v>
      </c>
      <c r="D8" s="47" t="str">
        <f>'TRUE'!D8</f>
        <v>H, 9.0 ms</v>
      </c>
      <c r="E8" s="9" t="str">
        <f>'TRUE'!E8</f>
        <v>H, 9.0 ms</v>
      </c>
      <c r="F8" s="10" t="str">
        <f>'TRUE'!F8</f>
        <v>H, 9.0 ms</v>
      </c>
      <c r="G8" s="12" t="str">
        <f>'TRUE'!G8</f>
        <v>H, 9.0 ms</v>
      </c>
      <c r="H8" s="11" t="str">
        <f>'TRUE'!H8</f>
        <v>H, 9.0 ms</v>
      </c>
      <c r="M8" s="36" t="s">
        <v>23</v>
      </c>
      <c r="N8" s="46">
        <v>560</v>
      </c>
      <c r="Q8" s="42">
        <f t="shared" si="0"/>
        <v>1</v>
      </c>
      <c r="R8" s="42">
        <f t="shared" si="1"/>
        <v>1</v>
      </c>
    </row>
    <row r="9" spans="2:23" x14ac:dyDescent="0.25">
      <c r="B9" s="8"/>
      <c r="C9" s="50" t="s">
        <v>1</v>
      </c>
      <c r="D9" s="47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14</v>
      </c>
    </row>
    <row r="10" spans="2:23" x14ac:dyDescent="0.25">
      <c r="B10" s="13"/>
      <c r="C10" s="2"/>
      <c r="D10" s="13">
        <f>'TRUE'!D13</f>
        <v>0</v>
      </c>
      <c r="E10" s="64">
        <f>'TRUE'!E13</f>
        <v>0</v>
      </c>
      <c r="F10" s="64">
        <f>'TRUE'!F13</f>
        <v>0</v>
      </c>
      <c r="G10" s="64">
        <f>'TRUE'!G13</f>
        <v>0</v>
      </c>
      <c r="H10" s="64">
        <f>'TRUE'!H13</f>
        <v>0</v>
      </c>
      <c r="I10" s="2"/>
      <c r="J10" s="2"/>
      <c r="K10" s="21"/>
      <c r="M10">
        <v>0</v>
      </c>
      <c r="N10" s="51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1</v>
      </c>
      <c r="E11" s="8">
        <f>'TRUE'!E12</f>
        <v>1</v>
      </c>
      <c r="F11" s="8">
        <f>'TRUE'!F12</f>
        <v>1</v>
      </c>
      <c r="G11" s="8">
        <f>'TRUE'!G12</f>
        <v>1</v>
      </c>
      <c r="H11" s="8">
        <f>'TRUE'!H12</f>
        <v>1</v>
      </c>
      <c r="I11" s="3"/>
      <c r="J11" s="3"/>
      <c r="K11" s="34"/>
      <c r="M11">
        <v>1</v>
      </c>
      <c r="N11" s="29" t="s">
        <v>13</v>
      </c>
      <c r="O11" s="29" t="s">
        <v>12</v>
      </c>
      <c r="P11" s="26" t="s">
        <v>13</v>
      </c>
      <c r="Q11" s="26" t="s">
        <v>12</v>
      </c>
      <c r="R11" s="25" t="s">
        <v>13</v>
      </c>
      <c r="S11" s="25" t="s">
        <v>12</v>
      </c>
      <c r="T11" s="28" t="s">
        <v>13</v>
      </c>
      <c r="U11" s="28" t="s">
        <v>12</v>
      </c>
      <c r="V11" s="27" t="s">
        <v>13</v>
      </c>
      <c r="W11" s="27" t="s">
        <v>12</v>
      </c>
    </row>
    <row r="12" spans="2:23" x14ac:dyDescent="0.25">
      <c r="B12" s="6"/>
      <c r="C12" s="3"/>
      <c r="D12" s="6">
        <f>'TRUE'!D11</f>
        <v>0</v>
      </c>
      <c r="E12" s="8">
        <f>'TRUE'!E11</f>
        <v>0</v>
      </c>
      <c r="F12" s="8">
        <f>'TRUE'!F11</f>
        <v>0</v>
      </c>
      <c r="G12" s="8">
        <f>'TRUE'!G11</f>
        <v>0</v>
      </c>
      <c r="H12" s="8">
        <f>'TRUE'!H11</f>
        <v>0</v>
      </c>
      <c r="I12" s="3"/>
      <c r="J12" s="3"/>
      <c r="K12" s="34"/>
      <c r="M12">
        <v>2</v>
      </c>
      <c r="N12" s="143" t="str">
        <f>TEXT(IF(VALUE(MID('TRUE'!N12,4,1))&gt;0,0,1),"#0") &amp; TEXT(IF(VALUE(MID('TRUE'!N12,3,1))&gt;0,0,1),"#0") &amp; TEXT(IF(VALUE(MID('TRUE'!N12,2,1))&gt;0,0,1),"#0") &amp; TEXT(IF(VALUE(MID('TRUE'!N12,1,1))&gt;0,0,1),"#0")</f>
        <v>1011</v>
      </c>
      <c r="O12" s="19" t="str">
        <f>BIN2HEX(N12)</f>
        <v>B</v>
      </c>
      <c r="P12" s="145" t="str">
        <f>TEXT(IF(VALUE(MID('TRUE'!R12,4,1))&gt;0,0,1),"#0") &amp; TEXT(IF(VALUE(MID('TRUE'!R12,3,1))&gt;0,0,1),"#0") &amp; TEXT(IF(VALUE(MID('TRUE'!R12,2,1))&gt;0,0,1),"#0") &amp; TEXT(IF(VALUE(MID('TRUE'!R12,1,1))&gt;0,0,1),"#0")</f>
        <v>1011</v>
      </c>
      <c r="Q12" s="16" t="str">
        <f>BIN2HEX(P12)</f>
        <v>B</v>
      </c>
      <c r="R12" s="146" t="str">
        <f>TEXT(IF(VALUE(MID('TRUE'!V12,4,1))&gt;0,0,1),"#0") &amp; TEXT(IF(VALUE(MID('TRUE'!V12,3,1))&gt;0,0,1),"#0") &amp; TEXT(IF(VALUE(MID('TRUE'!V12,2,1))&gt;0,0,1),"#0") &amp; TEXT(IF(VALUE(MID('TRUE'!V12,1,1))&gt;0,0,1),"#0")</f>
        <v>1011</v>
      </c>
      <c r="S12" s="15" t="str">
        <f>BIN2HEX(R12)</f>
        <v>B</v>
      </c>
      <c r="T12" s="147" t="e">
        <f>TEXT(IF(VALUE(MID('TRUE'!#REF!,4,1))&gt;0,0,1),"#0") &amp; TEXT(IF(VALUE(MID('TRUE'!#REF!,3,1))&gt;0,0,1),"#0") &amp; TEXT(IF(VALUE(MID('TRUE'!#REF!,2,1))&gt;0,0,1),"#0") &amp; TEXT(IF(VALUE(MID('TRUE'!#REF!,1,1))&gt;0,0,1),"#0")</f>
        <v>#REF!</v>
      </c>
      <c r="U12" s="18" t="e">
        <f>BIN2HEX(T12)</f>
        <v>#REF!</v>
      </c>
      <c r="V12" s="148" t="e">
        <f>TEXT(IF(VALUE(MID('TRUE'!#REF!,4,1))&gt;0,0,1),"#0") &amp; TEXT(IF(VALUE(MID('TRUE'!#REF!,3,1))&gt;0,0,1),"#0") &amp; TEXT(IF(VALUE(MID('TRUE'!#REF!,2,1))&gt;0,0,1),"#0") &amp; TEXT(IF(VALUE(MID('TRUE'!#REF!,1,1))&gt;0,0,1),"#0")</f>
        <v>#REF!</v>
      </c>
      <c r="W12" s="17" t="e">
        <f>BIN2HEX(V12)</f>
        <v>#REF!</v>
      </c>
    </row>
    <row r="13" spans="2:23" x14ac:dyDescent="0.25">
      <c r="B13" s="6"/>
      <c r="C13" s="3"/>
      <c r="D13" s="53">
        <f>'TRUE'!D10</f>
        <v>0</v>
      </c>
      <c r="E13" s="52">
        <f>'TRUE'!E10</f>
        <v>0</v>
      </c>
      <c r="F13" s="52">
        <f>'TRUE'!F10</f>
        <v>0</v>
      </c>
      <c r="G13" s="52">
        <f>'TRUE'!G10</f>
        <v>0</v>
      </c>
      <c r="H13" s="52">
        <f>'TRUE'!H10</f>
        <v>0</v>
      </c>
      <c r="I13" s="3"/>
      <c r="J13" s="3"/>
      <c r="K13" s="34"/>
      <c r="M13">
        <v>3</v>
      </c>
      <c r="N13" s="143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2">BIN2HEX(N13)</f>
        <v>F</v>
      </c>
      <c r="P13" s="145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Q13" s="16" t="str">
        <f t="shared" ref="Q13:Q19" si="3">BIN2HEX(P13)</f>
        <v>F</v>
      </c>
      <c r="R13" s="146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S13" s="15" t="str">
        <f t="shared" ref="S13:S19" si="4">BIN2HEX(R13)</f>
        <v>F</v>
      </c>
      <c r="T13" s="147" t="e">
        <f>TEXT(IF(VALUE(MID('TRUE'!#REF!,4,1))&gt;0,0,1),"#0") &amp; TEXT(IF(VALUE(MID('TRUE'!#REF!,3,1))&gt;0,0,1),"#0") &amp; TEXT(IF(VALUE(MID('TRUE'!#REF!,2,1))&gt;0,0,1),"#0") &amp; TEXT(IF(VALUE(MID('TRUE'!#REF!,1,1))&gt;0,0,1),"#0")</f>
        <v>#REF!</v>
      </c>
      <c r="U13" s="18" t="e">
        <f t="shared" ref="U13:U19" si="5">BIN2HEX(T13)</f>
        <v>#REF!</v>
      </c>
      <c r="V13" s="148" t="e">
        <f>TEXT(IF(VALUE(MID('TRUE'!#REF!,4,1))&gt;0,0,1),"#0") &amp; TEXT(IF(VALUE(MID('TRUE'!#REF!,3,1))&gt;0,0,1),"#0") &amp; TEXT(IF(VALUE(MID('TRUE'!#REF!,2,1))&gt;0,0,1),"#0") &amp; TEXT(IF(VALUE(MID('TRUE'!#REF!,1,1))&gt;0,0,1),"#0")</f>
        <v>#REF!</v>
      </c>
      <c r="W13" s="17" t="e">
        <f t="shared" ref="W13:W19" si="6">BIN2HEX(V13)</f>
        <v>#REF!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43" t="str">
        <f>TEXT(IF(VALUE(MID('TRUE'!N14,4,1))&gt;0,0,1),"#0") &amp; TEXT(IF(VALUE(MID('TRUE'!N14,3,1))&gt;0,0,1),"#0") &amp; TEXT(IF(VALUE(MID('TRUE'!N14,2,1))&gt;0,0,1),"#0") &amp; TEXT(IF(VALUE(MID('TRUE'!N14,1,1))&gt;0,0,1),"#0")</f>
        <v>0100</v>
      </c>
      <c r="O14" s="19" t="str">
        <f t="shared" si="2"/>
        <v>4</v>
      </c>
      <c r="P14" s="145" t="str">
        <f>TEXT(IF(VALUE(MID('TRUE'!R14,4,1))&gt;0,0,1),"#0") &amp; TEXT(IF(VALUE(MID('TRUE'!R14,3,1))&gt;0,0,1),"#0") &amp; TEXT(IF(VALUE(MID('TRUE'!R14,2,1))&gt;0,0,1),"#0") &amp; TEXT(IF(VALUE(MID('TRUE'!R14,1,1))&gt;0,0,1),"#0")</f>
        <v>0100</v>
      </c>
      <c r="Q14" s="16" t="str">
        <f t="shared" si="3"/>
        <v>4</v>
      </c>
      <c r="R14" s="146" t="str">
        <f>TEXT(IF(VALUE(MID('TRUE'!V14,4,1))&gt;0,0,1),"#0") &amp; TEXT(IF(VALUE(MID('TRUE'!V14,3,1))&gt;0,0,1),"#0") &amp; TEXT(IF(VALUE(MID('TRUE'!V14,2,1))&gt;0,0,1),"#0") &amp; TEXT(IF(VALUE(MID('TRUE'!V14,1,1))&gt;0,0,1),"#0")</f>
        <v>0100</v>
      </c>
      <c r="S14" s="15" t="str">
        <f t="shared" si="4"/>
        <v>4</v>
      </c>
      <c r="T14" s="147" t="e">
        <f>TEXT(IF(VALUE(MID('TRUE'!#REF!,4,1))&gt;0,0,1),"#0") &amp; TEXT(IF(VALUE(MID('TRUE'!#REF!,3,1))&gt;0,0,1),"#0") &amp; TEXT(IF(VALUE(MID('TRUE'!#REF!,2,1))&gt;0,0,1),"#0") &amp; TEXT(IF(VALUE(MID('TRUE'!#REF!,1,1))&gt;0,0,1),"#0")</f>
        <v>#REF!</v>
      </c>
      <c r="U14" s="18" t="e">
        <f t="shared" si="5"/>
        <v>#REF!</v>
      </c>
      <c r="V14" s="148" t="e">
        <f>TEXT(IF(VALUE(MID('TRUE'!#REF!,4,1))&gt;0,0,1),"#0") &amp; TEXT(IF(VALUE(MID('TRUE'!#REF!,3,1))&gt;0,0,1),"#0") &amp; TEXT(IF(VALUE(MID('TRUE'!#REF!,2,1))&gt;0,0,1),"#0") &amp; TEXT(IF(VALUE(MID('TRUE'!#REF!,1,1))&gt;0,0,1),"#0")</f>
        <v>#REF!</v>
      </c>
      <c r="W14" s="17" t="e">
        <f t="shared" si="6"/>
        <v>#REF!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43" t="str">
        <f>TEXT(IF(VALUE(MID('TRUE'!N15,4,1))&gt;0,0,1),"#0") &amp; TEXT(IF(VALUE(MID('TRUE'!N15,3,1))&gt;0,0,1),"#0") &amp; TEXT(IF(VALUE(MID('TRUE'!N15,2,1))&gt;0,0,1),"#0") &amp; TEXT(IF(VALUE(MID('TRUE'!N15,1,1))&gt;0,0,1),"#0")</f>
        <v>0000</v>
      </c>
      <c r="O15" s="19" t="str">
        <f t="shared" si="2"/>
        <v>0</v>
      </c>
      <c r="P15" s="145" t="str">
        <f>TEXT(IF(VALUE(MID('TRUE'!R15,4,1))&gt;0,0,1),"#0") &amp; TEXT(IF(VALUE(MID('TRUE'!R15,3,1))&gt;0,0,1),"#0") &amp; TEXT(IF(VALUE(MID('TRUE'!R15,2,1))&gt;0,0,1),"#0") &amp; TEXT(IF(VALUE(MID('TRUE'!R15,1,1))&gt;0,0,1),"#0")</f>
        <v>0000</v>
      </c>
      <c r="Q15" s="16" t="str">
        <f t="shared" si="3"/>
        <v>0</v>
      </c>
      <c r="R15" s="146" t="str">
        <f>TEXT(IF(VALUE(MID('TRUE'!V15,4,1))&gt;0,0,1),"#0") &amp; TEXT(IF(VALUE(MID('TRUE'!V15,3,1))&gt;0,0,1),"#0") &amp; TEXT(IF(VALUE(MID('TRUE'!V15,2,1))&gt;0,0,1),"#0") &amp; TEXT(IF(VALUE(MID('TRUE'!V15,1,1))&gt;0,0,1),"#0")</f>
        <v>0000</v>
      </c>
      <c r="S15" s="15" t="str">
        <f t="shared" si="4"/>
        <v>0</v>
      </c>
      <c r="T15" s="147" t="e">
        <f>TEXT(IF(VALUE(MID('TRUE'!#REF!,4,1))&gt;0,0,1),"#0") &amp; TEXT(IF(VALUE(MID('TRUE'!#REF!,3,1))&gt;0,0,1),"#0") &amp; TEXT(IF(VALUE(MID('TRUE'!#REF!,2,1))&gt;0,0,1),"#0") &amp; TEXT(IF(VALUE(MID('TRUE'!#REF!,1,1))&gt;0,0,1),"#0")</f>
        <v>#REF!</v>
      </c>
      <c r="U15" s="18" t="e">
        <f t="shared" si="5"/>
        <v>#REF!</v>
      </c>
      <c r="V15" s="148" t="e">
        <f>TEXT(IF(VALUE(MID('TRUE'!#REF!,4,1))&gt;0,0,1),"#0") &amp; TEXT(IF(VALUE(MID('TRUE'!#REF!,3,1))&gt;0,0,1),"#0") &amp; TEXT(IF(VALUE(MID('TRUE'!#REF!,2,1))&gt;0,0,1),"#0") &amp; TEXT(IF(VALUE(MID('TRUE'!#REF!,1,1))&gt;0,0,1),"#0")</f>
        <v>#REF!</v>
      </c>
      <c r="W15" s="17" t="e">
        <f t="shared" si="6"/>
        <v>#REF!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44" t="str">
        <f>TEXT(IF(VALUE(MID('TRUE'!N16,4,1))&gt;0,0,1),"#0") &amp; TEXT(IF(VALUE(MID('TRUE'!N16,3,1))&gt;0,0,1),"#0") &amp; TEXT(IF(VALUE(MID('TRUE'!N16,2,1))&gt;0,0,1),"#0") &amp; TEXT(IF(VALUE(MID('TRUE'!N16,1,1))&gt;0,0,1),"#0")</f>
        <v>0111</v>
      </c>
      <c r="O16" s="14" t="str">
        <f t="shared" si="2"/>
        <v>7</v>
      </c>
      <c r="P16" s="144" t="str">
        <f>TEXT(IF(VALUE(MID('TRUE'!R16,4,1))&gt;0,0,1),"#0") &amp; TEXT(IF(VALUE(MID('TRUE'!R16,3,1))&gt;0,0,1),"#0") &amp; TEXT(IF(VALUE(MID('TRUE'!R16,2,1))&gt;0,0,1),"#0") &amp; TEXT(IF(VALUE(MID('TRUE'!R16,1,1))&gt;0,0,1),"#0")</f>
        <v>1110</v>
      </c>
      <c r="Q16" s="14" t="str">
        <f t="shared" si="3"/>
        <v>E</v>
      </c>
      <c r="R16" s="144" t="str">
        <f>TEXT(IF(VALUE(MID('TRUE'!V16,4,1))&gt;0,0,1),"#0") &amp; TEXT(IF(VALUE(MID('TRUE'!V16,3,1))&gt;0,0,1),"#0") &amp; TEXT(IF(VALUE(MID('TRUE'!V16,2,1))&gt;0,0,1),"#0") &amp; TEXT(IF(VALUE(MID('TRUE'!V16,1,1))&gt;0,0,1),"#0")</f>
        <v>1100</v>
      </c>
      <c r="S16" s="14" t="str">
        <f t="shared" si="4"/>
        <v>C</v>
      </c>
      <c r="T16" s="144" t="e">
        <f>TEXT(IF(VALUE(MID('TRUE'!#REF!,4,1))&gt;0,0,1),"#0") &amp; TEXT(IF(VALUE(MID('TRUE'!#REF!,3,1))&gt;0,0,1),"#0") &amp; TEXT(IF(VALUE(MID('TRUE'!#REF!,2,1))&gt;0,0,1),"#0") &amp; TEXT(IF(VALUE(MID('TRUE'!#REF!,1,1))&gt;0,0,1),"#0")</f>
        <v>#REF!</v>
      </c>
      <c r="U16" s="14" t="e">
        <f t="shared" si="5"/>
        <v>#REF!</v>
      </c>
      <c r="V16" s="144" t="e">
        <f>TEXT(IF(VALUE(MID('TRUE'!#REF!,4,1))&gt;0,0,1),"#0") &amp; TEXT(IF(VALUE(MID('TRUE'!#REF!,3,1))&gt;0,0,1),"#0") &amp; TEXT(IF(VALUE(MID('TRUE'!#REF!,2,1))&gt;0,0,1),"#0") &amp; TEXT(IF(VALUE(MID('TRUE'!#REF!,1,1))&gt;0,0,1),"#0")</f>
        <v>#REF!</v>
      </c>
      <c r="W16" s="14" t="e">
        <f t="shared" si="6"/>
        <v>#REF!</v>
      </c>
    </row>
    <row r="17" spans="2:23" ht="15.75" x14ac:dyDescent="0.25">
      <c r="B17" s="6"/>
      <c r="C17" s="3"/>
      <c r="D17" s="53">
        <f>'TRUE'!D14</f>
        <v>0</v>
      </c>
      <c r="E17" s="52">
        <f>'TRUE'!E14</f>
        <v>0</v>
      </c>
      <c r="F17" s="52">
        <f>'TRUE'!F14</f>
        <v>0</v>
      </c>
      <c r="G17" s="52">
        <f>'TRUE'!G14</f>
        <v>0</v>
      </c>
      <c r="H17" s="52">
        <f>'TRUE'!H14</f>
        <v>0</v>
      </c>
      <c r="I17" s="3"/>
      <c r="J17" s="3"/>
      <c r="K17" s="34"/>
      <c r="M17">
        <v>7</v>
      </c>
      <c r="N17" s="143" t="str">
        <f>TEXT(IF(VALUE(MID('TRUE'!N17,4,1))&gt;0,0,1),"#0") &amp; TEXT(IF(VALUE(MID('TRUE'!N17,3,1))&gt;0,0,1),"#0") &amp; TEXT(IF(VALUE(MID('TRUE'!N17,2,1))&gt;0,0,1),"#0") &amp; TEXT(IF(VALUE(MID('TRUE'!N17,1,1))&gt;0,0,1),"#0")</f>
        <v>1111</v>
      </c>
      <c r="O17" s="14" t="str">
        <f t="shared" si="2"/>
        <v>F</v>
      </c>
      <c r="P17" s="145" t="str">
        <f>TEXT(IF(VALUE(MID('TRUE'!R17,4,1))&gt;0,0,1),"#0") &amp; TEXT(IF(VALUE(MID('TRUE'!R17,3,1))&gt;0,0,1),"#0") &amp; TEXT(IF(VALUE(MID('TRUE'!R17,2,1))&gt;0,0,1),"#0") &amp; TEXT(IF(VALUE(MID('TRUE'!R17,1,1))&gt;0,0,1),"#0")</f>
        <v>1111</v>
      </c>
      <c r="Q17" s="14" t="str">
        <f t="shared" si="3"/>
        <v>F</v>
      </c>
      <c r="R17" s="146" t="str">
        <f>TEXT(IF(VALUE(MID('TRUE'!V17,4,1))&gt;0,0,1),"#0") &amp; TEXT(IF(VALUE(MID('TRUE'!V17,3,1))&gt;0,0,1),"#0") &amp; TEXT(IF(VALUE(MID('TRUE'!V17,2,1))&gt;0,0,1),"#0") &amp; TEXT(IF(VALUE(MID('TRUE'!V17,1,1))&gt;0,0,1),"#0")</f>
        <v>1111</v>
      </c>
      <c r="S17" s="14" t="str">
        <f t="shared" si="4"/>
        <v>F</v>
      </c>
      <c r="T17" s="147" t="e">
        <f>TEXT(IF(VALUE(MID('TRUE'!#REF!,4,1))&gt;0,0,1),"#0") &amp; TEXT(IF(VALUE(MID('TRUE'!#REF!,3,1))&gt;0,0,1),"#0") &amp; TEXT(IF(VALUE(MID('TRUE'!#REF!,2,1))&gt;0,0,1),"#0") &amp; TEXT(IF(VALUE(MID('TRUE'!#REF!,1,1))&gt;0,0,1),"#0")</f>
        <v>#REF!</v>
      </c>
      <c r="U17" s="14" t="e">
        <f t="shared" si="5"/>
        <v>#REF!</v>
      </c>
      <c r="V17" s="148" t="e">
        <f>TEXT(IF(VALUE(MID('TRUE'!#REF!,4,1))&gt;0,0,1),"#0") &amp; TEXT(IF(VALUE(MID('TRUE'!#REF!,3,1))&gt;0,0,1),"#0") &amp; TEXT(IF(VALUE(MID('TRUE'!#REF!,2,1))&gt;0,0,1),"#0") &amp; TEXT(IF(VALUE(MID('TRUE'!#REF!,1,1))&gt;0,0,1),"#0")</f>
        <v>#REF!</v>
      </c>
      <c r="W17" s="14" t="e">
        <f t="shared" si="6"/>
        <v>#REF!</v>
      </c>
    </row>
    <row r="18" spans="2:23" ht="15.75" x14ac:dyDescent="0.25">
      <c r="B18" s="6"/>
      <c r="C18" s="3"/>
      <c r="D18" s="6">
        <f>'TRUE'!D21</f>
        <v>1</v>
      </c>
      <c r="E18" s="8">
        <f>'TRUE'!E21</f>
        <v>1</v>
      </c>
      <c r="F18" s="8">
        <f>'TRUE'!F21</f>
        <v>1</v>
      </c>
      <c r="G18" s="8">
        <f>'TRUE'!G21</f>
        <v>1</v>
      </c>
      <c r="H18" s="8">
        <f>'TRUE'!H21</f>
        <v>1</v>
      </c>
      <c r="I18" s="3"/>
      <c r="J18" s="3"/>
      <c r="K18" s="34"/>
      <c r="M18">
        <v>8</v>
      </c>
      <c r="N18" s="144" t="str">
        <f>TEXT(IF(VALUE(MID('TRUE'!N18,4,1))&gt;0,0,1),"#0") &amp; TEXT(IF(VALUE(MID('TRUE'!N18,3,1))&gt;0,0,1),"#0") &amp; TEXT(IF(VALUE(MID('TRUE'!N18,2,1))&gt;0,0,1),"#0") &amp; TEXT(IF(VALUE(MID('TRUE'!N18,1,1))&gt;0,0,1),"#0")</f>
        <v>1000</v>
      </c>
      <c r="O18" s="14" t="str">
        <f t="shared" si="2"/>
        <v>8</v>
      </c>
      <c r="P18" s="144" t="str">
        <f>TEXT(IF(VALUE(MID('TRUE'!R18,4,1))&gt;0,0,1),"#0") &amp; TEXT(IF(VALUE(MID('TRUE'!R18,3,1))&gt;0,0,1),"#0") &amp; TEXT(IF(VALUE(MID('TRUE'!R18,2,1))&gt;0,0,1),"#0") &amp; TEXT(IF(VALUE(MID('TRUE'!R18,1,1))&gt;0,0,1),"#0")</f>
        <v>0001</v>
      </c>
      <c r="Q18" s="14" t="str">
        <f t="shared" si="3"/>
        <v>1</v>
      </c>
      <c r="R18" s="144" t="str">
        <f>TEXT(IF(VALUE(MID('TRUE'!V18,4,1))&gt;0,0,1),"#0") &amp; TEXT(IF(VALUE(MID('TRUE'!V18,3,1))&gt;0,0,1),"#0") &amp; TEXT(IF(VALUE(MID('TRUE'!V18,2,1))&gt;0,0,1),"#0") &amp; TEXT(IF(VALUE(MID('TRUE'!V18,1,1))&gt;0,0,1),"#0")</f>
        <v>0011</v>
      </c>
      <c r="S18" s="14" t="str">
        <f t="shared" si="4"/>
        <v>3</v>
      </c>
      <c r="T18" s="144" t="e">
        <f>TEXT(IF(VALUE(MID('TRUE'!#REF!,4,1))&gt;0,0,1),"#0") &amp; TEXT(IF(VALUE(MID('TRUE'!#REF!,3,1))&gt;0,0,1),"#0") &amp; TEXT(IF(VALUE(MID('TRUE'!#REF!,2,1))&gt;0,0,1),"#0") &amp; TEXT(IF(VALUE(MID('TRUE'!#REF!,1,1))&gt;0,0,1),"#0")</f>
        <v>#REF!</v>
      </c>
      <c r="U18" s="14" t="e">
        <f t="shared" si="5"/>
        <v>#REF!</v>
      </c>
      <c r="V18" s="144" t="e">
        <f>TEXT(IF(VALUE(MID('TRUE'!#REF!,4,1))&gt;0,0,1),"#0") &amp; TEXT(IF(VALUE(MID('TRUE'!#REF!,3,1))&gt;0,0,1),"#0") &amp; TEXT(IF(VALUE(MID('TRUE'!#REF!,2,1))&gt;0,0,1),"#0") &amp; TEXT(IF(VALUE(MID('TRUE'!#REF!,1,1))&gt;0,0,1),"#0")</f>
        <v>#REF!</v>
      </c>
      <c r="W18" s="14" t="e">
        <f t="shared" si="6"/>
        <v>#REF!</v>
      </c>
    </row>
    <row r="19" spans="2:23" ht="15.75" x14ac:dyDescent="0.25">
      <c r="B19" s="6"/>
      <c r="C19" s="3"/>
      <c r="D19" s="6">
        <f>'TRUE'!D20</f>
        <v>0</v>
      </c>
      <c r="E19" s="8">
        <f>'TRUE'!E20</f>
        <v>0</v>
      </c>
      <c r="F19" s="8">
        <f>'TRUE'!F20</f>
        <v>0</v>
      </c>
      <c r="G19" s="8">
        <f>'TRUE'!G20</f>
        <v>0</v>
      </c>
      <c r="H19" s="8">
        <f>'TRUE'!H20</f>
        <v>0</v>
      </c>
      <c r="I19" s="3"/>
      <c r="J19" s="3"/>
      <c r="K19" s="34"/>
      <c r="M19">
        <v>9</v>
      </c>
      <c r="N19" s="143" t="str">
        <f>TEXT(IF(VALUE(MID('TRUE'!N19,4,1))&gt;0,0,1),"#0") &amp; TEXT(IF(VALUE(MID('TRUE'!N19,3,1))&gt;0,0,1),"#0") &amp; TEXT(IF(VALUE(MID('TRUE'!N19,2,1))&gt;0,0,1),"#0") &amp; TEXT(IF(VALUE(MID('TRUE'!N19,1,1))&gt;0,0,1),"#0")</f>
        <v>0000</v>
      </c>
      <c r="O19" s="14" t="str">
        <f t="shared" si="2"/>
        <v>0</v>
      </c>
      <c r="P19" s="145" t="str">
        <f>TEXT(IF(VALUE(MID('TRUE'!R19,4,1))&gt;0,0,1),"#0") &amp; TEXT(IF(VALUE(MID('TRUE'!R19,3,1))&gt;0,0,1),"#0") &amp; TEXT(IF(VALUE(MID('TRUE'!R19,2,1))&gt;0,0,1),"#0") &amp; TEXT(IF(VALUE(MID('TRUE'!R19,1,1))&gt;0,0,1),"#0")</f>
        <v>0000</v>
      </c>
      <c r="Q19" s="14" t="str">
        <f t="shared" si="3"/>
        <v>0</v>
      </c>
      <c r="R19" s="146" t="str">
        <f>TEXT(IF(VALUE(MID('TRUE'!V19,4,1))&gt;0,0,1),"#0") &amp; TEXT(IF(VALUE(MID('TRUE'!V19,3,1))&gt;0,0,1),"#0") &amp; TEXT(IF(VALUE(MID('TRUE'!V19,2,1))&gt;0,0,1),"#0") &amp; TEXT(IF(VALUE(MID('TRUE'!V19,1,1))&gt;0,0,1),"#0")</f>
        <v>0000</v>
      </c>
      <c r="S19" s="14" t="str">
        <f t="shared" si="4"/>
        <v>0</v>
      </c>
      <c r="T19" s="147" t="e">
        <f>TEXT(IF(VALUE(MID('TRUE'!#REF!,4,1))&gt;0,0,1),"#0") &amp; TEXT(IF(VALUE(MID('TRUE'!#REF!,3,1))&gt;0,0,1),"#0") &amp; TEXT(IF(VALUE(MID('TRUE'!#REF!,2,1))&gt;0,0,1),"#0") &amp; TEXT(IF(VALUE(MID('TRUE'!#REF!,1,1))&gt;0,0,1),"#0")</f>
        <v>#REF!</v>
      </c>
      <c r="U19" s="14" t="e">
        <f t="shared" si="5"/>
        <v>#REF!</v>
      </c>
      <c r="V19" s="148" t="e">
        <f>TEXT(IF(VALUE(MID('TRUE'!#REF!,4,1))&gt;0,0,1),"#0") &amp; TEXT(IF(VALUE(MID('TRUE'!#REF!,3,1))&gt;0,0,1),"#0") &amp; TEXT(IF(VALUE(MID('TRUE'!#REF!,2,1))&gt;0,0,1),"#0") &amp; TEXT(IF(VALUE(MID('TRUE'!#REF!,1,1))&gt;0,0,1),"#0")</f>
        <v>#REF!</v>
      </c>
      <c r="W19" s="14" t="e">
        <f t="shared" si="6"/>
        <v>#REF!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3">
        <f>'TRUE'!D18</f>
        <v>1</v>
      </c>
      <c r="E21" s="52">
        <f>'TRUE'!E18</f>
        <v>1</v>
      </c>
      <c r="F21" s="52">
        <f>'TRUE'!F18</f>
        <v>1</v>
      </c>
      <c r="G21" s="52">
        <f>'TRUE'!G18</f>
        <v>1</v>
      </c>
      <c r="H21" s="52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1</v>
      </c>
      <c r="E22" s="8">
        <f>'TRUE'!E25</f>
        <v>1</v>
      </c>
      <c r="F22" s="8">
        <f>'TRUE'!F25</f>
        <v>1</v>
      </c>
      <c r="G22" s="8">
        <f>'TRUE'!G25</f>
        <v>1</v>
      </c>
      <c r="H22" s="8">
        <f>'TRUE'!H25</f>
        <v>1</v>
      </c>
      <c r="I22" s="3"/>
      <c r="J22" s="3"/>
      <c r="K22" s="34"/>
      <c r="M22">
        <v>12</v>
      </c>
      <c r="O22" s="36" t="s">
        <v>29</v>
      </c>
      <c r="P22" s="38" t="str">
        <f>'TRUE'!P22</f>
        <v>Z:\_IR Scans\LG M197WAP</v>
      </c>
    </row>
    <row r="23" spans="2:23" x14ac:dyDescent="0.25">
      <c r="B23" s="6"/>
      <c r="C23" s="3"/>
      <c r="D23" s="6">
        <f>'TRUE'!D24</f>
        <v>1</v>
      </c>
      <c r="E23" s="8">
        <f>'TRUE'!E24</f>
        <v>1</v>
      </c>
      <c r="F23" s="8">
        <f>'TRUE'!F24</f>
        <v>1</v>
      </c>
      <c r="G23" s="8">
        <f>'TRUE'!G24</f>
        <v>1</v>
      </c>
      <c r="H23" s="8">
        <f>'TRUE'!H24</f>
        <v>1</v>
      </c>
      <c r="I23" s="3"/>
      <c r="J23" s="3"/>
      <c r="K23" s="34"/>
      <c r="M23">
        <v>13</v>
      </c>
      <c r="O23" s="36" t="s">
        <v>30</v>
      </c>
      <c r="P23">
        <f>'TRUE'!P23</f>
        <v>0</v>
      </c>
    </row>
    <row r="24" spans="2:23" x14ac:dyDescent="0.25">
      <c r="B24" s="6"/>
      <c r="C24" s="3"/>
      <c r="D24" s="6">
        <f>'TRUE'!D23</f>
        <v>1</v>
      </c>
      <c r="E24" s="8">
        <f>'TRUE'!E23</f>
        <v>1</v>
      </c>
      <c r="F24" s="8">
        <f>'TRUE'!F23</f>
        <v>1</v>
      </c>
      <c r="G24" s="8">
        <f>'TRUE'!G23</f>
        <v>1</v>
      </c>
      <c r="H24" s="8">
        <f>'TRUE'!H23</f>
        <v>1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4">
        <f>'TRUE'!D22</f>
        <v>1</v>
      </c>
      <c r="E25" s="55">
        <f>'TRUE'!E22</f>
        <v>1</v>
      </c>
      <c r="F25" s="55">
        <f>'TRUE'!F22</f>
        <v>1</v>
      </c>
      <c r="G25" s="55">
        <f>'TRUE'!G22</f>
        <v>1</v>
      </c>
      <c r="H25" s="55">
        <f>'TRUE'!H22</f>
        <v>1</v>
      </c>
      <c r="I25" s="4"/>
      <c r="J25" s="4"/>
      <c r="K25" s="35"/>
      <c r="M25">
        <v>15</v>
      </c>
      <c r="O25" s="36" t="s">
        <v>31</v>
      </c>
      <c r="P25" s="38" t="str">
        <f>'TRUE'!P25</f>
        <v>IMG_1533.JPG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32</v>
      </c>
      <c r="P26" s="38" t="str">
        <f>'TRUE'!P26</f>
        <v>IMG_1534.JPG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</row>
    <row r="29" spans="2:23" x14ac:dyDescent="0.25">
      <c r="B29" s="8"/>
      <c r="C29" s="3"/>
      <c r="D29" s="52">
        <v>1</v>
      </c>
      <c r="E29" s="52">
        <v>0</v>
      </c>
      <c r="F29" s="52">
        <v>0</v>
      </c>
      <c r="G29" s="52">
        <v>0</v>
      </c>
      <c r="H29" s="52">
        <v>0</v>
      </c>
      <c r="M29">
        <v>19</v>
      </c>
    </row>
    <row r="30" spans="2:23" x14ac:dyDescent="0.25">
      <c r="B30" s="8"/>
      <c r="C30" s="3"/>
      <c r="D30" s="49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x14ac:dyDescent="0.25">
      <c r="B31" s="8"/>
      <c r="C31" s="3"/>
      <c r="D31" s="49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</row>
    <row r="32" spans="2:23" x14ac:dyDescent="0.25">
      <c r="B32" s="8"/>
      <c r="C32" s="3"/>
      <c r="D32" s="49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</row>
    <row r="33" spans="2:13" x14ac:dyDescent="0.25">
      <c r="B33" s="8"/>
      <c r="C33" s="3"/>
      <c r="D33" s="56">
        <v>0</v>
      </c>
      <c r="E33" s="57">
        <v>0</v>
      </c>
      <c r="F33" s="58">
        <v>0</v>
      </c>
      <c r="G33" s="59">
        <v>0</v>
      </c>
      <c r="H33" s="60">
        <v>0</v>
      </c>
      <c r="J33" s="3"/>
      <c r="M33">
        <v>23</v>
      </c>
    </row>
    <row r="34" spans="2:13" ht="15.75" customHeight="1" x14ac:dyDescent="0.25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</row>
    <row r="35" spans="2:13" x14ac:dyDescent="0.25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</row>
    <row r="36" spans="2:13" x14ac:dyDescent="0.25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</row>
    <row r="37" spans="2:13" x14ac:dyDescent="0.25">
      <c r="B37" s="8"/>
      <c r="C37" s="3"/>
      <c r="D37" s="52">
        <v>0</v>
      </c>
      <c r="E37" s="52">
        <v>1</v>
      </c>
      <c r="F37" s="52">
        <v>1</v>
      </c>
      <c r="G37" s="52">
        <v>1</v>
      </c>
      <c r="H37" s="52">
        <v>1</v>
      </c>
      <c r="M37">
        <v>27</v>
      </c>
    </row>
    <row r="38" spans="2:13" x14ac:dyDescent="0.25">
      <c r="B38" s="8"/>
      <c r="C38" s="3"/>
      <c r="D38" s="49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13" x14ac:dyDescent="0.25">
      <c r="B39" s="8"/>
      <c r="C39" s="3"/>
      <c r="D39" s="49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13" x14ac:dyDescent="0.25">
      <c r="B40" s="8"/>
      <c r="C40" s="3"/>
      <c r="D40" s="49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13" x14ac:dyDescent="0.25">
      <c r="B41" s="8"/>
      <c r="C41" s="3"/>
      <c r="D41" s="56">
        <v>1</v>
      </c>
      <c r="E41" s="57">
        <v>1</v>
      </c>
      <c r="F41" s="58">
        <v>1</v>
      </c>
      <c r="G41" s="59">
        <v>1</v>
      </c>
      <c r="H41" s="60">
        <v>1</v>
      </c>
      <c r="M41">
        <v>31</v>
      </c>
    </row>
    <row r="42" spans="2:13" x14ac:dyDescent="0.25">
      <c r="B42" s="8"/>
      <c r="C42" s="3"/>
      <c r="D42" s="3"/>
      <c r="E42" s="7"/>
      <c r="F42" s="7"/>
      <c r="G42" s="7"/>
    </row>
    <row r="43" spans="2:13" x14ac:dyDescent="0.25">
      <c r="B43" s="43"/>
      <c r="C43" s="3"/>
      <c r="D43" s="3"/>
      <c r="E43" s="3"/>
      <c r="F43" s="3"/>
      <c r="G43" s="3"/>
      <c r="H43" s="3"/>
    </row>
  </sheetData>
  <sheetProtection sheet="1" objects="1" scenarios="1"/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5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K3" sqref="K3"/>
    </sheetView>
  </sheetViews>
  <sheetFormatPr defaultRowHeight="15" x14ac:dyDescent="0.25"/>
  <cols>
    <col min="1" max="1" width="14.140625" style="98" customWidth="1"/>
    <col min="2" max="2" width="9.5703125" style="112" customWidth="1"/>
    <col min="3" max="3" width="11.140625" style="98" hidden="1" customWidth="1"/>
    <col min="4" max="4" width="8.7109375" style="98" customWidth="1"/>
    <col min="5" max="5" width="9.7109375" style="98" customWidth="1"/>
    <col min="6" max="6" width="11.5703125" style="98" customWidth="1"/>
    <col min="7" max="7" width="11.85546875" style="98" customWidth="1"/>
    <col min="8" max="8" width="13.5703125" style="98" customWidth="1"/>
    <col min="9" max="9" width="5.7109375" style="98" customWidth="1"/>
    <col min="10" max="10" width="13.5703125" style="98" customWidth="1"/>
    <col min="11" max="11" width="16.140625" style="98" customWidth="1"/>
    <col min="12" max="12" width="2.140625" style="98" customWidth="1"/>
    <col min="13" max="13" width="6.140625" style="98" customWidth="1"/>
    <col min="14" max="14" width="14" style="98" customWidth="1"/>
    <col min="15" max="15" width="15.5703125" style="98" customWidth="1"/>
    <col min="16" max="16" width="12.42578125" style="98" customWidth="1"/>
    <col min="17" max="17" width="10" style="98" bestFit="1" customWidth="1"/>
    <col min="18" max="18" width="13" style="98" customWidth="1"/>
    <col min="19" max="19" width="9.5703125" style="98" customWidth="1"/>
    <col min="20" max="20" width="9.140625" style="98" customWidth="1"/>
    <col min="21" max="21" width="8.140625" style="98" customWidth="1"/>
    <col min="22" max="22" width="9.5703125" style="98" customWidth="1"/>
    <col min="23" max="24" width="6.7109375" style="98" customWidth="1"/>
    <col min="25" max="16384" width="9.140625" style="98"/>
  </cols>
  <sheetData>
    <row r="1" spans="2:31" ht="15" customHeight="1" x14ac:dyDescent="0.25">
      <c r="B1" s="97"/>
      <c r="E1" s="99"/>
      <c r="F1" s="99"/>
      <c r="G1" s="99"/>
    </row>
    <row r="2" spans="2:31" x14ac:dyDescent="0.25">
      <c r="B2" s="97"/>
      <c r="E2" s="100"/>
      <c r="F2" s="100"/>
      <c r="G2" s="100"/>
    </row>
    <row r="3" spans="2:31" ht="21" x14ac:dyDescent="0.35">
      <c r="B3" s="97" t="s">
        <v>10</v>
      </c>
      <c r="E3" s="66" t="s">
        <v>27</v>
      </c>
      <c r="F3" s="66"/>
      <c r="G3" s="66"/>
      <c r="H3" s="97"/>
      <c r="J3" s="101" t="s">
        <v>15</v>
      </c>
      <c r="K3" s="149" t="s">
        <v>36</v>
      </c>
      <c r="M3" s="102"/>
      <c r="N3" s="103"/>
    </row>
    <row r="4" spans="2:31" x14ac:dyDescent="0.25">
      <c r="B4" s="97" t="s">
        <v>11</v>
      </c>
      <c r="E4" s="67" t="s">
        <v>28</v>
      </c>
      <c r="F4" s="67"/>
      <c r="G4" s="67"/>
      <c r="H4" s="97"/>
      <c r="J4" s="101" t="s">
        <v>16</v>
      </c>
      <c r="K4" s="68" t="s">
        <v>17</v>
      </c>
      <c r="M4" s="102"/>
      <c r="N4" s="103" t="s">
        <v>19</v>
      </c>
      <c r="O4" s="98" t="s">
        <v>20</v>
      </c>
      <c r="P4" s="98" t="s">
        <v>21</v>
      </c>
      <c r="Q4" s="98" t="s">
        <v>25</v>
      </c>
      <c r="R4" s="98" t="s">
        <v>24</v>
      </c>
    </row>
    <row r="5" spans="2:31" x14ac:dyDescent="0.25">
      <c r="B5" s="97"/>
      <c r="C5" s="104" t="s">
        <v>3</v>
      </c>
      <c r="D5" s="105" t="s">
        <v>3</v>
      </c>
      <c r="E5" s="106" t="s">
        <v>6</v>
      </c>
      <c r="F5" s="107" t="s">
        <v>7</v>
      </c>
      <c r="G5" s="108" t="s">
        <v>4</v>
      </c>
      <c r="H5" s="109" t="s">
        <v>5</v>
      </c>
      <c r="J5" s="110" t="s">
        <v>9</v>
      </c>
      <c r="K5" s="74">
        <v>38000</v>
      </c>
      <c r="M5" s="101" t="s">
        <v>22</v>
      </c>
      <c r="N5" s="75">
        <v>560</v>
      </c>
      <c r="O5" s="65"/>
      <c r="P5" s="65"/>
      <c r="Q5" s="111">
        <f>(N5-O5)/N5</f>
        <v>1</v>
      </c>
      <c r="R5" s="111">
        <f>(N5-P5)/N5</f>
        <v>1</v>
      </c>
    </row>
    <row r="6" spans="2:31" x14ac:dyDescent="0.25">
      <c r="C6" s="113" t="s">
        <v>2</v>
      </c>
      <c r="D6" s="112"/>
      <c r="E6" s="113"/>
      <c r="F6" s="113"/>
      <c r="G6" s="113"/>
      <c r="H6" s="113"/>
      <c r="J6" s="101" t="s">
        <v>18</v>
      </c>
      <c r="K6" s="114">
        <f>1/K5</f>
        <v>2.6315789473684212E-5</v>
      </c>
      <c r="M6" s="101" t="s">
        <v>23</v>
      </c>
      <c r="N6" s="76">
        <v>1690</v>
      </c>
      <c r="O6" s="65"/>
      <c r="P6" s="65"/>
      <c r="Q6" s="111">
        <f t="shared" ref="Q6:Q8" si="0">(N6-O6)/N6</f>
        <v>1</v>
      </c>
      <c r="R6" s="111">
        <f t="shared" ref="R6:R8" si="1">(N6-P6)/N6</f>
        <v>1</v>
      </c>
    </row>
    <row r="7" spans="2:31" x14ac:dyDescent="0.25">
      <c r="D7" s="112"/>
      <c r="M7" s="101" t="s">
        <v>26</v>
      </c>
      <c r="N7" s="75">
        <v>560</v>
      </c>
      <c r="O7" s="65"/>
      <c r="P7" s="65"/>
      <c r="Q7" s="111">
        <f t="shared" si="0"/>
        <v>1</v>
      </c>
      <c r="R7" s="111">
        <f t="shared" si="1"/>
        <v>1</v>
      </c>
    </row>
    <row r="8" spans="2:31" x14ac:dyDescent="0.25">
      <c r="B8" s="97"/>
      <c r="C8" s="104" t="s">
        <v>0</v>
      </c>
      <c r="D8" s="69" t="s">
        <v>8</v>
      </c>
      <c r="E8" s="70" t="s">
        <v>8</v>
      </c>
      <c r="F8" s="71" t="s">
        <v>8</v>
      </c>
      <c r="G8" s="72" t="s">
        <v>8</v>
      </c>
      <c r="H8" s="73" t="s">
        <v>8</v>
      </c>
      <c r="M8" s="101" t="s">
        <v>23</v>
      </c>
      <c r="N8" s="76">
        <v>560</v>
      </c>
      <c r="O8" s="65"/>
      <c r="P8" s="65"/>
      <c r="Q8" s="111">
        <f t="shared" si="0"/>
        <v>1</v>
      </c>
      <c r="R8" s="111">
        <f t="shared" si="1"/>
        <v>1</v>
      </c>
    </row>
    <row r="9" spans="2:31" x14ac:dyDescent="0.25">
      <c r="B9" s="115"/>
      <c r="C9" s="116" t="s">
        <v>1</v>
      </c>
      <c r="D9" s="78" t="s">
        <v>1</v>
      </c>
      <c r="E9" s="79" t="s">
        <v>1</v>
      </c>
      <c r="F9" s="80" t="s">
        <v>1</v>
      </c>
      <c r="G9" s="81" t="s">
        <v>1</v>
      </c>
      <c r="H9" s="82" t="s">
        <v>1</v>
      </c>
      <c r="M9" s="98" t="s">
        <v>14</v>
      </c>
    </row>
    <row r="10" spans="2:31" x14ac:dyDescent="0.25">
      <c r="B10" s="117"/>
      <c r="C10" s="118"/>
      <c r="D10" s="83">
        <v>0</v>
      </c>
      <c r="E10" s="84">
        <v>0</v>
      </c>
      <c r="F10" s="84">
        <v>0</v>
      </c>
      <c r="G10" s="84">
        <v>0</v>
      </c>
      <c r="H10" s="84">
        <v>0</v>
      </c>
      <c r="I10" s="118"/>
      <c r="J10" s="118"/>
      <c r="K10" s="119"/>
      <c r="M10" s="98">
        <v>0</v>
      </c>
      <c r="N10" s="120" t="s">
        <v>3</v>
      </c>
      <c r="O10" s="119"/>
      <c r="P10" s="121" t="s">
        <v>6</v>
      </c>
      <c r="Q10" s="119"/>
      <c r="R10" s="122" t="s">
        <v>7</v>
      </c>
      <c r="S10" s="119"/>
      <c r="T10" s="123" t="s">
        <v>4</v>
      </c>
      <c r="U10" s="119"/>
      <c r="V10" s="124" t="s">
        <v>5</v>
      </c>
      <c r="W10" s="119"/>
    </row>
    <row r="11" spans="2:31" x14ac:dyDescent="0.25">
      <c r="B11" s="125"/>
      <c r="C11" s="103"/>
      <c r="D11" s="85">
        <v>0</v>
      </c>
      <c r="E11" s="86">
        <v>0</v>
      </c>
      <c r="F11" s="86">
        <v>0</v>
      </c>
      <c r="G11" s="86">
        <v>0</v>
      </c>
      <c r="H11" s="86">
        <v>0</v>
      </c>
      <c r="I11" s="103"/>
      <c r="J11" s="103"/>
      <c r="K11" s="127"/>
      <c r="M11" s="98">
        <v>1</v>
      </c>
      <c r="N11" s="128" t="s">
        <v>13</v>
      </c>
      <c r="O11" s="128" t="s">
        <v>12</v>
      </c>
      <c r="P11" s="129" t="s">
        <v>13</v>
      </c>
      <c r="Q11" s="129" t="s">
        <v>12</v>
      </c>
      <c r="R11" s="130" t="s">
        <v>13</v>
      </c>
      <c r="S11" s="130" t="s">
        <v>12</v>
      </c>
      <c r="T11" s="131" t="s">
        <v>13</v>
      </c>
      <c r="U11" s="131" t="s">
        <v>12</v>
      </c>
      <c r="V11" s="132" t="s">
        <v>13</v>
      </c>
      <c r="W11" s="132" t="s">
        <v>12</v>
      </c>
      <c r="AE11" s="98" t="s">
        <v>36</v>
      </c>
    </row>
    <row r="12" spans="2:31" x14ac:dyDescent="0.25">
      <c r="B12" s="125"/>
      <c r="C12" s="103"/>
      <c r="D12" s="85">
        <v>1</v>
      </c>
      <c r="E12" s="86">
        <v>1</v>
      </c>
      <c r="F12" s="86">
        <v>1</v>
      </c>
      <c r="G12" s="86">
        <v>1</v>
      </c>
      <c r="H12" s="86">
        <v>1</v>
      </c>
      <c r="I12" s="103"/>
      <c r="J12" s="103"/>
      <c r="K12" s="127"/>
      <c r="M12" s="98">
        <v>2</v>
      </c>
      <c r="N12" s="150" t="str">
        <f>D10 &amp; D11 &amp; D12 &amp; D13</f>
        <v>0010</v>
      </c>
      <c r="O12" s="133" t="str">
        <f>BIN2HEX(N12)</f>
        <v>2</v>
      </c>
      <c r="P12" s="153" t="str">
        <f>E10 &amp; E11 &amp; E12 &amp; E13</f>
        <v>0010</v>
      </c>
      <c r="Q12" s="134" t="str">
        <f>BIN2HEX(P12)</f>
        <v>2</v>
      </c>
      <c r="R12" s="155" t="str">
        <f>F10 &amp; F11 &amp; F12 &amp; F13</f>
        <v>0010</v>
      </c>
      <c r="S12" s="135" t="str">
        <f>BIN2HEX(R12)</f>
        <v>2</v>
      </c>
      <c r="T12" s="157" t="str">
        <f>G10 &amp; G11 &amp; G12 &amp; G13</f>
        <v>0010</v>
      </c>
      <c r="U12" s="136" t="str">
        <f>BIN2HEX(T12)</f>
        <v>2</v>
      </c>
      <c r="V12" s="159" t="str">
        <f>H10 &amp; H11 &amp; H12 &amp; H13</f>
        <v>0010</v>
      </c>
      <c r="W12" s="137" t="str">
        <f>BIN2HEX(V12)</f>
        <v>2</v>
      </c>
      <c r="AE12" s="98" t="s">
        <v>37</v>
      </c>
    </row>
    <row r="13" spans="2:31" x14ac:dyDescent="0.25">
      <c r="B13" s="125"/>
      <c r="C13" s="103"/>
      <c r="D13" s="87">
        <v>0</v>
      </c>
      <c r="E13" s="88">
        <v>0</v>
      </c>
      <c r="F13" s="88">
        <v>0</v>
      </c>
      <c r="G13" s="88">
        <v>0</v>
      </c>
      <c r="H13" s="88">
        <v>0</v>
      </c>
      <c r="I13" s="103"/>
      <c r="J13" s="103"/>
      <c r="K13" s="127"/>
      <c r="M13" s="98">
        <v>3</v>
      </c>
      <c r="N13" s="151" t="str">
        <f>D14 &amp; D15 &amp; D16 &amp; D17</f>
        <v>0000</v>
      </c>
      <c r="O13" s="133" t="str">
        <f>BIN2HEX(N13)</f>
        <v>0</v>
      </c>
      <c r="P13" s="154" t="str">
        <f>E14 &amp; E15 &amp; E16 &amp; E17</f>
        <v>0000</v>
      </c>
      <c r="Q13" s="134" t="str">
        <f>BIN2HEX(P13)</f>
        <v>0</v>
      </c>
      <c r="R13" s="156" t="str">
        <f>F14 &amp; F15 &amp; F16 &amp; F17</f>
        <v>0000</v>
      </c>
      <c r="S13" s="135" t="str">
        <f>BIN2HEX(R13)</f>
        <v>0</v>
      </c>
      <c r="T13" s="158" t="str">
        <f>G14 &amp; G15 &amp; G16 &amp; G17</f>
        <v>0000</v>
      </c>
      <c r="U13" s="136" t="str">
        <f t="shared" ref="U13:U19" si="2">BIN2HEX(T13)</f>
        <v>0</v>
      </c>
      <c r="V13" s="160" t="str">
        <f>H14 &amp; H15 &amp; H16 &amp; H17</f>
        <v>0000</v>
      </c>
      <c r="W13" s="137" t="str">
        <f t="shared" ref="W13:W19" si="3">BIN2HEX(V13)</f>
        <v>0</v>
      </c>
      <c r="AE13" s="98" t="s">
        <v>38</v>
      </c>
    </row>
    <row r="14" spans="2:31" x14ac:dyDescent="0.25">
      <c r="B14" s="125"/>
      <c r="C14" s="103"/>
      <c r="D14" s="85">
        <v>0</v>
      </c>
      <c r="E14" s="86">
        <v>0</v>
      </c>
      <c r="F14" s="86">
        <v>0</v>
      </c>
      <c r="G14" s="86">
        <v>0</v>
      </c>
      <c r="H14" s="86">
        <v>0</v>
      </c>
      <c r="I14" s="103"/>
      <c r="J14" s="103"/>
      <c r="K14" s="127"/>
      <c r="M14" s="98">
        <v>4</v>
      </c>
      <c r="N14" s="151" t="str">
        <f>D18 &amp; D19 &amp; D20 &amp; D21</f>
        <v>1101</v>
      </c>
      <c r="O14" s="133" t="str">
        <f>BIN2HEX(N14)</f>
        <v>D</v>
      </c>
      <c r="P14" s="154" t="str">
        <f>E18 &amp; E19 &amp; E20 &amp; E21</f>
        <v>1101</v>
      </c>
      <c r="Q14" s="134" t="str">
        <f>BIN2HEX(P14)</f>
        <v>D</v>
      </c>
      <c r="R14" s="156" t="str">
        <f>F18 &amp; F19 &amp; F20 &amp; F21</f>
        <v>1101</v>
      </c>
      <c r="S14" s="135" t="str">
        <f>BIN2HEX(R14)</f>
        <v>D</v>
      </c>
      <c r="T14" s="158" t="str">
        <f>G18 &amp; G19 &amp; G20 &amp; G21</f>
        <v>1101</v>
      </c>
      <c r="U14" s="136" t="str">
        <f t="shared" si="2"/>
        <v>D</v>
      </c>
      <c r="V14" s="160" t="str">
        <f>H18 &amp; H19 &amp; H20 &amp; H21</f>
        <v>1101</v>
      </c>
      <c r="W14" s="137" t="str">
        <f t="shared" si="3"/>
        <v>D</v>
      </c>
      <c r="AE14" s="98" t="s">
        <v>39</v>
      </c>
    </row>
    <row r="15" spans="2:31" x14ac:dyDescent="0.25">
      <c r="B15" s="125"/>
      <c r="C15" s="103"/>
      <c r="D15" s="85">
        <v>0</v>
      </c>
      <c r="E15" s="86">
        <v>0</v>
      </c>
      <c r="F15" s="86">
        <v>0</v>
      </c>
      <c r="G15" s="86">
        <v>0</v>
      </c>
      <c r="H15" s="86">
        <v>0</v>
      </c>
      <c r="I15" s="103"/>
      <c r="J15" s="103"/>
      <c r="K15" s="127"/>
      <c r="M15" s="98">
        <v>5</v>
      </c>
      <c r="N15" s="151" t="str">
        <f>D22 &amp; D23 &amp; D24 &amp; D25</f>
        <v>1111</v>
      </c>
      <c r="O15" s="133" t="str">
        <f>BIN2HEX(N15)</f>
        <v>F</v>
      </c>
      <c r="P15" s="154" t="str">
        <f>E22 &amp; E23 &amp; E24 &amp; E25</f>
        <v>1111</v>
      </c>
      <c r="Q15" s="134" t="str">
        <f>BIN2HEX(P15)</f>
        <v>F</v>
      </c>
      <c r="R15" s="156" t="str">
        <f>F22 &amp; F23 &amp; F24 &amp; F25</f>
        <v>1111</v>
      </c>
      <c r="S15" s="135" t="str">
        <f>BIN2HEX(R15)</f>
        <v>F</v>
      </c>
      <c r="T15" s="158" t="str">
        <f>G22 &amp; G23 &amp; G24 &amp; G25</f>
        <v>1111</v>
      </c>
      <c r="U15" s="136" t="str">
        <f t="shared" si="2"/>
        <v>F</v>
      </c>
      <c r="V15" s="160" t="str">
        <f>H22 &amp; H23 &amp; H24 &amp; H25</f>
        <v>1111</v>
      </c>
      <c r="W15" s="137" t="str">
        <f t="shared" si="3"/>
        <v>F</v>
      </c>
      <c r="AE15" s="98" t="s">
        <v>40</v>
      </c>
    </row>
    <row r="16" spans="2:31" ht="15.75" x14ac:dyDescent="0.25">
      <c r="B16" s="125"/>
      <c r="C16" s="103"/>
      <c r="D16" s="85">
        <v>0</v>
      </c>
      <c r="E16" s="86">
        <v>0</v>
      </c>
      <c r="F16" s="86">
        <v>0</v>
      </c>
      <c r="G16" s="86">
        <v>0</v>
      </c>
      <c r="H16" s="86">
        <v>0</v>
      </c>
      <c r="I16" s="103"/>
      <c r="J16" s="103"/>
      <c r="K16" s="127"/>
      <c r="M16" s="98">
        <v>6</v>
      </c>
      <c r="N16" s="152" t="str">
        <f>D26 &amp; D27 &amp; D28 &amp; D29</f>
        <v>0001</v>
      </c>
      <c r="O16" s="138" t="str">
        <f>BIN2HEX(N16)</f>
        <v>1</v>
      </c>
      <c r="P16" s="152" t="str">
        <f>E26 &amp; E27 &amp; E28 &amp; E29</f>
        <v>0000</v>
      </c>
      <c r="Q16" s="138" t="str">
        <f>BIN2HEX(P16)</f>
        <v>0</v>
      </c>
      <c r="R16" s="152" t="str">
        <f>F26 &amp; F27 &amp; F28 &amp; F29</f>
        <v>1000</v>
      </c>
      <c r="S16" s="138" t="str">
        <f>BIN2HEX(R16)</f>
        <v>8</v>
      </c>
      <c r="T16" s="152" t="str">
        <f>G26 &amp; G27 &amp; G28 &amp; G29</f>
        <v>0100</v>
      </c>
      <c r="U16" s="138" t="str">
        <f t="shared" si="2"/>
        <v>4</v>
      </c>
      <c r="V16" s="152" t="str">
        <f>H26 &amp; H27 &amp; H28 &amp; H29</f>
        <v>1100</v>
      </c>
      <c r="W16" s="138" t="str">
        <f t="shared" si="3"/>
        <v>C</v>
      </c>
      <c r="AE16" s="98" t="s">
        <v>41</v>
      </c>
    </row>
    <row r="17" spans="2:23" ht="15.75" x14ac:dyDescent="0.25">
      <c r="B17" s="125"/>
      <c r="C17" s="103"/>
      <c r="D17" s="87">
        <v>0</v>
      </c>
      <c r="E17" s="88">
        <v>0</v>
      </c>
      <c r="F17" s="88">
        <v>0</v>
      </c>
      <c r="G17" s="88">
        <v>0</v>
      </c>
      <c r="H17" s="88">
        <v>0</v>
      </c>
      <c r="I17" s="103"/>
      <c r="J17" s="103"/>
      <c r="K17" s="127"/>
      <c r="M17" s="98">
        <v>7</v>
      </c>
      <c r="N17" s="151" t="str">
        <f>D30 &amp; D31 &amp; D32 &amp; D33</f>
        <v>0000</v>
      </c>
      <c r="O17" s="138" t="str">
        <f>BIN2HEX(N17)</f>
        <v>0</v>
      </c>
      <c r="P17" s="154" t="str">
        <f>E30 &amp; E31 &amp; E32 &amp; E33</f>
        <v>0000</v>
      </c>
      <c r="Q17" s="138" t="str">
        <f>BIN2HEX(P17)</f>
        <v>0</v>
      </c>
      <c r="R17" s="156" t="str">
        <f>F30 &amp; F31 &amp; F32 &amp; F33</f>
        <v>0000</v>
      </c>
      <c r="S17" s="138" t="str">
        <f>BIN2HEX(R17)</f>
        <v>0</v>
      </c>
      <c r="T17" s="158" t="str">
        <f>G30 &amp; G31 &amp; G32 &amp; G33</f>
        <v>0000</v>
      </c>
      <c r="U17" s="138" t="str">
        <f t="shared" si="2"/>
        <v>0</v>
      </c>
      <c r="V17" s="160" t="str">
        <f>H30 &amp; H31 &amp; H32 &amp; H33</f>
        <v>0000</v>
      </c>
      <c r="W17" s="138" t="str">
        <f t="shared" si="3"/>
        <v>0</v>
      </c>
    </row>
    <row r="18" spans="2:23" ht="15.75" x14ac:dyDescent="0.25">
      <c r="B18" s="125"/>
      <c r="C18" s="103"/>
      <c r="D18" s="85">
        <v>1</v>
      </c>
      <c r="E18" s="86">
        <v>1</v>
      </c>
      <c r="F18" s="86">
        <v>1</v>
      </c>
      <c r="G18" s="86">
        <v>1</v>
      </c>
      <c r="H18" s="86">
        <v>1</v>
      </c>
      <c r="I18" s="103"/>
      <c r="J18" s="103"/>
      <c r="K18" s="127"/>
      <c r="M18" s="98">
        <v>8</v>
      </c>
      <c r="N18" s="152" t="str">
        <f>D34 &amp; D35 &amp; D36 &amp; D37</f>
        <v>1110</v>
      </c>
      <c r="O18" s="138" t="str">
        <f>BIN2HEX(N18)</f>
        <v>E</v>
      </c>
      <c r="P18" s="152" t="str">
        <f>E34 &amp; E35 &amp; E36 &amp; E37</f>
        <v>1111</v>
      </c>
      <c r="Q18" s="138" t="str">
        <f>BIN2HEX(P18)</f>
        <v>F</v>
      </c>
      <c r="R18" s="152" t="str">
        <f>F34 &amp; F35 &amp; F36 &amp; F37</f>
        <v>0111</v>
      </c>
      <c r="S18" s="138" t="str">
        <f>BIN2HEX(R18)</f>
        <v>7</v>
      </c>
      <c r="T18" s="152" t="str">
        <f>G34 &amp; G35 &amp; G36 &amp; G37</f>
        <v>1011</v>
      </c>
      <c r="U18" s="138" t="str">
        <f t="shared" si="2"/>
        <v>B</v>
      </c>
      <c r="V18" s="152" t="str">
        <f>H34 &amp; H35 &amp; H36 &amp; H37</f>
        <v>0011</v>
      </c>
      <c r="W18" s="138" t="str">
        <f t="shared" si="3"/>
        <v>3</v>
      </c>
    </row>
    <row r="19" spans="2:23" ht="15.75" x14ac:dyDescent="0.25">
      <c r="B19" s="125"/>
      <c r="C19" s="103"/>
      <c r="D19" s="85">
        <v>1</v>
      </c>
      <c r="E19" s="86">
        <v>1</v>
      </c>
      <c r="F19" s="86">
        <v>1</v>
      </c>
      <c r="G19" s="86">
        <v>1</v>
      </c>
      <c r="H19" s="86">
        <v>1</v>
      </c>
      <c r="I19" s="103"/>
      <c r="J19" s="103"/>
      <c r="K19" s="127"/>
      <c r="M19" s="98">
        <v>9</v>
      </c>
      <c r="N19" s="151" t="str">
        <f>D38 &amp; D39 &amp; D40 &amp; D41</f>
        <v>1111</v>
      </c>
      <c r="O19" s="138" t="str">
        <f>BIN2HEX(N19)</f>
        <v>F</v>
      </c>
      <c r="P19" s="154" t="str">
        <f>E38 &amp; E39 &amp; E40 &amp; E41</f>
        <v>1111</v>
      </c>
      <c r="Q19" s="138" t="str">
        <f>BIN2HEX(P19)</f>
        <v>F</v>
      </c>
      <c r="R19" s="156" t="str">
        <f>F38 &amp; F39 &amp; F40 &amp; F41</f>
        <v>1111</v>
      </c>
      <c r="S19" s="138" t="str">
        <f>BIN2HEX(R19)</f>
        <v>F</v>
      </c>
      <c r="T19" s="158" t="str">
        <f>G38 &amp; G39 &amp; G40 &amp; G41</f>
        <v>1111</v>
      </c>
      <c r="U19" s="138" t="str">
        <f t="shared" si="2"/>
        <v>F</v>
      </c>
      <c r="V19" s="160" t="str">
        <f>H38 &amp; H39 &amp; H40 &amp; H41</f>
        <v>1111</v>
      </c>
      <c r="W19" s="138" t="str">
        <f t="shared" si="3"/>
        <v>F</v>
      </c>
    </row>
    <row r="20" spans="2:23" x14ac:dyDescent="0.25">
      <c r="B20" s="125"/>
      <c r="C20" s="103"/>
      <c r="D20" s="85">
        <v>0</v>
      </c>
      <c r="E20" s="86">
        <v>0</v>
      </c>
      <c r="F20" s="86">
        <v>0</v>
      </c>
      <c r="G20" s="86">
        <v>0</v>
      </c>
      <c r="H20" s="86">
        <v>0</v>
      </c>
      <c r="I20" s="103"/>
      <c r="J20" s="103"/>
      <c r="K20" s="127"/>
      <c r="M20" s="98">
        <v>10</v>
      </c>
    </row>
    <row r="21" spans="2:23" x14ac:dyDescent="0.25">
      <c r="B21" s="125"/>
      <c r="C21" s="103"/>
      <c r="D21" s="87">
        <v>1</v>
      </c>
      <c r="E21" s="88">
        <v>1</v>
      </c>
      <c r="F21" s="88">
        <v>1</v>
      </c>
      <c r="G21" s="88">
        <v>1</v>
      </c>
      <c r="H21" s="88">
        <v>1</v>
      </c>
      <c r="I21" s="103"/>
      <c r="J21" s="103"/>
      <c r="K21" s="127"/>
      <c r="M21" s="98">
        <v>11</v>
      </c>
    </row>
    <row r="22" spans="2:23" x14ac:dyDescent="0.25">
      <c r="B22" s="125"/>
      <c r="C22" s="103"/>
      <c r="D22" s="85">
        <v>1</v>
      </c>
      <c r="E22" s="86">
        <v>1</v>
      </c>
      <c r="F22" s="86">
        <v>1</v>
      </c>
      <c r="G22" s="86">
        <v>1</v>
      </c>
      <c r="H22" s="86">
        <v>1</v>
      </c>
      <c r="I22" s="103"/>
      <c r="J22" s="103"/>
      <c r="K22" s="127"/>
      <c r="M22" s="98">
        <v>12</v>
      </c>
      <c r="O22" s="101" t="s">
        <v>29</v>
      </c>
      <c r="P22" s="68" t="s">
        <v>33</v>
      </c>
    </row>
    <row r="23" spans="2:23" x14ac:dyDescent="0.25">
      <c r="B23" s="125"/>
      <c r="C23" s="103"/>
      <c r="D23" s="85">
        <v>1</v>
      </c>
      <c r="E23" s="86">
        <v>1</v>
      </c>
      <c r="F23" s="86">
        <v>1</v>
      </c>
      <c r="G23" s="86">
        <v>1</v>
      </c>
      <c r="H23" s="86">
        <v>1</v>
      </c>
      <c r="I23" s="103"/>
      <c r="J23" s="103"/>
      <c r="K23" s="127"/>
      <c r="M23" s="98">
        <v>13</v>
      </c>
      <c r="O23" s="101" t="s">
        <v>30</v>
      </c>
      <c r="P23" s="65"/>
    </row>
    <row r="24" spans="2:23" x14ac:dyDescent="0.25">
      <c r="B24" s="125"/>
      <c r="C24" s="103"/>
      <c r="D24" s="85">
        <v>1</v>
      </c>
      <c r="E24" s="77">
        <v>1</v>
      </c>
      <c r="F24" s="77">
        <v>1</v>
      </c>
      <c r="G24" s="77">
        <v>1</v>
      </c>
      <c r="H24" s="77">
        <v>1</v>
      </c>
      <c r="I24" s="103"/>
      <c r="J24" s="103"/>
      <c r="K24" s="127"/>
      <c r="M24" s="98">
        <v>14</v>
      </c>
      <c r="O24" s="101"/>
      <c r="R24" s="139"/>
    </row>
    <row r="25" spans="2:23" x14ac:dyDescent="0.25">
      <c r="B25" s="125"/>
      <c r="C25" s="140"/>
      <c r="D25" s="89">
        <v>1</v>
      </c>
      <c r="E25" s="90">
        <v>1</v>
      </c>
      <c r="F25" s="90">
        <v>1</v>
      </c>
      <c r="G25" s="90">
        <v>1</v>
      </c>
      <c r="H25" s="90">
        <v>1</v>
      </c>
      <c r="I25" s="140"/>
      <c r="J25" s="140"/>
      <c r="K25" s="141"/>
      <c r="M25" s="98">
        <v>15</v>
      </c>
      <c r="O25" s="101" t="s">
        <v>31</v>
      </c>
      <c r="P25" s="68" t="s">
        <v>34</v>
      </c>
      <c r="R25" s="101"/>
    </row>
    <row r="26" spans="2:23" x14ac:dyDescent="0.25">
      <c r="B26" s="115"/>
      <c r="C26" s="103"/>
      <c r="D26" s="77">
        <v>0</v>
      </c>
      <c r="E26" s="86">
        <v>0</v>
      </c>
      <c r="F26" s="86">
        <v>1</v>
      </c>
      <c r="G26" s="86">
        <v>0</v>
      </c>
      <c r="H26" s="86">
        <v>1</v>
      </c>
      <c r="I26" s="103"/>
      <c r="J26" s="103"/>
      <c r="K26" s="127"/>
      <c r="M26" s="98">
        <v>16</v>
      </c>
      <c r="O26" s="101" t="s">
        <v>32</v>
      </c>
      <c r="P26" s="68" t="s">
        <v>35</v>
      </c>
    </row>
    <row r="27" spans="2:23" x14ac:dyDescent="0.25">
      <c r="B27" s="115"/>
      <c r="C27" s="103"/>
      <c r="D27" s="77">
        <v>0</v>
      </c>
      <c r="E27" s="77">
        <v>0</v>
      </c>
      <c r="F27" s="77">
        <v>0</v>
      </c>
      <c r="G27" s="77">
        <v>1</v>
      </c>
      <c r="H27" s="77">
        <v>1</v>
      </c>
      <c r="I27" s="103"/>
      <c r="J27" s="103"/>
      <c r="K27" s="103"/>
      <c r="M27" s="98">
        <v>17</v>
      </c>
    </row>
    <row r="28" spans="2:23" x14ac:dyDescent="0.25">
      <c r="B28" s="115"/>
      <c r="C28" s="103"/>
      <c r="D28" s="77">
        <v>0</v>
      </c>
      <c r="E28" s="77">
        <v>0</v>
      </c>
      <c r="F28" s="77">
        <v>0</v>
      </c>
      <c r="G28" s="77">
        <v>0</v>
      </c>
      <c r="H28" s="77">
        <v>0</v>
      </c>
      <c r="M28" s="98">
        <v>18</v>
      </c>
      <c r="O28" s="101" t="s">
        <v>42</v>
      </c>
      <c r="P28" s="65"/>
    </row>
    <row r="29" spans="2:23" x14ac:dyDescent="0.25">
      <c r="B29" s="115"/>
      <c r="C29" s="103"/>
      <c r="D29" s="91">
        <v>1</v>
      </c>
      <c r="E29" s="91">
        <v>0</v>
      </c>
      <c r="F29" s="91">
        <v>0</v>
      </c>
      <c r="G29" s="91">
        <v>0</v>
      </c>
      <c r="H29" s="91">
        <v>0</v>
      </c>
      <c r="M29" s="98">
        <v>19</v>
      </c>
    </row>
    <row r="30" spans="2:23" x14ac:dyDescent="0.25">
      <c r="B30" s="115"/>
      <c r="C30" s="103"/>
      <c r="D30" s="78">
        <v>0</v>
      </c>
      <c r="E30" s="79">
        <v>0</v>
      </c>
      <c r="F30" s="71">
        <v>0</v>
      </c>
      <c r="G30" s="81">
        <v>0</v>
      </c>
      <c r="H30" s="82">
        <v>0</v>
      </c>
      <c r="M30" s="98">
        <v>20</v>
      </c>
    </row>
    <row r="31" spans="2:23" x14ac:dyDescent="0.25">
      <c r="B31" s="115"/>
      <c r="C31" s="103"/>
      <c r="D31" s="78">
        <v>0</v>
      </c>
      <c r="E31" s="79">
        <v>0</v>
      </c>
      <c r="F31" s="71">
        <v>0</v>
      </c>
      <c r="G31" s="81">
        <v>0</v>
      </c>
      <c r="H31" s="82">
        <v>0</v>
      </c>
      <c r="M31" s="98">
        <v>21</v>
      </c>
    </row>
    <row r="32" spans="2:23" x14ac:dyDescent="0.25">
      <c r="B32" s="115"/>
      <c r="C32" s="103"/>
      <c r="D32" s="78">
        <v>0</v>
      </c>
      <c r="E32" s="79">
        <v>0</v>
      </c>
      <c r="F32" s="71">
        <v>0</v>
      </c>
      <c r="G32" s="81">
        <v>0</v>
      </c>
      <c r="H32" s="82">
        <v>0</v>
      </c>
      <c r="M32" s="98">
        <v>22</v>
      </c>
    </row>
    <row r="33" spans="2:13" x14ac:dyDescent="0.25">
      <c r="B33" s="115"/>
      <c r="C33" s="103"/>
      <c r="D33" s="92">
        <v>0</v>
      </c>
      <c r="E33" s="93">
        <v>0</v>
      </c>
      <c r="F33" s="94">
        <v>0</v>
      </c>
      <c r="G33" s="95">
        <v>0</v>
      </c>
      <c r="H33" s="96">
        <v>0</v>
      </c>
      <c r="J33" s="103"/>
      <c r="M33" s="98">
        <v>23</v>
      </c>
    </row>
    <row r="34" spans="2:13" ht="15.75" customHeight="1" x14ac:dyDescent="0.25">
      <c r="B34" s="115"/>
      <c r="C34" s="103"/>
      <c r="D34" s="77">
        <v>1</v>
      </c>
      <c r="E34" s="77">
        <v>1</v>
      </c>
      <c r="F34" s="77">
        <v>0</v>
      </c>
      <c r="G34" s="77">
        <v>1</v>
      </c>
      <c r="H34" s="77">
        <v>0</v>
      </c>
      <c r="M34" s="98">
        <v>24</v>
      </c>
    </row>
    <row r="35" spans="2:13" x14ac:dyDescent="0.25">
      <c r="B35" s="115"/>
      <c r="C35" s="103"/>
      <c r="D35" s="77">
        <v>1</v>
      </c>
      <c r="E35" s="77">
        <v>1</v>
      </c>
      <c r="F35" s="77">
        <v>1</v>
      </c>
      <c r="G35" s="77">
        <v>0</v>
      </c>
      <c r="H35" s="77">
        <v>0</v>
      </c>
      <c r="M35" s="98">
        <v>25</v>
      </c>
    </row>
    <row r="36" spans="2:13" x14ac:dyDescent="0.25">
      <c r="B36" s="115"/>
      <c r="C36" s="103"/>
      <c r="D36" s="77">
        <v>1</v>
      </c>
      <c r="E36" s="77">
        <v>1</v>
      </c>
      <c r="F36" s="77">
        <v>1</v>
      </c>
      <c r="G36" s="77">
        <v>1</v>
      </c>
      <c r="H36" s="77">
        <v>1</v>
      </c>
      <c r="M36" s="98">
        <v>26</v>
      </c>
    </row>
    <row r="37" spans="2:13" x14ac:dyDescent="0.25">
      <c r="B37" s="115"/>
      <c r="C37" s="103"/>
      <c r="D37" s="91">
        <v>0</v>
      </c>
      <c r="E37" s="91">
        <v>1</v>
      </c>
      <c r="F37" s="91">
        <v>1</v>
      </c>
      <c r="G37" s="91">
        <v>1</v>
      </c>
      <c r="H37" s="91">
        <v>1</v>
      </c>
      <c r="M37" s="98">
        <v>27</v>
      </c>
    </row>
    <row r="38" spans="2:13" x14ac:dyDescent="0.25">
      <c r="B38" s="115"/>
      <c r="C38" s="103"/>
      <c r="D38" s="78">
        <v>1</v>
      </c>
      <c r="E38" s="79">
        <v>1</v>
      </c>
      <c r="F38" s="71">
        <v>1</v>
      </c>
      <c r="G38" s="81">
        <v>1</v>
      </c>
      <c r="H38" s="82">
        <v>1</v>
      </c>
      <c r="M38" s="98">
        <v>28</v>
      </c>
    </row>
    <row r="39" spans="2:13" x14ac:dyDescent="0.25">
      <c r="B39" s="115"/>
      <c r="C39" s="103"/>
      <c r="D39" s="78">
        <v>1</v>
      </c>
      <c r="E39" s="79">
        <v>1</v>
      </c>
      <c r="F39" s="71">
        <v>1</v>
      </c>
      <c r="G39" s="81">
        <v>1</v>
      </c>
      <c r="H39" s="82">
        <v>1</v>
      </c>
      <c r="M39" s="98">
        <v>29</v>
      </c>
    </row>
    <row r="40" spans="2:13" x14ac:dyDescent="0.25">
      <c r="B40" s="115"/>
      <c r="C40" s="103"/>
      <c r="D40" s="78">
        <v>1</v>
      </c>
      <c r="E40" s="79">
        <v>1</v>
      </c>
      <c r="F40" s="71">
        <v>1</v>
      </c>
      <c r="G40" s="81">
        <v>1</v>
      </c>
      <c r="H40" s="82">
        <v>1</v>
      </c>
      <c r="M40" s="98">
        <v>30</v>
      </c>
    </row>
    <row r="41" spans="2:13" x14ac:dyDescent="0.25">
      <c r="B41" s="115"/>
      <c r="C41" s="103"/>
      <c r="D41" s="92">
        <v>1</v>
      </c>
      <c r="E41" s="93">
        <v>1</v>
      </c>
      <c r="F41" s="94">
        <v>1</v>
      </c>
      <c r="G41" s="95">
        <v>1</v>
      </c>
      <c r="H41" s="96">
        <v>1</v>
      </c>
      <c r="M41" s="98">
        <v>31</v>
      </c>
    </row>
    <row r="42" spans="2:13" x14ac:dyDescent="0.25">
      <c r="B42" s="115"/>
      <c r="C42" s="103"/>
      <c r="D42" s="103"/>
      <c r="E42" s="126"/>
      <c r="F42" s="126"/>
      <c r="G42" s="126"/>
    </row>
    <row r="43" spans="2:13" x14ac:dyDescent="0.25">
      <c r="B43" s="142"/>
      <c r="C43" s="103"/>
      <c r="D43" s="103"/>
      <c r="E43" s="103"/>
      <c r="F43" s="103"/>
      <c r="G43" s="103"/>
      <c r="H43" s="103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$AE$11:$AE$16</formula1>
    </dataValidation>
  </dataValidations>
  <hyperlinks>
    <hyperlink ref="K4" r:id="rId1"/>
    <hyperlink ref="P22" r:id="rId2"/>
    <hyperlink ref="P25" r:id="rId3"/>
    <hyperlink ref="P26" r:id="rId4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5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2012-05-15T13:53:50Z</dcterms:modified>
</cp:coreProperties>
</file>