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afrailways-my.sharepoint.com/personal/victor_villafuerte_cafrail_co_uk/Documents/Travel Costs/"/>
    </mc:Choice>
  </mc:AlternateContent>
  <xr:revisionPtr revIDLastSave="321" documentId="13_ncr:40009_{B5BE68B0-724F-4707-B572-03EC451FCAA6}" xr6:coauthVersionLast="45" xr6:coauthVersionMax="45" xr10:uidLastSave="{8A624875-EFB4-4C8C-8C21-940B63241038}"/>
  <bookViews>
    <workbookView xWindow="28680" yWindow="-120" windowWidth="29040" windowHeight="15840" xr2:uid="{00000000-000D-0000-FFFF-FFFF00000000}"/>
  </bookViews>
  <sheets>
    <sheet name="Fuente de datos" sheetId="3" r:id="rId1"/>
    <sheet name="Flujo de Caja" sheetId="5" r:id="rId2"/>
    <sheet name="Planilla de Flujo de Caja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" i="5" l="1"/>
  <c r="N32" i="5"/>
  <c r="N33" i="5"/>
  <c r="N34" i="5"/>
  <c r="N35" i="5"/>
  <c r="N36" i="5"/>
  <c r="N30" i="5"/>
  <c r="M31" i="5"/>
  <c r="M32" i="5"/>
  <c r="M33" i="5"/>
  <c r="M34" i="5"/>
  <c r="M35" i="5"/>
  <c r="M36" i="5"/>
  <c r="M30" i="5"/>
  <c r="L31" i="5"/>
  <c r="L32" i="5"/>
  <c r="L33" i="5"/>
  <c r="L34" i="5"/>
  <c r="L35" i="5"/>
  <c r="L36" i="5"/>
  <c r="L30" i="5"/>
  <c r="K31" i="5"/>
  <c r="K32" i="5"/>
  <c r="K33" i="5"/>
  <c r="K34" i="5"/>
  <c r="K35" i="5"/>
  <c r="K36" i="5"/>
  <c r="K30" i="5"/>
  <c r="J31" i="5"/>
  <c r="J32" i="5"/>
  <c r="J33" i="5"/>
  <c r="J34" i="5"/>
  <c r="J35" i="5"/>
  <c r="J36" i="5"/>
  <c r="J30" i="5"/>
  <c r="I31" i="5"/>
  <c r="I32" i="5"/>
  <c r="I33" i="5"/>
  <c r="I34" i="5"/>
  <c r="I35" i="5"/>
  <c r="I36" i="5"/>
  <c r="I30" i="5"/>
  <c r="H31" i="5"/>
  <c r="H32" i="5"/>
  <c r="H33" i="5"/>
  <c r="H34" i="5"/>
  <c r="H35" i="5"/>
  <c r="H36" i="5"/>
  <c r="H30" i="5"/>
  <c r="G31" i="5"/>
  <c r="G32" i="5"/>
  <c r="G33" i="5"/>
  <c r="G34" i="5"/>
  <c r="G35" i="5"/>
  <c r="G36" i="5"/>
  <c r="G30" i="5"/>
  <c r="F31" i="5"/>
  <c r="F32" i="5"/>
  <c r="F33" i="5"/>
  <c r="F34" i="5"/>
  <c r="F35" i="5"/>
  <c r="F36" i="5"/>
  <c r="F30" i="5"/>
  <c r="E31" i="5"/>
  <c r="E32" i="5"/>
  <c r="E33" i="5"/>
  <c r="E34" i="5"/>
  <c r="E35" i="5"/>
  <c r="E36" i="5"/>
  <c r="E30" i="5"/>
  <c r="D31" i="5"/>
  <c r="D32" i="5"/>
  <c r="D33" i="5"/>
  <c r="D34" i="5"/>
  <c r="D35" i="5"/>
  <c r="D36" i="5"/>
  <c r="D30" i="5"/>
  <c r="N26" i="5"/>
  <c r="N25" i="5"/>
  <c r="M26" i="5"/>
  <c r="M25" i="5"/>
  <c r="L26" i="5"/>
  <c r="L25" i="5"/>
  <c r="K26" i="5"/>
  <c r="K25" i="5"/>
  <c r="J26" i="5"/>
  <c r="J25" i="5"/>
  <c r="I26" i="5"/>
  <c r="I25" i="5"/>
  <c r="H26" i="5"/>
  <c r="H25" i="5"/>
  <c r="G26" i="5"/>
  <c r="G25" i="5"/>
  <c r="F26" i="5"/>
  <c r="F25" i="5"/>
  <c r="E26" i="5"/>
  <c r="E25" i="5"/>
  <c r="N15" i="5"/>
  <c r="N16" i="5"/>
  <c r="N17" i="5"/>
  <c r="N18" i="5"/>
  <c r="N19" i="5"/>
  <c r="N20" i="5"/>
  <c r="N21" i="5"/>
  <c r="N14" i="5"/>
  <c r="M15" i="5"/>
  <c r="M16" i="5"/>
  <c r="M17" i="5"/>
  <c r="M18" i="5"/>
  <c r="M19" i="5"/>
  <c r="M20" i="5"/>
  <c r="M21" i="5"/>
  <c r="M14" i="5"/>
  <c r="L15" i="5"/>
  <c r="L16" i="5"/>
  <c r="L17" i="5"/>
  <c r="L18" i="5"/>
  <c r="L19" i="5"/>
  <c r="L20" i="5"/>
  <c r="L21" i="5"/>
  <c r="L14" i="5"/>
  <c r="K15" i="5"/>
  <c r="K16" i="5"/>
  <c r="K17" i="5"/>
  <c r="K18" i="5"/>
  <c r="K19" i="5"/>
  <c r="K20" i="5"/>
  <c r="K21" i="5"/>
  <c r="K14" i="5"/>
  <c r="J15" i="5"/>
  <c r="J16" i="5"/>
  <c r="J17" i="5"/>
  <c r="J18" i="5"/>
  <c r="J19" i="5"/>
  <c r="J20" i="5"/>
  <c r="J21" i="5"/>
  <c r="J14" i="5"/>
  <c r="I15" i="5"/>
  <c r="I16" i="5"/>
  <c r="I17" i="5"/>
  <c r="I18" i="5"/>
  <c r="I19" i="5"/>
  <c r="I20" i="5"/>
  <c r="I21" i="5"/>
  <c r="I14" i="5"/>
  <c r="H15" i="5"/>
  <c r="H16" i="5"/>
  <c r="H17" i="5"/>
  <c r="H18" i="5"/>
  <c r="H19" i="5"/>
  <c r="H20" i="5"/>
  <c r="H21" i="5"/>
  <c r="H14" i="5"/>
  <c r="G15" i="5"/>
  <c r="G16" i="5"/>
  <c r="G17" i="5"/>
  <c r="G18" i="5"/>
  <c r="G19" i="5"/>
  <c r="G20" i="5"/>
  <c r="G21" i="5"/>
  <c r="G14" i="5"/>
  <c r="D26" i="5"/>
  <c r="D25" i="5"/>
  <c r="F15" i="5"/>
  <c r="F16" i="5"/>
  <c r="F17" i="5"/>
  <c r="F18" i="5"/>
  <c r="F19" i="5"/>
  <c r="F20" i="5"/>
  <c r="F21" i="5"/>
  <c r="F14" i="5"/>
  <c r="E15" i="5"/>
  <c r="E16" i="5"/>
  <c r="E17" i="5"/>
  <c r="E18" i="5"/>
  <c r="E19" i="5"/>
  <c r="E20" i="5"/>
  <c r="E21" i="5"/>
  <c r="E14" i="5"/>
  <c r="D15" i="5"/>
  <c r="D16" i="5"/>
  <c r="D17" i="5"/>
  <c r="D18" i="5"/>
  <c r="D19" i="5"/>
  <c r="D20" i="5"/>
  <c r="D21" i="5"/>
  <c r="D14" i="5"/>
  <c r="C31" i="5"/>
  <c r="C32" i="5"/>
  <c r="C33" i="5"/>
  <c r="C34" i="5"/>
  <c r="C35" i="5"/>
  <c r="C36" i="5"/>
  <c r="C30" i="5"/>
  <c r="C26" i="5"/>
  <c r="C25" i="5"/>
  <c r="C15" i="5"/>
  <c r="C16" i="5"/>
  <c r="C17" i="5"/>
  <c r="C18" i="5"/>
  <c r="C19" i="5"/>
  <c r="C20" i="5"/>
  <c r="C21" i="5"/>
  <c r="C14" i="5"/>
  <c r="F24" i="5" l="1"/>
  <c r="N24" i="5"/>
  <c r="M24" i="5"/>
  <c r="O36" i="5"/>
  <c r="O32" i="5"/>
  <c r="F29" i="5"/>
  <c r="J29" i="5"/>
  <c r="I29" i="5"/>
  <c r="O35" i="5"/>
  <c r="D24" i="5"/>
  <c r="H24" i="5"/>
  <c r="J24" i="5"/>
  <c r="L24" i="5"/>
  <c r="D29" i="5"/>
  <c r="L29" i="5"/>
  <c r="K29" i="5"/>
  <c r="H29" i="5"/>
  <c r="G29" i="5"/>
  <c r="E29" i="5"/>
  <c r="O30" i="5"/>
  <c r="K24" i="5"/>
  <c r="I24" i="5"/>
  <c r="G24" i="5"/>
  <c r="E24" i="5"/>
  <c r="O26" i="5"/>
  <c r="C29" i="5"/>
  <c r="C8" i="5"/>
  <c r="O31" i="5"/>
  <c r="N29" i="5"/>
  <c r="M29" i="5"/>
  <c r="O33" i="5"/>
  <c r="O34" i="5"/>
  <c r="C24" i="5"/>
  <c r="O25" i="5"/>
  <c r="N13" i="5"/>
  <c r="F8" i="5"/>
  <c r="M13" i="5"/>
  <c r="F9" i="5"/>
  <c r="J8" i="5"/>
  <c r="O17" i="5"/>
  <c r="E9" i="5"/>
  <c r="O14" i="5"/>
  <c r="O20" i="5"/>
  <c r="L13" i="5"/>
  <c r="H9" i="5"/>
  <c r="D9" i="5"/>
  <c r="O16" i="5"/>
  <c r="L8" i="5"/>
  <c r="H8" i="5"/>
  <c r="D8" i="5"/>
  <c r="J13" i="5"/>
  <c r="N8" i="5"/>
  <c r="O21" i="5"/>
  <c r="I9" i="5"/>
  <c r="O19" i="5"/>
  <c r="O15" i="5"/>
  <c r="C9" i="5"/>
  <c r="K13" i="5"/>
  <c r="G8" i="5"/>
  <c r="D13" i="5"/>
  <c r="K9" i="5"/>
  <c r="K8" i="5"/>
  <c r="O18" i="5"/>
  <c r="G13" i="5"/>
  <c r="N9" i="5"/>
  <c r="J9" i="5"/>
  <c r="G9" i="5"/>
  <c r="F13" i="5"/>
  <c r="M9" i="5"/>
  <c r="M8" i="5"/>
  <c r="I8" i="5"/>
  <c r="E8" i="5"/>
  <c r="H13" i="5"/>
  <c r="C13" i="5"/>
  <c r="I13" i="5"/>
  <c r="E13" i="5"/>
  <c r="L9" i="5"/>
  <c r="O24" i="5" l="1"/>
  <c r="O29" i="5"/>
  <c r="J10" i="5"/>
  <c r="H10" i="5"/>
  <c r="E10" i="5"/>
  <c r="G10" i="5"/>
  <c r="N10" i="5"/>
  <c r="O13" i="5"/>
  <c r="K10" i="5"/>
  <c r="F10" i="5"/>
  <c r="D10" i="5"/>
  <c r="C10" i="5"/>
  <c r="C11" i="5" s="1"/>
  <c r="I10" i="5"/>
  <c r="O9" i="5"/>
  <c r="L10" i="5"/>
  <c r="O8" i="5"/>
  <c r="M10" i="5"/>
  <c r="D11" i="5" l="1"/>
  <c r="E11" i="5" s="1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O10" i="5"/>
</calcChain>
</file>

<file path=xl/sharedStrings.xml><?xml version="1.0" encoding="utf-8"?>
<sst xmlns="http://schemas.openxmlformats.org/spreadsheetml/2006/main" count="494" uniqueCount="74">
  <si>
    <t>Fecha</t>
  </si>
  <si>
    <t>Tipo de Flujo</t>
  </si>
  <si>
    <t>Categoria</t>
  </si>
  <si>
    <t>Sub-categoria</t>
  </si>
  <si>
    <t>Valor</t>
  </si>
  <si>
    <t>Operaciones</t>
  </si>
  <si>
    <t>Cobros</t>
  </si>
  <si>
    <t>Cobros por ventas al contado</t>
  </si>
  <si>
    <t>Cobros por ventas a plazo</t>
  </si>
  <si>
    <t>Inversiones</t>
  </si>
  <si>
    <t>Pagos</t>
  </si>
  <si>
    <t>Compra de activo fijos</t>
  </si>
  <si>
    <t>Venta de activos fijos</t>
  </si>
  <si>
    <t>Financiación</t>
  </si>
  <si>
    <t>Pagos de intereses</t>
  </si>
  <si>
    <t>Pagos de nóminas</t>
  </si>
  <si>
    <t>Pagos de aportes a la seguridad social</t>
  </si>
  <si>
    <t>Pagos a proveedores</t>
  </si>
  <si>
    <t>Pagos de alquileres</t>
  </si>
  <si>
    <t>Pagos de servicios públicos</t>
  </si>
  <si>
    <t>Impuestos sobre la renta</t>
  </si>
  <si>
    <t>Pagos de préstamos bancarios</t>
  </si>
  <si>
    <t>Pagos de dividendos</t>
  </si>
  <si>
    <t>Pagos de acciones</t>
  </si>
  <si>
    <t>Cobros por intereses</t>
  </si>
  <si>
    <t>Cobros por préstamos bancarios</t>
  </si>
  <si>
    <t>Cobros por dividendos</t>
  </si>
  <si>
    <t>Flujo de Caja Mensual 2020</t>
  </si>
  <si>
    <t>Meses</t>
  </si>
  <si>
    <t>Total</t>
  </si>
  <si>
    <t>Dinero líquido al inicio (caja y bancos)</t>
  </si>
  <si>
    <t>Suma de cobros (entradas de efectivo)</t>
  </si>
  <si>
    <t>Suma de pagos (salidas de efectivo)</t>
  </si>
  <si>
    <t>Flujo de caja neto (cobros - pagos)</t>
  </si>
  <si>
    <t>Dinero líquido al final (caja y bancos)</t>
  </si>
  <si>
    <t>Flujos de Operaciones</t>
  </si>
  <si>
    <t>Flujos de inversión</t>
  </si>
  <si>
    <t>Compras de activo fijo</t>
  </si>
  <si>
    <t>Ventas de activo fijo</t>
  </si>
  <si>
    <t>Flujos financieros</t>
  </si>
  <si>
    <t>ID</t>
  </si>
  <si>
    <t>Flujo de caja</t>
  </si>
  <si>
    <t>Resumen Flujo de Caja</t>
  </si>
  <si>
    <t>Flujo de Caja ajustado</t>
  </si>
  <si>
    <t>Resumen Item</t>
  </si>
  <si>
    <t xml:space="preserve">          Cobros por ventas al contado</t>
  </si>
  <si>
    <t xml:space="preserve">          Cobros por ventas a plazo</t>
  </si>
  <si>
    <t xml:space="preserve">          Pagos</t>
  </si>
  <si>
    <t xml:space="preserve">                    Pagos de nóminas</t>
  </si>
  <si>
    <t xml:space="preserve">                    Pagos de aportes a la seguridad social</t>
  </si>
  <si>
    <t xml:space="preserve">                    Pagos a proveedores</t>
  </si>
  <si>
    <t xml:space="preserve">                    Pagos de alquileres</t>
  </si>
  <si>
    <t xml:space="preserve">                    Pagos de servicios públicos</t>
  </si>
  <si>
    <t xml:space="preserve">                    Impuestos sobre la renta</t>
  </si>
  <si>
    <t>Flujo Neto de Operaciones</t>
  </si>
  <si>
    <t/>
  </si>
  <si>
    <t xml:space="preserve">          Recibos</t>
  </si>
  <si>
    <t>Recibos</t>
  </si>
  <si>
    <t xml:space="preserve">                    Venta de activos fijos</t>
  </si>
  <si>
    <t xml:space="preserve">                    Compra de activo fijos</t>
  </si>
  <si>
    <t>Flujo Neto de Inversión</t>
  </si>
  <si>
    <t>Flujos Financieros</t>
  </si>
  <si>
    <t xml:space="preserve">                    Cobros por intereses</t>
  </si>
  <si>
    <t xml:space="preserve">                    Cobros por préstamos bancarios</t>
  </si>
  <si>
    <t xml:space="preserve">                    Cobros por Dividendos</t>
  </si>
  <si>
    <t>Cobros por Dividendos</t>
  </si>
  <si>
    <t xml:space="preserve">                    Pagos de intereses</t>
  </si>
  <si>
    <t xml:space="preserve">                    Pagos de préstamos bancarios</t>
  </si>
  <si>
    <t xml:space="preserve">                    Pagos de acciones</t>
  </si>
  <si>
    <t xml:space="preserve">                    Pagos de dividendos</t>
  </si>
  <si>
    <t>Flujo Neto Financiero</t>
  </si>
  <si>
    <t>Aumento Neto de Efectivo</t>
  </si>
  <si>
    <t>Efectivo al Inicio del Año</t>
  </si>
  <si>
    <t>Efectivo al Final del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</si>
</sst>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\ * #,##0.00_ ;_ &quot;$&quot;\ * \-#,##0.00_ ;_ &quot;$&quot;\ * &quot;-&quot;??_ ;_ @_ "/>
    <numFmt numFmtId="165" formatCode="#,##0.0"/>
    <numFmt numFmtId="166" formatCode="#,##0.0;[Red]\(#,##0.0\)"/>
    <numFmt numFmtId="167" formatCode="&quot;$&quot;\ #,##0.00"/>
    <numFmt numFmtId="168" formatCode="[$-C0A]mmmm\ yyyy"/>
  </numFmts>
  <fonts count="14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17"/>
      <name val="Calibri"/>
      <family val="2"/>
    </font>
    <font>
      <sz val="10"/>
      <color indexed="17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i/>
      <sz val="18"/>
      <name val="Calibri"/>
      <family val="2"/>
    </font>
    <font>
      <u/>
      <sz val="10"/>
      <color theme="10"/>
      <name val="Arial"/>
      <family val="2"/>
    </font>
    <font>
      <b/>
      <sz val="10"/>
      <color theme="0"/>
      <name val="Calibri"/>
      <family val="2"/>
    </font>
    <font>
      <u/>
      <sz val="10"/>
      <color theme="10"/>
      <name val="Calibri"/>
      <family val="2"/>
      <scheme val="minor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double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double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double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double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5">
    <xf numFmtId="0" fontId="0" fillId="0" borderId="0" xfId="0"/>
    <xf numFmtId="165" fontId="3" fillId="0" borderId="0" xfId="0" applyNumberFormat="1" applyFont="1" applyProtection="1">
      <protection locked="0"/>
    </xf>
    <xf numFmtId="165" fontId="4" fillId="0" borderId="0" xfId="0" applyNumberFormat="1" applyFont="1" applyAlignment="1" applyProtection="1">
      <alignment horizontal="right"/>
      <protection locked="0"/>
    </xf>
    <xf numFmtId="165" fontId="3" fillId="0" borderId="0" xfId="0" applyNumberFormat="1" applyFont="1" applyAlignment="1" applyProtection="1">
      <alignment horizontal="right"/>
      <protection locked="0"/>
    </xf>
    <xf numFmtId="166" fontId="6" fillId="0" borderId="0" xfId="0" applyNumberFormat="1" applyFont="1" applyProtection="1">
      <protection locked="0"/>
    </xf>
    <xf numFmtId="165" fontId="11" fillId="2" borderId="1" xfId="0" applyNumberFormat="1" applyFont="1" applyFill="1" applyBorder="1" applyAlignment="1" applyProtection="1">
      <alignment horizontal="left"/>
      <protection locked="0"/>
    </xf>
    <xf numFmtId="165" fontId="3" fillId="3" borderId="4" xfId="0" applyNumberFormat="1" applyFont="1" applyFill="1" applyBorder="1" applyAlignment="1" applyProtection="1">
      <alignment horizontal="right"/>
      <protection locked="0"/>
    </xf>
    <xf numFmtId="165" fontId="3" fillId="3" borderId="5" xfId="0" applyNumberFormat="1" applyFont="1" applyFill="1" applyBorder="1" applyAlignment="1" applyProtection="1">
      <alignment horizontal="right"/>
      <protection locked="0"/>
    </xf>
    <xf numFmtId="165" fontId="3" fillId="3" borderId="6" xfId="0" applyNumberFormat="1" applyFont="1" applyFill="1" applyBorder="1" applyAlignment="1" applyProtection="1">
      <alignment horizontal="right"/>
      <protection locked="0"/>
    </xf>
    <xf numFmtId="167" fontId="4" fillId="0" borderId="7" xfId="0" applyNumberFormat="1" applyFont="1" applyFill="1" applyBorder="1" applyAlignment="1" applyProtection="1">
      <alignment horizontal="center"/>
      <protection locked="0"/>
    </xf>
    <xf numFmtId="167" fontId="3" fillId="0" borderId="7" xfId="0" applyNumberFormat="1" applyFont="1" applyFill="1" applyBorder="1" applyAlignment="1" applyProtection="1">
      <alignment horizontal="center"/>
      <protection locked="0"/>
    </xf>
    <xf numFmtId="167" fontId="3" fillId="0" borderId="8" xfId="0" applyNumberFormat="1" applyFont="1" applyFill="1" applyBorder="1" applyAlignment="1" applyProtection="1">
      <alignment horizontal="center"/>
      <protection locked="0"/>
    </xf>
    <xf numFmtId="167" fontId="3" fillId="4" borderId="9" xfId="0" applyNumberFormat="1" applyFont="1" applyFill="1" applyBorder="1" applyAlignment="1" applyProtection="1">
      <alignment horizontal="center"/>
    </xf>
    <xf numFmtId="167" fontId="4" fillId="4" borderId="10" xfId="0" applyNumberFormat="1" applyFont="1" applyFill="1" applyBorder="1" applyAlignment="1" applyProtection="1">
      <alignment horizontal="center"/>
    </xf>
    <xf numFmtId="167" fontId="3" fillId="4" borderId="11" xfId="0" applyNumberFormat="1" applyFont="1" applyFill="1" applyBorder="1" applyAlignment="1" applyProtection="1">
      <alignment horizontal="center"/>
    </xf>
    <xf numFmtId="167" fontId="4" fillId="4" borderId="12" xfId="0" applyNumberFormat="1" applyFont="1" applyFill="1" applyBorder="1" applyAlignment="1" applyProtection="1">
      <alignment horizontal="center"/>
    </xf>
    <xf numFmtId="165" fontId="3" fillId="3" borderId="13" xfId="0" applyNumberFormat="1" applyFont="1" applyFill="1" applyBorder="1" applyAlignment="1" applyProtection="1">
      <alignment horizontal="right"/>
      <protection locked="0"/>
    </xf>
    <xf numFmtId="165" fontId="3" fillId="3" borderId="14" xfId="0" applyNumberFormat="1" applyFont="1" applyFill="1" applyBorder="1" applyAlignment="1" applyProtection="1">
      <alignment horizontal="right"/>
      <protection locked="0"/>
    </xf>
    <xf numFmtId="165" fontId="11" fillId="5" borderId="15" xfId="0" applyNumberFormat="1" applyFont="1" applyFill="1" applyBorder="1" applyAlignment="1" applyProtection="1">
      <alignment horizontal="center"/>
      <protection locked="0"/>
    </xf>
    <xf numFmtId="167" fontId="11" fillId="5" borderId="16" xfId="1" applyNumberFormat="1" applyFont="1" applyFill="1" applyBorder="1" applyAlignment="1" applyProtection="1">
      <alignment horizontal="center"/>
    </xf>
    <xf numFmtId="167" fontId="11" fillId="5" borderId="17" xfId="1" applyNumberFormat="1" applyFont="1" applyFill="1" applyBorder="1" applyAlignment="1" applyProtection="1">
      <alignment horizontal="center"/>
    </xf>
    <xf numFmtId="167" fontId="6" fillId="0" borderId="18" xfId="1" applyNumberFormat="1" applyFont="1" applyBorder="1" applyProtection="1">
      <protection locked="0"/>
    </xf>
    <xf numFmtId="167" fontId="3" fillId="0" borderId="19" xfId="1" applyNumberFormat="1" applyFont="1" applyBorder="1" applyAlignment="1" applyProtection="1">
      <alignment horizontal="center"/>
    </xf>
    <xf numFmtId="167" fontId="3" fillId="0" borderId="20" xfId="1" applyNumberFormat="1" applyFont="1" applyBorder="1" applyAlignment="1" applyProtection="1">
      <alignment horizontal="center"/>
    </xf>
    <xf numFmtId="167" fontId="3" fillId="0" borderId="18" xfId="1" applyNumberFormat="1" applyFont="1" applyBorder="1" applyProtection="1">
      <protection locked="0"/>
    </xf>
    <xf numFmtId="167" fontId="3" fillId="0" borderId="19" xfId="0" applyNumberFormat="1" applyFont="1" applyBorder="1" applyAlignment="1" applyProtection="1">
      <alignment horizontal="center"/>
    </xf>
    <xf numFmtId="167" fontId="3" fillId="0" borderId="20" xfId="0" applyNumberFormat="1" applyFont="1" applyBorder="1" applyAlignment="1" applyProtection="1">
      <alignment horizontal="center"/>
    </xf>
    <xf numFmtId="167" fontId="11" fillId="5" borderId="15" xfId="1" applyNumberFormat="1" applyFont="1" applyFill="1" applyBorder="1" applyAlignment="1" applyProtection="1">
      <alignment horizontal="center"/>
      <protection locked="0"/>
    </xf>
    <xf numFmtId="165" fontId="11" fillId="2" borderId="2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166" fontId="5" fillId="0" borderId="0" xfId="0" applyNumberFormat="1" applyFont="1" applyAlignment="1" applyProtection="1">
      <alignment horizontal="center"/>
      <protection locked="0"/>
    </xf>
    <xf numFmtId="168" fontId="11" fillId="2" borderId="1" xfId="0" applyNumberFormat="1" applyFont="1" applyFill="1" applyBorder="1" applyAlignment="1" applyProtection="1">
      <protection locked="0"/>
    </xf>
    <xf numFmtId="168" fontId="11" fillId="2" borderId="3" xfId="0" applyNumberFormat="1" applyFont="1" applyFill="1" applyBorder="1" applyAlignment="1" applyProtection="1">
      <protection locked="0"/>
    </xf>
    <xf numFmtId="0" fontId="2" fillId="0" borderId="0" xfId="0" applyFont="1"/>
    <xf numFmtId="167" fontId="0" fillId="0" borderId="18" xfId="1" applyNumberFormat="1" applyFont="1" applyBorder="1" applyProtection="1">
      <protection locked="0"/>
    </xf>
    <xf numFmtId="166" fontId="6" fillId="0" borderId="18" xfId="0" applyNumberFormat="1" applyFont="1" applyBorder="1" applyAlignment="1" applyProtection="1">
      <alignment horizontal="right"/>
      <protection locked="0"/>
    </xf>
    <xf numFmtId="166" fontId="0" fillId="0" borderId="18" xfId="0" applyNumberFormat="1" applyFont="1" applyBorder="1" applyAlignment="1" applyProtection="1">
      <alignment horizontal="right"/>
      <protection locked="0"/>
    </xf>
    <xf numFmtId="167" fontId="1" fillId="0" borderId="18" xfId="1" applyNumberFormat="1" applyFont="1" applyBorder="1" applyProtection="1">
      <protection locked="0"/>
    </xf>
    <xf numFmtId="0" fontId="13" fillId="0" borderId="0" xfId="0" applyFont="1"/>
    <xf numFmtId="0" fontId="1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/>
    <xf numFmtId="165" fontId="9" fillId="0" borderId="0" xfId="0" applyNumberFormat="1" applyFont="1" applyAlignment="1" applyProtection="1">
      <alignment horizontal="center"/>
      <protection locked="0"/>
    </xf>
    <xf numFmtId="0" fontId="8" fillId="0" borderId="0" xfId="3" applyFont="1" applyFill="1" applyBorder="1" applyAlignment="1" applyProtection="1">
      <alignment horizontal="center"/>
      <protection locked="0"/>
    </xf>
    <xf numFmtId="0" fontId="12" fillId="0" borderId="0" xfId="2" applyFont="1" applyFill="1" applyBorder="1" applyAlignment="1" applyProtection="1">
      <alignment horizontal="center"/>
      <protection locked="0"/>
    </xf>
  </cellXfs>
  <cellStyles count="4">
    <cellStyle name="Currency" xfId="1" builtinId="4"/>
    <cellStyle name="Hyperlink" xfId="2" builtinId="8"/>
    <cellStyle name="Normal" xfId="0" builtinId="0"/>
    <cellStyle name="Normal_Comentarios" xfId="3" xr:uid="{00000000-0005-0000-0000-000003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19" formatCode="dd/mm/yyyy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" displayName="Table1" ref="A1:E129" totalsRowShown="0">
  <autoFilter ref="A1:E129" xr:uid="{16441808-79DB-45C2-8FAC-657C854C476C}"/>
  <tableColumns count="5">
    <tableColumn id="1" xr3:uid="{00000000-0010-0000-0000-000001000000}" name="Fecha"/>
    <tableColumn id="4" xr3:uid="{0FC35AD4-4CE4-4823-A812-84D2E1D106BF}" name="Tipo de Flujo" dataDxfId="8"/>
    <tableColumn id="5" xr3:uid="{E9855D0B-BF79-4CB8-B1B9-718A5D2552C2}" name="Categoria" dataDxfId="7"/>
    <tableColumn id="3" xr3:uid="{00000000-0010-0000-0000-000003000000}" name="Sub-categoria"/>
    <tableColumn id="2" xr3:uid="{00000000-0010-0000-0000-000002000000}" name="Valo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35EE09-A21D-4F7A-9BF1-01A5E78C0686}" name="Table2" displayName="Table2" ref="A1:E36" totalsRowShown="0" headerRowDxfId="6" dataDxfId="5">
  <autoFilter ref="A1:E36" xr:uid="{7C3D2DAE-816E-49E4-87E9-38FC324C2681}"/>
  <tableColumns count="5">
    <tableColumn id="1" xr3:uid="{FB84C490-B279-4F2D-A6FE-E150F66C8438}" name="ID" dataDxfId="4"/>
    <tableColumn id="2" xr3:uid="{D7F2D686-24E3-452C-A91F-A97FE2C8BFC6}" name="Flujo de caja" dataDxfId="3"/>
    <tableColumn id="3" xr3:uid="{E9B5E5EA-C61F-48D6-A08C-0546342D5B79}" name="Resumen Flujo de Caja" dataDxfId="2"/>
    <tableColumn id="4" xr3:uid="{120B6523-865F-469F-B12F-665F7E91DE64}" name="Flujo de Caja ajustado" dataDxfId="1"/>
    <tableColumn id="5" xr3:uid="{AFFF3A43-11F5-43C2-B16D-98958F3253DF}" name="Resumen Ite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9"/>
  <sheetViews>
    <sheetView tabSelected="1" topLeftCell="A64" workbookViewId="0">
      <selection activeCell="E129" sqref="E129"/>
    </sheetView>
  </sheetViews>
  <sheetFormatPr defaultRowHeight="12.75" x14ac:dyDescent="0.2"/>
  <cols>
    <col min="1" max="1" width="23.140625" bestFit="1" customWidth="1"/>
    <col min="2" max="3" width="23.140625" customWidth="1"/>
    <col min="4" max="4" width="34" bestFit="1" customWidth="1"/>
    <col min="5" max="5" width="11.1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40">
        <v>43831</v>
      </c>
      <c r="B2" s="40" t="s">
        <v>5</v>
      </c>
      <c r="C2" s="40" t="s">
        <v>6</v>
      </c>
      <c r="D2" s="33" t="s">
        <v>7</v>
      </c>
      <c r="E2">
        <v>15000</v>
      </c>
    </row>
    <row r="3" spans="1:5" x14ac:dyDescent="0.2">
      <c r="A3" s="40">
        <v>43862</v>
      </c>
      <c r="B3" s="40" t="s">
        <v>5</v>
      </c>
      <c r="C3" s="40" t="s">
        <v>6</v>
      </c>
      <c r="D3" s="33" t="s">
        <v>7</v>
      </c>
      <c r="E3">
        <v>15000</v>
      </c>
    </row>
    <row r="4" spans="1:5" x14ac:dyDescent="0.2">
      <c r="A4" s="40">
        <v>43905</v>
      </c>
      <c r="B4" s="40" t="s">
        <v>5</v>
      </c>
      <c r="C4" s="40" t="s">
        <v>6</v>
      </c>
      <c r="D4" t="s">
        <v>7</v>
      </c>
      <c r="E4">
        <v>10000</v>
      </c>
    </row>
    <row r="5" spans="1:5" x14ac:dyDescent="0.2">
      <c r="A5" s="40">
        <v>43832</v>
      </c>
      <c r="B5" s="40" t="s">
        <v>5</v>
      </c>
      <c r="C5" s="40" t="s">
        <v>6</v>
      </c>
      <c r="D5" t="s">
        <v>8</v>
      </c>
      <c r="E5">
        <v>10000</v>
      </c>
    </row>
    <row r="6" spans="1:5" x14ac:dyDescent="0.2">
      <c r="A6" s="40">
        <v>43866</v>
      </c>
      <c r="B6" s="40" t="s">
        <v>5</v>
      </c>
      <c r="C6" s="40" t="s">
        <v>6</v>
      </c>
      <c r="D6" t="s">
        <v>8</v>
      </c>
      <c r="E6">
        <v>9000</v>
      </c>
    </row>
    <row r="7" spans="1:5" x14ac:dyDescent="0.2">
      <c r="A7" s="40">
        <v>43895</v>
      </c>
      <c r="B7" s="40" t="s">
        <v>5</v>
      </c>
      <c r="C7" s="40" t="s">
        <v>6</v>
      </c>
      <c r="D7" t="s">
        <v>8</v>
      </c>
      <c r="E7">
        <v>4500</v>
      </c>
    </row>
    <row r="8" spans="1:5" x14ac:dyDescent="0.2">
      <c r="A8" s="40">
        <v>43840</v>
      </c>
      <c r="B8" s="40" t="s">
        <v>9</v>
      </c>
      <c r="C8" s="40" t="s">
        <v>10</v>
      </c>
      <c r="D8" t="s">
        <v>11</v>
      </c>
      <c r="E8">
        <v>1000</v>
      </c>
    </row>
    <row r="9" spans="1:5" x14ac:dyDescent="0.2">
      <c r="A9" s="40">
        <v>43840</v>
      </c>
      <c r="B9" s="40" t="s">
        <v>9</v>
      </c>
      <c r="C9" s="40" t="s">
        <v>6</v>
      </c>
      <c r="D9" t="s">
        <v>12</v>
      </c>
      <c r="E9">
        <v>200</v>
      </c>
    </row>
    <row r="10" spans="1:5" x14ac:dyDescent="0.2">
      <c r="A10" s="40">
        <v>43842</v>
      </c>
      <c r="B10" s="40" t="s">
        <v>13</v>
      </c>
      <c r="C10" s="40" t="s">
        <v>10</v>
      </c>
      <c r="D10" t="s">
        <v>14</v>
      </c>
      <c r="E10">
        <v>1200</v>
      </c>
    </row>
    <row r="11" spans="1:5" x14ac:dyDescent="0.2">
      <c r="A11" s="40">
        <v>43831</v>
      </c>
      <c r="B11" s="40" t="s">
        <v>5</v>
      </c>
      <c r="C11" s="40" t="s">
        <v>10</v>
      </c>
      <c r="D11" t="s">
        <v>15</v>
      </c>
      <c r="E11">
        <v>5000</v>
      </c>
    </row>
    <row r="12" spans="1:5" x14ac:dyDescent="0.2">
      <c r="A12" s="40">
        <v>43831</v>
      </c>
      <c r="B12" s="40" t="s">
        <v>5</v>
      </c>
      <c r="C12" s="40" t="s">
        <v>10</v>
      </c>
      <c r="D12" t="s">
        <v>16</v>
      </c>
      <c r="E12">
        <v>1000</v>
      </c>
    </row>
    <row r="13" spans="1:5" x14ac:dyDescent="0.2">
      <c r="A13" s="40">
        <v>43845</v>
      </c>
      <c r="B13" s="40" t="s">
        <v>5</v>
      </c>
      <c r="C13" s="40" t="s">
        <v>10</v>
      </c>
      <c r="D13" t="s">
        <v>17</v>
      </c>
      <c r="E13">
        <v>10000</v>
      </c>
    </row>
    <row r="14" spans="1:5" x14ac:dyDescent="0.2">
      <c r="A14" s="40">
        <v>43831</v>
      </c>
      <c r="B14" s="40" t="s">
        <v>5</v>
      </c>
      <c r="C14" s="40" t="s">
        <v>10</v>
      </c>
      <c r="D14" t="s">
        <v>18</v>
      </c>
      <c r="E14">
        <v>1200</v>
      </c>
    </row>
    <row r="15" spans="1:5" x14ac:dyDescent="0.2">
      <c r="A15" s="40">
        <v>43831</v>
      </c>
      <c r="B15" s="40" t="s">
        <v>5</v>
      </c>
      <c r="C15" s="40" t="s">
        <v>10</v>
      </c>
      <c r="D15" t="s">
        <v>19</v>
      </c>
      <c r="E15">
        <v>500</v>
      </c>
    </row>
    <row r="16" spans="1:5" x14ac:dyDescent="0.2">
      <c r="A16" s="40">
        <v>43861</v>
      </c>
      <c r="B16" s="40" t="s">
        <v>5</v>
      </c>
      <c r="C16" s="40" t="s">
        <v>10</v>
      </c>
      <c r="D16" t="s">
        <v>20</v>
      </c>
      <c r="E16">
        <v>500</v>
      </c>
    </row>
    <row r="17" spans="1:5" x14ac:dyDescent="0.2">
      <c r="A17" s="40">
        <v>43862</v>
      </c>
      <c r="B17" s="40" t="s">
        <v>5</v>
      </c>
      <c r="C17" s="40" t="s">
        <v>10</v>
      </c>
      <c r="D17" t="s">
        <v>15</v>
      </c>
      <c r="E17">
        <v>5000</v>
      </c>
    </row>
    <row r="18" spans="1:5" x14ac:dyDescent="0.2">
      <c r="A18" s="40">
        <v>43863</v>
      </c>
      <c r="B18" s="40" t="s">
        <v>5</v>
      </c>
      <c r="C18" s="40" t="s">
        <v>10</v>
      </c>
      <c r="D18" t="s">
        <v>16</v>
      </c>
      <c r="E18">
        <v>1000</v>
      </c>
    </row>
    <row r="19" spans="1:5" x14ac:dyDescent="0.2">
      <c r="A19" s="40">
        <v>43864</v>
      </c>
      <c r="B19" s="40" t="s">
        <v>5</v>
      </c>
      <c r="C19" s="40" t="s">
        <v>10</v>
      </c>
      <c r="D19" t="s">
        <v>17</v>
      </c>
      <c r="E19">
        <v>10000</v>
      </c>
    </row>
    <row r="20" spans="1:5" x14ac:dyDescent="0.2">
      <c r="A20" s="40">
        <v>43865</v>
      </c>
      <c r="B20" s="40" t="s">
        <v>5</v>
      </c>
      <c r="C20" s="40" t="s">
        <v>10</v>
      </c>
      <c r="D20" t="s">
        <v>18</v>
      </c>
      <c r="E20">
        <v>1200</v>
      </c>
    </row>
    <row r="21" spans="1:5" x14ac:dyDescent="0.2">
      <c r="A21" s="40">
        <v>43866</v>
      </c>
      <c r="B21" s="40" t="s">
        <v>5</v>
      </c>
      <c r="C21" s="40" t="s">
        <v>10</v>
      </c>
      <c r="D21" t="s">
        <v>19</v>
      </c>
      <c r="E21">
        <v>500</v>
      </c>
    </row>
    <row r="22" spans="1:5" x14ac:dyDescent="0.2">
      <c r="A22" s="40">
        <v>43867</v>
      </c>
      <c r="B22" s="40" t="s">
        <v>5</v>
      </c>
      <c r="C22" s="40" t="s">
        <v>10</v>
      </c>
      <c r="D22" t="s">
        <v>20</v>
      </c>
      <c r="E22">
        <v>500</v>
      </c>
    </row>
    <row r="23" spans="1:5" x14ac:dyDescent="0.2">
      <c r="A23" s="40">
        <v>43891</v>
      </c>
      <c r="B23" s="40" t="s">
        <v>5</v>
      </c>
      <c r="C23" s="40" t="s">
        <v>10</v>
      </c>
      <c r="D23" t="s">
        <v>15</v>
      </c>
      <c r="E23">
        <v>5000</v>
      </c>
    </row>
    <row r="24" spans="1:5" x14ac:dyDescent="0.2">
      <c r="A24" s="40">
        <v>43891</v>
      </c>
      <c r="B24" s="40" t="s">
        <v>5</v>
      </c>
      <c r="C24" s="40" t="s">
        <v>10</v>
      </c>
      <c r="D24" t="s">
        <v>16</v>
      </c>
      <c r="E24">
        <v>1000</v>
      </c>
    </row>
    <row r="25" spans="1:5" x14ac:dyDescent="0.2">
      <c r="A25" s="40">
        <v>43891</v>
      </c>
      <c r="B25" s="40" t="s">
        <v>5</v>
      </c>
      <c r="C25" s="40" t="s">
        <v>10</v>
      </c>
      <c r="D25" t="s">
        <v>17</v>
      </c>
      <c r="E25">
        <v>10000</v>
      </c>
    </row>
    <row r="26" spans="1:5" x14ac:dyDescent="0.2">
      <c r="A26" s="40">
        <v>43891</v>
      </c>
      <c r="B26" s="40" t="s">
        <v>5</v>
      </c>
      <c r="C26" s="40" t="s">
        <v>10</v>
      </c>
      <c r="D26" t="s">
        <v>18</v>
      </c>
      <c r="E26">
        <v>1200</v>
      </c>
    </row>
    <row r="27" spans="1:5" x14ac:dyDescent="0.2">
      <c r="A27" s="40">
        <v>43891</v>
      </c>
      <c r="B27" s="40" t="s">
        <v>5</v>
      </c>
      <c r="C27" s="40" t="s">
        <v>10</v>
      </c>
      <c r="D27" t="s">
        <v>19</v>
      </c>
      <c r="E27">
        <v>500</v>
      </c>
    </row>
    <row r="28" spans="1:5" x14ac:dyDescent="0.2">
      <c r="A28" s="40">
        <v>43891</v>
      </c>
      <c r="B28" s="40" t="s">
        <v>5</v>
      </c>
      <c r="C28" s="40" t="s">
        <v>10</v>
      </c>
      <c r="D28" t="s">
        <v>20</v>
      </c>
      <c r="E28">
        <v>500</v>
      </c>
    </row>
    <row r="29" spans="1:5" x14ac:dyDescent="0.2">
      <c r="A29" s="40">
        <v>43922</v>
      </c>
      <c r="B29" s="40" t="s">
        <v>5</v>
      </c>
      <c r="C29" s="40" t="s">
        <v>6</v>
      </c>
      <c r="D29" t="s">
        <v>7</v>
      </c>
      <c r="E29">
        <v>10000</v>
      </c>
    </row>
    <row r="30" spans="1:5" x14ac:dyDescent="0.2">
      <c r="A30" s="40">
        <v>43922</v>
      </c>
      <c r="B30" s="40" t="s">
        <v>5</v>
      </c>
      <c r="C30" s="40" t="s">
        <v>6</v>
      </c>
      <c r="D30" t="s">
        <v>8</v>
      </c>
      <c r="E30">
        <v>10000</v>
      </c>
    </row>
    <row r="31" spans="1:5" x14ac:dyDescent="0.2">
      <c r="A31" s="40">
        <v>43922</v>
      </c>
      <c r="B31" s="40" t="s">
        <v>5</v>
      </c>
      <c r="C31" s="40" t="s">
        <v>10</v>
      </c>
      <c r="D31" t="s">
        <v>15</v>
      </c>
      <c r="E31">
        <v>5000</v>
      </c>
    </row>
    <row r="32" spans="1:5" x14ac:dyDescent="0.2">
      <c r="A32" s="40">
        <v>43922</v>
      </c>
      <c r="B32" s="40" t="s">
        <v>5</v>
      </c>
      <c r="C32" s="40" t="s">
        <v>10</v>
      </c>
      <c r="D32" t="s">
        <v>16</v>
      </c>
      <c r="E32">
        <v>1000</v>
      </c>
    </row>
    <row r="33" spans="1:5" x14ac:dyDescent="0.2">
      <c r="A33" s="40">
        <v>43922</v>
      </c>
      <c r="B33" s="40" t="s">
        <v>5</v>
      </c>
      <c r="C33" s="40" t="s">
        <v>10</v>
      </c>
      <c r="D33" t="s">
        <v>17</v>
      </c>
      <c r="E33">
        <v>10000</v>
      </c>
    </row>
    <row r="34" spans="1:5" x14ac:dyDescent="0.2">
      <c r="A34" s="40">
        <v>43922</v>
      </c>
      <c r="B34" s="40" t="s">
        <v>5</v>
      </c>
      <c r="C34" s="40" t="s">
        <v>10</v>
      </c>
      <c r="D34" t="s">
        <v>18</v>
      </c>
      <c r="E34">
        <v>1200</v>
      </c>
    </row>
    <row r="35" spans="1:5" x14ac:dyDescent="0.2">
      <c r="A35" s="40">
        <v>43922</v>
      </c>
      <c r="B35" s="40" t="s">
        <v>5</v>
      </c>
      <c r="C35" s="40" t="s">
        <v>10</v>
      </c>
      <c r="D35" t="s">
        <v>19</v>
      </c>
      <c r="E35">
        <v>500</v>
      </c>
    </row>
    <row r="36" spans="1:5" x14ac:dyDescent="0.2">
      <c r="A36" s="40">
        <v>43922</v>
      </c>
      <c r="B36" s="40" t="s">
        <v>5</v>
      </c>
      <c r="C36" s="40" t="s">
        <v>10</v>
      </c>
      <c r="D36" t="s">
        <v>20</v>
      </c>
      <c r="E36">
        <v>500</v>
      </c>
    </row>
    <row r="37" spans="1:5" x14ac:dyDescent="0.2">
      <c r="A37" s="40">
        <v>43862</v>
      </c>
      <c r="B37" s="40" t="s">
        <v>9</v>
      </c>
      <c r="C37" s="40" t="s">
        <v>10</v>
      </c>
      <c r="D37" t="s">
        <v>11</v>
      </c>
      <c r="E37">
        <v>1000</v>
      </c>
    </row>
    <row r="38" spans="1:5" x14ac:dyDescent="0.2">
      <c r="A38" s="40">
        <v>43862</v>
      </c>
      <c r="B38" s="40" t="s">
        <v>9</v>
      </c>
      <c r="C38" s="40" t="s">
        <v>6</v>
      </c>
      <c r="D38" t="s">
        <v>12</v>
      </c>
      <c r="E38">
        <v>200</v>
      </c>
    </row>
    <row r="39" spans="1:5" x14ac:dyDescent="0.2">
      <c r="A39" s="40">
        <v>43891</v>
      </c>
      <c r="B39" s="40" t="s">
        <v>9</v>
      </c>
      <c r="C39" s="40" t="s">
        <v>10</v>
      </c>
      <c r="D39" t="s">
        <v>11</v>
      </c>
      <c r="E39">
        <v>1000</v>
      </c>
    </row>
    <row r="40" spans="1:5" x14ac:dyDescent="0.2">
      <c r="A40" s="40">
        <v>43891</v>
      </c>
      <c r="B40" s="40" t="s">
        <v>9</v>
      </c>
      <c r="C40" s="40" t="s">
        <v>6</v>
      </c>
      <c r="D40" t="s">
        <v>12</v>
      </c>
      <c r="E40">
        <v>200</v>
      </c>
    </row>
    <row r="41" spans="1:5" x14ac:dyDescent="0.2">
      <c r="A41" s="40">
        <v>43922</v>
      </c>
      <c r="B41" s="40" t="s">
        <v>9</v>
      </c>
      <c r="C41" s="40" t="s">
        <v>10</v>
      </c>
      <c r="D41" t="s">
        <v>11</v>
      </c>
      <c r="E41">
        <v>1000</v>
      </c>
    </row>
    <row r="42" spans="1:5" x14ac:dyDescent="0.2">
      <c r="A42" s="40">
        <v>43922</v>
      </c>
      <c r="B42" s="40" t="s">
        <v>9</v>
      </c>
      <c r="C42" s="40" t="s">
        <v>6</v>
      </c>
      <c r="D42" t="s">
        <v>12</v>
      </c>
      <c r="E42">
        <v>200</v>
      </c>
    </row>
    <row r="43" spans="1:5" x14ac:dyDescent="0.2">
      <c r="A43" s="40">
        <v>43831</v>
      </c>
      <c r="B43" s="40" t="s">
        <v>13</v>
      </c>
      <c r="C43" s="40" t="s">
        <v>10</v>
      </c>
      <c r="D43" t="s">
        <v>21</v>
      </c>
      <c r="E43">
        <v>200</v>
      </c>
    </row>
    <row r="44" spans="1:5" x14ac:dyDescent="0.2">
      <c r="A44" s="40">
        <v>43831</v>
      </c>
      <c r="B44" s="40" t="s">
        <v>13</v>
      </c>
      <c r="C44" s="40" t="s">
        <v>10</v>
      </c>
      <c r="D44" t="s">
        <v>22</v>
      </c>
      <c r="E44">
        <v>500</v>
      </c>
    </row>
    <row r="45" spans="1:5" x14ac:dyDescent="0.2">
      <c r="A45" s="40">
        <v>43831</v>
      </c>
      <c r="B45" s="40" t="s">
        <v>13</v>
      </c>
      <c r="C45" s="40" t="s">
        <v>10</v>
      </c>
      <c r="D45" t="s">
        <v>23</v>
      </c>
      <c r="E45">
        <v>1000</v>
      </c>
    </row>
    <row r="46" spans="1:5" x14ac:dyDescent="0.2">
      <c r="A46" s="40">
        <v>43831</v>
      </c>
      <c r="B46" s="40" t="s">
        <v>13</v>
      </c>
      <c r="C46" s="40" t="s">
        <v>6</v>
      </c>
      <c r="D46" t="s">
        <v>24</v>
      </c>
      <c r="E46">
        <v>100</v>
      </c>
    </row>
    <row r="47" spans="1:5" x14ac:dyDescent="0.2">
      <c r="A47" s="40">
        <v>43831</v>
      </c>
      <c r="B47" s="40" t="s">
        <v>13</v>
      </c>
      <c r="C47" s="40" t="s">
        <v>6</v>
      </c>
      <c r="D47" t="s">
        <v>25</v>
      </c>
      <c r="E47">
        <v>100</v>
      </c>
    </row>
    <row r="48" spans="1:5" x14ac:dyDescent="0.2">
      <c r="A48" s="40">
        <v>43831</v>
      </c>
      <c r="B48" s="40" t="s">
        <v>13</v>
      </c>
      <c r="C48" s="40" t="s">
        <v>6</v>
      </c>
      <c r="D48" t="s">
        <v>26</v>
      </c>
      <c r="E48">
        <v>100</v>
      </c>
    </row>
    <row r="49" spans="1:5" x14ac:dyDescent="0.2">
      <c r="A49" s="40">
        <v>43862</v>
      </c>
      <c r="B49" s="40" t="s">
        <v>13</v>
      </c>
      <c r="C49" s="40" t="s">
        <v>10</v>
      </c>
      <c r="D49" t="s">
        <v>14</v>
      </c>
      <c r="E49">
        <v>1200</v>
      </c>
    </row>
    <row r="50" spans="1:5" x14ac:dyDescent="0.2">
      <c r="A50" s="40">
        <v>43862</v>
      </c>
      <c r="B50" s="40" t="s">
        <v>13</v>
      </c>
      <c r="C50" s="40" t="s">
        <v>10</v>
      </c>
      <c r="D50" t="s">
        <v>21</v>
      </c>
      <c r="E50">
        <v>200</v>
      </c>
    </row>
    <row r="51" spans="1:5" x14ac:dyDescent="0.2">
      <c r="A51" s="40">
        <v>43862</v>
      </c>
      <c r="B51" s="40" t="s">
        <v>13</v>
      </c>
      <c r="C51" s="40" t="s">
        <v>10</v>
      </c>
      <c r="D51" t="s">
        <v>22</v>
      </c>
      <c r="E51">
        <v>500</v>
      </c>
    </row>
    <row r="52" spans="1:5" x14ac:dyDescent="0.2">
      <c r="A52" s="40">
        <v>43862</v>
      </c>
      <c r="B52" s="40" t="s">
        <v>13</v>
      </c>
      <c r="C52" s="40" t="s">
        <v>10</v>
      </c>
      <c r="D52" t="s">
        <v>23</v>
      </c>
      <c r="E52">
        <v>1000</v>
      </c>
    </row>
    <row r="53" spans="1:5" x14ac:dyDescent="0.2">
      <c r="A53" s="40">
        <v>43862</v>
      </c>
      <c r="B53" s="40" t="s">
        <v>13</v>
      </c>
      <c r="C53" s="40" t="s">
        <v>6</v>
      </c>
      <c r="D53" t="s">
        <v>24</v>
      </c>
      <c r="E53">
        <v>100</v>
      </c>
    </row>
    <row r="54" spans="1:5" x14ac:dyDescent="0.2">
      <c r="A54" s="40">
        <v>43862</v>
      </c>
      <c r="B54" s="40" t="s">
        <v>13</v>
      </c>
      <c r="C54" s="40" t="s">
        <v>6</v>
      </c>
      <c r="D54" t="s">
        <v>25</v>
      </c>
      <c r="E54">
        <v>100</v>
      </c>
    </row>
    <row r="55" spans="1:5" x14ac:dyDescent="0.2">
      <c r="A55" s="40">
        <v>43862</v>
      </c>
      <c r="B55" s="40" t="s">
        <v>13</v>
      </c>
      <c r="C55" s="40" t="s">
        <v>6</v>
      </c>
      <c r="D55" t="s">
        <v>26</v>
      </c>
      <c r="E55">
        <v>100</v>
      </c>
    </row>
    <row r="56" spans="1:5" x14ac:dyDescent="0.2">
      <c r="A56" s="40">
        <v>43891</v>
      </c>
      <c r="B56" s="40" t="s">
        <v>13</v>
      </c>
      <c r="C56" s="40" t="s">
        <v>10</v>
      </c>
      <c r="D56" t="s">
        <v>14</v>
      </c>
      <c r="E56">
        <v>1200</v>
      </c>
    </row>
    <row r="57" spans="1:5" x14ac:dyDescent="0.2">
      <c r="A57" s="40">
        <v>43891</v>
      </c>
      <c r="B57" s="40" t="s">
        <v>13</v>
      </c>
      <c r="C57" s="40" t="s">
        <v>10</v>
      </c>
      <c r="D57" t="s">
        <v>21</v>
      </c>
      <c r="E57">
        <v>200</v>
      </c>
    </row>
    <row r="58" spans="1:5" x14ac:dyDescent="0.2">
      <c r="A58" s="40">
        <v>43891</v>
      </c>
      <c r="B58" s="40" t="s">
        <v>13</v>
      </c>
      <c r="C58" s="40" t="s">
        <v>10</v>
      </c>
      <c r="D58" t="s">
        <v>22</v>
      </c>
      <c r="E58">
        <v>500</v>
      </c>
    </row>
    <row r="59" spans="1:5" x14ac:dyDescent="0.2">
      <c r="A59" s="40">
        <v>43891</v>
      </c>
      <c r="B59" s="40" t="s">
        <v>13</v>
      </c>
      <c r="C59" s="40" t="s">
        <v>10</v>
      </c>
      <c r="D59" t="s">
        <v>23</v>
      </c>
      <c r="E59">
        <v>1000</v>
      </c>
    </row>
    <row r="60" spans="1:5" x14ac:dyDescent="0.2">
      <c r="A60" s="40">
        <v>43891</v>
      </c>
      <c r="B60" s="40" t="s">
        <v>13</v>
      </c>
      <c r="C60" s="40" t="s">
        <v>6</v>
      </c>
      <c r="D60" t="s">
        <v>24</v>
      </c>
      <c r="E60">
        <v>100</v>
      </c>
    </row>
    <row r="61" spans="1:5" x14ac:dyDescent="0.2">
      <c r="A61" s="40">
        <v>43891</v>
      </c>
      <c r="B61" s="40" t="s">
        <v>13</v>
      </c>
      <c r="C61" s="40" t="s">
        <v>6</v>
      </c>
      <c r="D61" t="s">
        <v>25</v>
      </c>
      <c r="E61">
        <v>100</v>
      </c>
    </row>
    <row r="62" spans="1:5" x14ac:dyDescent="0.2">
      <c r="A62" s="40">
        <v>43891</v>
      </c>
      <c r="B62" s="40" t="s">
        <v>13</v>
      </c>
      <c r="C62" s="40" t="s">
        <v>6</v>
      </c>
      <c r="D62" t="s">
        <v>26</v>
      </c>
      <c r="E62">
        <v>100</v>
      </c>
    </row>
    <row r="63" spans="1:5" x14ac:dyDescent="0.2">
      <c r="A63" s="40">
        <v>43922</v>
      </c>
      <c r="B63" s="40" t="s">
        <v>13</v>
      </c>
      <c r="C63" s="40" t="s">
        <v>10</v>
      </c>
      <c r="D63" t="s">
        <v>14</v>
      </c>
      <c r="E63">
        <v>1200</v>
      </c>
    </row>
    <row r="64" spans="1:5" x14ac:dyDescent="0.2">
      <c r="A64" s="40">
        <v>43922</v>
      </c>
      <c r="B64" s="40" t="s">
        <v>13</v>
      </c>
      <c r="C64" s="40" t="s">
        <v>10</v>
      </c>
      <c r="D64" t="s">
        <v>21</v>
      </c>
      <c r="E64">
        <v>200</v>
      </c>
    </row>
    <row r="65" spans="1:5" x14ac:dyDescent="0.2">
      <c r="A65" s="40">
        <v>43922</v>
      </c>
      <c r="B65" s="40" t="s">
        <v>13</v>
      </c>
      <c r="C65" s="40" t="s">
        <v>10</v>
      </c>
      <c r="D65" t="s">
        <v>22</v>
      </c>
      <c r="E65">
        <v>500</v>
      </c>
    </row>
    <row r="66" spans="1:5" x14ac:dyDescent="0.2">
      <c r="A66" s="40">
        <v>43922</v>
      </c>
      <c r="B66" s="40" t="s">
        <v>13</v>
      </c>
      <c r="C66" s="40" t="s">
        <v>10</v>
      </c>
      <c r="D66" t="s">
        <v>23</v>
      </c>
      <c r="E66">
        <v>1000</v>
      </c>
    </row>
    <row r="67" spans="1:5" x14ac:dyDescent="0.2">
      <c r="A67" s="40">
        <v>43922</v>
      </c>
      <c r="B67" s="40" t="s">
        <v>13</v>
      </c>
      <c r="C67" s="40" t="s">
        <v>6</v>
      </c>
      <c r="D67" t="s">
        <v>24</v>
      </c>
      <c r="E67">
        <v>100</v>
      </c>
    </row>
    <row r="68" spans="1:5" x14ac:dyDescent="0.2">
      <c r="A68" s="40">
        <v>43922</v>
      </c>
      <c r="B68" s="40" t="s">
        <v>13</v>
      </c>
      <c r="C68" s="40" t="s">
        <v>6</v>
      </c>
      <c r="D68" t="s">
        <v>25</v>
      </c>
      <c r="E68">
        <v>100</v>
      </c>
    </row>
    <row r="69" spans="1:5" x14ac:dyDescent="0.2">
      <c r="A69" s="40">
        <v>43922</v>
      </c>
      <c r="B69" s="40" t="s">
        <v>13</v>
      </c>
      <c r="C69" s="40" t="s">
        <v>6</v>
      </c>
      <c r="D69" t="s">
        <v>26</v>
      </c>
      <c r="E69">
        <v>100</v>
      </c>
    </row>
    <row r="70" spans="1:5" x14ac:dyDescent="0.2">
      <c r="A70" s="40">
        <v>43952</v>
      </c>
      <c r="B70" s="40" t="s">
        <v>5</v>
      </c>
      <c r="C70" s="40" t="s">
        <v>6</v>
      </c>
      <c r="D70" t="s">
        <v>7</v>
      </c>
      <c r="E70">
        <v>10000</v>
      </c>
    </row>
    <row r="71" spans="1:5" x14ac:dyDescent="0.2">
      <c r="A71" s="40">
        <v>43952</v>
      </c>
      <c r="B71" s="40" t="s">
        <v>5</v>
      </c>
      <c r="C71" s="40" t="s">
        <v>6</v>
      </c>
      <c r="D71" t="s">
        <v>8</v>
      </c>
      <c r="E71">
        <v>10000</v>
      </c>
    </row>
    <row r="72" spans="1:5" x14ac:dyDescent="0.2">
      <c r="A72" s="40">
        <v>43952</v>
      </c>
      <c r="B72" s="40" t="s">
        <v>5</v>
      </c>
      <c r="C72" s="40" t="s">
        <v>10</v>
      </c>
      <c r="D72" t="s">
        <v>15</v>
      </c>
      <c r="E72">
        <v>5000</v>
      </c>
    </row>
    <row r="73" spans="1:5" x14ac:dyDescent="0.2">
      <c r="A73" s="40">
        <v>43952</v>
      </c>
      <c r="B73" s="40" t="s">
        <v>5</v>
      </c>
      <c r="C73" s="40" t="s">
        <v>10</v>
      </c>
      <c r="D73" t="s">
        <v>16</v>
      </c>
      <c r="E73">
        <v>1000</v>
      </c>
    </row>
    <row r="74" spans="1:5" x14ac:dyDescent="0.2">
      <c r="A74" s="40">
        <v>43952</v>
      </c>
      <c r="B74" s="40" t="s">
        <v>5</v>
      </c>
      <c r="C74" s="40" t="s">
        <v>10</v>
      </c>
      <c r="D74" t="s">
        <v>17</v>
      </c>
      <c r="E74">
        <v>10000</v>
      </c>
    </row>
    <row r="75" spans="1:5" x14ac:dyDescent="0.2">
      <c r="A75" s="40">
        <v>43952</v>
      </c>
      <c r="B75" s="40" t="s">
        <v>5</v>
      </c>
      <c r="C75" s="40" t="s">
        <v>10</v>
      </c>
      <c r="D75" t="s">
        <v>18</v>
      </c>
      <c r="E75">
        <v>1200</v>
      </c>
    </row>
    <row r="76" spans="1:5" x14ac:dyDescent="0.2">
      <c r="A76" s="40">
        <v>43952</v>
      </c>
      <c r="B76" s="40" t="s">
        <v>5</v>
      </c>
      <c r="C76" s="40" t="s">
        <v>10</v>
      </c>
      <c r="D76" t="s">
        <v>19</v>
      </c>
      <c r="E76">
        <v>500</v>
      </c>
    </row>
    <row r="77" spans="1:5" x14ac:dyDescent="0.2">
      <c r="A77" s="40">
        <v>43952</v>
      </c>
      <c r="B77" s="40" t="s">
        <v>5</v>
      </c>
      <c r="C77" s="40" t="s">
        <v>10</v>
      </c>
      <c r="D77" t="s">
        <v>20</v>
      </c>
      <c r="E77">
        <v>500</v>
      </c>
    </row>
    <row r="78" spans="1:5" x14ac:dyDescent="0.2">
      <c r="A78" s="40">
        <v>43952</v>
      </c>
      <c r="B78" s="40" t="s">
        <v>9</v>
      </c>
      <c r="C78" s="40" t="s">
        <v>10</v>
      </c>
      <c r="D78" t="s">
        <v>11</v>
      </c>
      <c r="E78">
        <v>1000</v>
      </c>
    </row>
    <row r="79" spans="1:5" x14ac:dyDescent="0.2">
      <c r="A79" s="40">
        <v>43952</v>
      </c>
      <c r="B79" s="40" t="s">
        <v>9</v>
      </c>
      <c r="C79" s="40" t="s">
        <v>6</v>
      </c>
      <c r="D79" t="s">
        <v>12</v>
      </c>
      <c r="E79">
        <v>200</v>
      </c>
    </row>
    <row r="80" spans="1:5" x14ac:dyDescent="0.2">
      <c r="A80" s="40">
        <v>43952</v>
      </c>
      <c r="B80" s="40" t="s">
        <v>13</v>
      </c>
      <c r="C80" s="40" t="s">
        <v>10</v>
      </c>
      <c r="D80" t="s">
        <v>14</v>
      </c>
      <c r="E80">
        <v>1200</v>
      </c>
    </row>
    <row r="81" spans="1:5" x14ac:dyDescent="0.2">
      <c r="A81" s="40">
        <v>43952</v>
      </c>
      <c r="B81" s="40" t="s">
        <v>13</v>
      </c>
      <c r="C81" s="40" t="s">
        <v>10</v>
      </c>
      <c r="D81" t="s">
        <v>21</v>
      </c>
      <c r="E81">
        <v>200</v>
      </c>
    </row>
    <row r="82" spans="1:5" x14ac:dyDescent="0.2">
      <c r="A82" s="40">
        <v>43952</v>
      </c>
      <c r="B82" s="40" t="s">
        <v>13</v>
      </c>
      <c r="C82" s="40" t="s">
        <v>10</v>
      </c>
      <c r="D82" t="s">
        <v>22</v>
      </c>
      <c r="E82">
        <v>500</v>
      </c>
    </row>
    <row r="83" spans="1:5" x14ac:dyDescent="0.2">
      <c r="A83" s="40">
        <v>43952</v>
      </c>
      <c r="B83" s="40" t="s">
        <v>13</v>
      </c>
      <c r="C83" s="40" t="s">
        <v>10</v>
      </c>
      <c r="D83" t="s">
        <v>23</v>
      </c>
      <c r="E83">
        <v>1000</v>
      </c>
    </row>
    <row r="84" spans="1:5" x14ac:dyDescent="0.2">
      <c r="A84" s="40">
        <v>43952</v>
      </c>
      <c r="B84" s="40" t="s">
        <v>13</v>
      </c>
      <c r="C84" s="40" t="s">
        <v>6</v>
      </c>
      <c r="D84" t="s">
        <v>24</v>
      </c>
      <c r="E84">
        <v>100</v>
      </c>
    </row>
    <row r="85" spans="1:5" x14ac:dyDescent="0.2">
      <c r="A85" s="40">
        <v>43952</v>
      </c>
      <c r="B85" s="40" t="s">
        <v>13</v>
      </c>
      <c r="C85" s="40" t="s">
        <v>6</v>
      </c>
      <c r="D85" t="s">
        <v>25</v>
      </c>
      <c r="E85">
        <v>100</v>
      </c>
    </row>
    <row r="86" spans="1:5" x14ac:dyDescent="0.2">
      <c r="A86" s="40">
        <v>43952</v>
      </c>
      <c r="B86" s="40" t="s">
        <v>13</v>
      </c>
      <c r="C86" s="40" t="s">
        <v>6</v>
      </c>
      <c r="D86" t="s">
        <v>26</v>
      </c>
      <c r="E86">
        <v>100</v>
      </c>
    </row>
    <row r="87" spans="1:5" x14ac:dyDescent="0.2">
      <c r="A87" s="40">
        <v>43983</v>
      </c>
      <c r="B87" s="40" t="s">
        <v>5</v>
      </c>
      <c r="C87" s="40" t="s">
        <v>6</v>
      </c>
      <c r="D87" t="s">
        <v>7</v>
      </c>
      <c r="E87">
        <v>10000</v>
      </c>
    </row>
    <row r="88" spans="1:5" x14ac:dyDescent="0.2">
      <c r="A88" s="40">
        <v>43983</v>
      </c>
      <c r="B88" s="40" t="s">
        <v>5</v>
      </c>
      <c r="C88" s="40" t="s">
        <v>6</v>
      </c>
      <c r="D88" t="s">
        <v>8</v>
      </c>
      <c r="E88">
        <v>10000</v>
      </c>
    </row>
    <row r="89" spans="1:5" x14ac:dyDescent="0.2">
      <c r="A89" s="40">
        <v>43983</v>
      </c>
      <c r="B89" s="40" t="s">
        <v>5</v>
      </c>
      <c r="C89" s="40" t="s">
        <v>10</v>
      </c>
      <c r="D89" t="s">
        <v>15</v>
      </c>
      <c r="E89">
        <v>5000</v>
      </c>
    </row>
    <row r="90" spans="1:5" x14ac:dyDescent="0.2">
      <c r="A90" s="40">
        <v>43983</v>
      </c>
      <c r="B90" s="40" t="s">
        <v>5</v>
      </c>
      <c r="C90" s="40" t="s">
        <v>10</v>
      </c>
      <c r="D90" t="s">
        <v>16</v>
      </c>
      <c r="E90">
        <v>1000</v>
      </c>
    </row>
    <row r="91" spans="1:5" x14ac:dyDescent="0.2">
      <c r="A91" s="40">
        <v>43983</v>
      </c>
      <c r="B91" s="40" t="s">
        <v>5</v>
      </c>
      <c r="C91" s="40" t="s">
        <v>10</v>
      </c>
      <c r="D91" t="s">
        <v>17</v>
      </c>
      <c r="E91">
        <v>10000</v>
      </c>
    </row>
    <row r="92" spans="1:5" x14ac:dyDescent="0.2">
      <c r="A92" s="40">
        <v>43983</v>
      </c>
      <c r="B92" s="40" t="s">
        <v>5</v>
      </c>
      <c r="C92" s="40" t="s">
        <v>10</v>
      </c>
      <c r="D92" t="s">
        <v>18</v>
      </c>
      <c r="E92">
        <v>1200</v>
      </c>
    </row>
    <row r="93" spans="1:5" x14ac:dyDescent="0.2">
      <c r="A93" s="40">
        <v>43983</v>
      </c>
      <c r="B93" s="40" t="s">
        <v>5</v>
      </c>
      <c r="C93" s="40" t="s">
        <v>10</v>
      </c>
      <c r="D93" t="s">
        <v>19</v>
      </c>
      <c r="E93">
        <v>500</v>
      </c>
    </row>
    <row r="94" spans="1:5" x14ac:dyDescent="0.2">
      <c r="A94" s="40">
        <v>43983</v>
      </c>
      <c r="B94" s="40" t="s">
        <v>5</v>
      </c>
      <c r="C94" s="40" t="s">
        <v>10</v>
      </c>
      <c r="D94" t="s">
        <v>20</v>
      </c>
      <c r="E94">
        <v>500</v>
      </c>
    </row>
    <row r="95" spans="1:5" x14ac:dyDescent="0.2">
      <c r="A95" s="40">
        <v>43983</v>
      </c>
      <c r="B95" s="40" t="s">
        <v>9</v>
      </c>
      <c r="C95" s="40" t="s">
        <v>10</v>
      </c>
      <c r="D95" t="s">
        <v>11</v>
      </c>
      <c r="E95">
        <v>1000</v>
      </c>
    </row>
    <row r="96" spans="1:5" x14ac:dyDescent="0.2">
      <c r="A96" s="40">
        <v>43983</v>
      </c>
      <c r="B96" s="40" t="s">
        <v>9</v>
      </c>
      <c r="C96" s="40" t="s">
        <v>6</v>
      </c>
      <c r="D96" t="s">
        <v>12</v>
      </c>
      <c r="E96">
        <v>200</v>
      </c>
    </row>
    <row r="97" spans="1:5" x14ac:dyDescent="0.2">
      <c r="A97" s="40">
        <v>43983</v>
      </c>
      <c r="B97" s="40" t="s">
        <v>13</v>
      </c>
      <c r="C97" s="40" t="s">
        <v>10</v>
      </c>
      <c r="D97" t="s">
        <v>14</v>
      </c>
      <c r="E97">
        <v>1200</v>
      </c>
    </row>
    <row r="98" spans="1:5" x14ac:dyDescent="0.2">
      <c r="A98" s="40">
        <v>43983</v>
      </c>
      <c r="B98" s="40" t="s">
        <v>13</v>
      </c>
      <c r="C98" s="40" t="s">
        <v>10</v>
      </c>
      <c r="D98" t="s">
        <v>21</v>
      </c>
      <c r="E98">
        <v>200</v>
      </c>
    </row>
    <row r="99" spans="1:5" x14ac:dyDescent="0.2">
      <c r="A99" s="40">
        <v>43983</v>
      </c>
      <c r="B99" s="40" t="s">
        <v>13</v>
      </c>
      <c r="C99" s="40" t="s">
        <v>10</v>
      </c>
      <c r="D99" t="s">
        <v>22</v>
      </c>
      <c r="E99">
        <v>500</v>
      </c>
    </row>
    <row r="100" spans="1:5" x14ac:dyDescent="0.2">
      <c r="A100" s="40">
        <v>43983</v>
      </c>
      <c r="B100" s="40" t="s">
        <v>13</v>
      </c>
      <c r="C100" s="40" t="s">
        <v>10</v>
      </c>
      <c r="D100" t="s">
        <v>23</v>
      </c>
      <c r="E100">
        <v>1000</v>
      </c>
    </row>
    <row r="101" spans="1:5" x14ac:dyDescent="0.2">
      <c r="A101" s="40">
        <v>43983</v>
      </c>
      <c r="B101" s="40" t="s">
        <v>13</v>
      </c>
      <c r="C101" s="40" t="s">
        <v>6</v>
      </c>
      <c r="D101" t="s">
        <v>24</v>
      </c>
      <c r="E101">
        <v>100</v>
      </c>
    </row>
    <row r="102" spans="1:5" x14ac:dyDescent="0.2">
      <c r="A102" s="40">
        <v>43983</v>
      </c>
      <c r="B102" s="40" t="s">
        <v>13</v>
      </c>
      <c r="C102" s="40" t="s">
        <v>6</v>
      </c>
      <c r="D102" t="s">
        <v>25</v>
      </c>
      <c r="E102">
        <v>100</v>
      </c>
    </row>
    <row r="103" spans="1:5" x14ac:dyDescent="0.2">
      <c r="A103" s="40">
        <v>43983</v>
      </c>
      <c r="B103" s="40" t="s">
        <v>13</v>
      </c>
      <c r="C103" s="40" t="s">
        <v>6</v>
      </c>
      <c r="D103" t="s">
        <v>26</v>
      </c>
      <c r="E103">
        <v>100</v>
      </c>
    </row>
    <row r="104" spans="1:5" x14ac:dyDescent="0.2">
      <c r="A104" s="40">
        <v>44062</v>
      </c>
      <c r="B104" s="40" t="s">
        <v>5</v>
      </c>
      <c r="C104" s="40" t="s">
        <v>6</v>
      </c>
      <c r="D104" t="s">
        <v>7</v>
      </c>
      <c r="E104">
        <v>1000</v>
      </c>
    </row>
    <row r="105" spans="1:5" x14ac:dyDescent="0.2">
      <c r="A105" s="40">
        <v>44062</v>
      </c>
      <c r="B105" s="40" t="s">
        <v>5</v>
      </c>
      <c r="C105" s="40" t="s">
        <v>6</v>
      </c>
      <c r="D105" t="s">
        <v>7</v>
      </c>
      <c r="E105">
        <v>1000</v>
      </c>
    </row>
    <row r="106" spans="1:5" x14ac:dyDescent="0.2">
      <c r="A106" s="40">
        <v>44062</v>
      </c>
      <c r="B106" s="40" t="s">
        <v>5</v>
      </c>
      <c r="C106" s="40" t="s">
        <v>6</v>
      </c>
      <c r="D106" t="s">
        <v>7</v>
      </c>
      <c r="E106">
        <v>900</v>
      </c>
    </row>
    <row r="107" spans="1:5" x14ac:dyDescent="0.2">
      <c r="A107" s="40">
        <v>44062</v>
      </c>
      <c r="B107" s="40" t="s">
        <v>5</v>
      </c>
      <c r="C107" s="40" t="s">
        <v>6</v>
      </c>
      <c r="D107" t="s">
        <v>7</v>
      </c>
      <c r="E107">
        <v>1000</v>
      </c>
    </row>
    <row r="108" spans="1:5" x14ac:dyDescent="0.2">
      <c r="A108" s="40">
        <v>44062</v>
      </c>
      <c r="B108" s="40" t="s">
        <v>5</v>
      </c>
      <c r="C108" s="40" t="s">
        <v>6</v>
      </c>
      <c r="D108" t="s">
        <v>8</v>
      </c>
      <c r="E108">
        <v>2000</v>
      </c>
    </row>
    <row r="109" spans="1:5" x14ac:dyDescent="0.2">
      <c r="A109" s="40">
        <v>44062</v>
      </c>
      <c r="B109" s="40" t="s">
        <v>5</v>
      </c>
      <c r="C109" s="40" t="s">
        <v>6</v>
      </c>
      <c r="D109" t="s">
        <v>8</v>
      </c>
      <c r="E109">
        <v>2000</v>
      </c>
    </row>
    <row r="110" spans="1:5" x14ac:dyDescent="0.2">
      <c r="A110" s="40">
        <v>44062</v>
      </c>
      <c r="B110" s="40" t="s">
        <v>5</v>
      </c>
      <c r="C110" s="40" t="s">
        <v>6</v>
      </c>
      <c r="D110" t="s">
        <v>8</v>
      </c>
      <c r="E110">
        <v>2000</v>
      </c>
    </row>
    <row r="111" spans="1:5" x14ac:dyDescent="0.2">
      <c r="A111" s="40">
        <v>44062</v>
      </c>
      <c r="B111" s="40" t="s">
        <v>5</v>
      </c>
      <c r="C111" s="40" t="s">
        <v>6</v>
      </c>
      <c r="D111" t="s">
        <v>8</v>
      </c>
      <c r="E111">
        <v>2000</v>
      </c>
    </row>
    <row r="112" spans="1:5" x14ac:dyDescent="0.2">
      <c r="A112" s="40">
        <v>44062</v>
      </c>
      <c r="B112" s="40" t="s">
        <v>5</v>
      </c>
      <c r="C112" s="40" t="s">
        <v>6</v>
      </c>
      <c r="D112" t="s">
        <v>8</v>
      </c>
      <c r="E112">
        <v>2000</v>
      </c>
    </row>
    <row r="113" spans="1:5" x14ac:dyDescent="0.2">
      <c r="A113" s="40">
        <v>44062</v>
      </c>
      <c r="B113" s="40" t="s">
        <v>5</v>
      </c>
      <c r="C113" s="40" t="s">
        <v>6</v>
      </c>
      <c r="D113" t="s">
        <v>8</v>
      </c>
      <c r="E113">
        <v>2000</v>
      </c>
    </row>
    <row r="114" spans="1:5" x14ac:dyDescent="0.2">
      <c r="A114" s="40">
        <v>44064</v>
      </c>
      <c r="B114" s="40" t="s">
        <v>5</v>
      </c>
      <c r="C114" s="40" t="s">
        <v>6</v>
      </c>
      <c r="D114" t="s">
        <v>7</v>
      </c>
      <c r="E114">
        <v>2000</v>
      </c>
    </row>
    <row r="115" spans="1:5" x14ac:dyDescent="0.2">
      <c r="A115" s="40">
        <v>44064</v>
      </c>
      <c r="B115" s="40" t="s">
        <v>5</v>
      </c>
      <c r="C115" s="40" t="s">
        <v>6</v>
      </c>
      <c r="D115" t="s">
        <v>7</v>
      </c>
      <c r="E115">
        <v>2000</v>
      </c>
    </row>
    <row r="116" spans="1:5" x14ac:dyDescent="0.2">
      <c r="A116" s="40">
        <v>44033</v>
      </c>
      <c r="B116" s="40" t="s">
        <v>5</v>
      </c>
      <c r="C116" s="40" t="s">
        <v>6</v>
      </c>
      <c r="D116" t="s">
        <v>7</v>
      </c>
      <c r="E116">
        <v>1000</v>
      </c>
    </row>
    <row r="117" spans="1:5" x14ac:dyDescent="0.2">
      <c r="A117" s="40">
        <v>44033</v>
      </c>
      <c r="B117" s="40" t="s">
        <v>5</v>
      </c>
      <c r="C117" s="40" t="s">
        <v>6</v>
      </c>
      <c r="D117" t="s">
        <v>7</v>
      </c>
      <c r="E117">
        <v>1000</v>
      </c>
    </row>
    <row r="118" spans="1:5" x14ac:dyDescent="0.2">
      <c r="A118" s="40">
        <v>44033</v>
      </c>
      <c r="B118" s="41" t="s">
        <v>5</v>
      </c>
      <c r="C118" s="41" t="s">
        <v>6</v>
      </c>
      <c r="D118" t="s">
        <v>7</v>
      </c>
      <c r="E118">
        <v>1000</v>
      </c>
    </row>
    <row r="119" spans="1:5" x14ac:dyDescent="0.2">
      <c r="A119" s="40">
        <v>44033</v>
      </c>
      <c r="B119" s="41" t="s">
        <v>5</v>
      </c>
      <c r="C119" s="41" t="s">
        <v>6</v>
      </c>
      <c r="D119" t="s">
        <v>7</v>
      </c>
      <c r="E119">
        <v>1000</v>
      </c>
    </row>
    <row r="120" spans="1:5" x14ac:dyDescent="0.2">
      <c r="A120" s="40">
        <v>44033</v>
      </c>
      <c r="B120" s="41" t="s">
        <v>5</v>
      </c>
      <c r="C120" s="41" t="s">
        <v>6</v>
      </c>
      <c r="D120" t="s">
        <v>7</v>
      </c>
      <c r="E120">
        <v>1000</v>
      </c>
    </row>
    <row r="121" spans="1:5" x14ac:dyDescent="0.2">
      <c r="A121" s="40">
        <v>44038</v>
      </c>
      <c r="B121" s="41" t="s">
        <v>5</v>
      </c>
      <c r="C121" s="41" t="s">
        <v>6</v>
      </c>
      <c r="D121" t="s">
        <v>8</v>
      </c>
      <c r="E121">
        <v>1000</v>
      </c>
    </row>
    <row r="122" spans="1:5" x14ac:dyDescent="0.2">
      <c r="A122" s="40">
        <v>44038</v>
      </c>
      <c r="B122" s="41" t="s">
        <v>5</v>
      </c>
      <c r="C122" s="41" t="s">
        <v>6</v>
      </c>
      <c r="D122" t="s">
        <v>8</v>
      </c>
      <c r="E122">
        <v>1000</v>
      </c>
    </row>
    <row r="123" spans="1:5" x14ac:dyDescent="0.2">
      <c r="A123" s="40">
        <v>44038</v>
      </c>
      <c r="B123" s="41" t="s">
        <v>5</v>
      </c>
      <c r="C123" s="41" t="s">
        <v>6</v>
      </c>
      <c r="D123" t="s">
        <v>8</v>
      </c>
      <c r="E123">
        <v>1000</v>
      </c>
    </row>
    <row r="124" spans="1:5" x14ac:dyDescent="0.2">
      <c r="A124" s="40">
        <v>44038</v>
      </c>
      <c r="B124" s="41" t="s">
        <v>5</v>
      </c>
      <c r="C124" s="41" t="s">
        <v>6</v>
      </c>
      <c r="D124" t="s">
        <v>8</v>
      </c>
      <c r="E124">
        <v>1000</v>
      </c>
    </row>
    <row r="125" spans="1:5" x14ac:dyDescent="0.2">
      <c r="A125" s="40">
        <v>44027</v>
      </c>
      <c r="B125" s="41" t="s">
        <v>5</v>
      </c>
      <c r="C125" s="41" t="s">
        <v>10</v>
      </c>
      <c r="D125" t="s">
        <v>15</v>
      </c>
      <c r="E125">
        <v>8000</v>
      </c>
    </row>
    <row r="126" spans="1:5" x14ac:dyDescent="0.2">
      <c r="A126" s="40">
        <v>44027</v>
      </c>
      <c r="B126" s="41" t="s">
        <v>5</v>
      </c>
      <c r="C126" s="41" t="s">
        <v>10</v>
      </c>
      <c r="D126" t="s">
        <v>16</v>
      </c>
      <c r="E126">
        <v>1000</v>
      </c>
    </row>
    <row r="127" spans="1:5" x14ac:dyDescent="0.2">
      <c r="A127" s="41">
        <v>44038</v>
      </c>
      <c r="B127" s="41" t="s">
        <v>5</v>
      </c>
      <c r="C127" s="41" t="s">
        <v>6</v>
      </c>
      <c r="D127" t="s">
        <v>8</v>
      </c>
      <c r="E127">
        <v>1000</v>
      </c>
    </row>
    <row r="128" spans="1:5" x14ac:dyDescent="0.2">
      <c r="A128" s="41">
        <v>44027</v>
      </c>
      <c r="B128" s="41" t="s">
        <v>5</v>
      </c>
      <c r="C128" s="41" t="s">
        <v>10</v>
      </c>
      <c r="D128" t="s">
        <v>17</v>
      </c>
      <c r="E128">
        <v>500</v>
      </c>
    </row>
    <row r="129" spans="1:5" x14ac:dyDescent="0.2">
      <c r="A129" s="41">
        <v>44042</v>
      </c>
      <c r="B129" s="41" t="s">
        <v>5</v>
      </c>
      <c r="C129" s="41" t="s">
        <v>10</v>
      </c>
      <c r="D129" t="s">
        <v>18</v>
      </c>
      <c r="E129">
        <v>1200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37"/>
  <sheetViews>
    <sheetView workbookViewId="0">
      <selection activeCell="J18" sqref="J18"/>
    </sheetView>
  </sheetViews>
  <sheetFormatPr defaultColWidth="18" defaultRowHeight="12.75" x14ac:dyDescent="0.2"/>
  <cols>
    <col min="1" max="1" width="18" customWidth="1"/>
    <col min="2" max="2" width="32.42578125" bestFit="1" customWidth="1"/>
    <col min="3" max="3" width="10.85546875" bestFit="1" customWidth="1"/>
    <col min="4" max="4" width="11.7109375" bestFit="1" customWidth="1"/>
    <col min="5" max="10" width="11.28515625" bestFit="1" customWidth="1"/>
    <col min="11" max="11" width="15.28515625" bestFit="1" customWidth="1"/>
    <col min="12" max="12" width="12.28515625" bestFit="1" customWidth="1"/>
    <col min="13" max="13" width="14.42578125" bestFit="1" customWidth="1"/>
    <col min="14" max="14" width="13.5703125" bestFit="1" customWidth="1"/>
    <col min="15" max="15" width="11.85546875" bestFit="1" customWidth="1"/>
  </cols>
  <sheetData>
    <row r="1" spans="2:15" s="1" customFormat="1" ht="23.25" x14ac:dyDescent="0.35">
      <c r="B1" s="42" t="s">
        <v>27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2:15" s="1" customFormat="1" x14ac:dyDescent="0.2">
      <c r="J2" s="43"/>
      <c r="K2" s="43"/>
      <c r="L2" s="43"/>
      <c r="M2" s="43"/>
      <c r="N2" s="43"/>
      <c r="O2" s="43"/>
    </row>
    <row r="3" spans="2:15" s="1" customFormat="1" x14ac:dyDescent="0.2">
      <c r="J3" s="44"/>
      <c r="K3" s="44"/>
      <c r="L3" s="44"/>
      <c r="M3" s="44"/>
      <c r="N3" s="44"/>
      <c r="O3" s="44"/>
    </row>
    <row r="4" spans="2:15" s="1" customFormat="1" x14ac:dyDescent="0.2">
      <c r="O4" s="29"/>
    </row>
    <row r="5" spans="2:15" s="1" customFormat="1" x14ac:dyDescent="0.2">
      <c r="B5" s="5" t="s">
        <v>28</v>
      </c>
      <c r="C5" s="31">
        <v>43861</v>
      </c>
      <c r="D5" s="32">
        <v>43890</v>
      </c>
      <c r="E5" s="31">
        <v>43921</v>
      </c>
      <c r="F5" s="32">
        <v>43951</v>
      </c>
      <c r="G5" s="31">
        <v>43982</v>
      </c>
      <c r="H5" s="32">
        <v>44012</v>
      </c>
      <c r="I5" s="31">
        <v>44043</v>
      </c>
      <c r="J5" s="32">
        <v>44074</v>
      </c>
      <c r="K5" s="31">
        <v>44104</v>
      </c>
      <c r="L5" s="32">
        <v>44135</v>
      </c>
      <c r="M5" s="31">
        <v>44165</v>
      </c>
      <c r="N5" s="32">
        <v>44196</v>
      </c>
      <c r="O5" s="28" t="s">
        <v>29</v>
      </c>
    </row>
    <row r="6" spans="2:15" s="1" customFormat="1" ht="12.75" customHeight="1" thickBot="1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9"/>
    </row>
    <row r="7" spans="2:15" s="1" customFormat="1" ht="13.5" thickTop="1" x14ac:dyDescent="0.2">
      <c r="B7" s="6" t="s">
        <v>30</v>
      </c>
      <c r="C7" s="9">
        <v>5000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2:15" s="1" customFormat="1" x14ac:dyDescent="0.2">
      <c r="B8" s="7" t="s">
        <v>31</v>
      </c>
      <c r="C8" s="12">
        <f ca="1">SUMIF(OFFSET(C13,1,0):OFFSET(C24,-1,0),"&gt;0",OFFSET(C13,1,0):OFFSET(C24,-1,0))+
SUMIF(OFFSET(C24,1,0):OFFSET(C29,-1,0),"&gt;0",OFFSET(C24,1,0):OFFSET(C29,-1,0))+
SUMIF(OFFSET(C29,1,0):OFFSET(C102,-1,0),"&gt;0",OFFSET(C29,1,0):OFFSET(C102,-1,0))</f>
        <v>46400</v>
      </c>
      <c r="D8" s="12">
        <f ca="1">SUMIF(OFFSET(D13,1,0):OFFSET(D24,-1,0),"&gt;0",OFFSET(D13,1,0):OFFSET(D24,-1,0))+
SUMIF(OFFSET(D24,1,0):OFFSET(D29,-1,0),"&gt;0",OFFSET(D24,1,0):OFFSET(D29,-1,0))+
SUMIF(OFFSET(D29,1,0):OFFSET(D102,-1,0),"&gt;0",OFFSET(D29,1,0):OFFSET(D102,-1,0))</f>
        <v>45400</v>
      </c>
      <c r="E8" s="12">
        <f ca="1">SUMIF(OFFSET(E13,1,0):OFFSET(E24,-1,0),"&gt;0",OFFSET(E13,1,0):OFFSET(E24,-1,0))+
SUMIF(OFFSET(E24,1,0):OFFSET(E29,-1,0),"&gt;0",OFFSET(E24,1,0):OFFSET(E29,-1,0))+
SUMIF(OFFSET(E29,1,0):OFFSET(E102,-1,0),"&gt;0",OFFSET(E29,1,0):OFFSET(E102,-1,0))</f>
        <v>35900</v>
      </c>
      <c r="F8" s="12">
        <f ca="1">SUMIF(OFFSET(F13,1,0):OFFSET(F24,-1,0),"&gt;0",OFFSET(F13,1,0):OFFSET(F24,-1,0))+
SUMIF(OFFSET(F24,1,0):OFFSET(F29,-1,0),"&gt;0",OFFSET(F24,1,0):OFFSET(F29,-1,0))+
SUMIF(OFFSET(F29,1,0):OFFSET(F102,-1,0),"&gt;0",OFFSET(F29,1,0):OFFSET(F102,-1,0))</f>
        <v>41400</v>
      </c>
      <c r="G8" s="12">
        <f ca="1">SUMIF(OFFSET(G13,1,0):OFFSET(G24,-1,0),"&gt;0",OFFSET(G13,1,0):OFFSET(G24,-1,0))+
SUMIF(OFFSET(G24,1,0):OFFSET(G29,-1,0),"&gt;0",OFFSET(G24,1,0):OFFSET(G29,-1,0))+
SUMIF(OFFSET(G29,1,0):OFFSET(G102,-1,0),"&gt;0",OFFSET(G29,1,0):OFFSET(G102,-1,0))</f>
        <v>41400</v>
      </c>
      <c r="H8" s="12">
        <f ca="1">SUMIF(OFFSET(H13,1,0):OFFSET(H24,-1,0),"&gt;0",OFFSET(H13,1,0):OFFSET(H24,-1,0))+
SUMIF(OFFSET(H24,1,0):OFFSET(H29,-1,0),"&gt;0",OFFSET(H24,1,0):OFFSET(H29,-1,0))+
SUMIF(OFFSET(H29,1,0):OFFSET(H102,-1,0),"&gt;0",OFFSET(H29,1,0):OFFSET(H102,-1,0))</f>
        <v>41400</v>
      </c>
      <c r="I8" s="12">
        <f ca="1">SUMIF(OFFSET(I13,1,0):OFFSET(I24,-1,0),"&gt;0",OFFSET(I13,1,0):OFFSET(I24,-1,0))+
SUMIF(OFFSET(I24,1,0):OFFSET(I29,-1,0),"&gt;0",OFFSET(I24,1,0):OFFSET(I29,-1,0))+
SUMIF(OFFSET(I29,1,0):OFFSET(I102,-1,0),"&gt;0",OFFSET(I29,1,0):OFFSET(I102,-1,0))</f>
        <v>20700</v>
      </c>
      <c r="J8" s="12">
        <f ca="1">SUMIF(OFFSET(J13,1,0):OFFSET(J24,-1,0),"&gt;0",OFFSET(J13,1,0):OFFSET(J24,-1,0))+
SUMIF(OFFSET(J24,1,0):OFFSET(J29,-1,0),"&gt;0",OFFSET(J24,1,0):OFFSET(J29,-1,0))+
SUMIF(OFFSET(J29,1,0):OFFSET(J102,-1,0),"&gt;0",OFFSET(J29,1,0):OFFSET(J102,-1,0))</f>
        <v>19900</v>
      </c>
      <c r="K8" s="12">
        <f ca="1">SUMIF(OFFSET(K13,1,0):OFFSET(K24,-1,0),"&gt;0",OFFSET(K13,1,0):OFFSET(K24,-1,0))+
SUMIF(OFFSET(K24,1,0):OFFSET(K29,-1,0),"&gt;0",OFFSET(K24,1,0):OFFSET(K29,-1,0))+
SUMIF(OFFSET(K29,1,0):OFFSET(K102,-1,0),"&gt;0",OFFSET(K29,1,0):OFFSET(K102,-1,0))</f>
        <v>0</v>
      </c>
      <c r="L8" s="12">
        <f ca="1">SUMIF(OFFSET(L13,1,0):OFFSET(L24,-1,0),"&gt;0",OFFSET(L13,1,0):OFFSET(L24,-1,0))+
SUMIF(OFFSET(L24,1,0):OFFSET(L29,-1,0),"&gt;0",OFFSET(L24,1,0):OFFSET(L29,-1,0))+
SUMIF(OFFSET(L29,1,0):OFFSET(L102,-1,0),"&gt;0",OFFSET(L29,1,0):OFFSET(L102,-1,0))</f>
        <v>0</v>
      </c>
      <c r="M8" s="12">
        <f ca="1">SUMIF(OFFSET(M13,1,0):OFFSET(M24,-1,0),"&gt;0",OFFSET(M13,1,0):OFFSET(M24,-1,0))+
SUMIF(OFFSET(M24,1,0):OFFSET(M29,-1,0),"&gt;0",OFFSET(M24,1,0):OFFSET(M29,-1,0))+
SUMIF(OFFSET(M29,1,0):OFFSET(M102,-1,0),"&gt;0",OFFSET(M29,1,0):OFFSET(M102,-1,0))</f>
        <v>0</v>
      </c>
      <c r="N8" s="12">
        <f ca="1">SUMIF(OFFSET(N13,1,0):OFFSET(N24,-1,0),"&gt;0",OFFSET(N13,1,0):OFFSET(N24,-1,0))+
SUMIF(OFFSET(N24,1,0):OFFSET(N29,-1,0),"&gt;0",OFFSET(N24,1,0):OFFSET(N29,-1,0))+
SUMIF(OFFSET(N29,1,0):OFFSET(N102,-1,0),"&gt;0",OFFSET(N29,1,0):OFFSET(N102,-1,0))</f>
        <v>0</v>
      </c>
      <c r="O8" s="13">
        <f ca="1">SUM(C8:N8)</f>
        <v>292500</v>
      </c>
    </row>
    <row r="9" spans="2:15" s="1" customFormat="1" x14ac:dyDescent="0.2">
      <c r="B9" s="7" t="s">
        <v>32</v>
      </c>
      <c r="C9" s="12">
        <f ca="1">SUMIF(OFFSET(C13,1,0):OFFSET(C24,-1,0),"&lt;0",OFFSET(C13,1,0):OFFSET(C24,-1,0))+
SUMIF(OFFSET(C24,1,0):OFFSET(C29,-1,0),"&lt;0",OFFSET(C24,1,0):OFFSET(C29,-1,0))+
SUMIF(OFFSET(C29,1,0):OFFSET(C102,-1,0),"&lt;0",OFFSET(C29,1,0):OFFSET(C102,-1,0))</f>
        <v>0</v>
      </c>
      <c r="D9" s="12">
        <f ca="1">SUMIF(OFFSET(D13,1,0):OFFSET(D24,-1,0),"&lt;0",OFFSET(D13,1,0):OFFSET(D24,-1,0))+
SUMIF(OFFSET(D24,1,0):OFFSET(D29,-1,0),"&lt;0",OFFSET(D24,1,0):OFFSET(D29,-1,0))+
SUMIF(OFFSET(D29,1,0):OFFSET(D102,-1,0),"&lt;0",OFFSET(D29,1,0):OFFSET(D102,-1,0))</f>
        <v>0</v>
      </c>
      <c r="E9" s="12">
        <f ca="1">SUMIF(OFFSET(E13,1,0):OFFSET(E24,-1,0),"&lt;0",OFFSET(E13,1,0):OFFSET(E24,-1,0))+
SUMIF(OFFSET(E24,1,0):OFFSET(E29,-1,0),"&lt;0",OFFSET(E24,1,0):OFFSET(E29,-1,0))+
SUMIF(OFFSET(E29,1,0):OFFSET(E102,-1,0),"&lt;0",OFFSET(E29,1,0):OFFSET(E102,-1,0))</f>
        <v>0</v>
      </c>
      <c r="F9" s="12">
        <f ca="1">SUMIF(OFFSET(F13,1,0):OFFSET(F24,-1,0),"&lt;0",OFFSET(F13,1,0):OFFSET(F24,-1,0))+
SUMIF(OFFSET(F24,1,0):OFFSET(F29,-1,0),"&lt;0",OFFSET(F24,1,0):OFFSET(F29,-1,0))+
SUMIF(OFFSET(F29,1,0):OFFSET(F102,-1,0),"&lt;0",OFFSET(F29,1,0):OFFSET(F102,-1,0))</f>
        <v>0</v>
      </c>
      <c r="G9" s="12">
        <f ca="1">SUMIF(OFFSET(G13,1,0):OFFSET(G24,-1,0),"&lt;0",OFFSET(G13,1,0):OFFSET(G24,-1,0))+
SUMIF(OFFSET(G24,1,0):OFFSET(G29,-1,0),"&lt;0",OFFSET(G24,1,0):OFFSET(G29,-1,0))+
SUMIF(OFFSET(G29,1,0):OFFSET(G102,-1,0),"&lt;0",OFFSET(G29,1,0):OFFSET(G102,-1,0))</f>
        <v>0</v>
      </c>
      <c r="H9" s="12">
        <f ca="1">SUMIF(OFFSET(H13,1,0):OFFSET(H24,-1,0),"&lt;0",OFFSET(H13,1,0):OFFSET(H24,-1,0))+
SUMIF(OFFSET(H24,1,0):OFFSET(H29,-1,0),"&lt;0",OFFSET(H24,1,0):OFFSET(H29,-1,0))+
SUMIF(OFFSET(H29,1,0):OFFSET(H102,-1,0),"&lt;0",OFFSET(H29,1,0):OFFSET(H102,-1,0))</f>
        <v>0</v>
      </c>
      <c r="I9" s="12">
        <f ca="1">SUMIF(OFFSET(I13,1,0):OFFSET(I24,-1,0),"&lt;0",OFFSET(I13,1,0):OFFSET(I24,-1,0))+
SUMIF(OFFSET(I24,1,0):OFFSET(I29,-1,0),"&lt;0",OFFSET(I24,1,0):OFFSET(I29,-1,0))+
SUMIF(OFFSET(I29,1,0):OFFSET(I102,-1,0),"&lt;0",OFFSET(I29,1,0):OFFSET(I102,-1,0))</f>
        <v>0</v>
      </c>
      <c r="J9" s="12">
        <f ca="1">SUMIF(OFFSET(J13,1,0):OFFSET(J24,-1,0),"&lt;0",OFFSET(J13,1,0):OFFSET(J24,-1,0))+
SUMIF(OFFSET(J24,1,0):OFFSET(J29,-1,0),"&lt;0",OFFSET(J24,1,0):OFFSET(J29,-1,0))+
SUMIF(OFFSET(J29,1,0):OFFSET(J102,-1,0),"&lt;0",OFFSET(J29,1,0):OFFSET(J102,-1,0))</f>
        <v>0</v>
      </c>
      <c r="K9" s="12">
        <f ca="1">SUMIF(OFFSET(K13,1,0):OFFSET(K24,-1,0),"&lt;0",OFFSET(K13,1,0):OFFSET(K24,-1,0))+
SUMIF(OFFSET(K24,1,0):OFFSET(K29,-1,0),"&lt;0",OFFSET(K24,1,0):OFFSET(K29,-1,0))+
SUMIF(OFFSET(K29,1,0):OFFSET(K102,-1,0),"&lt;0",OFFSET(K29,1,0):OFFSET(K102,-1,0))</f>
        <v>0</v>
      </c>
      <c r="L9" s="12">
        <f ca="1">SUMIF(OFFSET(L13,1,0):OFFSET(L24,-1,0),"&lt;0",OFFSET(L13,1,0):OFFSET(L24,-1,0))+
SUMIF(OFFSET(L24,1,0):OFFSET(L29,-1,0),"&lt;0",OFFSET(L24,1,0):OFFSET(L29,-1,0))+
SUMIF(OFFSET(L29,1,0):OFFSET(L102,-1,0),"&lt;0",OFFSET(L29,1,0):OFFSET(L102,-1,0))</f>
        <v>0</v>
      </c>
      <c r="M9" s="12">
        <f ca="1">SUMIF(OFFSET(M13,1,0):OFFSET(M24,-1,0),"&lt;0",OFFSET(M13,1,0):OFFSET(M24,-1,0))+
SUMIF(OFFSET(M24,1,0):OFFSET(M29,-1,0),"&lt;0",OFFSET(M24,1,0):OFFSET(M29,-1,0))+
SUMIF(OFFSET(M29,1,0):OFFSET(M102,-1,0),"&lt;0",OFFSET(M29,1,0):OFFSET(M102,-1,0))</f>
        <v>0</v>
      </c>
      <c r="N9" s="12">
        <f ca="1">SUMIF(OFFSET(N13,1,0):OFFSET(N24,-1,0),"&lt;0",OFFSET(N13,1,0):OFFSET(N24,-1,0))+
SUMIF(OFFSET(N24,1,0):OFFSET(N29,-1,0),"&lt;0",OFFSET(N24,1,0):OFFSET(N29,-1,0))+
SUMIF(OFFSET(N29,1,0):OFFSET(N102,-1,0),"&lt;0",OFFSET(N29,1,0):OFFSET(N102,-1,0))</f>
        <v>0</v>
      </c>
      <c r="O9" s="13">
        <f ca="1">SUM(C9:N9)</f>
        <v>0</v>
      </c>
    </row>
    <row r="10" spans="2:15" s="1" customFormat="1" x14ac:dyDescent="0.2">
      <c r="B10" s="7" t="s">
        <v>33</v>
      </c>
      <c r="C10" s="12">
        <f ca="1">C8+C9</f>
        <v>46400</v>
      </c>
      <c r="D10" s="12">
        <f t="shared" ref="D10:N10" ca="1" si="0">D8+D9</f>
        <v>45400</v>
      </c>
      <c r="E10" s="12">
        <f t="shared" ca="1" si="0"/>
        <v>35900</v>
      </c>
      <c r="F10" s="12">
        <f t="shared" ca="1" si="0"/>
        <v>41400</v>
      </c>
      <c r="G10" s="12">
        <f t="shared" ca="1" si="0"/>
        <v>41400</v>
      </c>
      <c r="H10" s="12">
        <f t="shared" ca="1" si="0"/>
        <v>41400</v>
      </c>
      <c r="I10" s="12">
        <f t="shared" ca="1" si="0"/>
        <v>20700</v>
      </c>
      <c r="J10" s="12">
        <f t="shared" ca="1" si="0"/>
        <v>19900</v>
      </c>
      <c r="K10" s="12">
        <f t="shared" ca="1" si="0"/>
        <v>0</v>
      </c>
      <c r="L10" s="12">
        <f t="shared" ca="1" si="0"/>
        <v>0</v>
      </c>
      <c r="M10" s="12">
        <f t="shared" ca="1" si="0"/>
        <v>0</v>
      </c>
      <c r="N10" s="12">
        <f t="shared" ca="1" si="0"/>
        <v>0</v>
      </c>
      <c r="O10" s="13">
        <f ca="1">SUM(C10:N10)</f>
        <v>292500</v>
      </c>
    </row>
    <row r="11" spans="2:15" s="1" customFormat="1" ht="13.5" thickBot="1" x14ac:dyDescent="0.25">
      <c r="B11" s="8" t="s">
        <v>34</v>
      </c>
      <c r="C11" s="14">
        <f ca="1">C7+C10</f>
        <v>51400</v>
      </c>
      <c r="D11" s="14">
        <f ca="1">C11+D10</f>
        <v>96800</v>
      </c>
      <c r="E11" s="14">
        <f t="shared" ref="E11:N11" ca="1" si="1">D11+E10</f>
        <v>132700</v>
      </c>
      <c r="F11" s="14">
        <f t="shared" ca="1" si="1"/>
        <v>174100</v>
      </c>
      <c r="G11" s="14">
        <f t="shared" ca="1" si="1"/>
        <v>215500</v>
      </c>
      <c r="H11" s="14">
        <f t="shared" ca="1" si="1"/>
        <v>256900</v>
      </c>
      <c r="I11" s="14">
        <f t="shared" ca="1" si="1"/>
        <v>277600</v>
      </c>
      <c r="J11" s="14">
        <f t="shared" ca="1" si="1"/>
        <v>297500</v>
      </c>
      <c r="K11" s="14">
        <f t="shared" ca="1" si="1"/>
        <v>297500</v>
      </c>
      <c r="L11" s="14">
        <f t="shared" ca="1" si="1"/>
        <v>297500</v>
      </c>
      <c r="M11" s="14">
        <f t="shared" ca="1" si="1"/>
        <v>297500</v>
      </c>
      <c r="N11" s="14">
        <f t="shared" ca="1" si="1"/>
        <v>297500</v>
      </c>
      <c r="O11" s="15">
        <f ca="1">N11</f>
        <v>297500</v>
      </c>
    </row>
    <row r="12" spans="2:15" s="1" customFormat="1" ht="14.25" thickTop="1" thickBot="1" x14ac:dyDescent="0.25">
      <c r="O12" s="29"/>
    </row>
    <row r="13" spans="2:15" s="1" customFormat="1" ht="13.5" thickTop="1" x14ac:dyDescent="0.2">
      <c r="B13" s="18" t="s">
        <v>35</v>
      </c>
      <c r="C13" s="19">
        <f ca="1">SUM(OFFSET(C13,1,0):OFFSET(C24,-1,0))</f>
        <v>43200</v>
      </c>
      <c r="D13" s="19">
        <f ca="1">SUM(OFFSET(D13,1,0):OFFSET(D24,-1,0))</f>
        <v>42200</v>
      </c>
      <c r="E13" s="19">
        <f ca="1">SUM(OFFSET(E13,1,0):OFFSET(E24,-1,0))</f>
        <v>32700</v>
      </c>
      <c r="F13" s="19">
        <f ca="1">SUM(OFFSET(F13,1,0):OFFSET(F24,-1,0))</f>
        <v>38200</v>
      </c>
      <c r="G13" s="19">
        <f ca="1">SUM(OFFSET(G13,1,0):OFFSET(G24,-1,0))</f>
        <v>38200</v>
      </c>
      <c r="H13" s="19">
        <f ca="1">SUM(OFFSET(H13,1,0):OFFSET(H24,-1,0))</f>
        <v>38200</v>
      </c>
      <c r="I13" s="19">
        <f ca="1">SUM(OFFSET(I13,1,0):OFFSET(I24,-1,0))</f>
        <v>20700</v>
      </c>
      <c r="J13" s="19">
        <f ca="1">SUM(OFFSET(J13,1,0):OFFSET(J24,-1,0))</f>
        <v>19900</v>
      </c>
      <c r="K13" s="19">
        <f ca="1">SUM(OFFSET(K13,1,0):OFFSET(K24,-1,0))</f>
        <v>0</v>
      </c>
      <c r="L13" s="19">
        <f ca="1">SUM(OFFSET(L13,1,0):OFFSET(L24,-1,0))</f>
        <v>0</v>
      </c>
      <c r="M13" s="19">
        <f ca="1">SUM(OFFSET(M13,1,0):OFFSET(M24,-1,0))</f>
        <v>0</v>
      </c>
      <c r="N13" s="19">
        <f ca="1">SUM(OFFSET(N13,1,0):OFFSET(N24,-1,0))</f>
        <v>0</v>
      </c>
      <c r="O13" s="20">
        <f ca="1">SUM(C13:N13)</f>
        <v>273300</v>
      </c>
    </row>
    <row r="14" spans="2:15" s="1" customFormat="1" x14ac:dyDescent="0.2">
      <c r="B14" s="16" t="s">
        <v>7</v>
      </c>
      <c r="C14" s="37">
        <f>SUMIFS('Fuente de datos'!$E:$E,'Fuente de datos'!$A:$A,"&gt;=01/01/2020",'Fuente de datos'!$A:$A,"&lt;="&amp;'Flujo de Caja'!$C$5,'Fuente de datos'!$D:$D,'Flujo de Caja'!B14)</f>
        <v>15000</v>
      </c>
      <c r="D14" s="37">
        <f>SUMIFS('Fuente de datos'!$E:$E,'Fuente de datos'!$A:$A,"&gt;"&amp;'Flujo de Caja'!$C$5,'Fuente de datos'!$A:$A,"&lt;="&amp;'Flujo de Caja'!$D$5,'Fuente de datos'!$D:$D,'Flujo de Caja'!B14)</f>
        <v>15000</v>
      </c>
      <c r="E14" s="21">
        <f>SUMIFS('Fuente de datos'!$E:$E,'Fuente de datos'!$A:$A,"&gt;"&amp;'Flujo de Caja'!$D$5,'Fuente de datos'!$A:$A,"&lt;="&amp;'Flujo de Caja'!$E$5, 'Fuente de datos'!$D:$D,'Flujo de Caja'!B14)</f>
        <v>10000</v>
      </c>
      <c r="F14" s="21">
        <f>SUMIFS('Fuente de datos'!$E:$E,'Fuente de datos'!$A:$A,"&gt;"&amp;'Flujo de Caja'!$E$5,'Fuente de datos'!$A:$A,"&lt;="&amp;'Flujo de Caja'!$F$5, 'Fuente de datos'!$D:$D,'Flujo de Caja'!B14)</f>
        <v>10000</v>
      </c>
      <c r="G14" s="21">
        <f>SUMIFS('Fuente de datos'!$E:$E,'Fuente de datos'!$A:$A,"&gt;"&amp;'Flujo de Caja'!$F$5,'Fuente de datos'!$A:$A,"&lt;="&amp;'Flujo de Caja'!$G$5, 'Fuente de datos'!$D:$D,'Flujo de Caja'!B14)</f>
        <v>10000</v>
      </c>
      <c r="H14" s="21">
        <f>SUMIFS('Fuente de datos'!$E:$E,'Fuente de datos'!$A:$A,"&gt;"&amp;'Flujo de Caja'!$G$5,'Fuente de datos'!$A:$A,"&lt;="&amp;'Flujo de Caja'!$H$5, 'Fuente de datos'!$D:$D,'Flujo de Caja'!B14)</f>
        <v>10000</v>
      </c>
      <c r="I14" s="21">
        <f>SUMIFS('Fuente de datos'!$E:$E,'Fuente de datos'!$A:$A,"&gt;"&amp;'Flujo de Caja'!$H$5,'Fuente de datos'!$A:$A,"&lt;="&amp;'Flujo de Caja'!$I$5, 'Fuente de datos'!$D:$D,'Flujo de Caja'!B14)</f>
        <v>5000</v>
      </c>
      <c r="J14" s="21">
        <f>SUMIFS('Fuente de datos'!$E:$E,'Fuente de datos'!$A:$A,"&gt;"&amp;'Flujo de Caja'!$I$5,'Fuente de datos'!$A:$A,"&lt;="&amp;'Flujo de Caja'!$J$5, 'Fuente de datos'!$D:$D,'Flujo de Caja'!B14)</f>
        <v>7900</v>
      </c>
      <c r="K14" s="21">
        <f>SUMIFS('Fuente de datos'!$E:$E,'Fuente de datos'!$A:$A,"&gt;"&amp;'Flujo de Caja'!$J$5,'Fuente de datos'!$A:$A,"&lt;="&amp;'Flujo de Caja'!$K$5, 'Fuente de datos'!$D:$D,'Flujo de Caja'!B14)</f>
        <v>0</v>
      </c>
      <c r="L14" s="21">
        <f>SUMIFS('Fuente de datos'!$E:$E,'Fuente de datos'!$A:$A,"&gt;"&amp;'Flujo de Caja'!$K$5,'Fuente de datos'!$A:$A,"&lt;="&amp;'Flujo de Caja'!$L$5, 'Fuente de datos'!$D:$D,'Flujo de Caja'!B14)</f>
        <v>0</v>
      </c>
      <c r="M14" s="21">
        <f>SUMIFS('Fuente de datos'!$E:$E,'Fuente de datos'!$A:$A,"&gt;"&amp;'Flujo de Caja'!$L$5,'Fuente de datos'!$A:$A,"&lt;="&amp;'Flujo de Caja'!$M$5, 'Fuente de datos'!$D:$D,'Flujo de Caja'!B14)</f>
        <v>0</v>
      </c>
      <c r="N14" s="37">
        <f>SUMIFS('Fuente de datos'!$E:$E,'Fuente de datos'!$A:$A,"&gt;"&amp;'Flujo de Caja'!$M$5,'Fuente de datos'!$A:$A,"&lt;="&amp;'Flujo de Caja'!$N$5, 'Fuente de datos'!$D:$D,'Flujo de Caja'!B14)</f>
        <v>0</v>
      </c>
      <c r="O14" s="22">
        <f t="shared" ref="O14:O21" si="2">SUM(C14:N14)</f>
        <v>82900</v>
      </c>
    </row>
    <row r="15" spans="2:15" s="1" customFormat="1" x14ac:dyDescent="0.2">
      <c r="B15" s="16" t="s">
        <v>8</v>
      </c>
      <c r="C15" s="37">
        <f>SUMIFS('Fuente de datos'!$E:$E,'Fuente de datos'!$A:$A,"&gt;=01/01/2020",'Fuente de datos'!$A:$A,"&lt;="&amp;'Flujo de Caja'!$C$5,'Fuente de datos'!$D:$D,'Flujo de Caja'!B15)</f>
        <v>10000</v>
      </c>
      <c r="D15" s="37">
        <f>SUMIFS('Fuente de datos'!$E:$E,'Fuente de datos'!$A:$A,"&gt;"&amp;'Flujo de Caja'!$C$5,'Fuente de datos'!$A:$A,"&lt;="&amp;'Flujo de Caja'!$D$5,'Fuente de datos'!$D:$D,'Flujo de Caja'!B15)</f>
        <v>9000</v>
      </c>
      <c r="E15" s="21">
        <f>SUMIFS('Fuente de datos'!$E:$E,'Fuente de datos'!$A:$A,"&gt;"&amp;'Flujo de Caja'!$D$5,'Fuente de datos'!$A:$A,"&lt;="&amp;'Flujo de Caja'!$E$5, 'Fuente de datos'!$D:$D,'Flujo de Caja'!B15)</f>
        <v>4500</v>
      </c>
      <c r="F15" s="21">
        <f>SUMIFS('Fuente de datos'!$E:$E,'Fuente de datos'!$A:$A,"&gt;"&amp;'Flujo de Caja'!$E$5,'Fuente de datos'!$A:$A,"&lt;="&amp;'Flujo de Caja'!$F$5, 'Fuente de datos'!$D:$D,'Flujo de Caja'!B15)</f>
        <v>10000</v>
      </c>
      <c r="G15" s="21">
        <f>SUMIFS('Fuente de datos'!$E:$E,'Fuente de datos'!$A:$A,"&gt;"&amp;'Flujo de Caja'!$F$5,'Fuente de datos'!$A:$A,"&lt;="&amp;'Flujo de Caja'!$G$5, 'Fuente de datos'!$D:$D,'Flujo de Caja'!B15)</f>
        <v>10000</v>
      </c>
      <c r="H15" s="21">
        <f>SUMIFS('Fuente de datos'!$E:$E,'Fuente de datos'!$A:$A,"&gt;"&amp;'Flujo de Caja'!$G$5,'Fuente de datos'!$A:$A,"&lt;="&amp;'Flujo de Caja'!$H$5, 'Fuente de datos'!$D:$D,'Flujo de Caja'!B15)</f>
        <v>10000</v>
      </c>
      <c r="I15" s="21">
        <f>SUMIFS('Fuente de datos'!$E:$E,'Fuente de datos'!$A:$A,"&gt;"&amp;'Flujo de Caja'!$H$5,'Fuente de datos'!$A:$A,"&lt;="&amp;'Flujo de Caja'!$I$5, 'Fuente de datos'!$D:$D,'Flujo de Caja'!B15)</f>
        <v>5000</v>
      </c>
      <c r="J15" s="21">
        <f>SUMIFS('Fuente de datos'!$E:$E,'Fuente de datos'!$A:$A,"&gt;"&amp;'Flujo de Caja'!$I$5,'Fuente de datos'!$A:$A,"&lt;="&amp;'Flujo de Caja'!$J$5, 'Fuente de datos'!$D:$D,'Flujo de Caja'!B15)</f>
        <v>12000</v>
      </c>
      <c r="K15" s="21">
        <f>SUMIFS('Fuente de datos'!$E:$E,'Fuente de datos'!$A:$A,"&gt;"&amp;'Flujo de Caja'!$J$5,'Fuente de datos'!$A:$A,"&lt;="&amp;'Flujo de Caja'!$K$5, 'Fuente de datos'!$D:$D,'Flujo de Caja'!B15)</f>
        <v>0</v>
      </c>
      <c r="L15" s="21">
        <f>SUMIFS('Fuente de datos'!$E:$E,'Fuente de datos'!$A:$A,"&gt;"&amp;'Flujo de Caja'!$K$5,'Fuente de datos'!$A:$A,"&lt;="&amp;'Flujo de Caja'!$L$5, 'Fuente de datos'!$D:$D,'Flujo de Caja'!B15)</f>
        <v>0</v>
      </c>
      <c r="M15" s="21">
        <f>SUMIFS('Fuente de datos'!$E:$E,'Fuente de datos'!$A:$A,"&gt;"&amp;'Flujo de Caja'!$L$5,'Fuente de datos'!$A:$A,"&lt;="&amp;'Flujo de Caja'!$M$5, 'Fuente de datos'!$D:$D,'Flujo de Caja'!B15)</f>
        <v>0</v>
      </c>
      <c r="N15" s="37">
        <f>SUMIFS('Fuente de datos'!$E:$E,'Fuente de datos'!$A:$A,"&gt;"&amp;'Flujo de Caja'!$M$5,'Fuente de datos'!$A:$A,"&lt;="&amp;'Flujo de Caja'!$N$5, 'Fuente de datos'!$D:$D,'Flujo de Caja'!B15)</f>
        <v>0</v>
      </c>
      <c r="O15" s="22">
        <f t="shared" si="2"/>
        <v>70500</v>
      </c>
    </row>
    <row r="16" spans="2:15" s="1" customFormat="1" x14ac:dyDescent="0.2">
      <c r="B16" s="16" t="s">
        <v>15</v>
      </c>
      <c r="C16" s="37">
        <f>SUMIFS('Fuente de datos'!$E:$E,'Fuente de datos'!$A:$A,"&gt;=01/01/2020",'Fuente de datos'!$A:$A,"&lt;="&amp;'Flujo de Caja'!$C$5,'Fuente de datos'!$D:$D,'Flujo de Caja'!B16)</f>
        <v>5000</v>
      </c>
      <c r="D16" s="37">
        <f>SUMIFS('Fuente de datos'!$E:$E,'Fuente de datos'!$A:$A,"&gt;"&amp;'Flujo de Caja'!$C$5,'Fuente de datos'!$A:$A,"&lt;="&amp;'Flujo de Caja'!$D$5,'Fuente de datos'!$D:$D,'Flujo de Caja'!B16)</f>
        <v>5000</v>
      </c>
      <c r="E16" s="21">
        <f>SUMIFS('Fuente de datos'!$E:$E,'Fuente de datos'!$A:$A,"&gt;"&amp;'Flujo de Caja'!$D$5,'Fuente de datos'!$A:$A,"&lt;="&amp;'Flujo de Caja'!$E$5, 'Fuente de datos'!$D:$D,'Flujo de Caja'!B16)</f>
        <v>5000</v>
      </c>
      <c r="F16" s="21">
        <f>SUMIFS('Fuente de datos'!$E:$E,'Fuente de datos'!$A:$A,"&gt;"&amp;'Flujo de Caja'!$E$5,'Fuente de datos'!$A:$A,"&lt;="&amp;'Flujo de Caja'!$F$5, 'Fuente de datos'!$D:$D,'Flujo de Caja'!B16)</f>
        <v>5000</v>
      </c>
      <c r="G16" s="21">
        <f>SUMIFS('Fuente de datos'!$E:$E,'Fuente de datos'!$A:$A,"&gt;"&amp;'Flujo de Caja'!$F$5,'Fuente de datos'!$A:$A,"&lt;="&amp;'Flujo de Caja'!$G$5, 'Fuente de datos'!$D:$D,'Flujo de Caja'!B16)</f>
        <v>5000</v>
      </c>
      <c r="H16" s="21">
        <f>SUMIFS('Fuente de datos'!$E:$E,'Fuente de datos'!$A:$A,"&gt;"&amp;'Flujo de Caja'!$G$5,'Fuente de datos'!$A:$A,"&lt;="&amp;'Flujo de Caja'!$H$5, 'Fuente de datos'!$D:$D,'Flujo de Caja'!B16)</f>
        <v>5000</v>
      </c>
      <c r="I16" s="21">
        <f>SUMIFS('Fuente de datos'!$E:$E,'Fuente de datos'!$A:$A,"&gt;"&amp;'Flujo de Caja'!$H$5,'Fuente de datos'!$A:$A,"&lt;="&amp;'Flujo de Caja'!$I$5, 'Fuente de datos'!$D:$D,'Flujo de Caja'!B16)</f>
        <v>8000</v>
      </c>
      <c r="J16" s="21">
        <f>SUMIFS('Fuente de datos'!$E:$E,'Fuente de datos'!$A:$A,"&gt;"&amp;'Flujo de Caja'!$I$5,'Fuente de datos'!$A:$A,"&lt;="&amp;'Flujo de Caja'!$J$5, 'Fuente de datos'!$D:$D,'Flujo de Caja'!B16)</f>
        <v>0</v>
      </c>
      <c r="K16" s="21">
        <f>SUMIFS('Fuente de datos'!$E:$E,'Fuente de datos'!$A:$A,"&gt;"&amp;'Flujo de Caja'!$J$5,'Fuente de datos'!$A:$A,"&lt;="&amp;'Flujo de Caja'!$K$5, 'Fuente de datos'!$D:$D,'Flujo de Caja'!B16)</f>
        <v>0</v>
      </c>
      <c r="L16" s="21">
        <f>SUMIFS('Fuente de datos'!$E:$E,'Fuente de datos'!$A:$A,"&gt;"&amp;'Flujo de Caja'!$K$5,'Fuente de datos'!$A:$A,"&lt;="&amp;'Flujo de Caja'!$L$5, 'Fuente de datos'!$D:$D,'Flujo de Caja'!B16)</f>
        <v>0</v>
      </c>
      <c r="M16" s="21">
        <f>SUMIFS('Fuente de datos'!$E:$E,'Fuente de datos'!$A:$A,"&gt;"&amp;'Flujo de Caja'!$L$5,'Fuente de datos'!$A:$A,"&lt;="&amp;'Flujo de Caja'!$M$5, 'Fuente de datos'!$D:$D,'Flujo de Caja'!B16)</f>
        <v>0</v>
      </c>
      <c r="N16" s="37">
        <f>SUMIFS('Fuente de datos'!$E:$E,'Fuente de datos'!$A:$A,"&gt;"&amp;'Flujo de Caja'!$M$5,'Fuente de datos'!$A:$A,"&lt;="&amp;'Flujo de Caja'!$N$5, 'Fuente de datos'!$D:$D,'Flujo de Caja'!B16)</f>
        <v>0</v>
      </c>
      <c r="O16" s="22">
        <f t="shared" si="2"/>
        <v>38000</v>
      </c>
    </row>
    <row r="17" spans="2:15" s="1" customFormat="1" x14ac:dyDescent="0.2">
      <c r="B17" s="16" t="s">
        <v>16</v>
      </c>
      <c r="C17" s="37">
        <f>SUMIFS('Fuente de datos'!$E:$E,'Fuente de datos'!$A:$A,"&gt;=01/01/2020",'Fuente de datos'!$A:$A,"&lt;="&amp;'Flujo de Caja'!$C$5,'Fuente de datos'!$D:$D,'Flujo de Caja'!B17)</f>
        <v>1000</v>
      </c>
      <c r="D17" s="37">
        <f>SUMIFS('Fuente de datos'!$E:$E,'Fuente de datos'!$A:$A,"&gt;"&amp;'Flujo de Caja'!$C$5,'Fuente de datos'!$A:$A,"&lt;="&amp;'Flujo de Caja'!$D$5,'Fuente de datos'!$D:$D,'Flujo de Caja'!B17)</f>
        <v>1000</v>
      </c>
      <c r="E17" s="21">
        <f>SUMIFS('Fuente de datos'!$E:$E,'Fuente de datos'!$A:$A,"&gt;"&amp;'Flujo de Caja'!$D$5,'Fuente de datos'!$A:$A,"&lt;="&amp;'Flujo de Caja'!$E$5, 'Fuente de datos'!$D:$D,'Flujo de Caja'!B17)</f>
        <v>1000</v>
      </c>
      <c r="F17" s="21">
        <f>SUMIFS('Fuente de datos'!$E:$E,'Fuente de datos'!$A:$A,"&gt;"&amp;'Flujo de Caja'!$E$5,'Fuente de datos'!$A:$A,"&lt;="&amp;'Flujo de Caja'!$F$5, 'Fuente de datos'!$D:$D,'Flujo de Caja'!B17)</f>
        <v>1000</v>
      </c>
      <c r="G17" s="21">
        <f>SUMIFS('Fuente de datos'!$E:$E,'Fuente de datos'!$A:$A,"&gt;"&amp;'Flujo de Caja'!$F$5,'Fuente de datos'!$A:$A,"&lt;="&amp;'Flujo de Caja'!$G$5, 'Fuente de datos'!$D:$D,'Flujo de Caja'!B17)</f>
        <v>1000</v>
      </c>
      <c r="H17" s="21">
        <f>SUMIFS('Fuente de datos'!$E:$E,'Fuente de datos'!$A:$A,"&gt;"&amp;'Flujo de Caja'!$G$5,'Fuente de datos'!$A:$A,"&lt;="&amp;'Flujo de Caja'!$H$5, 'Fuente de datos'!$D:$D,'Flujo de Caja'!B17)</f>
        <v>1000</v>
      </c>
      <c r="I17" s="21">
        <f>SUMIFS('Fuente de datos'!$E:$E,'Fuente de datos'!$A:$A,"&gt;"&amp;'Flujo de Caja'!$H$5,'Fuente de datos'!$A:$A,"&lt;="&amp;'Flujo de Caja'!$I$5, 'Fuente de datos'!$D:$D,'Flujo de Caja'!B17)</f>
        <v>1000</v>
      </c>
      <c r="J17" s="21">
        <f>SUMIFS('Fuente de datos'!$E:$E,'Fuente de datos'!$A:$A,"&gt;"&amp;'Flujo de Caja'!$I$5,'Fuente de datos'!$A:$A,"&lt;="&amp;'Flujo de Caja'!$J$5, 'Fuente de datos'!$D:$D,'Flujo de Caja'!B17)</f>
        <v>0</v>
      </c>
      <c r="K17" s="21">
        <f>SUMIFS('Fuente de datos'!$E:$E,'Fuente de datos'!$A:$A,"&gt;"&amp;'Flujo de Caja'!$J$5,'Fuente de datos'!$A:$A,"&lt;="&amp;'Flujo de Caja'!$K$5, 'Fuente de datos'!$D:$D,'Flujo de Caja'!B17)</f>
        <v>0</v>
      </c>
      <c r="L17" s="21">
        <f>SUMIFS('Fuente de datos'!$E:$E,'Fuente de datos'!$A:$A,"&gt;"&amp;'Flujo de Caja'!$K$5,'Fuente de datos'!$A:$A,"&lt;="&amp;'Flujo de Caja'!$L$5, 'Fuente de datos'!$D:$D,'Flujo de Caja'!B17)</f>
        <v>0</v>
      </c>
      <c r="M17" s="21">
        <f>SUMIFS('Fuente de datos'!$E:$E,'Fuente de datos'!$A:$A,"&gt;"&amp;'Flujo de Caja'!$L$5,'Fuente de datos'!$A:$A,"&lt;="&amp;'Flujo de Caja'!$M$5, 'Fuente de datos'!$D:$D,'Flujo de Caja'!B17)</f>
        <v>0</v>
      </c>
      <c r="N17" s="37">
        <f>SUMIFS('Fuente de datos'!$E:$E,'Fuente de datos'!$A:$A,"&gt;"&amp;'Flujo de Caja'!$M$5,'Fuente de datos'!$A:$A,"&lt;="&amp;'Flujo de Caja'!$N$5, 'Fuente de datos'!$D:$D,'Flujo de Caja'!B17)</f>
        <v>0</v>
      </c>
      <c r="O17" s="22">
        <f t="shared" si="2"/>
        <v>7000</v>
      </c>
    </row>
    <row r="18" spans="2:15" s="1" customFormat="1" x14ac:dyDescent="0.2">
      <c r="B18" s="16" t="s">
        <v>17</v>
      </c>
      <c r="C18" s="37">
        <f>SUMIFS('Fuente de datos'!$E:$E,'Fuente de datos'!$A:$A,"&gt;=01/01/2020",'Fuente de datos'!$A:$A,"&lt;="&amp;'Flujo de Caja'!$C$5,'Fuente de datos'!$D:$D,'Flujo de Caja'!B18)</f>
        <v>10000</v>
      </c>
      <c r="D18" s="37">
        <f>SUMIFS('Fuente de datos'!$E:$E,'Fuente de datos'!$A:$A,"&gt;"&amp;'Flujo de Caja'!$C$5,'Fuente de datos'!$A:$A,"&lt;="&amp;'Flujo de Caja'!$D$5,'Fuente de datos'!$D:$D,'Flujo de Caja'!B18)</f>
        <v>10000</v>
      </c>
      <c r="E18" s="21">
        <f>SUMIFS('Fuente de datos'!$E:$E,'Fuente de datos'!$A:$A,"&gt;"&amp;'Flujo de Caja'!$D$5,'Fuente de datos'!$A:$A,"&lt;="&amp;'Flujo de Caja'!$E$5, 'Fuente de datos'!$D:$D,'Flujo de Caja'!B18)</f>
        <v>10000</v>
      </c>
      <c r="F18" s="21">
        <f>SUMIFS('Fuente de datos'!$E:$E,'Fuente de datos'!$A:$A,"&gt;"&amp;'Flujo de Caja'!$E$5,'Fuente de datos'!$A:$A,"&lt;="&amp;'Flujo de Caja'!$F$5, 'Fuente de datos'!$D:$D,'Flujo de Caja'!B18)</f>
        <v>10000</v>
      </c>
      <c r="G18" s="21">
        <f>SUMIFS('Fuente de datos'!$E:$E,'Fuente de datos'!$A:$A,"&gt;"&amp;'Flujo de Caja'!$F$5,'Fuente de datos'!$A:$A,"&lt;="&amp;'Flujo de Caja'!$G$5, 'Fuente de datos'!$D:$D,'Flujo de Caja'!B18)</f>
        <v>10000</v>
      </c>
      <c r="H18" s="21">
        <f>SUMIFS('Fuente de datos'!$E:$E,'Fuente de datos'!$A:$A,"&gt;"&amp;'Flujo de Caja'!$G$5,'Fuente de datos'!$A:$A,"&lt;="&amp;'Flujo de Caja'!$H$5, 'Fuente de datos'!$D:$D,'Flujo de Caja'!B18)</f>
        <v>10000</v>
      </c>
      <c r="I18" s="21">
        <f>SUMIFS('Fuente de datos'!$E:$E,'Fuente de datos'!$A:$A,"&gt;"&amp;'Flujo de Caja'!$H$5,'Fuente de datos'!$A:$A,"&lt;="&amp;'Flujo de Caja'!$I$5, 'Fuente de datos'!$D:$D,'Flujo de Caja'!B18)</f>
        <v>500</v>
      </c>
      <c r="J18" s="21">
        <f>SUMIFS('Fuente de datos'!$E:$E,'Fuente de datos'!$A:$A,"&gt;"&amp;'Flujo de Caja'!$I$5,'Fuente de datos'!$A:$A,"&lt;="&amp;'Flujo de Caja'!$J$5, 'Fuente de datos'!$D:$D,'Flujo de Caja'!B18)</f>
        <v>0</v>
      </c>
      <c r="K18" s="21">
        <f>SUMIFS('Fuente de datos'!$E:$E,'Fuente de datos'!$A:$A,"&gt;"&amp;'Flujo de Caja'!$J$5,'Fuente de datos'!$A:$A,"&lt;="&amp;'Flujo de Caja'!$K$5, 'Fuente de datos'!$D:$D,'Flujo de Caja'!B18)</f>
        <v>0</v>
      </c>
      <c r="L18" s="21">
        <f>SUMIFS('Fuente de datos'!$E:$E,'Fuente de datos'!$A:$A,"&gt;"&amp;'Flujo de Caja'!$K$5,'Fuente de datos'!$A:$A,"&lt;="&amp;'Flujo de Caja'!$L$5, 'Fuente de datos'!$D:$D,'Flujo de Caja'!B18)</f>
        <v>0</v>
      </c>
      <c r="M18" s="21">
        <f>SUMIFS('Fuente de datos'!$E:$E,'Fuente de datos'!$A:$A,"&gt;"&amp;'Flujo de Caja'!$L$5,'Fuente de datos'!$A:$A,"&lt;="&amp;'Flujo de Caja'!$M$5, 'Fuente de datos'!$D:$D,'Flujo de Caja'!B18)</f>
        <v>0</v>
      </c>
      <c r="N18" s="37">
        <f>SUMIFS('Fuente de datos'!$E:$E,'Fuente de datos'!$A:$A,"&gt;"&amp;'Flujo de Caja'!$M$5,'Fuente de datos'!$A:$A,"&lt;="&amp;'Flujo de Caja'!$N$5, 'Fuente de datos'!$D:$D,'Flujo de Caja'!B18)</f>
        <v>0</v>
      </c>
      <c r="O18" s="22">
        <f t="shared" si="2"/>
        <v>60500</v>
      </c>
    </row>
    <row r="19" spans="2:15" s="1" customFormat="1" x14ac:dyDescent="0.2">
      <c r="B19" s="16" t="s">
        <v>18</v>
      </c>
      <c r="C19" s="37">
        <f>SUMIFS('Fuente de datos'!$E:$E,'Fuente de datos'!$A:$A,"&gt;=01/01/2020",'Fuente de datos'!$A:$A,"&lt;="&amp;'Flujo de Caja'!$C$5,'Fuente de datos'!$D:$D,'Flujo de Caja'!B19)</f>
        <v>1200</v>
      </c>
      <c r="D19" s="37">
        <f>SUMIFS('Fuente de datos'!$E:$E,'Fuente de datos'!$A:$A,"&gt;"&amp;'Flujo de Caja'!$C$5,'Fuente de datos'!$A:$A,"&lt;="&amp;'Flujo de Caja'!$D$5,'Fuente de datos'!$D:$D,'Flujo de Caja'!B19)</f>
        <v>1200</v>
      </c>
      <c r="E19" s="21">
        <f>SUMIFS('Fuente de datos'!$E:$E,'Fuente de datos'!$A:$A,"&gt;"&amp;'Flujo de Caja'!$D$5,'Fuente de datos'!$A:$A,"&lt;="&amp;'Flujo de Caja'!$E$5, 'Fuente de datos'!$D:$D,'Flujo de Caja'!B19)</f>
        <v>1200</v>
      </c>
      <c r="F19" s="21">
        <f>SUMIFS('Fuente de datos'!$E:$E,'Fuente de datos'!$A:$A,"&gt;"&amp;'Flujo de Caja'!$E$5,'Fuente de datos'!$A:$A,"&lt;="&amp;'Flujo de Caja'!$F$5, 'Fuente de datos'!$D:$D,'Flujo de Caja'!B19)</f>
        <v>1200</v>
      </c>
      <c r="G19" s="21">
        <f>SUMIFS('Fuente de datos'!$E:$E,'Fuente de datos'!$A:$A,"&gt;"&amp;'Flujo de Caja'!$F$5,'Fuente de datos'!$A:$A,"&lt;="&amp;'Flujo de Caja'!$G$5, 'Fuente de datos'!$D:$D,'Flujo de Caja'!B19)</f>
        <v>1200</v>
      </c>
      <c r="H19" s="21">
        <f>SUMIFS('Fuente de datos'!$E:$E,'Fuente de datos'!$A:$A,"&gt;"&amp;'Flujo de Caja'!$G$5,'Fuente de datos'!$A:$A,"&lt;="&amp;'Flujo de Caja'!$H$5, 'Fuente de datos'!$D:$D,'Flujo de Caja'!B19)</f>
        <v>1200</v>
      </c>
      <c r="I19" s="21">
        <f>SUMIFS('Fuente de datos'!$E:$E,'Fuente de datos'!$A:$A,"&gt;"&amp;'Flujo de Caja'!$H$5,'Fuente de datos'!$A:$A,"&lt;="&amp;'Flujo de Caja'!$I$5, 'Fuente de datos'!$D:$D,'Flujo de Caja'!B19)</f>
        <v>1200</v>
      </c>
      <c r="J19" s="21">
        <f>SUMIFS('Fuente de datos'!$E:$E,'Fuente de datos'!$A:$A,"&gt;"&amp;'Flujo de Caja'!$I$5,'Fuente de datos'!$A:$A,"&lt;="&amp;'Flujo de Caja'!$J$5, 'Fuente de datos'!$D:$D,'Flujo de Caja'!B19)</f>
        <v>0</v>
      </c>
      <c r="K19" s="21">
        <f>SUMIFS('Fuente de datos'!$E:$E,'Fuente de datos'!$A:$A,"&gt;"&amp;'Flujo de Caja'!$J$5,'Fuente de datos'!$A:$A,"&lt;="&amp;'Flujo de Caja'!$K$5, 'Fuente de datos'!$D:$D,'Flujo de Caja'!B19)</f>
        <v>0</v>
      </c>
      <c r="L19" s="21">
        <f>SUMIFS('Fuente de datos'!$E:$E,'Fuente de datos'!$A:$A,"&gt;"&amp;'Flujo de Caja'!$K$5,'Fuente de datos'!$A:$A,"&lt;="&amp;'Flujo de Caja'!$L$5, 'Fuente de datos'!$D:$D,'Flujo de Caja'!B19)</f>
        <v>0</v>
      </c>
      <c r="M19" s="21">
        <f>SUMIFS('Fuente de datos'!$E:$E,'Fuente de datos'!$A:$A,"&gt;"&amp;'Flujo de Caja'!$L$5,'Fuente de datos'!$A:$A,"&lt;="&amp;'Flujo de Caja'!$M$5, 'Fuente de datos'!$D:$D,'Flujo de Caja'!B19)</f>
        <v>0</v>
      </c>
      <c r="N19" s="37">
        <f>SUMIFS('Fuente de datos'!$E:$E,'Fuente de datos'!$A:$A,"&gt;"&amp;'Flujo de Caja'!$M$5,'Fuente de datos'!$A:$A,"&lt;="&amp;'Flujo de Caja'!$N$5, 'Fuente de datos'!$D:$D,'Flujo de Caja'!B19)</f>
        <v>0</v>
      </c>
      <c r="O19" s="22">
        <f t="shared" si="2"/>
        <v>8400</v>
      </c>
    </row>
    <row r="20" spans="2:15" s="1" customFormat="1" x14ac:dyDescent="0.2">
      <c r="B20" s="16" t="s">
        <v>19</v>
      </c>
      <c r="C20" s="37">
        <f>SUMIFS('Fuente de datos'!$E:$E,'Fuente de datos'!$A:$A,"&gt;=01/01/2020",'Fuente de datos'!$A:$A,"&lt;="&amp;'Flujo de Caja'!$C$5,'Fuente de datos'!$D:$D,'Flujo de Caja'!B20)</f>
        <v>500</v>
      </c>
      <c r="D20" s="37">
        <f>SUMIFS('Fuente de datos'!$E:$E,'Fuente de datos'!$A:$A,"&gt;"&amp;'Flujo de Caja'!$C$5,'Fuente de datos'!$A:$A,"&lt;="&amp;'Flujo de Caja'!$D$5,'Fuente de datos'!$D:$D,'Flujo de Caja'!B20)</f>
        <v>500</v>
      </c>
      <c r="E20" s="21">
        <f>SUMIFS('Fuente de datos'!$E:$E,'Fuente de datos'!$A:$A,"&gt;"&amp;'Flujo de Caja'!$D$5,'Fuente de datos'!$A:$A,"&lt;="&amp;'Flujo de Caja'!$E$5, 'Fuente de datos'!$D:$D,'Flujo de Caja'!B20)</f>
        <v>500</v>
      </c>
      <c r="F20" s="21">
        <f>SUMIFS('Fuente de datos'!$E:$E,'Fuente de datos'!$A:$A,"&gt;"&amp;'Flujo de Caja'!$E$5,'Fuente de datos'!$A:$A,"&lt;="&amp;'Flujo de Caja'!$F$5, 'Fuente de datos'!$D:$D,'Flujo de Caja'!B20)</f>
        <v>500</v>
      </c>
      <c r="G20" s="21">
        <f>SUMIFS('Fuente de datos'!$E:$E,'Fuente de datos'!$A:$A,"&gt;"&amp;'Flujo de Caja'!$F$5,'Fuente de datos'!$A:$A,"&lt;="&amp;'Flujo de Caja'!$G$5, 'Fuente de datos'!$D:$D,'Flujo de Caja'!B20)</f>
        <v>500</v>
      </c>
      <c r="H20" s="21">
        <f>SUMIFS('Fuente de datos'!$E:$E,'Fuente de datos'!$A:$A,"&gt;"&amp;'Flujo de Caja'!$G$5,'Fuente de datos'!$A:$A,"&lt;="&amp;'Flujo de Caja'!$H$5, 'Fuente de datos'!$D:$D,'Flujo de Caja'!B20)</f>
        <v>500</v>
      </c>
      <c r="I20" s="21">
        <f>SUMIFS('Fuente de datos'!$E:$E,'Fuente de datos'!$A:$A,"&gt;"&amp;'Flujo de Caja'!$H$5,'Fuente de datos'!$A:$A,"&lt;="&amp;'Flujo de Caja'!$I$5, 'Fuente de datos'!$D:$D,'Flujo de Caja'!B20)</f>
        <v>0</v>
      </c>
      <c r="J20" s="21">
        <f>SUMIFS('Fuente de datos'!$E:$E,'Fuente de datos'!$A:$A,"&gt;"&amp;'Flujo de Caja'!$I$5,'Fuente de datos'!$A:$A,"&lt;="&amp;'Flujo de Caja'!$J$5, 'Fuente de datos'!$D:$D,'Flujo de Caja'!B20)</f>
        <v>0</v>
      </c>
      <c r="K20" s="21">
        <f>SUMIFS('Fuente de datos'!$E:$E,'Fuente de datos'!$A:$A,"&gt;"&amp;'Flujo de Caja'!$J$5,'Fuente de datos'!$A:$A,"&lt;="&amp;'Flujo de Caja'!$K$5, 'Fuente de datos'!$D:$D,'Flujo de Caja'!B20)</f>
        <v>0</v>
      </c>
      <c r="L20" s="21">
        <f>SUMIFS('Fuente de datos'!$E:$E,'Fuente de datos'!$A:$A,"&gt;"&amp;'Flujo de Caja'!$K$5,'Fuente de datos'!$A:$A,"&lt;="&amp;'Flujo de Caja'!$L$5, 'Fuente de datos'!$D:$D,'Flujo de Caja'!B20)</f>
        <v>0</v>
      </c>
      <c r="M20" s="21">
        <f>SUMIFS('Fuente de datos'!$E:$E,'Fuente de datos'!$A:$A,"&gt;"&amp;'Flujo de Caja'!$L$5,'Fuente de datos'!$A:$A,"&lt;="&amp;'Flujo de Caja'!$M$5, 'Fuente de datos'!$D:$D,'Flujo de Caja'!B20)</f>
        <v>0</v>
      </c>
      <c r="N20" s="37">
        <f>SUMIFS('Fuente de datos'!$E:$E,'Fuente de datos'!$A:$A,"&gt;"&amp;'Flujo de Caja'!$M$5,'Fuente de datos'!$A:$A,"&lt;="&amp;'Flujo de Caja'!$N$5, 'Fuente de datos'!$D:$D,'Flujo de Caja'!B20)</f>
        <v>0</v>
      </c>
      <c r="O20" s="22">
        <f t="shared" si="2"/>
        <v>3000</v>
      </c>
    </row>
    <row r="21" spans="2:15" s="1" customFormat="1" ht="13.5" thickBot="1" x14ac:dyDescent="0.25">
      <c r="B21" s="17" t="s">
        <v>20</v>
      </c>
      <c r="C21" s="37">
        <f>SUMIFS('Fuente de datos'!$E:$E,'Fuente de datos'!$A:$A,"&gt;=01/01/2020",'Fuente de datos'!$A:$A,"&lt;="&amp;'Flujo de Caja'!$C$5,'Fuente de datos'!$D:$D,'Flujo de Caja'!B21)</f>
        <v>500</v>
      </c>
      <c r="D21" s="37">
        <f>SUMIFS('Fuente de datos'!$E:$E,'Fuente de datos'!$A:$A,"&gt;"&amp;'Flujo de Caja'!$C$5,'Fuente de datos'!$A:$A,"&lt;="&amp;'Flujo de Caja'!$D$5,'Fuente de datos'!$D:$D,'Flujo de Caja'!B21)</f>
        <v>500</v>
      </c>
      <c r="E21" s="21">
        <f>SUMIFS('Fuente de datos'!$E:$E,'Fuente de datos'!$A:$A,"&gt;"&amp;'Flujo de Caja'!$D$5,'Fuente de datos'!$A:$A,"&lt;="&amp;'Flujo de Caja'!$E$5, 'Fuente de datos'!$D:$D,'Flujo de Caja'!B21)</f>
        <v>500</v>
      </c>
      <c r="F21" s="21">
        <f>SUMIFS('Fuente de datos'!$E:$E,'Fuente de datos'!$A:$A,"&gt;"&amp;'Flujo de Caja'!$E$5,'Fuente de datos'!$A:$A,"&lt;="&amp;'Flujo de Caja'!$F$5, 'Fuente de datos'!$D:$D,'Flujo de Caja'!B21)</f>
        <v>500</v>
      </c>
      <c r="G21" s="21">
        <f>SUMIFS('Fuente de datos'!$E:$E,'Fuente de datos'!$A:$A,"&gt;"&amp;'Flujo de Caja'!$F$5,'Fuente de datos'!$A:$A,"&lt;="&amp;'Flujo de Caja'!$G$5, 'Fuente de datos'!$D:$D,'Flujo de Caja'!B21)</f>
        <v>500</v>
      </c>
      <c r="H21" s="21">
        <f>SUMIFS('Fuente de datos'!$E:$E,'Fuente de datos'!$A:$A,"&gt;"&amp;'Flujo de Caja'!$G$5,'Fuente de datos'!$A:$A,"&lt;="&amp;'Flujo de Caja'!$H$5, 'Fuente de datos'!$D:$D,'Flujo de Caja'!B21)</f>
        <v>500</v>
      </c>
      <c r="I21" s="21">
        <f>SUMIFS('Fuente de datos'!$E:$E,'Fuente de datos'!$A:$A,"&gt;"&amp;'Flujo de Caja'!$H$5,'Fuente de datos'!$A:$A,"&lt;="&amp;'Flujo de Caja'!$I$5, 'Fuente de datos'!$D:$D,'Flujo de Caja'!B21)</f>
        <v>0</v>
      </c>
      <c r="J21" s="21">
        <f>SUMIFS('Fuente de datos'!$E:$E,'Fuente de datos'!$A:$A,"&gt;"&amp;'Flujo de Caja'!$I$5,'Fuente de datos'!$A:$A,"&lt;="&amp;'Flujo de Caja'!$J$5, 'Fuente de datos'!$D:$D,'Flujo de Caja'!B21)</f>
        <v>0</v>
      </c>
      <c r="K21" s="21">
        <f>SUMIFS('Fuente de datos'!$E:$E,'Fuente de datos'!$A:$A,"&gt;"&amp;'Flujo de Caja'!$J$5,'Fuente de datos'!$A:$A,"&lt;="&amp;'Flujo de Caja'!$K$5, 'Fuente de datos'!$D:$D,'Flujo de Caja'!B21)</f>
        <v>0</v>
      </c>
      <c r="L21" s="21">
        <f>SUMIFS('Fuente de datos'!$E:$E,'Fuente de datos'!$A:$A,"&gt;"&amp;'Flujo de Caja'!$K$5,'Fuente de datos'!$A:$A,"&lt;="&amp;'Flujo de Caja'!$L$5, 'Fuente de datos'!$D:$D,'Flujo de Caja'!B21)</f>
        <v>0</v>
      </c>
      <c r="M21" s="21">
        <f>SUMIFS('Fuente de datos'!$E:$E,'Fuente de datos'!$A:$A,"&gt;"&amp;'Flujo de Caja'!$L$5,'Fuente de datos'!$A:$A,"&lt;="&amp;'Flujo de Caja'!$M$5, 'Fuente de datos'!$D:$D,'Flujo de Caja'!B21)</f>
        <v>0</v>
      </c>
      <c r="N21" s="37">
        <f>SUMIFS('Fuente de datos'!$E:$E,'Fuente de datos'!$A:$A,"&gt;"&amp;'Flujo de Caja'!$M$5,'Fuente de datos'!$A:$A,"&lt;="&amp;'Flujo de Caja'!$N$5, 'Fuente de datos'!$D:$D,'Flujo de Caja'!B21)</f>
        <v>0</v>
      </c>
      <c r="O21" s="23">
        <f t="shared" si="2"/>
        <v>3000</v>
      </c>
    </row>
    <row r="22" spans="2:15" s="1" customFormat="1" ht="13.5" thickTop="1" x14ac:dyDescent="0.2">
      <c r="B22" s="2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30"/>
    </row>
    <row r="23" spans="2:15" s="1" customFormat="1" ht="13.5" thickBot="1" x14ac:dyDescent="0.25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30"/>
    </row>
    <row r="24" spans="2:15" s="1" customFormat="1" ht="13.5" thickTop="1" x14ac:dyDescent="0.2">
      <c r="B24" s="27" t="s">
        <v>36</v>
      </c>
      <c r="C24" s="19">
        <f ca="1">SUM(OFFSET(C24,1,0):OFFSET(C29,-1,0))</f>
        <v>0</v>
      </c>
      <c r="D24" s="19">
        <f ca="1">SUM(OFFSET(D24,1,0):OFFSET(D29,-1,0))</f>
        <v>0</v>
      </c>
      <c r="E24" s="19">
        <f ca="1">SUM(OFFSET(E24,1,0):OFFSET(E29,-1,0))</f>
        <v>0</v>
      </c>
      <c r="F24" s="19">
        <f ca="1">SUM(OFFSET(F24,1,0):OFFSET(F29,-1,0))</f>
        <v>0</v>
      </c>
      <c r="G24" s="19">
        <f ca="1">SUM(OFFSET(G24,1,0):OFFSET(G29,-1,0))</f>
        <v>0</v>
      </c>
      <c r="H24" s="19">
        <f ca="1">SUM(OFFSET(H24,1,0):OFFSET(H29,-1,0))</f>
        <v>0</v>
      </c>
      <c r="I24" s="19">
        <f ca="1">SUM(OFFSET(I24,1,0):OFFSET(I29,-1,0))</f>
        <v>0</v>
      </c>
      <c r="J24" s="19">
        <f ca="1">SUM(OFFSET(J24,1,0):OFFSET(J29,-1,0))</f>
        <v>0</v>
      </c>
      <c r="K24" s="19">
        <f ca="1">SUM(OFFSET(K24,1,0):OFFSET(K29,-1,0))</f>
        <v>0</v>
      </c>
      <c r="L24" s="19">
        <f ca="1">SUM(OFFSET(L24,1,0):OFFSET(L29,-1,0))</f>
        <v>0</v>
      </c>
      <c r="M24" s="19">
        <f ca="1">SUM(OFFSET(M24,1,0):OFFSET(M29,-1,0))</f>
        <v>0</v>
      </c>
      <c r="N24" s="19">
        <f ca="1">SUM(OFFSET(N24,1,0):OFFSET(N29,-1,0))</f>
        <v>0</v>
      </c>
      <c r="O24" s="20">
        <f ca="1">SUM(C24:N24)</f>
        <v>0</v>
      </c>
    </row>
    <row r="25" spans="2:15" s="1" customFormat="1" x14ac:dyDescent="0.2">
      <c r="B25" s="16" t="s">
        <v>37</v>
      </c>
      <c r="C25" s="35">
        <f>SUMIFS('Fuente de datos'!$E:$E,'Fuente de datos'!$A:$A,"&gt;=01/01/2020",'Fuente de datos'!$A:$A,"&lt;="&amp;'Flujo de Caja'!$C$5,'Fuente de datos'!$D:$D,'Flujo de Caja'!B25)</f>
        <v>0</v>
      </c>
      <c r="D25" s="35">
        <f>SUMIFS('Fuente de datos'!$E:$E,'Fuente de datos'!$A:$A,"&gt;"&amp;'Flujo de Caja'!$C$5,'Fuente de datos'!$A:$A,"&lt;="&amp;'Flujo de Caja'!$D$5,'Fuente de datos'!$D:$D,'Flujo de Caja'!B25)</f>
        <v>0</v>
      </c>
      <c r="E25" s="35">
        <f>SUMIFS('Fuente de datos'!$E:$E,'Fuente de datos'!$A:$A,"&gt;"&amp;'Flujo de Caja'!$D$5,'Fuente de datos'!$A:$A,"&lt;="&amp;'Flujo de Caja'!$E$5, 'Fuente de datos'!$D:$D,'Flujo de Caja'!B25)</f>
        <v>0</v>
      </c>
      <c r="F25" s="35">
        <f>SUMIFS('Fuente de datos'!$E:$E,'Fuente de datos'!$A:$A,"&gt;"&amp;'Flujo de Caja'!$E$5,'Fuente de datos'!$A:$A,"&lt;="&amp;'Flujo de Caja'!$F$5, 'Fuente de datos'!$D:$D,'Flujo de Caja'!B25)</f>
        <v>0</v>
      </c>
      <c r="G25" s="35">
        <f>SUMIFS('Fuente de datos'!$E:$E,'Fuente de datos'!$A:$A,"&gt;"&amp;'Flujo de Caja'!$F$5,'Fuente de datos'!$A:$A,"&lt;="&amp;'Flujo de Caja'!$G$5, 'Fuente de datos'!$D:$D,'Flujo de Caja'!B25)</f>
        <v>0</v>
      </c>
      <c r="H25" s="35">
        <f>SUMIFS('Fuente de datos'!$E:$E,'Fuente de datos'!$A:$A,"&gt;"&amp;'Flujo de Caja'!$G$5,'Fuente de datos'!$A:$A,"&lt;="&amp;'Flujo de Caja'!$H$5, 'Fuente de datos'!$D:$D,'Flujo de Caja'!B25)</f>
        <v>0</v>
      </c>
      <c r="I25" s="35">
        <f>SUMIFS('Fuente de datos'!$E:$E,'Fuente de datos'!$A:$A,"&gt;"&amp;'Flujo de Caja'!$H$5,'Fuente de datos'!$A:$A,"&lt;="&amp;'Flujo de Caja'!$I$5, 'Fuente de datos'!$D:$D,'Flujo de Caja'!B25)</f>
        <v>0</v>
      </c>
      <c r="J25" s="35">
        <f>SUMIFS('Fuente de datos'!$E:$E,'Fuente de datos'!$A:$A,"&gt;"&amp;'Flujo de Caja'!$I$5,'Fuente de datos'!$A:$A,"&lt;="&amp;'Flujo de Caja'!$J$5, 'Fuente de datos'!$D:$D,'Flujo de Caja'!B25)</f>
        <v>0</v>
      </c>
      <c r="K25" s="35">
        <f>SUMIFS('Fuente de datos'!$E:$E,'Fuente de datos'!$A:$A,"&gt;"&amp;'Flujo de Caja'!$J$5,'Fuente de datos'!$A:$A,"&lt;="&amp;'Flujo de Caja'!$K$5, 'Fuente de datos'!$D:$D,'Flujo de Caja'!B25)</f>
        <v>0</v>
      </c>
      <c r="L25" s="35">
        <f>SUMIFS('Fuente de datos'!$E:$E,'Fuente de datos'!$A:$A,"&gt;"&amp;'Flujo de Caja'!$K$5,'Fuente de datos'!$A:$A,"&lt;="&amp;'Flujo de Caja'!$L$5, 'Fuente de datos'!$D:$D,'Flujo de Caja'!B25)</f>
        <v>0</v>
      </c>
      <c r="M25" s="36">
        <f>SUMIFS('Fuente de datos'!$E:$E,'Fuente de datos'!$A:$A,"&gt;"&amp;'Flujo de Caja'!$L$5,'Fuente de datos'!$A:$A,"&lt;="&amp;'Flujo de Caja'!$M$5, 'Fuente de datos'!$D:$D,'Flujo de Caja'!B25)</f>
        <v>0</v>
      </c>
      <c r="N25" s="36">
        <f>SUMIFS('Fuente de datos'!$E:$E,'Fuente de datos'!$A:$A,"&gt;"&amp;'Flujo de Caja'!$M$5,'Fuente de datos'!$A:$A,"&lt;="&amp;'Flujo de Caja'!$N$5, 'Fuente de datos'!$D:$D,'Flujo de Caja'!B25)</f>
        <v>0</v>
      </c>
      <c r="O25" s="22">
        <f>SUM(C25:N25)</f>
        <v>0</v>
      </c>
    </row>
    <row r="26" spans="2:15" s="1" customFormat="1" ht="13.5" thickBot="1" x14ac:dyDescent="0.25">
      <c r="B26" s="17" t="s">
        <v>38</v>
      </c>
      <c r="C26" s="35">
        <f>SUMIFS('Fuente de datos'!$E:$E,'Fuente de datos'!$A:$A,"&gt;=01/01/2020",'Fuente de datos'!$A:$A,"&lt;="&amp;'Flujo de Caja'!$C$5,'Fuente de datos'!$D:$D,'Flujo de Caja'!B26)</f>
        <v>0</v>
      </c>
      <c r="D26" s="35">
        <f>SUMIFS('Fuente de datos'!$E:$E,'Fuente de datos'!$A:$A,"&gt;"&amp;'Flujo de Caja'!$C$5,'Fuente de datos'!$A:$A,"&lt;="&amp;'Flujo de Caja'!$D$5,'Fuente de datos'!$D:$D,'Flujo de Caja'!B26)</f>
        <v>0</v>
      </c>
      <c r="E26" s="35">
        <f>SUMIFS('Fuente de datos'!$E:$E,'Fuente de datos'!$A:$A,"&gt;"&amp;'Flujo de Caja'!$D$5,'Fuente de datos'!$A:$A,"&lt;="&amp;'Flujo de Caja'!$E$5, 'Fuente de datos'!$D:$D,'Flujo de Caja'!B26)</f>
        <v>0</v>
      </c>
      <c r="F26" s="35">
        <f>SUMIFS('Fuente de datos'!$E:$E,'Fuente de datos'!$A:$A,"&gt;"&amp;'Flujo de Caja'!$E$5,'Fuente de datos'!$A:$A,"&lt;="&amp;'Flujo de Caja'!$F$5, 'Fuente de datos'!$D:$D,'Flujo de Caja'!B26)</f>
        <v>0</v>
      </c>
      <c r="G26" s="35">
        <f>SUMIFS('Fuente de datos'!$E:$E,'Fuente de datos'!$A:$A,"&gt;"&amp;'Flujo de Caja'!$F$5,'Fuente de datos'!$A:$A,"&lt;="&amp;'Flujo de Caja'!$G$5, 'Fuente de datos'!$D:$D,'Flujo de Caja'!B26)</f>
        <v>0</v>
      </c>
      <c r="H26" s="35">
        <f>SUMIFS('Fuente de datos'!$E:$E,'Fuente de datos'!$A:$A,"&gt;"&amp;'Flujo de Caja'!$G$5,'Fuente de datos'!$A:$A,"&lt;="&amp;'Flujo de Caja'!$H$5, 'Fuente de datos'!$D:$D,'Flujo de Caja'!B26)</f>
        <v>0</v>
      </c>
      <c r="I26" s="35">
        <f>SUMIFS('Fuente de datos'!$E:$E,'Fuente de datos'!$A:$A,"&gt;"&amp;'Flujo de Caja'!$H$5,'Fuente de datos'!$A:$A,"&lt;="&amp;'Flujo de Caja'!$I$5, 'Fuente de datos'!$D:$D,'Flujo de Caja'!B26)</f>
        <v>0</v>
      </c>
      <c r="J26" s="35">
        <f>SUMIFS('Fuente de datos'!$E:$E,'Fuente de datos'!$A:$A,"&gt;"&amp;'Flujo de Caja'!$I$5,'Fuente de datos'!$A:$A,"&lt;="&amp;'Flujo de Caja'!$J$5, 'Fuente de datos'!$D:$D,'Flujo de Caja'!B26)</f>
        <v>0</v>
      </c>
      <c r="K26" s="35">
        <f>SUMIFS('Fuente de datos'!$E:$E,'Fuente de datos'!$A:$A,"&gt;"&amp;'Flujo de Caja'!$J$5,'Fuente de datos'!$A:$A,"&lt;="&amp;'Flujo de Caja'!$K$5, 'Fuente de datos'!$D:$D,'Flujo de Caja'!B26)</f>
        <v>0</v>
      </c>
      <c r="L26" s="35">
        <f>SUMIFS('Fuente de datos'!$E:$E,'Fuente de datos'!$A:$A,"&gt;"&amp;'Flujo de Caja'!$K$5,'Fuente de datos'!$A:$A,"&lt;="&amp;'Flujo de Caja'!$L$5, 'Fuente de datos'!$D:$D,'Flujo de Caja'!B26)</f>
        <v>0</v>
      </c>
      <c r="M26" s="36">
        <f>SUMIFS('Fuente de datos'!$E:$E,'Fuente de datos'!$A:$A,"&gt;"&amp;'Flujo de Caja'!$L$5,'Fuente de datos'!$A:$A,"&lt;="&amp;'Flujo de Caja'!$M$5, 'Fuente de datos'!$D:$D,'Flujo de Caja'!B26)</f>
        <v>0</v>
      </c>
      <c r="N26" s="36">
        <f>SUMIFS('Fuente de datos'!$E:$E,'Fuente de datos'!$A:$A,"&gt;"&amp;'Flujo de Caja'!$M$5,'Fuente de datos'!$A:$A,"&lt;="&amp;'Flujo de Caja'!$N$5, 'Fuente de datos'!$D:$D,'Flujo de Caja'!B26)</f>
        <v>0</v>
      </c>
      <c r="O26" s="23">
        <f>SUM(C26:N26)</f>
        <v>0</v>
      </c>
    </row>
    <row r="27" spans="2:15" s="1" customFormat="1" ht="13.5" thickTop="1" x14ac:dyDescent="0.2"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30"/>
    </row>
    <row r="28" spans="2:15" s="1" customFormat="1" ht="13.5" thickBot="1" x14ac:dyDescent="0.25"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30"/>
    </row>
    <row r="29" spans="2:15" s="1" customFormat="1" ht="13.5" thickTop="1" x14ac:dyDescent="0.2">
      <c r="B29" s="18" t="s">
        <v>39</v>
      </c>
      <c r="C29" s="19">
        <f ca="1">SUM(OFFSET(C29,1,0):OFFSET(C102,-1,0))</f>
        <v>3200</v>
      </c>
      <c r="D29" s="19">
        <f ca="1">SUM(OFFSET(D29,1,0):OFFSET(D102,-1,0))</f>
        <v>3200</v>
      </c>
      <c r="E29" s="19">
        <f ca="1">SUM(OFFSET(E29,1,0):OFFSET(E102,-1,0))</f>
        <v>3200</v>
      </c>
      <c r="F29" s="19">
        <f ca="1">SUM(OFFSET(F29,1,0):OFFSET(F102,-1,0))</f>
        <v>3200</v>
      </c>
      <c r="G29" s="19">
        <f ca="1">SUM(OFFSET(G29,1,0):OFFSET(G102,-1,0))</f>
        <v>3200</v>
      </c>
      <c r="H29" s="19">
        <f ca="1">SUM(OFFSET(H29,1,0):OFFSET(H102,-1,0))</f>
        <v>3200</v>
      </c>
      <c r="I29" s="19">
        <f ca="1">SUM(OFFSET(I29,1,0):OFFSET(I102,-1,0))</f>
        <v>0</v>
      </c>
      <c r="J29" s="19">
        <f ca="1">SUM(OFFSET(J29,1,0):OFFSET(J102,-1,0))</f>
        <v>0</v>
      </c>
      <c r="K29" s="19">
        <f ca="1">SUM(OFFSET(K29,1,0):OFFSET(K102,-1,0))</f>
        <v>0</v>
      </c>
      <c r="L29" s="19">
        <f ca="1">SUM(OFFSET(L29,1,0):OFFSET(L102,-1,0))</f>
        <v>0</v>
      </c>
      <c r="M29" s="19">
        <f ca="1">SUM(OFFSET(M29,1,0):OFFSET(M102,-1,0))</f>
        <v>0</v>
      </c>
      <c r="N29" s="19">
        <f ca="1">SUM(OFFSET(N29,1,0):OFFSET(N102,-1,0))</f>
        <v>0</v>
      </c>
      <c r="O29" s="20">
        <f t="shared" ref="O29:O36" ca="1" si="3">SUM(C29:N29)</f>
        <v>19200</v>
      </c>
    </row>
    <row r="30" spans="2:15" s="1" customFormat="1" x14ac:dyDescent="0.2">
      <c r="B30" s="16" t="s">
        <v>14</v>
      </c>
      <c r="C30" s="24">
        <f>SUMIFS('Fuente de datos'!$E:$E,'Fuente de datos'!$A:$A,"&gt;=01/01/2020",'Fuente de datos'!$A:$A,"&lt;="&amp;'Flujo de Caja'!$C$5,'Fuente de datos'!$D:$D,'Flujo de Caja'!B30)</f>
        <v>1200</v>
      </c>
      <c r="D30" s="24">
        <f>SUMIFS('Fuente de datos'!$E:$E,'Fuente de datos'!$A:$A,"&gt;"&amp;'Flujo de Caja'!$C$5,'Fuente de datos'!$A:$A,"&lt;="&amp;'Flujo de Caja'!$D$5,'Fuente de datos'!$D:$D,'Flujo de Caja'!B30)</f>
        <v>1200</v>
      </c>
      <c r="E30" s="24">
        <f>SUMIFS('Fuente de datos'!$E:$E,'Fuente de datos'!$A:$A,"&gt;"&amp;'Flujo de Caja'!$D$5,'Fuente de datos'!$A:$A,"&lt;="&amp;'Flujo de Caja'!$E$5, 'Fuente de datos'!$D:$D,'Flujo de Caja'!B30)</f>
        <v>1200</v>
      </c>
      <c r="F30" s="24">
        <f>SUMIFS('Fuente de datos'!$E:$E,'Fuente de datos'!$A:$A,"&gt;"&amp;'Flujo de Caja'!$E$5,'Fuente de datos'!$A:$A,"&lt;="&amp;'Flujo de Caja'!$F$5, 'Fuente de datos'!$D:$D,'Flujo de Caja'!B30)</f>
        <v>1200</v>
      </c>
      <c r="G30" s="24">
        <f>SUMIFS('Fuente de datos'!$E:$E,'Fuente de datos'!$A:$A,"&gt;"&amp;'Flujo de Caja'!$F$5,'Fuente de datos'!$A:$A,"&lt;="&amp;'Flujo de Caja'!$G$5, 'Fuente de datos'!$D:$D,'Flujo de Caja'!B30)</f>
        <v>1200</v>
      </c>
      <c r="H30" s="24">
        <f>SUMIFS('Fuente de datos'!$E:$E,'Fuente de datos'!$A:$A,"&gt;"&amp;'Flujo de Caja'!$G$5,'Fuente de datos'!$A:$A,"&lt;="&amp;'Flujo de Caja'!$H$5, 'Fuente de datos'!$D:$D,'Flujo de Caja'!B30)</f>
        <v>1200</v>
      </c>
      <c r="I30" s="24">
        <f>SUMIFS('Fuente de datos'!$E:$E,'Fuente de datos'!$A:$A,"&gt;"&amp;'Flujo de Caja'!$H$5,'Fuente de datos'!$A:$A,"&lt;="&amp;'Flujo de Caja'!$I$5, 'Fuente de datos'!$D:$D,'Flujo de Caja'!B30)</f>
        <v>0</v>
      </c>
      <c r="J30" s="24">
        <f>SUMIFS('Fuente de datos'!$E:$E,'Fuente de datos'!$A:$A,"&gt;"&amp;'Flujo de Caja'!$I$5,'Fuente de datos'!$A:$A,"&lt;="&amp;'Flujo de Caja'!$J$5, 'Fuente de datos'!$D:$D,'Flujo de Caja'!B30)</f>
        <v>0</v>
      </c>
      <c r="K30" s="24">
        <f>SUMIFS('Fuente de datos'!$E:$E,'Fuente de datos'!$A:$A,"&gt;"&amp;'Flujo de Caja'!$J$5,'Fuente de datos'!$A:$A,"&lt;="&amp;'Flujo de Caja'!$K$5, 'Fuente de datos'!$D:$D,'Flujo de Caja'!B30)</f>
        <v>0</v>
      </c>
      <c r="L30" s="24">
        <f>SUMIFS('Fuente de datos'!$E:$E,'Fuente de datos'!$A:$A,"&gt;"&amp;'Flujo de Caja'!$K$5,'Fuente de datos'!$A:$A,"&lt;="&amp;'Flujo de Caja'!$L$5, 'Fuente de datos'!$D:$D,'Flujo de Caja'!B30)</f>
        <v>0</v>
      </c>
      <c r="M30" s="24">
        <f>SUMIFS('Fuente de datos'!$E:$E,'Fuente de datos'!$A:$A,"&gt;"&amp;'Flujo de Caja'!$L$5,'Fuente de datos'!$A:$A,"&lt;="&amp;'Flujo de Caja'!$M$5, 'Fuente de datos'!$D:$D,'Flujo de Caja'!B30)</f>
        <v>0</v>
      </c>
      <c r="N30" s="34">
        <f>SUMIFS('Fuente de datos'!$E:$E,'Fuente de datos'!$A:$A,"&gt;"&amp;'Flujo de Caja'!$M$5,'Fuente de datos'!$A:$A,"&lt;="&amp;'Flujo de Caja'!$N$5, 'Fuente de datos'!$D:$D,'Flujo de Caja'!B30)</f>
        <v>0</v>
      </c>
      <c r="O30" s="22">
        <f t="shared" si="3"/>
        <v>7200</v>
      </c>
    </row>
    <row r="31" spans="2:15" s="1" customFormat="1" x14ac:dyDescent="0.2">
      <c r="B31" s="16" t="s">
        <v>21</v>
      </c>
      <c r="C31" s="24">
        <f>SUMIFS('Fuente de datos'!$E:$E,'Fuente de datos'!$A:$A,"&gt;=01/01/2020",'Fuente de datos'!$A:$A,"&lt;="&amp;'Flujo de Caja'!$C$5,'Fuente de datos'!$D:$D,'Flujo de Caja'!B31)</f>
        <v>200</v>
      </c>
      <c r="D31" s="24">
        <f>SUMIFS('Fuente de datos'!$E:$E,'Fuente de datos'!$A:$A,"&gt;"&amp;'Flujo de Caja'!$C$5,'Fuente de datos'!$A:$A,"&lt;="&amp;'Flujo de Caja'!$D$5,'Fuente de datos'!$D:$D,'Flujo de Caja'!B31)</f>
        <v>200</v>
      </c>
      <c r="E31" s="24">
        <f>SUMIFS('Fuente de datos'!$E:$E,'Fuente de datos'!$A:$A,"&gt;"&amp;'Flujo de Caja'!$D$5,'Fuente de datos'!$A:$A,"&lt;="&amp;'Flujo de Caja'!$E$5, 'Fuente de datos'!$D:$D,'Flujo de Caja'!B31)</f>
        <v>200</v>
      </c>
      <c r="F31" s="24">
        <f>SUMIFS('Fuente de datos'!$E:$E,'Fuente de datos'!$A:$A,"&gt;"&amp;'Flujo de Caja'!$E$5,'Fuente de datos'!$A:$A,"&lt;="&amp;'Flujo de Caja'!$F$5, 'Fuente de datos'!$D:$D,'Flujo de Caja'!B31)</f>
        <v>200</v>
      </c>
      <c r="G31" s="24">
        <f>SUMIFS('Fuente de datos'!$E:$E,'Fuente de datos'!$A:$A,"&gt;"&amp;'Flujo de Caja'!$F$5,'Fuente de datos'!$A:$A,"&lt;="&amp;'Flujo de Caja'!$G$5, 'Fuente de datos'!$D:$D,'Flujo de Caja'!B31)</f>
        <v>200</v>
      </c>
      <c r="H31" s="24">
        <f>SUMIFS('Fuente de datos'!$E:$E,'Fuente de datos'!$A:$A,"&gt;"&amp;'Flujo de Caja'!$G$5,'Fuente de datos'!$A:$A,"&lt;="&amp;'Flujo de Caja'!$H$5, 'Fuente de datos'!$D:$D,'Flujo de Caja'!B31)</f>
        <v>200</v>
      </c>
      <c r="I31" s="24">
        <f>SUMIFS('Fuente de datos'!$E:$E,'Fuente de datos'!$A:$A,"&gt;"&amp;'Flujo de Caja'!$H$5,'Fuente de datos'!$A:$A,"&lt;="&amp;'Flujo de Caja'!$I$5, 'Fuente de datos'!$D:$D,'Flujo de Caja'!B31)</f>
        <v>0</v>
      </c>
      <c r="J31" s="24">
        <f>SUMIFS('Fuente de datos'!$E:$E,'Fuente de datos'!$A:$A,"&gt;"&amp;'Flujo de Caja'!$I$5,'Fuente de datos'!$A:$A,"&lt;="&amp;'Flujo de Caja'!$J$5, 'Fuente de datos'!$D:$D,'Flujo de Caja'!B31)</f>
        <v>0</v>
      </c>
      <c r="K31" s="24">
        <f>SUMIFS('Fuente de datos'!$E:$E,'Fuente de datos'!$A:$A,"&gt;"&amp;'Flujo de Caja'!$J$5,'Fuente de datos'!$A:$A,"&lt;="&amp;'Flujo de Caja'!$K$5, 'Fuente de datos'!$D:$D,'Flujo de Caja'!B31)</f>
        <v>0</v>
      </c>
      <c r="L31" s="24">
        <f>SUMIFS('Fuente de datos'!$E:$E,'Fuente de datos'!$A:$A,"&gt;"&amp;'Flujo de Caja'!$K$5,'Fuente de datos'!$A:$A,"&lt;="&amp;'Flujo de Caja'!$L$5, 'Fuente de datos'!$D:$D,'Flujo de Caja'!B31)</f>
        <v>0</v>
      </c>
      <c r="M31" s="24">
        <f>SUMIFS('Fuente de datos'!$E:$E,'Fuente de datos'!$A:$A,"&gt;"&amp;'Flujo de Caja'!$L$5,'Fuente de datos'!$A:$A,"&lt;="&amp;'Flujo de Caja'!$M$5, 'Fuente de datos'!$D:$D,'Flujo de Caja'!B31)</f>
        <v>0</v>
      </c>
      <c r="N31" s="34">
        <f>SUMIFS('Fuente de datos'!$E:$E,'Fuente de datos'!$A:$A,"&gt;"&amp;'Flujo de Caja'!$M$5,'Fuente de datos'!$A:$A,"&lt;="&amp;'Flujo de Caja'!$N$5, 'Fuente de datos'!$D:$D,'Flujo de Caja'!B31)</f>
        <v>0</v>
      </c>
      <c r="O31" s="25">
        <f t="shared" si="3"/>
        <v>1200</v>
      </c>
    </row>
    <row r="32" spans="2:15" s="1" customFormat="1" x14ac:dyDescent="0.2">
      <c r="B32" s="16" t="s">
        <v>22</v>
      </c>
      <c r="C32" s="24">
        <f>SUMIFS('Fuente de datos'!$E:$E,'Fuente de datos'!$A:$A,"&gt;=01/01/2020",'Fuente de datos'!$A:$A,"&lt;="&amp;'Flujo de Caja'!$C$5,'Fuente de datos'!$D:$D,'Flujo de Caja'!B32)</f>
        <v>500</v>
      </c>
      <c r="D32" s="24">
        <f>SUMIFS('Fuente de datos'!$E:$E,'Fuente de datos'!$A:$A,"&gt;"&amp;'Flujo de Caja'!$C$5,'Fuente de datos'!$A:$A,"&lt;="&amp;'Flujo de Caja'!$D$5,'Fuente de datos'!$D:$D,'Flujo de Caja'!B32)</f>
        <v>500</v>
      </c>
      <c r="E32" s="24">
        <f>SUMIFS('Fuente de datos'!$E:$E,'Fuente de datos'!$A:$A,"&gt;"&amp;'Flujo de Caja'!$D$5,'Fuente de datos'!$A:$A,"&lt;="&amp;'Flujo de Caja'!$E$5, 'Fuente de datos'!$D:$D,'Flujo de Caja'!B32)</f>
        <v>500</v>
      </c>
      <c r="F32" s="24">
        <f>SUMIFS('Fuente de datos'!$E:$E,'Fuente de datos'!$A:$A,"&gt;"&amp;'Flujo de Caja'!$E$5,'Fuente de datos'!$A:$A,"&lt;="&amp;'Flujo de Caja'!$F$5, 'Fuente de datos'!$D:$D,'Flujo de Caja'!B32)</f>
        <v>500</v>
      </c>
      <c r="G32" s="24">
        <f>SUMIFS('Fuente de datos'!$E:$E,'Fuente de datos'!$A:$A,"&gt;"&amp;'Flujo de Caja'!$F$5,'Fuente de datos'!$A:$A,"&lt;="&amp;'Flujo de Caja'!$G$5, 'Fuente de datos'!$D:$D,'Flujo de Caja'!B32)</f>
        <v>500</v>
      </c>
      <c r="H32" s="24">
        <f>SUMIFS('Fuente de datos'!$E:$E,'Fuente de datos'!$A:$A,"&gt;"&amp;'Flujo de Caja'!$G$5,'Fuente de datos'!$A:$A,"&lt;="&amp;'Flujo de Caja'!$H$5, 'Fuente de datos'!$D:$D,'Flujo de Caja'!B32)</f>
        <v>500</v>
      </c>
      <c r="I32" s="24">
        <f>SUMIFS('Fuente de datos'!$E:$E,'Fuente de datos'!$A:$A,"&gt;"&amp;'Flujo de Caja'!$H$5,'Fuente de datos'!$A:$A,"&lt;="&amp;'Flujo de Caja'!$I$5, 'Fuente de datos'!$D:$D,'Flujo de Caja'!B32)</f>
        <v>0</v>
      </c>
      <c r="J32" s="24">
        <f>SUMIFS('Fuente de datos'!$E:$E,'Fuente de datos'!$A:$A,"&gt;"&amp;'Flujo de Caja'!$I$5,'Fuente de datos'!$A:$A,"&lt;="&amp;'Flujo de Caja'!$J$5, 'Fuente de datos'!$D:$D,'Flujo de Caja'!B32)</f>
        <v>0</v>
      </c>
      <c r="K32" s="24">
        <f>SUMIFS('Fuente de datos'!$E:$E,'Fuente de datos'!$A:$A,"&gt;"&amp;'Flujo de Caja'!$J$5,'Fuente de datos'!$A:$A,"&lt;="&amp;'Flujo de Caja'!$K$5, 'Fuente de datos'!$D:$D,'Flujo de Caja'!B32)</f>
        <v>0</v>
      </c>
      <c r="L32" s="24">
        <f>SUMIFS('Fuente de datos'!$E:$E,'Fuente de datos'!$A:$A,"&gt;"&amp;'Flujo de Caja'!$K$5,'Fuente de datos'!$A:$A,"&lt;="&amp;'Flujo de Caja'!$L$5, 'Fuente de datos'!$D:$D,'Flujo de Caja'!B32)</f>
        <v>0</v>
      </c>
      <c r="M32" s="24">
        <f>SUMIFS('Fuente de datos'!$E:$E,'Fuente de datos'!$A:$A,"&gt;"&amp;'Flujo de Caja'!$L$5,'Fuente de datos'!$A:$A,"&lt;="&amp;'Flujo de Caja'!$M$5, 'Fuente de datos'!$D:$D,'Flujo de Caja'!B32)</f>
        <v>0</v>
      </c>
      <c r="N32" s="34">
        <f>SUMIFS('Fuente de datos'!$E:$E,'Fuente de datos'!$A:$A,"&gt;"&amp;'Flujo de Caja'!$M$5,'Fuente de datos'!$A:$A,"&lt;="&amp;'Flujo de Caja'!$N$5, 'Fuente de datos'!$D:$D,'Flujo de Caja'!B32)</f>
        <v>0</v>
      </c>
      <c r="O32" s="25">
        <f t="shared" si="3"/>
        <v>3000</v>
      </c>
    </row>
    <row r="33" spans="2:15" s="1" customFormat="1" x14ac:dyDescent="0.2">
      <c r="B33" s="16" t="s">
        <v>23</v>
      </c>
      <c r="C33" s="24">
        <f>SUMIFS('Fuente de datos'!$E:$E,'Fuente de datos'!$A:$A,"&gt;=01/01/2020",'Fuente de datos'!$A:$A,"&lt;="&amp;'Flujo de Caja'!$C$5,'Fuente de datos'!$D:$D,'Flujo de Caja'!B33)</f>
        <v>1000</v>
      </c>
      <c r="D33" s="24">
        <f>SUMIFS('Fuente de datos'!$E:$E,'Fuente de datos'!$A:$A,"&gt;"&amp;'Flujo de Caja'!$C$5,'Fuente de datos'!$A:$A,"&lt;="&amp;'Flujo de Caja'!$D$5,'Fuente de datos'!$D:$D,'Flujo de Caja'!B33)</f>
        <v>1000</v>
      </c>
      <c r="E33" s="24">
        <f>SUMIFS('Fuente de datos'!$E:$E,'Fuente de datos'!$A:$A,"&gt;"&amp;'Flujo de Caja'!$D$5,'Fuente de datos'!$A:$A,"&lt;="&amp;'Flujo de Caja'!$E$5, 'Fuente de datos'!$D:$D,'Flujo de Caja'!B33)</f>
        <v>1000</v>
      </c>
      <c r="F33" s="24">
        <f>SUMIFS('Fuente de datos'!$E:$E,'Fuente de datos'!$A:$A,"&gt;"&amp;'Flujo de Caja'!$E$5,'Fuente de datos'!$A:$A,"&lt;="&amp;'Flujo de Caja'!$F$5, 'Fuente de datos'!$D:$D,'Flujo de Caja'!B33)</f>
        <v>1000</v>
      </c>
      <c r="G33" s="24">
        <f>SUMIFS('Fuente de datos'!$E:$E,'Fuente de datos'!$A:$A,"&gt;"&amp;'Flujo de Caja'!$F$5,'Fuente de datos'!$A:$A,"&lt;="&amp;'Flujo de Caja'!$G$5, 'Fuente de datos'!$D:$D,'Flujo de Caja'!B33)</f>
        <v>1000</v>
      </c>
      <c r="H33" s="24">
        <f>SUMIFS('Fuente de datos'!$E:$E,'Fuente de datos'!$A:$A,"&gt;"&amp;'Flujo de Caja'!$G$5,'Fuente de datos'!$A:$A,"&lt;="&amp;'Flujo de Caja'!$H$5, 'Fuente de datos'!$D:$D,'Flujo de Caja'!B33)</f>
        <v>1000</v>
      </c>
      <c r="I33" s="24">
        <f>SUMIFS('Fuente de datos'!$E:$E,'Fuente de datos'!$A:$A,"&gt;"&amp;'Flujo de Caja'!$H$5,'Fuente de datos'!$A:$A,"&lt;="&amp;'Flujo de Caja'!$I$5, 'Fuente de datos'!$D:$D,'Flujo de Caja'!B33)</f>
        <v>0</v>
      </c>
      <c r="J33" s="24">
        <f>SUMIFS('Fuente de datos'!$E:$E,'Fuente de datos'!$A:$A,"&gt;"&amp;'Flujo de Caja'!$I$5,'Fuente de datos'!$A:$A,"&lt;="&amp;'Flujo de Caja'!$J$5, 'Fuente de datos'!$D:$D,'Flujo de Caja'!B33)</f>
        <v>0</v>
      </c>
      <c r="K33" s="24">
        <f>SUMIFS('Fuente de datos'!$E:$E,'Fuente de datos'!$A:$A,"&gt;"&amp;'Flujo de Caja'!$J$5,'Fuente de datos'!$A:$A,"&lt;="&amp;'Flujo de Caja'!$K$5, 'Fuente de datos'!$D:$D,'Flujo de Caja'!B33)</f>
        <v>0</v>
      </c>
      <c r="L33" s="24">
        <f>SUMIFS('Fuente de datos'!$E:$E,'Fuente de datos'!$A:$A,"&gt;"&amp;'Flujo de Caja'!$K$5,'Fuente de datos'!$A:$A,"&lt;="&amp;'Flujo de Caja'!$L$5, 'Fuente de datos'!$D:$D,'Flujo de Caja'!B33)</f>
        <v>0</v>
      </c>
      <c r="M33" s="24">
        <f>SUMIFS('Fuente de datos'!$E:$E,'Fuente de datos'!$A:$A,"&gt;"&amp;'Flujo de Caja'!$L$5,'Fuente de datos'!$A:$A,"&lt;="&amp;'Flujo de Caja'!$M$5, 'Fuente de datos'!$D:$D,'Flujo de Caja'!B33)</f>
        <v>0</v>
      </c>
      <c r="N33" s="34">
        <f>SUMIFS('Fuente de datos'!$E:$E,'Fuente de datos'!$A:$A,"&gt;"&amp;'Flujo de Caja'!$M$5,'Fuente de datos'!$A:$A,"&lt;="&amp;'Flujo de Caja'!$N$5, 'Fuente de datos'!$D:$D,'Flujo de Caja'!B33)</f>
        <v>0</v>
      </c>
      <c r="O33" s="25">
        <f t="shared" si="3"/>
        <v>6000</v>
      </c>
    </row>
    <row r="34" spans="2:15" s="1" customFormat="1" x14ac:dyDescent="0.2">
      <c r="B34" s="16" t="s">
        <v>24</v>
      </c>
      <c r="C34" s="24">
        <f>SUMIFS('Fuente de datos'!$E:$E,'Fuente de datos'!$A:$A,"&gt;=01/01/2020",'Fuente de datos'!$A:$A,"&lt;="&amp;'Flujo de Caja'!$C$5,'Fuente de datos'!$D:$D,'Flujo de Caja'!B34)</f>
        <v>100</v>
      </c>
      <c r="D34" s="24">
        <f>SUMIFS('Fuente de datos'!$E:$E,'Fuente de datos'!$A:$A,"&gt;"&amp;'Flujo de Caja'!$C$5,'Fuente de datos'!$A:$A,"&lt;="&amp;'Flujo de Caja'!$D$5,'Fuente de datos'!$D:$D,'Flujo de Caja'!B34)</f>
        <v>100</v>
      </c>
      <c r="E34" s="24">
        <f>SUMIFS('Fuente de datos'!$E:$E,'Fuente de datos'!$A:$A,"&gt;"&amp;'Flujo de Caja'!$D$5,'Fuente de datos'!$A:$A,"&lt;="&amp;'Flujo de Caja'!$E$5, 'Fuente de datos'!$D:$D,'Flujo de Caja'!B34)</f>
        <v>100</v>
      </c>
      <c r="F34" s="24">
        <f>SUMIFS('Fuente de datos'!$E:$E,'Fuente de datos'!$A:$A,"&gt;"&amp;'Flujo de Caja'!$E$5,'Fuente de datos'!$A:$A,"&lt;="&amp;'Flujo de Caja'!$F$5, 'Fuente de datos'!$D:$D,'Flujo de Caja'!B34)</f>
        <v>100</v>
      </c>
      <c r="G34" s="24">
        <f>SUMIFS('Fuente de datos'!$E:$E,'Fuente de datos'!$A:$A,"&gt;"&amp;'Flujo de Caja'!$F$5,'Fuente de datos'!$A:$A,"&lt;="&amp;'Flujo de Caja'!$G$5, 'Fuente de datos'!$D:$D,'Flujo de Caja'!B34)</f>
        <v>100</v>
      </c>
      <c r="H34" s="24">
        <f>SUMIFS('Fuente de datos'!$E:$E,'Fuente de datos'!$A:$A,"&gt;"&amp;'Flujo de Caja'!$G$5,'Fuente de datos'!$A:$A,"&lt;="&amp;'Flujo de Caja'!$H$5, 'Fuente de datos'!$D:$D,'Flujo de Caja'!B34)</f>
        <v>100</v>
      </c>
      <c r="I34" s="24">
        <f>SUMIFS('Fuente de datos'!$E:$E,'Fuente de datos'!$A:$A,"&gt;"&amp;'Flujo de Caja'!$H$5,'Fuente de datos'!$A:$A,"&lt;="&amp;'Flujo de Caja'!$I$5, 'Fuente de datos'!$D:$D,'Flujo de Caja'!B34)</f>
        <v>0</v>
      </c>
      <c r="J34" s="24">
        <f>SUMIFS('Fuente de datos'!$E:$E,'Fuente de datos'!$A:$A,"&gt;"&amp;'Flujo de Caja'!$I$5,'Fuente de datos'!$A:$A,"&lt;="&amp;'Flujo de Caja'!$J$5, 'Fuente de datos'!$D:$D,'Flujo de Caja'!B34)</f>
        <v>0</v>
      </c>
      <c r="K34" s="24">
        <f>SUMIFS('Fuente de datos'!$E:$E,'Fuente de datos'!$A:$A,"&gt;"&amp;'Flujo de Caja'!$J$5,'Fuente de datos'!$A:$A,"&lt;="&amp;'Flujo de Caja'!$K$5, 'Fuente de datos'!$D:$D,'Flujo de Caja'!B34)</f>
        <v>0</v>
      </c>
      <c r="L34" s="24">
        <f>SUMIFS('Fuente de datos'!$E:$E,'Fuente de datos'!$A:$A,"&gt;"&amp;'Flujo de Caja'!$K$5,'Fuente de datos'!$A:$A,"&lt;="&amp;'Flujo de Caja'!$L$5, 'Fuente de datos'!$D:$D,'Flujo de Caja'!B34)</f>
        <v>0</v>
      </c>
      <c r="M34" s="24">
        <f>SUMIFS('Fuente de datos'!$E:$E,'Fuente de datos'!$A:$A,"&gt;"&amp;'Flujo de Caja'!$L$5,'Fuente de datos'!$A:$A,"&lt;="&amp;'Flujo de Caja'!$M$5, 'Fuente de datos'!$D:$D,'Flujo de Caja'!B34)</f>
        <v>0</v>
      </c>
      <c r="N34" s="34">
        <f>SUMIFS('Fuente de datos'!$E:$E,'Fuente de datos'!$A:$A,"&gt;"&amp;'Flujo de Caja'!$M$5,'Fuente de datos'!$A:$A,"&lt;="&amp;'Flujo de Caja'!$N$5, 'Fuente de datos'!$D:$D,'Flujo de Caja'!B34)</f>
        <v>0</v>
      </c>
      <c r="O34" s="25">
        <f t="shared" si="3"/>
        <v>600</v>
      </c>
    </row>
    <row r="35" spans="2:15" s="1" customFormat="1" x14ac:dyDescent="0.2">
      <c r="B35" s="16" t="s">
        <v>25</v>
      </c>
      <c r="C35" s="24">
        <f>SUMIFS('Fuente de datos'!$E:$E,'Fuente de datos'!$A:$A,"&gt;=01/01/2020",'Fuente de datos'!$A:$A,"&lt;="&amp;'Flujo de Caja'!$C$5,'Fuente de datos'!$D:$D,'Flujo de Caja'!B35)</f>
        <v>100</v>
      </c>
      <c r="D35" s="24">
        <f>SUMIFS('Fuente de datos'!$E:$E,'Fuente de datos'!$A:$A,"&gt;"&amp;'Flujo de Caja'!$C$5,'Fuente de datos'!$A:$A,"&lt;="&amp;'Flujo de Caja'!$D$5,'Fuente de datos'!$D:$D,'Flujo de Caja'!B35)</f>
        <v>100</v>
      </c>
      <c r="E35" s="24">
        <f>SUMIFS('Fuente de datos'!$E:$E,'Fuente de datos'!$A:$A,"&gt;"&amp;'Flujo de Caja'!$D$5,'Fuente de datos'!$A:$A,"&lt;="&amp;'Flujo de Caja'!$E$5, 'Fuente de datos'!$D:$D,'Flujo de Caja'!B35)</f>
        <v>100</v>
      </c>
      <c r="F35" s="24">
        <f>SUMIFS('Fuente de datos'!$E:$E,'Fuente de datos'!$A:$A,"&gt;"&amp;'Flujo de Caja'!$E$5,'Fuente de datos'!$A:$A,"&lt;="&amp;'Flujo de Caja'!$F$5, 'Fuente de datos'!$D:$D,'Flujo de Caja'!B35)</f>
        <v>100</v>
      </c>
      <c r="G35" s="24">
        <f>SUMIFS('Fuente de datos'!$E:$E,'Fuente de datos'!$A:$A,"&gt;"&amp;'Flujo de Caja'!$F$5,'Fuente de datos'!$A:$A,"&lt;="&amp;'Flujo de Caja'!$G$5, 'Fuente de datos'!$D:$D,'Flujo de Caja'!B35)</f>
        <v>100</v>
      </c>
      <c r="H35" s="24">
        <f>SUMIFS('Fuente de datos'!$E:$E,'Fuente de datos'!$A:$A,"&gt;"&amp;'Flujo de Caja'!$G$5,'Fuente de datos'!$A:$A,"&lt;="&amp;'Flujo de Caja'!$H$5, 'Fuente de datos'!$D:$D,'Flujo de Caja'!B35)</f>
        <v>100</v>
      </c>
      <c r="I35" s="24">
        <f>SUMIFS('Fuente de datos'!$E:$E,'Fuente de datos'!$A:$A,"&gt;"&amp;'Flujo de Caja'!$H$5,'Fuente de datos'!$A:$A,"&lt;="&amp;'Flujo de Caja'!$I$5, 'Fuente de datos'!$D:$D,'Flujo de Caja'!B35)</f>
        <v>0</v>
      </c>
      <c r="J35" s="24">
        <f>SUMIFS('Fuente de datos'!$E:$E,'Fuente de datos'!$A:$A,"&gt;"&amp;'Flujo de Caja'!$I$5,'Fuente de datos'!$A:$A,"&lt;="&amp;'Flujo de Caja'!$J$5, 'Fuente de datos'!$D:$D,'Flujo de Caja'!B35)</f>
        <v>0</v>
      </c>
      <c r="K35" s="24">
        <f>SUMIFS('Fuente de datos'!$E:$E,'Fuente de datos'!$A:$A,"&gt;"&amp;'Flujo de Caja'!$J$5,'Fuente de datos'!$A:$A,"&lt;="&amp;'Flujo de Caja'!$K$5, 'Fuente de datos'!$D:$D,'Flujo de Caja'!B35)</f>
        <v>0</v>
      </c>
      <c r="L35" s="24">
        <f>SUMIFS('Fuente de datos'!$E:$E,'Fuente de datos'!$A:$A,"&gt;"&amp;'Flujo de Caja'!$K$5,'Fuente de datos'!$A:$A,"&lt;="&amp;'Flujo de Caja'!$L$5, 'Fuente de datos'!$D:$D,'Flujo de Caja'!B35)</f>
        <v>0</v>
      </c>
      <c r="M35" s="24">
        <f>SUMIFS('Fuente de datos'!$E:$E,'Fuente de datos'!$A:$A,"&gt;"&amp;'Flujo de Caja'!$L$5,'Fuente de datos'!$A:$A,"&lt;="&amp;'Flujo de Caja'!$M$5, 'Fuente de datos'!$D:$D,'Flujo de Caja'!B35)</f>
        <v>0</v>
      </c>
      <c r="N35" s="34">
        <f>SUMIFS('Fuente de datos'!$E:$E,'Fuente de datos'!$A:$A,"&gt;"&amp;'Flujo de Caja'!$M$5,'Fuente de datos'!$A:$A,"&lt;="&amp;'Flujo de Caja'!$N$5, 'Fuente de datos'!$D:$D,'Flujo de Caja'!B35)</f>
        <v>0</v>
      </c>
      <c r="O35" s="25">
        <f t="shared" si="3"/>
        <v>600</v>
      </c>
    </row>
    <row r="36" spans="2:15" s="1" customFormat="1" ht="13.5" thickBot="1" x14ac:dyDescent="0.25">
      <c r="B36" s="17" t="s">
        <v>26</v>
      </c>
      <c r="C36" s="24">
        <f>SUMIFS('Fuente de datos'!$E:$E,'Fuente de datos'!$A:$A,"&gt;=01/01/2020",'Fuente de datos'!$A:$A,"&lt;="&amp;'Flujo de Caja'!$C$5,'Fuente de datos'!$D:$D,'Flujo de Caja'!B36)</f>
        <v>100</v>
      </c>
      <c r="D36" s="24">
        <f>SUMIFS('Fuente de datos'!$E:$E,'Fuente de datos'!$A:$A,"&gt;"&amp;'Flujo de Caja'!$C$5,'Fuente de datos'!$A:$A,"&lt;="&amp;'Flujo de Caja'!$D$5,'Fuente de datos'!$D:$D,'Flujo de Caja'!B36)</f>
        <v>100</v>
      </c>
      <c r="E36" s="24">
        <f>SUMIFS('Fuente de datos'!$E:$E,'Fuente de datos'!$A:$A,"&gt;"&amp;'Flujo de Caja'!$D$5,'Fuente de datos'!$A:$A,"&lt;="&amp;'Flujo de Caja'!$E$5, 'Fuente de datos'!$D:$D,'Flujo de Caja'!B36)</f>
        <v>100</v>
      </c>
      <c r="F36" s="24">
        <f>SUMIFS('Fuente de datos'!$E:$E,'Fuente de datos'!$A:$A,"&gt;"&amp;'Flujo de Caja'!$E$5,'Fuente de datos'!$A:$A,"&lt;="&amp;'Flujo de Caja'!$F$5, 'Fuente de datos'!$D:$D,'Flujo de Caja'!B36)</f>
        <v>100</v>
      </c>
      <c r="G36" s="24">
        <f>SUMIFS('Fuente de datos'!$E:$E,'Fuente de datos'!$A:$A,"&gt;"&amp;'Flujo de Caja'!$F$5,'Fuente de datos'!$A:$A,"&lt;="&amp;'Flujo de Caja'!$G$5, 'Fuente de datos'!$D:$D,'Flujo de Caja'!B36)</f>
        <v>100</v>
      </c>
      <c r="H36" s="24">
        <f>SUMIFS('Fuente de datos'!$E:$E,'Fuente de datos'!$A:$A,"&gt;"&amp;'Flujo de Caja'!$G$5,'Fuente de datos'!$A:$A,"&lt;="&amp;'Flujo de Caja'!$H$5, 'Fuente de datos'!$D:$D,'Flujo de Caja'!B36)</f>
        <v>100</v>
      </c>
      <c r="I36" s="24">
        <f>SUMIFS('Fuente de datos'!$E:$E,'Fuente de datos'!$A:$A,"&gt;"&amp;'Flujo de Caja'!$H$5,'Fuente de datos'!$A:$A,"&lt;="&amp;'Flujo de Caja'!$I$5, 'Fuente de datos'!$D:$D,'Flujo de Caja'!B36)</f>
        <v>0</v>
      </c>
      <c r="J36" s="24">
        <f>SUMIFS('Fuente de datos'!$E:$E,'Fuente de datos'!$A:$A,"&gt;"&amp;'Flujo de Caja'!$I$5,'Fuente de datos'!$A:$A,"&lt;="&amp;'Flujo de Caja'!$J$5, 'Fuente de datos'!$D:$D,'Flujo de Caja'!B36)</f>
        <v>0</v>
      </c>
      <c r="K36" s="24">
        <f>SUMIFS('Fuente de datos'!$E:$E,'Fuente de datos'!$A:$A,"&gt;"&amp;'Flujo de Caja'!$J$5,'Fuente de datos'!$A:$A,"&lt;="&amp;'Flujo de Caja'!$K$5, 'Fuente de datos'!$D:$D,'Flujo de Caja'!B36)</f>
        <v>0</v>
      </c>
      <c r="L36" s="24">
        <f>SUMIFS('Fuente de datos'!$E:$E,'Fuente de datos'!$A:$A,"&gt;"&amp;'Flujo de Caja'!$K$5,'Fuente de datos'!$A:$A,"&lt;="&amp;'Flujo de Caja'!$L$5, 'Fuente de datos'!$D:$D,'Flujo de Caja'!B36)</f>
        <v>0</v>
      </c>
      <c r="M36" s="24">
        <f>SUMIFS('Fuente de datos'!$E:$E,'Fuente de datos'!$A:$A,"&gt;"&amp;'Flujo de Caja'!$L$5,'Fuente de datos'!$A:$A,"&lt;="&amp;'Flujo de Caja'!$M$5, 'Fuente de datos'!$D:$D,'Flujo de Caja'!B36)</f>
        <v>0</v>
      </c>
      <c r="N36" s="34">
        <f>SUMIFS('Fuente de datos'!$E:$E,'Fuente de datos'!$A:$A,"&gt;"&amp;'Flujo de Caja'!$M$5,'Fuente de datos'!$A:$A,"&lt;="&amp;'Flujo de Caja'!$N$5, 'Fuente de datos'!$D:$D,'Flujo de Caja'!B36)</f>
        <v>0</v>
      </c>
      <c r="O36" s="26">
        <f t="shared" si="3"/>
        <v>600</v>
      </c>
    </row>
    <row r="37" spans="2:15" ht="13.5" thickTop="1" x14ac:dyDescent="0.2"/>
  </sheetData>
  <mergeCells count="3">
    <mergeCell ref="B1:O1"/>
    <mergeCell ref="J2:O2"/>
    <mergeCell ref="J3:O3"/>
  </mergeCells>
  <dataValidations count="1">
    <dataValidation operator="greaterThanOrEqual" allowBlank="1" showInputMessage="1" showErrorMessage="1" errorTitle="Aviso" error="Use valores positivos tanto para ingresos como para gastos." sqref="C7 C13:N36" xr:uid="{00000000-0002-0000-0100-000000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B8718-E0AF-4C0D-B140-05D99DBCCD37}">
  <dimension ref="A1:E36"/>
  <sheetViews>
    <sheetView workbookViewId="0">
      <selection activeCell="E12" sqref="E12"/>
    </sheetView>
  </sheetViews>
  <sheetFormatPr defaultRowHeight="12.75" x14ac:dyDescent="0.2"/>
  <cols>
    <col min="1" max="1" width="4.7109375" bestFit="1" customWidth="1"/>
    <col min="2" max="2" width="39.85546875" bestFit="1" customWidth="1"/>
    <col min="3" max="4" width="39.5703125" bestFit="1" customWidth="1"/>
    <col min="5" max="5" width="14.85546875" bestFit="1" customWidth="1"/>
  </cols>
  <sheetData>
    <row r="1" spans="1:5" x14ac:dyDescent="0.2">
      <c r="A1" s="38" t="s">
        <v>40</v>
      </c>
      <c r="B1" s="38" t="s">
        <v>41</v>
      </c>
      <c r="C1" s="38" t="s">
        <v>42</v>
      </c>
      <c r="D1" s="38" t="s">
        <v>43</v>
      </c>
      <c r="E1" s="38" t="s">
        <v>44</v>
      </c>
    </row>
    <row r="2" spans="1:5" x14ac:dyDescent="0.2">
      <c r="A2" s="38">
        <v>1</v>
      </c>
      <c r="B2" s="38" t="s">
        <v>35</v>
      </c>
      <c r="C2" s="38"/>
      <c r="D2" s="38" t="s">
        <v>35</v>
      </c>
      <c r="E2" s="38"/>
    </row>
    <row r="3" spans="1:5" x14ac:dyDescent="0.2">
      <c r="A3" s="38">
        <v>2</v>
      </c>
      <c r="B3" s="38" t="s">
        <v>45</v>
      </c>
      <c r="C3" s="38"/>
      <c r="D3" s="38" t="s">
        <v>7</v>
      </c>
      <c r="E3" s="38"/>
    </row>
    <row r="4" spans="1:5" x14ac:dyDescent="0.2">
      <c r="A4" s="38">
        <v>3</v>
      </c>
      <c r="B4" s="38" t="s">
        <v>46</v>
      </c>
      <c r="C4" s="38"/>
      <c r="D4" s="38" t="s">
        <v>8</v>
      </c>
      <c r="E4" s="38"/>
    </row>
    <row r="5" spans="1:5" x14ac:dyDescent="0.2">
      <c r="A5" s="38">
        <v>4</v>
      </c>
      <c r="B5" s="38" t="s">
        <v>47</v>
      </c>
      <c r="C5" s="38"/>
      <c r="D5" s="38" t="s">
        <v>10</v>
      </c>
      <c r="E5" s="38"/>
    </row>
    <row r="6" spans="1:5" x14ac:dyDescent="0.2">
      <c r="A6" s="38">
        <v>5</v>
      </c>
      <c r="B6" s="38" t="s">
        <v>48</v>
      </c>
      <c r="C6" s="38"/>
      <c r="D6" s="38" t="s">
        <v>15</v>
      </c>
      <c r="E6" s="38"/>
    </row>
    <row r="7" spans="1:5" x14ac:dyDescent="0.2">
      <c r="A7" s="38">
        <v>6</v>
      </c>
      <c r="B7" s="38" t="s">
        <v>49</v>
      </c>
      <c r="C7" s="38"/>
      <c r="D7" s="38" t="s">
        <v>16</v>
      </c>
      <c r="E7" s="38"/>
    </row>
    <row r="8" spans="1:5" x14ac:dyDescent="0.2">
      <c r="A8" s="38">
        <v>7</v>
      </c>
      <c r="B8" s="38" t="s">
        <v>50</v>
      </c>
      <c r="C8" s="38"/>
      <c r="D8" s="38" t="s">
        <v>17</v>
      </c>
      <c r="E8" s="38"/>
    </row>
    <row r="9" spans="1:5" x14ac:dyDescent="0.2">
      <c r="A9" s="38">
        <v>8</v>
      </c>
      <c r="B9" s="38" t="s">
        <v>51</v>
      </c>
      <c r="C9" s="38"/>
      <c r="D9" s="38" t="s">
        <v>18</v>
      </c>
      <c r="E9" s="38"/>
    </row>
    <row r="10" spans="1:5" x14ac:dyDescent="0.2">
      <c r="A10" s="38">
        <v>9</v>
      </c>
      <c r="B10" s="38" t="s">
        <v>52</v>
      </c>
      <c r="C10" s="38"/>
      <c r="D10" s="38" t="s">
        <v>19</v>
      </c>
      <c r="E10" s="38"/>
    </row>
    <row r="11" spans="1:5" x14ac:dyDescent="0.2">
      <c r="A11" s="38">
        <v>10</v>
      </c>
      <c r="B11" s="38" t="s">
        <v>53</v>
      </c>
      <c r="C11" s="38"/>
      <c r="D11" s="38" t="s">
        <v>20</v>
      </c>
      <c r="E11" s="38"/>
    </row>
    <row r="12" spans="1:5" x14ac:dyDescent="0.2">
      <c r="A12" s="38">
        <v>11</v>
      </c>
      <c r="B12" s="38" t="s">
        <v>54</v>
      </c>
      <c r="C12" s="38" t="s">
        <v>54</v>
      </c>
      <c r="D12" s="38" t="s">
        <v>54</v>
      </c>
      <c r="E12" s="38">
        <v>1</v>
      </c>
    </row>
    <row r="13" spans="1:5" x14ac:dyDescent="0.2">
      <c r="A13" s="38">
        <v>12</v>
      </c>
      <c r="B13" s="38"/>
      <c r="C13" s="38"/>
      <c r="D13" s="38" t="s">
        <v>55</v>
      </c>
      <c r="E13" s="38"/>
    </row>
    <row r="14" spans="1:5" x14ac:dyDescent="0.2">
      <c r="A14" s="38">
        <v>13</v>
      </c>
      <c r="B14" s="38" t="s">
        <v>36</v>
      </c>
      <c r="C14" s="38"/>
      <c r="D14" s="38" t="s">
        <v>36</v>
      </c>
      <c r="E14" s="38"/>
    </row>
    <row r="15" spans="1:5" x14ac:dyDescent="0.2">
      <c r="A15" s="38">
        <v>14</v>
      </c>
      <c r="B15" s="38" t="s">
        <v>56</v>
      </c>
      <c r="C15" s="38"/>
      <c r="D15" s="38" t="s">
        <v>57</v>
      </c>
      <c r="E15" s="38"/>
    </row>
    <row r="16" spans="1:5" x14ac:dyDescent="0.2">
      <c r="A16" s="38">
        <v>15</v>
      </c>
      <c r="B16" s="38" t="s">
        <v>58</v>
      </c>
      <c r="C16" s="38"/>
      <c r="D16" s="38" t="s">
        <v>12</v>
      </c>
      <c r="E16" s="38"/>
    </row>
    <row r="17" spans="1:5" x14ac:dyDescent="0.2">
      <c r="A17" s="38">
        <v>16</v>
      </c>
      <c r="B17" s="38" t="s">
        <v>47</v>
      </c>
      <c r="C17" s="38"/>
      <c r="D17" s="38" t="s">
        <v>10</v>
      </c>
      <c r="E17" s="38"/>
    </row>
    <row r="18" spans="1:5" x14ac:dyDescent="0.2">
      <c r="A18" s="38">
        <v>17</v>
      </c>
      <c r="B18" s="38" t="s">
        <v>59</v>
      </c>
      <c r="C18" s="38"/>
      <c r="D18" s="38" t="s">
        <v>11</v>
      </c>
      <c r="E18" s="38"/>
    </row>
    <row r="19" spans="1:5" x14ac:dyDescent="0.2">
      <c r="A19" s="38">
        <v>18</v>
      </c>
      <c r="B19" s="38" t="s">
        <v>60</v>
      </c>
      <c r="C19" s="38" t="s">
        <v>60</v>
      </c>
      <c r="D19" s="38" t="s">
        <v>60</v>
      </c>
      <c r="E19" s="38">
        <v>2</v>
      </c>
    </row>
    <row r="20" spans="1:5" x14ac:dyDescent="0.2">
      <c r="A20" s="38">
        <v>19</v>
      </c>
      <c r="B20" s="38"/>
      <c r="C20" s="38"/>
      <c r="D20" s="38" t="s">
        <v>55</v>
      </c>
      <c r="E20" s="38"/>
    </row>
    <row r="21" spans="1:5" x14ac:dyDescent="0.2">
      <c r="A21" s="38">
        <v>20</v>
      </c>
      <c r="B21" s="38" t="s">
        <v>61</v>
      </c>
      <c r="C21" s="38"/>
      <c r="D21" s="38" t="s">
        <v>61</v>
      </c>
      <c r="E21" s="38"/>
    </row>
    <row r="22" spans="1:5" x14ac:dyDescent="0.2">
      <c r="A22" s="38">
        <v>21</v>
      </c>
      <c r="B22" s="38" t="s">
        <v>56</v>
      </c>
      <c r="C22" s="38"/>
      <c r="D22" s="38" t="s">
        <v>57</v>
      </c>
      <c r="E22" s="38"/>
    </row>
    <row r="23" spans="1:5" x14ac:dyDescent="0.2">
      <c r="A23" s="38">
        <v>22</v>
      </c>
      <c r="B23" s="38" t="s">
        <v>62</v>
      </c>
      <c r="C23" s="38"/>
      <c r="D23" s="38" t="s">
        <v>24</v>
      </c>
      <c r="E23" s="38"/>
    </row>
    <row r="24" spans="1:5" x14ac:dyDescent="0.2">
      <c r="A24" s="38">
        <v>23</v>
      </c>
      <c r="B24" s="38" t="s">
        <v>63</v>
      </c>
      <c r="C24" s="38"/>
      <c r="D24" s="38" t="s">
        <v>25</v>
      </c>
      <c r="E24" s="38"/>
    </row>
    <row r="25" spans="1:5" x14ac:dyDescent="0.2">
      <c r="A25" s="38">
        <v>24</v>
      </c>
      <c r="B25" s="38" t="s">
        <v>64</v>
      </c>
      <c r="C25" s="38"/>
      <c r="D25" s="38" t="s">
        <v>65</v>
      </c>
      <c r="E25" s="38"/>
    </row>
    <row r="26" spans="1:5" x14ac:dyDescent="0.2">
      <c r="A26" s="38">
        <v>25</v>
      </c>
      <c r="B26" s="38" t="s">
        <v>47</v>
      </c>
      <c r="C26" s="38"/>
      <c r="D26" s="38" t="s">
        <v>10</v>
      </c>
      <c r="E26" s="38"/>
    </row>
    <row r="27" spans="1:5" x14ac:dyDescent="0.2">
      <c r="A27" s="38">
        <v>26</v>
      </c>
      <c r="B27" s="38" t="s">
        <v>66</v>
      </c>
      <c r="C27" s="38"/>
      <c r="D27" s="38" t="s">
        <v>14</v>
      </c>
      <c r="E27" s="38"/>
    </row>
    <row r="28" spans="1:5" x14ac:dyDescent="0.2">
      <c r="A28" s="38">
        <v>27</v>
      </c>
      <c r="B28" s="38" t="s">
        <v>67</v>
      </c>
      <c r="C28" s="38"/>
      <c r="D28" s="38" t="s">
        <v>21</v>
      </c>
      <c r="E28" s="38"/>
    </row>
    <row r="29" spans="1:5" x14ac:dyDescent="0.2">
      <c r="A29" s="38">
        <v>28</v>
      </c>
      <c r="B29" s="38" t="s">
        <v>68</v>
      </c>
      <c r="C29" s="38"/>
      <c r="D29" s="38" t="s">
        <v>23</v>
      </c>
      <c r="E29" s="38"/>
    </row>
    <row r="30" spans="1:5" x14ac:dyDescent="0.2">
      <c r="A30" s="38">
        <v>29</v>
      </c>
      <c r="B30" s="38" t="s">
        <v>69</v>
      </c>
      <c r="C30" s="38"/>
      <c r="D30" s="38" t="s">
        <v>22</v>
      </c>
      <c r="E30" s="38"/>
    </row>
    <row r="31" spans="1:5" x14ac:dyDescent="0.2">
      <c r="A31" s="38">
        <v>30</v>
      </c>
      <c r="B31" s="39" t="s">
        <v>70</v>
      </c>
      <c r="C31" s="39" t="s">
        <v>70</v>
      </c>
      <c r="D31" s="38" t="s">
        <v>70</v>
      </c>
      <c r="E31" s="38">
        <v>3</v>
      </c>
    </row>
    <row r="32" spans="1:5" x14ac:dyDescent="0.2">
      <c r="A32" s="38">
        <v>31</v>
      </c>
      <c r="B32" s="38"/>
      <c r="C32" s="38"/>
      <c r="D32" s="38" t="s">
        <v>55</v>
      </c>
      <c r="E32" s="38"/>
    </row>
    <row r="33" spans="1:5" x14ac:dyDescent="0.2">
      <c r="A33" s="38">
        <v>32</v>
      </c>
      <c r="B33" s="38" t="s">
        <v>71</v>
      </c>
      <c r="C33" s="38" t="s">
        <v>71</v>
      </c>
      <c r="D33" s="38" t="s">
        <v>71</v>
      </c>
      <c r="E33" s="38">
        <v>4</v>
      </c>
    </row>
    <row r="34" spans="1:5" x14ac:dyDescent="0.2">
      <c r="A34" s="38">
        <v>33</v>
      </c>
      <c r="B34" s="38"/>
      <c r="C34" s="38"/>
      <c r="D34" s="38" t="s">
        <v>55</v>
      </c>
      <c r="E34" s="38"/>
    </row>
    <row r="35" spans="1:5" x14ac:dyDescent="0.2">
      <c r="A35" s="38">
        <v>34</v>
      </c>
      <c r="B35" s="38" t="s">
        <v>72</v>
      </c>
      <c r="C35" s="38" t="s">
        <v>72</v>
      </c>
      <c r="D35" s="38" t="s">
        <v>72</v>
      </c>
      <c r="E35" s="38">
        <v>5</v>
      </c>
    </row>
    <row r="36" spans="1:5" x14ac:dyDescent="0.2">
      <c r="A36" s="38">
        <v>35</v>
      </c>
      <c r="B36" s="38" t="s">
        <v>73</v>
      </c>
      <c r="C36" s="38" t="s">
        <v>73</v>
      </c>
      <c r="D36" s="38" t="s">
        <v>73</v>
      </c>
      <c r="E36" s="38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Fuente de datos</vt:lpstr>
      <vt:lpstr>Flujo de Caja</vt:lpstr>
      <vt:lpstr>Planilla de Flujo de Caja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PlanillaExcel</dc:creator>
  <cp:keywords/>
  <dc:description/>
  <cp:lastModifiedBy>Victor Villafuerte</cp:lastModifiedBy>
  <cp:revision/>
  <dcterms:created xsi:type="dcterms:W3CDTF">2006-09-14T22:01:48Z</dcterms:created>
  <dcterms:modified xsi:type="dcterms:W3CDTF">2020-09-01T18:38:01Z</dcterms:modified>
  <cp:category/>
  <cp:contentStatus/>
</cp:coreProperties>
</file>