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ona\GeekBrains\7. Теория вероятностей и математическая статистика\6\"/>
    </mc:Choice>
  </mc:AlternateContent>
  <xr:revisionPtr revIDLastSave="0" documentId="13_ncr:1_{412E2C0B-7E7A-49F9-AE8B-9D571C0B850C}" xr6:coauthVersionLast="47" xr6:coauthVersionMax="47" xr10:uidLastSave="{00000000-0000-0000-0000-000000000000}"/>
  <bookViews>
    <workbookView xWindow="-108" yWindow="-108" windowWidth="23256" windowHeight="12456" activeTab="2" xr2:uid="{B6554C29-7487-454B-A451-9BBBD6D7A4AF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3" l="1"/>
  <c r="C14" i="3"/>
  <c r="C15" i="3" s="1"/>
  <c r="E6" i="3" s="1"/>
  <c r="G6" i="3" s="1"/>
  <c r="B14" i="3"/>
  <c r="B15" i="3" s="1"/>
  <c r="D5" i="3" s="1"/>
  <c r="F5" i="3" s="1"/>
  <c r="E10" i="3" l="1"/>
  <c r="G10" i="3" s="1"/>
  <c r="E4" i="3"/>
  <c r="G4" i="3" s="1"/>
  <c r="D11" i="3"/>
  <c r="F11" i="3" s="1"/>
  <c r="E13" i="3"/>
  <c r="G13" i="3" s="1"/>
  <c r="E5" i="3"/>
  <c r="G5" i="3" s="1"/>
  <c r="D4" i="3"/>
  <c r="F4" i="3" s="1"/>
  <c r="D10" i="3"/>
  <c r="F10" i="3" s="1"/>
  <c r="D6" i="3"/>
  <c r="F6" i="3" s="1"/>
  <c r="E12" i="3"/>
  <c r="G12" i="3" s="1"/>
  <c r="E8" i="3"/>
  <c r="G8" i="3" s="1"/>
  <c r="D12" i="3"/>
  <c r="F12" i="3" s="1"/>
  <c r="D8" i="3"/>
  <c r="F8" i="3" s="1"/>
  <c r="D7" i="3"/>
  <c r="F7" i="3" s="1"/>
  <c r="E9" i="3"/>
  <c r="G9" i="3" s="1"/>
  <c r="D13" i="3"/>
  <c r="F13" i="3" s="1"/>
  <c r="D9" i="3"/>
  <c r="F9" i="3" s="1"/>
  <c r="E11" i="3"/>
  <c r="G11" i="3" s="1"/>
  <c r="E7" i="3"/>
  <c r="G7" i="3" s="1"/>
  <c r="G14" i="3" l="1"/>
  <c r="G16" i="3" s="1"/>
  <c r="F14" i="3"/>
  <c r="F16" i="3" s="1"/>
  <c r="F20" i="3" l="1"/>
  <c r="F24" i="3" s="1"/>
  <c r="F19" i="3"/>
  <c r="I17" i="2"/>
  <c r="H17" i="2"/>
  <c r="C29" i="2"/>
  <c r="C20" i="2"/>
  <c r="D15" i="2"/>
  <c r="D6" i="2"/>
  <c r="D7" i="2"/>
  <c r="D8" i="2"/>
  <c r="D9" i="2"/>
  <c r="D10" i="2"/>
  <c r="D11" i="2"/>
  <c r="D12" i="2"/>
  <c r="D13" i="2"/>
  <c r="D14" i="2"/>
  <c r="D5" i="2"/>
  <c r="F26" i="3" l="1"/>
  <c r="E26" i="3"/>
  <c r="C6" i="2"/>
  <c r="C7" i="2"/>
  <c r="C8" i="2"/>
  <c r="C9" i="2"/>
  <c r="C10" i="2"/>
  <c r="C11" i="2"/>
  <c r="C12" i="2"/>
  <c r="C13" i="2"/>
  <c r="C14" i="2"/>
  <c r="C5" i="2"/>
  <c r="C17" i="2"/>
  <c r="B15" i="2"/>
  <c r="C12" i="1"/>
  <c r="D12" i="1"/>
</calcChain>
</file>

<file path=xl/sharedStrings.xml><?xml version="1.0" encoding="utf-8"?>
<sst xmlns="http://schemas.openxmlformats.org/spreadsheetml/2006/main" count="49" uniqueCount="45">
  <si>
    <t>Известно, что генеральная совокупность распределена нормально со средним квадратическим отклонением, равным 16.
Найти доверительный интервал для оценки математического ожидания a с надежностью 0.95, если выборочная средняя M = 80, а объем выборки n = 256.</t>
  </si>
  <si>
    <r>
      <t xml:space="preserve">80 </t>
    </r>
    <r>
      <rPr>
        <sz val="14"/>
        <color theme="1"/>
        <rFont val="Calibri"/>
        <family val="2"/>
        <charset val="204"/>
      </rPr>
      <t>± (1,96 * (16/√256))</t>
    </r>
  </si>
  <si>
    <t>Интервал</t>
  </si>
  <si>
    <t>[</t>
  </si>
  <si>
    <t>]</t>
  </si>
  <si>
    <t>В результате 10 независимых измерений некоторой величины X, выполненных с одинаковой точностью, получены опытные данные:
6.9, 6.1, 6.2, 6.8, 7.5, 6.3, 6.4, 6.9, 6.7, 6.1
Предполагая, что результаты измерений подчинены нормальному закону распределения вероятностей, оценить истинное значение величины X при помощи доверительного интервала, покрывающего это значение с доверительной вероятностью 95%.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</si>
  <si>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</si>
  <si>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</si>
  <si>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</si>
  <si>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</si>
  <si>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</si>
  <si>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</si>
  <si>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</si>
  <si>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</si>
  <si>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</si>
  <si>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</si>
  <si>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1. Найдем Х среднее</t>
  </si>
  <si>
    <t>сумма</t>
  </si>
  <si>
    <t>2. Рассчитаем дисперсию</t>
  </si>
  <si>
    <t>х</t>
  </si>
  <si>
    <t>х-х среднее</t>
  </si>
  <si>
    <t>(х-х ср) ^2</t>
  </si>
  <si>
    <t>3.Стандартное несмещенное отклонение</t>
  </si>
  <si>
    <r>
      <t xml:space="preserve">6,59 </t>
    </r>
    <r>
      <rPr>
        <sz val="11"/>
        <color theme="1"/>
        <rFont val="Calibri"/>
        <family val="2"/>
        <charset val="204"/>
      </rPr>
      <t>± 1,96 *0,4508018/√10</t>
    </r>
  </si>
  <si>
    <t>Значение Х в интервале:</t>
  </si>
  <si>
    <t xml:space="preserve"> [</t>
  </si>
  <si>
    <t>РД</t>
  </si>
  <si>
    <t>РМ</t>
  </si>
  <si>
    <t>ср. знач</t>
  </si>
  <si>
    <t>РД-срРД</t>
  </si>
  <si>
    <t>РМ-срРМ</t>
  </si>
  <si>
    <t>(РД-срРД) ^2</t>
  </si>
  <si>
    <t>(РМ-срРМ) ^2</t>
  </si>
  <si>
    <t>Расчет дисперсии</t>
  </si>
  <si>
    <t>Стандартное несмещенное отклонение</t>
  </si>
  <si>
    <t>дисперсия</t>
  </si>
  <si>
    <t>D общ.</t>
  </si>
  <si>
    <r>
      <t xml:space="preserve">S </t>
    </r>
    <r>
      <rPr>
        <sz val="11"/>
        <color theme="1"/>
        <rFont val="Calibri"/>
        <family val="2"/>
        <charset val="204"/>
      </rPr>
      <t xml:space="preserve">Δ </t>
    </r>
  </si>
  <si>
    <t>Δ</t>
  </si>
  <si>
    <t>t*SΔ</t>
  </si>
  <si>
    <t>степ.своб</t>
  </si>
  <si>
    <t>2*(10-1) =18</t>
  </si>
  <si>
    <t>t табл.</t>
  </si>
  <si>
    <t>Интервальная оценка для разности средних арифметических</t>
  </si>
  <si>
    <t>Рост дочерей 175, 167, 154, 174, 178, 148, 160, 167, 169, 170
Рост матерей  178, 165, 165, 173, 168, 155, 160, 164, 178, 175
Используя эти данные построить 95% доверительный интервал для разности среднего роста родителей и детей.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</si>
</sst>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6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2" fillId="4" borderId="0" xfId="0" applyFont="1" applyFill="1"/>
    <xf numFmtId="0" fontId="2" fillId="4" borderId="1" xfId="0" applyFont="1" applyFill="1" applyBorder="1"/>
    <xf numFmtId="0" fontId="2" fillId="0" borderId="0" xfId="0" applyFont="1" applyAlignment="1">
      <alignment horizontal="right"/>
    </xf>
    <xf numFmtId="0" fontId="0" fillId="5" borderId="1" xfId="0" applyFill="1" applyBorder="1"/>
    <xf numFmtId="0" fontId="0" fillId="4" borderId="1" xfId="0" applyFill="1" applyBorder="1"/>
    <xf numFmtId="0" fontId="0" fillId="0" borderId="3" xfId="0" applyBorder="1"/>
    <xf numFmtId="0" fontId="0" fillId="5" borderId="2" xfId="0" applyFill="1" applyBorder="1"/>
    <xf numFmtId="0" fontId="0" fillId="6" borderId="0" xfId="0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3" xfId="0" applyFill="1" applyBorder="1"/>
    <xf numFmtId="0" fontId="3" fillId="0" borderId="0" xfId="0" applyFont="1"/>
    <xf numFmtId="0" fontId="0" fillId="0" borderId="0" xfId="0" applyFill="1" applyBorder="1"/>
    <xf numFmtId="0" fontId="6" fillId="7" borderId="7" xfId="0" applyFont="1" applyFill="1" applyBorder="1"/>
    <xf numFmtId="0" fontId="6" fillId="7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373380</xdr:colOff>
      <xdr:row>1</xdr:row>
      <xdr:rowOff>167640</xdr:rowOff>
    </xdr:from>
    <xdr:to>
      <xdr:col>3</xdr:col>
      <xdr:colOff>459105</xdr:colOff>
      <xdr:row>7</xdr:row>
      <xdr:rowOff>99060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852DB4B-0960-4913-8133-B5363112A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" y="982980"/>
          <a:ext cx="1800225" cy="1028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19</xdr:row>
      <xdr:rowOff>60961</xdr:rowOff>
    </xdr:from>
    <xdr:to>
      <xdr:col>1</xdr:col>
      <xdr:colOff>678180</xdr:colOff>
      <xdr:row>22</xdr:row>
      <xdr:rowOff>160415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C914DB1-5B7A-4132-8262-5E39019C7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4747261"/>
          <a:ext cx="1257300" cy="663334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25</xdr:row>
      <xdr:rowOff>60961</xdr:rowOff>
    </xdr:from>
    <xdr:to>
      <xdr:col>2</xdr:col>
      <xdr:colOff>323500</xdr:colOff>
      <xdr:row>27</xdr:row>
      <xdr:rowOff>167641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7FE26A1-7741-4081-9865-F3C862A3D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5859781"/>
          <a:ext cx="1588420" cy="472440"/>
        </a:xfrm>
        <a:prstGeom prst="rect">
          <a:avLst/>
        </a:prstGeom>
      </xdr:spPr>
    </xdr:pic>
    <xdr:clientData/>
  </xdr:twoCellAnchor>
  <xdr:twoCellAnchor editAs="oneCell">
    <xdr:from>
      <xdr:col>6</xdr:col>
      <xdr:colOff>464820</xdr:colOff>
      <xdr:row>2</xdr:row>
      <xdr:rowOff>129540</xdr:rowOff>
    </xdr:from>
    <xdr:to>
      <xdr:col>9</xdr:col>
      <xdr:colOff>436245</xdr:colOff>
      <xdr:row>8</xdr:row>
      <xdr:rowOff>60960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DC996D57-5057-45A4-8D91-07676E53E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4360" y="1691640"/>
          <a:ext cx="1800225" cy="1028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144780</xdr:rowOff>
    </xdr:from>
    <xdr:to>
      <xdr:col>11</xdr:col>
      <xdr:colOff>38100</xdr:colOff>
      <xdr:row>7</xdr:row>
      <xdr:rowOff>76594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C5F2F85-1C86-4659-8A82-F4AA291D4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348740"/>
          <a:ext cx="1257300" cy="66333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369220</xdr:colOff>
      <xdr:row>12</xdr:row>
      <xdr:rowOff>106680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A267634-29E5-4A52-8B4C-EF6F371F9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484120"/>
          <a:ext cx="1588420" cy="47244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15241</xdr:colOff>
      <xdr:row>15</xdr:row>
      <xdr:rowOff>114300</xdr:rowOff>
    </xdr:from>
    <xdr:to>
      <xdr:col>15</xdr:col>
      <xdr:colOff>358141</xdr:colOff>
      <xdr:row>28</xdr:row>
      <xdr:rowOff>32020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23DA4D2-E27C-445B-8963-90010713E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3041" y="3512820"/>
          <a:ext cx="4610100" cy="234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D598-50AA-4F96-9A82-E4428B6545E9}">
  <dimension ref="A1:I12"/>
  <sheetViews>
    <sheetView workbookViewId="0">
      <selection activeCell="C12" sqref="C12"/>
    </sheetView>
  </sheetViews>
  <sheetFormatPr defaultRowHeight="14.4" x14ac:dyDescent="0.3"/>
  <cols>
    <col min="1" max="1" width="12.77734375" customWidth="1"/>
    <col min="2" max="2" width="3.33203125" customWidth="1"/>
  </cols>
  <sheetData>
    <row r="1" spans="1:9" ht="82.8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</row>
    <row r="10" spans="1:9" ht="18" x14ac:dyDescent="0.35">
      <c r="B10" s="4" t="s">
        <v>1</v>
      </c>
      <c r="C10" s="4"/>
      <c r="D10" s="4"/>
    </row>
    <row r="12" spans="1:9" ht="18" x14ac:dyDescent="0.35">
      <c r="A12" s="6" t="s">
        <v>2</v>
      </c>
      <c r="B12" s="7" t="s">
        <v>3</v>
      </c>
      <c r="C12" s="8">
        <f>80-(1.96*(16/SQRT(256)))</f>
        <v>78.040000000000006</v>
      </c>
      <c r="D12" s="8">
        <f>80+(1.96*(16/SQRT(256)))</f>
        <v>81.96</v>
      </c>
      <c r="E12" s="6" t="s">
        <v>4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28E8-5318-4939-82DA-F15CD5577D65}">
  <dimension ref="A1:K29"/>
  <sheetViews>
    <sheetView workbookViewId="0">
      <selection activeCell="G25" sqref="G25"/>
    </sheetView>
  </sheetViews>
  <sheetFormatPr defaultRowHeight="14.4" x14ac:dyDescent="0.3"/>
  <cols>
    <col min="2" max="2" width="10.33203125" customWidth="1"/>
    <col min="3" max="3" width="11.5546875" customWidth="1"/>
  </cols>
  <sheetData>
    <row r="1" spans="1:11" ht="93" customHeight="1" x14ac:dyDescent="0.3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4" spans="1:11" x14ac:dyDescent="0.3">
      <c r="B4" s="1" t="s">
        <v>19</v>
      </c>
      <c r="C4" t="s">
        <v>20</v>
      </c>
      <c r="D4" t="s">
        <v>21</v>
      </c>
    </row>
    <row r="5" spans="1:11" x14ac:dyDescent="0.3">
      <c r="A5" s="9" t="s">
        <v>6</v>
      </c>
      <c r="B5" s="9">
        <v>6.9</v>
      </c>
      <c r="C5" s="9">
        <f>B5-C$17</f>
        <v>0.31000000000000139</v>
      </c>
      <c r="D5" s="9">
        <f>POWER(C5,2)</f>
        <v>9.6100000000000865E-2</v>
      </c>
    </row>
    <row r="6" spans="1:11" x14ac:dyDescent="0.3">
      <c r="A6" s="9" t="s">
        <v>7</v>
      </c>
      <c r="B6" s="9">
        <v>6.1</v>
      </c>
      <c r="C6" s="9">
        <f t="shared" ref="C6:C14" si="0">B6-C$17</f>
        <v>-0.48999999999999932</v>
      </c>
      <c r="D6" s="9">
        <f t="shared" ref="D6:D14" si="1">POWER(C6,2)</f>
        <v>0.24009999999999934</v>
      </c>
    </row>
    <row r="7" spans="1:11" x14ac:dyDescent="0.3">
      <c r="A7" s="9" t="s">
        <v>8</v>
      </c>
      <c r="B7" s="9">
        <v>6.2</v>
      </c>
      <c r="C7" s="9">
        <f t="shared" si="0"/>
        <v>-0.38999999999999879</v>
      </c>
      <c r="D7" s="9">
        <f t="shared" si="1"/>
        <v>0.15209999999999907</v>
      </c>
    </row>
    <row r="8" spans="1:11" x14ac:dyDescent="0.3">
      <c r="A8" s="9" t="s">
        <v>9</v>
      </c>
      <c r="B8" s="9">
        <v>6.8</v>
      </c>
      <c r="C8" s="9">
        <f t="shared" si="0"/>
        <v>0.21000000000000085</v>
      </c>
      <c r="D8" s="9">
        <f t="shared" si="1"/>
        <v>4.4100000000000361E-2</v>
      </c>
    </row>
    <row r="9" spans="1:11" x14ac:dyDescent="0.3">
      <c r="A9" s="9" t="s">
        <v>10</v>
      </c>
      <c r="B9" s="9">
        <v>7.5</v>
      </c>
      <c r="C9" s="9">
        <f t="shared" si="0"/>
        <v>0.91000000000000103</v>
      </c>
      <c r="D9" s="9">
        <f t="shared" si="1"/>
        <v>0.82810000000000183</v>
      </c>
    </row>
    <row r="10" spans="1:11" x14ac:dyDescent="0.3">
      <c r="A10" s="9" t="s">
        <v>11</v>
      </c>
      <c r="B10" s="9">
        <v>6.3</v>
      </c>
      <c r="C10" s="9">
        <f t="shared" si="0"/>
        <v>-0.28999999999999915</v>
      </c>
      <c r="D10" s="9">
        <f t="shared" si="1"/>
        <v>8.4099999999999508E-2</v>
      </c>
    </row>
    <row r="11" spans="1:11" x14ac:dyDescent="0.3">
      <c r="A11" s="9" t="s">
        <v>12</v>
      </c>
      <c r="B11" s="9">
        <v>6.4</v>
      </c>
      <c r="C11" s="9">
        <f t="shared" si="0"/>
        <v>-0.18999999999999861</v>
      </c>
      <c r="D11" s="9">
        <f t="shared" si="1"/>
        <v>3.6099999999999473E-2</v>
      </c>
      <c r="H11" t="s">
        <v>23</v>
      </c>
    </row>
    <row r="12" spans="1:11" x14ac:dyDescent="0.3">
      <c r="A12" s="9" t="s">
        <v>13</v>
      </c>
      <c r="B12" s="9">
        <v>6.9</v>
      </c>
      <c r="C12" s="9">
        <f t="shared" si="0"/>
        <v>0.31000000000000139</v>
      </c>
      <c r="D12" s="9">
        <f t="shared" si="1"/>
        <v>9.6100000000000865E-2</v>
      </c>
    </row>
    <row r="13" spans="1:11" x14ac:dyDescent="0.3">
      <c r="A13" s="9" t="s">
        <v>14</v>
      </c>
      <c r="B13" s="9">
        <v>6.7</v>
      </c>
      <c r="C13" s="9">
        <f t="shared" si="0"/>
        <v>0.11000000000000121</v>
      </c>
      <c r="D13" s="9">
        <f t="shared" si="1"/>
        <v>1.2100000000000265E-2</v>
      </c>
    </row>
    <row r="14" spans="1:11" x14ac:dyDescent="0.3">
      <c r="A14" s="9" t="s">
        <v>15</v>
      </c>
      <c r="B14" s="9">
        <v>6.1</v>
      </c>
      <c r="C14" s="9">
        <f t="shared" si="0"/>
        <v>-0.48999999999999932</v>
      </c>
      <c r="D14" s="9">
        <f t="shared" si="1"/>
        <v>0.24009999999999934</v>
      </c>
    </row>
    <row r="15" spans="1:11" x14ac:dyDescent="0.3">
      <c r="A15" s="10" t="s">
        <v>17</v>
      </c>
      <c r="B15" s="10">
        <f>SUM(B5:B14)</f>
        <v>65.899999999999991</v>
      </c>
      <c r="C15" s="9"/>
      <c r="D15" s="10">
        <f>SUM(D5:D14)</f>
        <v>1.8290000000000008</v>
      </c>
      <c r="H15" t="s">
        <v>24</v>
      </c>
    </row>
    <row r="17" spans="1:10" ht="15.6" x14ac:dyDescent="0.3">
      <c r="A17" t="s">
        <v>16</v>
      </c>
      <c r="C17" s="12">
        <f>B15/10</f>
        <v>6.589999999999999</v>
      </c>
      <c r="G17" s="14" t="s">
        <v>25</v>
      </c>
      <c r="H17" s="13">
        <f>6.59-1.96*C29/SQRT(10)</f>
        <v>6.3105901775368505</v>
      </c>
      <c r="I17" s="13">
        <f>C17+1.96*C29/SQRT(10)</f>
        <v>6.8694098224631492</v>
      </c>
      <c r="J17" s="11" t="s">
        <v>4</v>
      </c>
    </row>
    <row r="19" spans="1:10" x14ac:dyDescent="0.3">
      <c r="A19" t="s">
        <v>18</v>
      </c>
    </row>
    <row r="20" spans="1:10" ht="15.6" x14ac:dyDescent="0.3">
      <c r="C20" s="12">
        <f>D15/10</f>
        <v>0.18290000000000009</v>
      </c>
    </row>
    <row r="25" spans="1:10" x14ac:dyDescent="0.3">
      <c r="A25" t="s">
        <v>22</v>
      </c>
    </row>
    <row r="29" spans="1:10" ht="15.6" x14ac:dyDescent="0.3">
      <c r="C29" s="12">
        <f>SQRT(D15)/SQRT(9)</f>
        <v>0.45080175490144475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3299-CB01-4342-8316-A5DB1AD48FF4}">
  <dimension ref="A1:J26"/>
  <sheetViews>
    <sheetView tabSelected="1" workbookViewId="0">
      <selection activeCell="M1" sqref="M1"/>
    </sheetView>
  </sheetViews>
  <sheetFormatPr defaultRowHeight="14.4" x14ac:dyDescent="0.3"/>
  <cols>
    <col min="6" max="6" width="11.44140625" customWidth="1"/>
    <col min="7" max="7" width="11.88671875" customWidth="1"/>
  </cols>
  <sheetData>
    <row r="1" spans="1:10" ht="67.2" customHeight="1" x14ac:dyDescent="0.3">
      <c r="A1" s="2" t="s">
        <v>44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3">
      <c r="B3" s="9" t="s">
        <v>26</v>
      </c>
      <c r="C3" s="9" t="s">
        <v>27</v>
      </c>
      <c r="D3" s="9" t="s">
        <v>29</v>
      </c>
      <c r="E3" s="9" t="s">
        <v>30</v>
      </c>
      <c r="F3" s="9" t="s">
        <v>31</v>
      </c>
      <c r="G3" s="9" t="s">
        <v>32</v>
      </c>
      <c r="J3" t="s">
        <v>33</v>
      </c>
    </row>
    <row r="4" spans="1:10" x14ac:dyDescent="0.3">
      <c r="A4" s="9">
        <v>1</v>
      </c>
      <c r="B4" s="17">
        <v>175</v>
      </c>
      <c r="C4" s="17">
        <v>178</v>
      </c>
      <c r="D4" s="17">
        <f>B4-B$15</f>
        <v>8.8000000000000114</v>
      </c>
      <c r="E4" s="17">
        <f>C4-C$15</f>
        <v>9.9000000000000057</v>
      </c>
      <c r="F4" s="9">
        <f>POWER(D4,2)</f>
        <v>77.440000000000197</v>
      </c>
      <c r="G4" s="9">
        <f>POWER(E4,2)</f>
        <v>98.010000000000119</v>
      </c>
    </row>
    <row r="5" spans="1:10" x14ac:dyDescent="0.3">
      <c r="A5" s="9">
        <v>2</v>
      </c>
      <c r="B5" s="9">
        <v>167</v>
      </c>
      <c r="C5" s="9">
        <v>165</v>
      </c>
      <c r="D5" s="9">
        <f t="shared" ref="D5:D13" si="0">B5-B$15</f>
        <v>0.80000000000001137</v>
      </c>
      <c r="E5" s="9">
        <f t="shared" ref="E5:E13" si="1">C5-C$15</f>
        <v>-3.0999999999999943</v>
      </c>
      <c r="F5" s="9">
        <f t="shared" ref="F5:F13" si="2">POWER(D5,2)</f>
        <v>0.64000000000001822</v>
      </c>
      <c r="G5" s="9">
        <f t="shared" ref="G5:G13" si="3">POWER(E5,2)</f>
        <v>9.6099999999999639</v>
      </c>
    </row>
    <row r="6" spans="1:10" x14ac:dyDescent="0.3">
      <c r="A6" s="9">
        <v>3</v>
      </c>
      <c r="B6" s="9">
        <v>154</v>
      </c>
      <c r="C6" s="9">
        <v>165</v>
      </c>
      <c r="D6" s="9">
        <f t="shared" si="0"/>
        <v>-12.199999999999989</v>
      </c>
      <c r="E6" s="9">
        <f t="shared" si="1"/>
        <v>-3.0999999999999943</v>
      </c>
      <c r="F6" s="9">
        <f t="shared" si="2"/>
        <v>148.83999999999972</v>
      </c>
      <c r="G6" s="9">
        <f t="shared" si="3"/>
        <v>9.6099999999999639</v>
      </c>
    </row>
    <row r="7" spans="1:10" x14ac:dyDescent="0.3">
      <c r="A7" s="9">
        <v>4</v>
      </c>
      <c r="B7" s="9">
        <v>174</v>
      </c>
      <c r="C7" s="9">
        <v>173</v>
      </c>
      <c r="D7" s="9">
        <f t="shared" si="0"/>
        <v>7.8000000000000114</v>
      </c>
      <c r="E7" s="9">
        <f t="shared" si="1"/>
        <v>4.9000000000000057</v>
      </c>
      <c r="F7" s="9">
        <f t="shared" si="2"/>
        <v>60.840000000000174</v>
      </c>
      <c r="G7" s="9">
        <f t="shared" si="3"/>
        <v>24.010000000000055</v>
      </c>
    </row>
    <row r="8" spans="1:10" x14ac:dyDescent="0.3">
      <c r="A8" s="9">
        <v>5</v>
      </c>
      <c r="B8" s="9">
        <v>178</v>
      </c>
      <c r="C8" s="9">
        <v>168</v>
      </c>
      <c r="D8" s="9">
        <f t="shared" si="0"/>
        <v>11.800000000000011</v>
      </c>
      <c r="E8" s="9">
        <f t="shared" si="1"/>
        <v>-9.9999999999994316E-2</v>
      </c>
      <c r="F8" s="9">
        <f t="shared" si="2"/>
        <v>139.24000000000026</v>
      </c>
      <c r="G8" s="9">
        <f t="shared" si="3"/>
        <v>9.999999999998864E-3</v>
      </c>
    </row>
    <row r="9" spans="1:10" x14ac:dyDescent="0.3">
      <c r="A9" s="9">
        <v>6</v>
      </c>
      <c r="B9" s="9">
        <v>148</v>
      </c>
      <c r="C9" s="9">
        <v>155</v>
      </c>
      <c r="D9" s="9">
        <f t="shared" si="0"/>
        <v>-18.199999999999989</v>
      </c>
      <c r="E9" s="9">
        <f t="shared" si="1"/>
        <v>-13.099999999999994</v>
      </c>
      <c r="F9" s="9">
        <f t="shared" si="2"/>
        <v>331.23999999999961</v>
      </c>
      <c r="G9" s="9">
        <f t="shared" si="3"/>
        <v>171.60999999999984</v>
      </c>
    </row>
    <row r="10" spans="1:10" x14ac:dyDescent="0.3">
      <c r="A10" s="9">
        <v>7</v>
      </c>
      <c r="B10" s="9">
        <v>160</v>
      </c>
      <c r="C10" s="9">
        <v>160</v>
      </c>
      <c r="D10" s="9">
        <f t="shared" si="0"/>
        <v>-6.1999999999999886</v>
      </c>
      <c r="E10" s="9">
        <f t="shared" si="1"/>
        <v>-8.0999999999999943</v>
      </c>
      <c r="F10" s="9">
        <f t="shared" si="2"/>
        <v>38.439999999999856</v>
      </c>
      <c r="G10" s="9">
        <f t="shared" si="3"/>
        <v>65.609999999999914</v>
      </c>
      <c r="J10" t="s">
        <v>34</v>
      </c>
    </row>
    <row r="11" spans="1:10" x14ac:dyDescent="0.3">
      <c r="A11" s="9">
        <v>8</v>
      </c>
      <c r="B11" s="9">
        <v>167</v>
      </c>
      <c r="C11" s="9">
        <v>164</v>
      </c>
      <c r="D11" s="9">
        <f t="shared" si="0"/>
        <v>0.80000000000001137</v>
      </c>
      <c r="E11" s="9">
        <f t="shared" si="1"/>
        <v>-4.0999999999999943</v>
      </c>
      <c r="F11" s="9">
        <f t="shared" si="2"/>
        <v>0.64000000000001822</v>
      </c>
      <c r="G11" s="9">
        <f t="shared" si="3"/>
        <v>16.809999999999953</v>
      </c>
    </row>
    <row r="12" spans="1:10" x14ac:dyDescent="0.3">
      <c r="A12" s="9">
        <v>9</v>
      </c>
      <c r="B12" s="9">
        <v>169</v>
      </c>
      <c r="C12" s="9">
        <v>178</v>
      </c>
      <c r="D12" s="9">
        <f t="shared" si="0"/>
        <v>2.8000000000000114</v>
      </c>
      <c r="E12" s="9">
        <f t="shared" si="1"/>
        <v>9.9000000000000057</v>
      </c>
      <c r="F12" s="9">
        <f t="shared" si="2"/>
        <v>7.8400000000000638</v>
      </c>
      <c r="G12" s="9">
        <f t="shared" si="3"/>
        <v>98.010000000000119</v>
      </c>
    </row>
    <row r="13" spans="1:10" x14ac:dyDescent="0.3">
      <c r="A13" s="9">
        <v>10</v>
      </c>
      <c r="B13" s="9">
        <v>170</v>
      </c>
      <c r="C13" s="9">
        <v>175</v>
      </c>
      <c r="D13" s="9">
        <f t="shared" si="0"/>
        <v>3.8000000000000114</v>
      </c>
      <c r="E13" s="9">
        <f t="shared" si="1"/>
        <v>6.9000000000000057</v>
      </c>
      <c r="F13" s="9">
        <f t="shared" si="2"/>
        <v>14.440000000000087</v>
      </c>
      <c r="G13" s="9">
        <f t="shared" si="3"/>
        <v>47.610000000000078</v>
      </c>
    </row>
    <row r="14" spans="1:10" x14ac:dyDescent="0.3">
      <c r="A14" s="9" t="s">
        <v>17</v>
      </c>
      <c r="B14" s="15">
        <f>SUM(B4:B13)</f>
        <v>1662</v>
      </c>
      <c r="C14" s="15">
        <f>SUM(C4:C13)</f>
        <v>1681</v>
      </c>
      <c r="F14" s="18">
        <f>SUM(F4:F13)</f>
        <v>819.59999999999991</v>
      </c>
      <c r="G14" s="18">
        <f>SUM(G4:G13)</f>
        <v>540.9</v>
      </c>
    </row>
    <row r="15" spans="1:10" x14ac:dyDescent="0.3">
      <c r="A15" s="9" t="s">
        <v>28</v>
      </c>
      <c r="B15" s="16">
        <f>B14/A13</f>
        <v>166.2</v>
      </c>
      <c r="C15" s="16">
        <f>C14/A13</f>
        <v>168.1</v>
      </c>
      <c r="F15" s="22" t="s">
        <v>35</v>
      </c>
      <c r="G15" s="20" t="s">
        <v>35</v>
      </c>
      <c r="I15" t="s">
        <v>43</v>
      </c>
    </row>
    <row r="16" spans="1:10" x14ac:dyDescent="0.3">
      <c r="F16" s="23">
        <f>F14/9</f>
        <v>91.066666666666663</v>
      </c>
      <c r="G16" s="21">
        <f>G14/9</f>
        <v>60.099999999999994</v>
      </c>
    </row>
    <row r="17" spans="3:7" x14ac:dyDescent="0.3">
      <c r="F17" s="25"/>
      <c r="G17" s="25"/>
    </row>
    <row r="19" spans="3:7" x14ac:dyDescent="0.3">
      <c r="E19" t="s">
        <v>36</v>
      </c>
      <c r="F19" s="19">
        <f>(F16+G16)/2</f>
        <v>75.583333333333329</v>
      </c>
    </row>
    <row r="20" spans="3:7" x14ac:dyDescent="0.3">
      <c r="E20" t="s">
        <v>37</v>
      </c>
      <c r="F20">
        <f>SQRT((F16/10) +(G16/10))</f>
        <v>3.888015775002291</v>
      </c>
    </row>
    <row r="21" spans="3:7" x14ac:dyDescent="0.3">
      <c r="E21" s="24" t="s">
        <v>38</v>
      </c>
      <c r="F21">
        <f>C15-B15</f>
        <v>1.9000000000000057</v>
      </c>
    </row>
    <row r="22" spans="3:7" x14ac:dyDescent="0.3">
      <c r="E22" s="24" t="s">
        <v>40</v>
      </c>
      <c r="F22" t="s">
        <v>41</v>
      </c>
    </row>
    <row r="23" spans="3:7" x14ac:dyDescent="0.3">
      <c r="E23" s="24" t="s">
        <v>42</v>
      </c>
      <c r="F23">
        <v>2.1009000000000002</v>
      </c>
    </row>
    <row r="24" spans="3:7" x14ac:dyDescent="0.3">
      <c r="E24" s="24" t="s">
        <v>39</v>
      </c>
      <c r="F24">
        <f>F20*F23</f>
        <v>8.1683323417023139</v>
      </c>
    </row>
    <row r="26" spans="3:7" ht="18" x14ac:dyDescent="0.35">
      <c r="C26" s="5" t="s">
        <v>2</v>
      </c>
      <c r="E26" s="27">
        <f>F21-F24</f>
        <v>-6.2683323417023082</v>
      </c>
      <c r="F26" s="26">
        <f>F21+F24</f>
        <v>10.06833234170232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Акулова</dc:creator>
  <cp:lastModifiedBy>Вероника Акулова</cp:lastModifiedBy>
  <dcterms:created xsi:type="dcterms:W3CDTF">2023-04-14T18:03:16Z</dcterms:created>
  <dcterms:modified xsi:type="dcterms:W3CDTF">2023-04-14T22:06:39Z</dcterms:modified>
</cp:coreProperties>
</file>