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56" windowWidth="20376" windowHeight="12816" activeTab="2"/>
  </bookViews>
  <sheets>
    <sheet name="09.01.2019" sheetId="1" r:id="rId1"/>
    <sheet name="11.01.2019" sheetId="2" r:id="rId2"/>
    <sheet name="x LAVORO" sheetId="4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E12" i="4"/>
  <c r="E13" i="4"/>
  <c r="E14" i="4"/>
  <c r="E11" i="4"/>
  <c r="E10" i="4"/>
  <c r="H14" i="1"/>
  <c r="H13" i="1"/>
  <c r="G13" i="1"/>
  <c r="I39" i="4"/>
  <c r="L68" i="4"/>
  <c r="L67" i="4"/>
  <c r="H65" i="4"/>
  <c r="H68" i="4"/>
  <c r="H69" i="4"/>
  <c r="H67" i="4"/>
  <c r="P69" i="4"/>
  <c r="O69" i="4"/>
  <c r="N69" i="4"/>
  <c r="M69" i="4"/>
  <c r="L69" i="4"/>
  <c r="K69" i="4"/>
  <c r="J69" i="4"/>
  <c r="I69" i="4"/>
  <c r="P68" i="4"/>
  <c r="O68" i="4"/>
  <c r="N68" i="4"/>
  <c r="M68" i="4"/>
  <c r="K68" i="4"/>
  <c r="J68" i="4"/>
  <c r="I68" i="4"/>
  <c r="P67" i="4"/>
  <c r="O67" i="4"/>
  <c r="N67" i="4"/>
  <c r="M67" i="4"/>
  <c r="K67" i="4"/>
  <c r="J67" i="4"/>
  <c r="I67" i="4"/>
  <c r="P65" i="4"/>
  <c r="O65" i="4"/>
  <c r="N65" i="4"/>
  <c r="M65" i="4"/>
  <c r="L65" i="4"/>
  <c r="K65" i="4"/>
  <c r="J65" i="4"/>
  <c r="I65" i="4"/>
  <c r="M41" i="4"/>
  <c r="M42" i="4"/>
  <c r="M43" i="4"/>
  <c r="M44" i="4"/>
  <c r="M45" i="4"/>
  <c r="M46" i="4"/>
  <c r="M47" i="4"/>
  <c r="M40" i="4"/>
  <c r="L41" i="4"/>
  <c r="L42" i="4"/>
  <c r="L43" i="4"/>
  <c r="L44" i="4"/>
  <c r="L45" i="4"/>
  <c r="L46" i="4"/>
  <c r="L47" i="4"/>
  <c r="L40" i="4"/>
  <c r="K41" i="4"/>
  <c r="K42" i="4"/>
  <c r="K43" i="4"/>
  <c r="K44" i="4"/>
  <c r="K45" i="4"/>
  <c r="K46" i="4"/>
  <c r="K47" i="4"/>
  <c r="K40" i="4"/>
  <c r="J41" i="4"/>
  <c r="J42" i="4"/>
  <c r="J43" i="4"/>
  <c r="J44" i="4"/>
  <c r="J45" i="4"/>
  <c r="J46" i="4"/>
  <c r="J47" i="4"/>
  <c r="J40" i="4"/>
  <c r="I47" i="4"/>
  <c r="I41" i="4"/>
  <c r="I42" i="4"/>
  <c r="I43" i="4"/>
  <c r="I44" i="4"/>
  <c r="I45" i="4"/>
  <c r="I46" i="4"/>
  <c r="I40" i="4"/>
  <c r="J39" i="4"/>
  <c r="K39" i="4"/>
  <c r="L39" i="4"/>
  <c r="M39" i="4"/>
  <c r="I22" i="4"/>
  <c r="M24" i="4"/>
  <c r="M25" i="4"/>
  <c r="M23" i="4"/>
  <c r="L24" i="4"/>
  <c r="L25" i="4"/>
  <c r="L23" i="4"/>
  <c r="K24" i="4"/>
  <c r="K25" i="4"/>
  <c r="K23" i="4"/>
  <c r="J24" i="4"/>
  <c r="J25" i="4"/>
  <c r="J23" i="4"/>
  <c r="I24" i="4"/>
  <c r="I25" i="4"/>
  <c r="I23" i="4"/>
  <c r="J22" i="4"/>
  <c r="K22" i="4"/>
  <c r="L22" i="4"/>
  <c r="M22" i="4"/>
  <c r="I10" i="4"/>
  <c r="M12" i="4"/>
  <c r="M13" i="4"/>
  <c r="M14" i="4"/>
  <c r="M15" i="4"/>
  <c r="M11" i="4"/>
  <c r="L12" i="4"/>
  <c r="L13" i="4"/>
  <c r="L14" i="4"/>
  <c r="L15" i="4"/>
  <c r="L11" i="4"/>
  <c r="K12" i="4"/>
  <c r="K13" i="4"/>
  <c r="K14" i="4"/>
  <c r="K15" i="4"/>
  <c r="K11" i="4"/>
  <c r="J12" i="4"/>
  <c r="J13" i="4"/>
  <c r="J14" i="4"/>
  <c r="J15" i="4"/>
  <c r="J11" i="4"/>
  <c r="I12" i="4"/>
  <c r="I13" i="4"/>
  <c r="I14" i="4"/>
  <c r="I15" i="4"/>
  <c r="I11" i="4"/>
  <c r="J10" i="4"/>
  <c r="K10" i="4"/>
  <c r="L10" i="4"/>
  <c r="M10" i="4"/>
  <c r="C36" i="4"/>
  <c r="C37" i="4"/>
  <c r="C57" i="4"/>
  <c r="C68" i="4"/>
  <c r="F59" i="4"/>
  <c r="F60" i="4"/>
  <c r="F61" i="4"/>
  <c r="F62" i="4"/>
  <c r="F63" i="4"/>
  <c r="F64" i="4"/>
  <c r="F65" i="4"/>
  <c r="F66" i="4"/>
  <c r="F67" i="4"/>
  <c r="F68" i="4"/>
  <c r="F69" i="4"/>
  <c r="F70" i="4"/>
  <c r="F58" i="4"/>
  <c r="E63" i="4"/>
  <c r="E59" i="4"/>
  <c r="E60" i="4"/>
  <c r="E61" i="4"/>
  <c r="E64" i="4"/>
  <c r="E65" i="4"/>
  <c r="E66" i="4"/>
  <c r="E67" i="4"/>
  <c r="E68" i="4"/>
  <c r="E69" i="4"/>
  <c r="E70" i="4"/>
  <c r="E58" i="4"/>
  <c r="D59" i="4"/>
  <c r="D60" i="4"/>
  <c r="D61" i="4"/>
  <c r="D62" i="4"/>
  <c r="D63" i="4"/>
  <c r="D64" i="4"/>
  <c r="D65" i="4"/>
  <c r="D66" i="4"/>
  <c r="D67" i="4"/>
  <c r="D68" i="4"/>
  <c r="D69" i="4"/>
  <c r="D70" i="4"/>
  <c r="D58" i="4"/>
  <c r="C70" i="4"/>
  <c r="C59" i="4"/>
  <c r="C60" i="4"/>
  <c r="C61" i="4"/>
  <c r="C62" i="4"/>
  <c r="C63" i="4"/>
  <c r="C64" i="4"/>
  <c r="C65" i="4"/>
  <c r="C66" i="4"/>
  <c r="C67" i="4"/>
  <c r="C69" i="4"/>
  <c r="C58" i="4"/>
  <c r="D57" i="4"/>
  <c r="E57" i="4"/>
  <c r="F57" i="4"/>
  <c r="F38" i="4"/>
  <c r="F39" i="4"/>
  <c r="F37" i="4"/>
  <c r="E39" i="4"/>
  <c r="E38" i="4"/>
  <c r="E37" i="4"/>
  <c r="D38" i="4"/>
  <c r="D39" i="4"/>
  <c r="D37" i="4"/>
  <c r="E36" i="4"/>
  <c r="F36" i="4"/>
  <c r="D36" i="4"/>
  <c r="C38" i="4"/>
  <c r="C39" i="4"/>
  <c r="C24" i="4"/>
  <c r="F26" i="4"/>
  <c r="F27" i="4"/>
  <c r="F28" i="4"/>
  <c r="F29" i="4"/>
  <c r="F25" i="4"/>
  <c r="E26" i="4"/>
  <c r="E27" i="4"/>
  <c r="E28" i="4"/>
  <c r="E29" i="4"/>
  <c r="E25" i="4"/>
  <c r="D26" i="4"/>
  <c r="D27" i="4"/>
  <c r="D28" i="4"/>
  <c r="D29" i="4"/>
  <c r="D25" i="4"/>
  <c r="C29" i="4"/>
  <c r="C26" i="4"/>
  <c r="C27" i="4"/>
  <c r="C28" i="4"/>
  <c r="C25" i="4"/>
  <c r="D24" i="4"/>
  <c r="E24" i="4"/>
  <c r="F24" i="4"/>
  <c r="C10" i="4"/>
  <c r="F15" i="4"/>
  <c r="F12" i="4"/>
  <c r="F13" i="4"/>
  <c r="F14" i="4"/>
  <c r="F11" i="4"/>
  <c r="D12" i="4"/>
  <c r="D13" i="4"/>
  <c r="D14" i="4"/>
  <c r="D15" i="4"/>
  <c r="D11" i="4"/>
  <c r="C11" i="4"/>
  <c r="C12" i="4"/>
  <c r="C13" i="4"/>
  <c r="C14" i="4"/>
  <c r="C15" i="4"/>
  <c r="D10" i="4"/>
  <c r="F10" i="4"/>
  <c r="J3" i="2"/>
  <c r="K6" i="2"/>
  <c r="J18" i="2"/>
  <c r="K22" i="2"/>
  <c r="J13" i="2"/>
  <c r="J8" i="2"/>
  <c r="K8" i="2"/>
  <c r="K7" i="2"/>
  <c r="K16" i="2"/>
  <c r="K13" i="2"/>
  <c r="K4" i="2"/>
  <c r="K9" i="2"/>
  <c r="K12" i="2"/>
  <c r="K21" i="2"/>
  <c r="K3" i="2"/>
  <c r="K5" i="2"/>
  <c r="K11" i="2"/>
  <c r="K10" i="2"/>
  <c r="K19" i="2"/>
  <c r="K15" i="2"/>
  <c r="K17" i="2"/>
  <c r="K14" i="2"/>
  <c r="K18" i="2"/>
  <c r="K20" i="2"/>
  <c r="H17" i="1"/>
  <c r="G43" i="1"/>
  <c r="H44" i="1"/>
  <c r="H47" i="1"/>
  <c r="H46" i="1"/>
  <c r="H45" i="1"/>
  <c r="H43" i="1"/>
  <c r="G38" i="1"/>
  <c r="H42" i="1"/>
  <c r="H41" i="1"/>
  <c r="H40" i="1"/>
  <c r="H39" i="1"/>
  <c r="H38" i="1"/>
  <c r="G33" i="1"/>
  <c r="H37" i="1"/>
  <c r="H36" i="1"/>
  <c r="H35" i="1"/>
  <c r="H34" i="1"/>
  <c r="H33" i="1"/>
  <c r="G28" i="1"/>
  <c r="H32" i="1"/>
  <c r="H31" i="1"/>
  <c r="H30" i="1"/>
  <c r="H29" i="1"/>
  <c r="H28" i="1"/>
  <c r="G23" i="1"/>
  <c r="H27" i="1"/>
  <c r="H26" i="1"/>
  <c r="H25" i="1"/>
  <c r="H24" i="1"/>
  <c r="H23" i="1"/>
  <c r="G18" i="1"/>
  <c r="H22" i="1"/>
  <c r="H21" i="1"/>
  <c r="H20" i="1"/>
  <c r="H19" i="1"/>
  <c r="H18" i="1"/>
  <c r="G8" i="1"/>
  <c r="H11" i="1"/>
  <c r="H8" i="1"/>
  <c r="H12" i="1"/>
  <c r="H10" i="1"/>
  <c r="H9" i="1"/>
  <c r="G3" i="1"/>
  <c r="H7" i="1"/>
  <c r="H6" i="1"/>
  <c r="H5" i="1"/>
  <c r="H4" i="1"/>
  <c r="H3" i="1"/>
  <c r="H16" i="1"/>
  <c r="H15" i="1"/>
</calcChain>
</file>

<file path=xl/sharedStrings.xml><?xml version="1.0" encoding="utf-8"?>
<sst xmlns="http://schemas.openxmlformats.org/spreadsheetml/2006/main" count="484" uniqueCount="246">
  <si>
    <t>A01</t>
  </si>
  <si>
    <t>35,27</t>
  </si>
  <si>
    <t>A02</t>
  </si>
  <si>
    <t>34,55</t>
  </si>
  <si>
    <t>A03</t>
  </si>
  <si>
    <t>34,59</t>
  </si>
  <si>
    <t>A04</t>
  </si>
  <si>
    <t>33,79</t>
  </si>
  <si>
    <t>A05</t>
  </si>
  <si>
    <t>34,24</t>
  </si>
  <si>
    <t>A06</t>
  </si>
  <si>
    <t>34,89</t>
  </si>
  <si>
    <t>A07</t>
  </si>
  <si>
    <t>33,99</t>
  </si>
  <si>
    <t>A08</t>
  </si>
  <si>
    <t>34,21</t>
  </si>
  <si>
    <t>A09</t>
  </si>
  <si>
    <t>34,41</t>
  </si>
  <si>
    <t>A10</t>
  </si>
  <si>
    <t>35,11</t>
  </si>
  <si>
    <t>A11</t>
  </si>
  <si>
    <t>32,91</t>
  </si>
  <si>
    <t>A12</t>
  </si>
  <si>
    <t>29,94</t>
  </si>
  <si>
    <t>B01</t>
  </si>
  <si>
    <t>34,42</t>
  </si>
  <si>
    <t>B02</t>
  </si>
  <si>
    <t>33,47</t>
  </si>
  <si>
    <t>B03</t>
  </si>
  <si>
    <t>32,90</t>
  </si>
  <si>
    <t>B04</t>
  </si>
  <si>
    <t>34,20</t>
  </si>
  <si>
    <t>B05</t>
  </si>
  <si>
    <t>34,15</t>
  </si>
  <si>
    <t>B06</t>
  </si>
  <si>
    <t>34,52</t>
  </si>
  <si>
    <t>B07</t>
  </si>
  <si>
    <t>33,76</t>
  </si>
  <si>
    <t>B08</t>
  </si>
  <si>
    <t>33,78</t>
  </si>
  <si>
    <t>B09</t>
  </si>
  <si>
    <t>32,26</t>
  </si>
  <si>
    <t>B10</t>
  </si>
  <si>
    <t>33,02</t>
  </si>
  <si>
    <t>B11</t>
  </si>
  <si>
    <t>32,16</t>
  </si>
  <si>
    <t>B12</t>
  </si>
  <si>
    <t>33,67</t>
  </si>
  <si>
    <t>C01</t>
  </si>
  <si>
    <t>34,27</t>
  </si>
  <si>
    <t>C02</t>
  </si>
  <si>
    <t>35,09</t>
  </si>
  <si>
    <t>C03</t>
  </si>
  <si>
    <t>34,43</t>
  </si>
  <si>
    <t>C04</t>
  </si>
  <si>
    <t>35,02</t>
  </si>
  <si>
    <t>C05</t>
  </si>
  <si>
    <t>33,80</t>
  </si>
  <si>
    <t>C06</t>
  </si>
  <si>
    <t>34,28</t>
  </si>
  <si>
    <t>C07</t>
  </si>
  <si>
    <t>32,19</t>
  </si>
  <si>
    <t>C08</t>
  </si>
  <si>
    <t>32,30</t>
  </si>
  <si>
    <t>C09</t>
  </si>
  <si>
    <t>31,81</t>
  </si>
  <si>
    <t>C10</t>
  </si>
  <si>
    <t>31,64</t>
  </si>
  <si>
    <t>C11</t>
  </si>
  <si>
    <t>31,80</t>
  </si>
  <si>
    <t>C12</t>
  </si>
  <si>
    <t>32,70</t>
  </si>
  <si>
    <t>D01</t>
  </si>
  <si>
    <t>31,94</t>
  </si>
  <si>
    <t>D02</t>
  </si>
  <si>
    <t>33,18</t>
  </si>
  <si>
    <t>D03</t>
  </si>
  <si>
    <t>33,16</t>
  </si>
  <si>
    <t>D04</t>
  </si>
  <si>
    <t>32,01</t>
  </si>
  <si>
    <t>D05</t>
  </si>
  <si>
    <t>33,21</t>
  </si>
  <si>
    <t>D06</t>
  </si>
  <si>
    <t>33,51</t>
  </si>
  <si>
    <t>D07</t>
  </si>
  <si>
    <t>33,31</t>
  </si>
  <si>
    <t>D08</t>
  </si>
  <si>
    <t>33,11</t>
  </si>
  <si>
    <t>D09</t>
  </si>
  <si>
    <t>33,19</t>
  </si>
  <si>
    <t>D10</t>
  </si>
  <si>
    <t>N/A</t>
  </si>
  <si>
    <t>D11</t>
  </si>
  <si>
    <t>D12</t>
  </si>
  <si>
    <t>32,83</t>
  </si>
  <si>
    <t>E01</t>
  </si>
  <si>
    <t>25,66</t>
  </si>
  <si>
    <t>E02</t>
  </si>
  <si>
    <t>25,14</t>
  </si>
  <si>
    <t>E03</t>
  </si>
  <si>
    <t>25,30</t>
  </si>
  <si>
    <t>E04</t>
  </si>
  <si>
    <t>24,70</t>
  </si>
  <si>
    <t>E05</t>
  </si>
  <si>
    <t>24,97</t>
  </si>
  <si>
    <t>E06</t>
  </si>
  <si>
    <t>24,41</t>
  </si>
  <si>
    <t>E07</t>
  </si>
  <si>
    <t>24,50</t>
  </si>
  <si>
    <t>E08</t>
  </si>
  <si>
    <t>24,83</t>
  </si>
  <si>
    <t>E09</t>
  </si>
  <si>
    <t>24,69</t>
  </si>
  <si>
    <t>E10</t>
  </si>
  <si>
    <t>24,40</t>
  </si>
  <si>
    <t>E11</t>
  </si>
  <si>
    <t>23,32</t>
  </si>
  <si>
    <t>E12</t>
  </si>
  <si>
    <t>F01</t>
  </si>
  <si>
    <t>25,13</t>
  </si>
  <si>
    <t>F02</t>
  </si>
  <si>
    <t>23,31</t>
  </si>
  <si>
    <t>F03</t>
  </si>
  <si>
    <t>23,79</t>
  </si>
  <si>
    <t>F04</t>
  </si>
  <si>
    <t>24,04</t>
  </si>
  <si>
    <t>F05</t>
  </si>
  <si>
    <t>23,68</t>
  </si>
  <si>
    <t>F06</t>
  </si>
  <si>
    <t>23,94</t>
  </si>
  <si>
    <t>F07</t>
  </si>
  <si>
    <t>23,72</t>
  </si>
  <si>
    <t>F08</t>
  </si>
  <si>
    <t>F09</t>
  </si>
  <si>
    <t>24,61</t>
  </si>
  <si>
    <t>F10</t>
  </si>
  <si>
    <t>24,16</t>
  </si>
  <si>
    <t>F11</t>
  </si>
  <si>
    <t>24,48</t>
  </si>
  <si>
    <t>F12</t>
  </si>
  <si>
    <t>25,53</t>
  </si>
  <si>
    <t>G01</t>
  </si>
  <si>
    <t>24,71</t>
  </si>
  <si>
    <t>G02</t>
  </si>
  <si>
    <t>27,03</t>
  </si>
  <si>
    <t>G03</t>
  </si>
  <si>
    <t>26,06</t>
  </si>
  <si>
    <t>G04</t>
  </si>
  <si>
    <t>26,37</t>
  </si>
  <si>
    <t>G05</t>
  </si>
  <si>
    <t>25,96</t>
  </si>
  <si>
    <t>G06</t>
  </si>
  <si>
    <t>26,02</t>
  </si>
  <si>
    <t>G07</t>
  </si>
  <si>
    <t>24,53</t>
  </si>
  <si>
    <t>G08</t>
  </si>
  <si>
    <t>24,26</t>
  </si>
  <si>
    <t>G09</t>
  </si>
  <si>
    <t>24,20</t>
  </si>
  <si>
    <t>G10</t>
  </si>
  <si>
    <t>24,44</t>
  </si>
  <si>
    <t>G11</t>
  </si>
  <si>
    <t>24,15</t>
  </si>
  <si>
    <t>G12</t>
  </si>
  <si>
    <t>25,00</t>
  </si>
  <si>
    <t>H01</t>
  </si>
  <si>
    <t>26,80</t>
  </si>
  <si>
    <t>H02</t>
  </si>
  <si>
    <t>25,07</t>
  </si>
  <si>
    <t>H03</t>
  </si>
  <si>
    <t>24,58</t>
  </si>
  <si>
    <t>H04</t>
  </si>
  <si>
    <t>24,55</t>
  </si>
  <si>
    <t>H05</t>
  </si>
  <si>
    <t>25,91</t>
  </si>
  <si>
    <t>H06</t>
  </si>
  <si>
    <t>25,60</t>
  </si>
  <si>
    <t>H07</t>
  </si>
  <si>
    <t>26,04</t>
  </si>
  <si>
    <t>H08</t>
  </si>
  <si>
    <t>26,90</t>
  </si>
  <si>
    <t>H09</t>
  </si>
  <si>
    <t>25,58</t>
  </si>
  <si>
    <t>H10</t>
  </si>
  <si>
    <t>H11</t>
  </si>
  <si>
    <t>13,76</t>
  </si>
  <si>
    <t>H12</t>
  </si>
  <si>
    <t>20,51</t>
  </si>
  <si>
    <t>U44</t>
  </si>
  <si>
    <t>MEDIA NORMALIZZATORE</t>
  </si>
  <si>
    <t>483-3p</t>
  </si>
  <si>
    <t>Delta ct</t>
  </si>
  <si>
    <t>Treshold 12.26</t>
  </si>
  <si>
    <t>SYBR</t>
  </si>
  <si>
    <t>Unkn</t>
  </si>
  <si>
    <t>Rapp</t>
  </si>
  <si>
    <t>09.01.2019</t>
  </si>
  <si>
    <t>11.01.2019</t>
  </si>
  <si>
    <t>Sample</t>
  </si>
  <si>
    <t>UT</t>
  </si>
  <si>
    <t>2DG</t>
  </si>
  <si>
    <t>5FU</t>
  </si>
  <si>
    <t>2DG-5FU</t>
  </si>
  <si>
    <t>Xeno</t>
  </si>
  <si>
    <t>48h</t>
  </si>
  <si>
    <t>24h</t>
  </si>
  <si>
    <t>#5</t>
  </si>
  <si>
    <t>AVERAGE</t>
  </si>
  <si>
    <t>#9</t>
  </si>
  <si>
    <t>TOT exps Rapp</t>
  </si>
  <si>
    <t>final</t>
  </si>
  <si>
    <t>EXPERIMENT 1</t>
  </si>
  <si>
    <t>EXP 1</t>
  </si>
  <si>
    <t>#9 24h UT</t>
  </si>
  <si>
    <t>#9 24h 2DG</t>
  </si>
  <si>
    <t>#9 24h 5FU</t>
  </si>
  <si>
    <t>#9 24h 2DG-5FU</t>
  </si>
  <si>
    <t>#9 48h UT</t>
  </si>
  <si>
    <t>#9 48h 2DG</t>
  </si>
  <si>
    <t>#9 48h 5FU</t>
  </si>
  <si>
    <t>#9 48h 2DG-5FU</t>
  </si>
  <si>
    <t>#9 Xeno</t>
  </si>
  <si>
    <t>deltaCt</t>
  </si>
  <si>
    <t>Significant outlier. P &lt; 0.05</t>
  </si>
  <si>
    <t>Descriptive Statistics</t>
  </si>
  <si>
    <t>Mean:</t>
  </si>
  <si>
    <t>SD:</t>
  </si>
  <si>
    <t># of values:</t>
  </si>
  <si>
    <t>Outlier detected?</t>
  </si>
  <si>
    <t>Yes</t>
  </si>
  <si>
    <t>Significance level:</t>
  </si>
  <si>
    <t>0.05 (two-sided)</t>
  </si>
  <si>
    <t>Critical value of Z:</t>
  </si>
  <si>
    <t>Your data</t>
  </si>
  <si>
    <t>Row</t>
  </si>
  <si>
    <t>Value</t>
  </si>
  <si>
    <t>Z</t>
  </si>
  <si>
    <t>Significant Outlier?</t>
  </si>
  <si>
    <t>0.36974069326</t>
  </si>
  <si>
    <t>0.470120791</t>
  </si>
  <si>
    <t>0.57404209526</t>
  </si>
  <si>
    <t>0.908213503</t>
  </si>
  <si>
    <t>0.47102664678</t>
  </si>
  <si>
    <t>0.36755075155</t>
  </si>
  <si>
    <t>Grubbs' test</t>
  </si>
  <si>
    <t>Average U44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</si>
</sst>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494949"/>
      <name val="Arial"/>
      <family val="2"/>
    </font>
    <font>
      <sz val="8"/>
      <color rgb="FFFF0000"/>
      <name val="Arial"/>
      <family val="2"/>
    </font>
    <font>
      <sz val="10"/>
      <color rgb="FF00928F"/>
      <name val="GothamLightGothamLight"/>
    </font>
    <font>
      <b/>
      <sz val="8"/>
      <color rgb="FF333333"/>
      <name val="Arial"/>
      <family val="2"/>
    </font>
    <font>
      <b/>
      <sz val="10"/>
      <color rgb="FF00928F"/>
      <name val="GothamLightGothamLight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4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3" borderId="5" xfId="0" applyFill="1" applyBorder="1"/>
    <xf numFmtId="0" fontId="0" fillId="3" borderId="14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ont="1" applyFill="1" applyBorder="1"/>
    <xf numFmtId="0" fontId="0" fillId="4" borderId="14" xfId="0" applyFont="1" applyFill="1" applyBorder="1"/>
    <xf numFmtId="0" fontId="0" fillId="4" borderId="8" xfId="0" applyFont="1" applyFill="1" applyBorder="1"/>
    <xf numFmtId="0" fontId="0" fillId="4" borderId="6" xfId="0" applyFont="1" applyFill="1" applyBorder="1"/>
    <xf numFmtId="0" fontId="0" fillId="4" borderId="0" xfId="0" applyFont="1" applyFill="1" applyBorder="1"/>
    <xf numFmtId="0" fontId="0" fillId="4" borderId="9" xfId="0" applyFont="1" applyFill="1" applyBorder="1"/>
    <xf numFmtId="0" fontId="0" fillId="4" borderId="7" xfId="0" applyFont="1" applyFill="1" applyBorder="1"/>
    <xf numFmtId="0" fontId="0" fillId="4" borderId="15" xfId="0" applyFont="1" applyFill="1" applyBorder="1"/>
    <xf numFmtId="0" fontId="0" fillId="4" borderId="10" xfId="0" applyFont="1" applyFill="1" applyBorder="1"/>
    <xf numFmtId="0" fontId="0" fillId="4" borderId="5" xfId="0" applyFill="1" applyBorder="1"/>
    <xf numFmtId="0" fontId="0" fillId="4" borderId="14" xfId="0" applyFill="1" applyBorder="1"/>
    <xf numFmtId="0" fontId="0" fillId="4" borderId="8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7" xfId="0" applyFill="1" applyBorder="1"/>
    <xf numFmtId="0" fontId="0" fillId="4" borderId="15" xfId="0" applyFill="1" applyBorder="1"/>
    <xf numFmtId="0" fontId="0" fillId="4" borderId="10" xfId="0" applyFill="1" applyBorder="1"/>
    <xf numFmtId="0" fontId="3" fillId="4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5" fillId="2" borderId="16" xfId="0" applyFont="1" applyFill="1" applyBorder="1"/>
    <xf numFmtId="0" fontId="0" fillId="2" borderId="16" xfId="0" applyFill="1" applyBorder="1"/>
    <xf numFmtId="0" fontId="5" fillId="2" borderId="17" xfId="0" applyFont="1" applyFill="1" applyBorder="1"/>
    <xf numFmtId="0" fontId="0" fillId="2" borderId="15" xfId="0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" fillId="4" borderId="0" xfId="0" applyFont="1" applyFill="1" applyBorder="1"/>
    <xf numFmtId="0" fontId="10" fillId="0" borderId="0" xfId="0" applyFont="1"/>
    <xf numFmtId="0" fontId="4" fillId="0" borderId="0" xfId="0" applyFont="1" applyFill="1"/>
    <xf numFmtId="0" fontId="11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3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right" vertical="center" wrapText="1"/>
    </xf>
    <xf numFmtId="0" fontId="9" fillId="0" borderId="18" xfId="0" applyFont="1" applyBorder="1" applyAlignment="1">
      <alignment vertical="center" wrapText="1"/>
    </xf>
    <xf numFmtId="3" fontId="9" fillId="0" borderId="18" xfId="0" applyNumberFormat="1" applyFont="1" applyBorder="1" applyAlignment="1">
      <alignment horizontal="right" vertical="center" wrapText="1"/>
    </xf>
    <xf numFmtId="0" fontId="9" fillId="0" borderId="18" xfId="0" applyFont="1" applyBorder="1" applyAlignment="1">
      <alignment horizontal="right" vertical="center" wrapText="1"/>
    </xf>
    <xf numFmtId="0" fontId="10" fillId="7" borderId="18" xfId="0" applyFont="1" applyFill="1" applyBorder="1" applyAlignment="1">
      <alignment vertical="center" wrapText="1"/>
    </xf>
    <xf numFmtId="3" fontId="10" fillId="0" borderId="18" xfId="0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opLeftCell="A70" workbookViewId="0">
      <selection activeCell="D96" sqref="D96"/>
    </sheetView>
  </sheetViews>
  <sheetFormatPr defaultColWidth="8.77734375" defaultRowHeight="14.4"/>
  <cols>
    <col min="2" max="2" width="4.6640625" customWidth="1"/>
    <col min="3" max="3" width="8.109375" customWidth="1"/>
    <col min="4" max="4" width="18.6640625" customWidth="1"/>
    <col min="7" max="7" width="21.77734375" customWidth="1"/>
    <col min="8" max="8" width="20.44140625" customWidth="1"/>
  </cols>
  <sheetData>
    <row r="1" spans="1:9" ht="15">
      <c r="A1" s="4" t="s">
        <v>192</v>
      </c>
    </row>
    <row r="2" spans="1:9" ht="15">
      <c r="E2" s="2" t="s">
        <v>190</v>
      </c>
      <c r="F2" s="2" t="s">
        <v>188</v>
      </c>
      <c r="G2" s="2" t="s">
        <v>245</v>
      </c>
      <c r="H2" s="2" t="s">
        <v>191</v>
      </c>
    </row>
    <row r="3" spans="1:9" ht="15">
      <c r="A3" t="s">
        <v>0</v>
      </c>
      <c r="C3" t="s">
        <v>1</v>
      </c>
      <c r="D3" t="s">
        <v>213</v>
      </c>
      <c r="E3" s="1">
        <v>35.270000000000003</v>
      </c>
      <c r="F3" s="1">
        <v>25.66</v>
      </c>
      <c r="G3">
        <f>AVERAGE(F3:F7)</f>
        <v>25.154</v>
      </c>
      <c r="H3" s="3">
        <f>2^-(E3-G3)</f>
        <v>9.0111571548222313E-4</v>
      </c>
    </row>
    <row r="4" spans="1:9" ht="15">
      <c r="A4" t="s">
        <v>2</v>
      </c>
      <c r="C4" t="s">
        <v>3</v>
      </c>
      <c r="E4" s="1">
        <v>34.549999999999997</v>
      </c>
      <c r="F4" s="1">
        <v>25.14</v>
      </c>
      <c r="H4" s="3">
        <f>2^-(E4-G3)</f>
        <v>1.4843016175796083E-3</v>
      </c>
    </row>
    <row r="5" spans="1:9" ht="15">
      <c r="A5" t="s">
        <v>4</v>
      </c>
      <c r="C5" t="s">
        <v>5</v>
      </c>
      <c r="E5" s="1">
        <v>34.590000000000003</v>
      </c>
      <c r="F5" s="1">
        <v>25.3</v>
      </c>
      <c r="H5" s="3">
        <f>2^-(E5-G3)</f>
        <v>1.4437133117908576E-3</v>
      </c>
    </row>
    <row r="6" spans="1:9" ht="15">
      <c r="A6" t="s">
        <v>6</v>
      </c>
      <c r="C6" t="s">
        <v>7</v>
      </c>
      <c r="E6" s="1">
        <v>33.79</v>
      </c>
      <c r="F6" s="1">
        <v>24.7</v>
      </c>
      <c r="H6" s="3">
        <f>2^-(E6-G3)</f>
        <v>2.5136508736352974E-3</v>
      </c>
    </row>
    <row r="7" spans="1:9" ht="15">
      <c r="A7" t="s">
        <v>8</v>
      </c>
      <c r="C7" t="s">
        <v>9</v>
      </c>
      <c r="E7" s="1">
        <v>34.24</v>
      </c>
      <c r="F7" s="1">
        <v>24.97</v>
      </c>
      <c r="H7" s="3">
        <f>2^-(E7-G3)</f>
        <v>1.8401001443453277E-3</v>
      </c>
    </row>
    <row r="8" spans="1:9" ht="15">
      <c r="A8" t="s">
        <v>10</v>
      </c>
      <c r="C8" t="s">
        <v>11</v>
      </c>
      <c r="D8" s="3" t="s">
        <v>214</v>
      </c>
      <c r="E8" s="1">
        <v>34.89</v>
      </c>
      <c r="F8" s="1">
        <v>24.41</v>
      </c>
      <c r="G8" s="3">
        <f>AVERAGE(F8:F12)</f>
        <v>24.565999999999995</v>
      </c>
      <c r="H8" s="3">
        <f>2^-(E8-G8)</f>
        <v>7.8012882465736838E-4</v>
      </c>
    </row>
    <row r="9" spans="1:9" ht="15">
      <c r="A9" t="s">
        <v>12</v>
      </c>
      <c r="C9" t="s">
        <v>13</v>
      </c>
      <c r="E9" s="1">
        <v>33.99</v>
      </c>
      <c r="F9" s="1">
        <v>24.5</v>
      </c>
      <c r="H9" s="3">
        <f>2^-(E9-G8)</f>
        <v>1.4557718621083147E-3</v>
      </c>
    </row>
    <row r="10" spans="1:9" ht="15">
      <c r="A10" t="s">
        <v>14</v>
      </c>
      <c r="C10" t="s">
        <v>15</v>
      </c>
      <c r="E10" s="1">
        <v>34.21</v>
      </c>
      <c r="F10" s="1">
        <v>24.83</v>
      </c>
      <c r="H10" s="3">
        <f>2^-(E10-G8)</f>
        <v>1.2498754041448271E-3</v>
      </c>
    </row>
    <row r="11" spans="1:9" ht="15">
      <c r="A11" t="s">
        <v>16</v>
      </c>
      <c r="C11" t="s">
        <v>17</v>
      </c>
      <c r="E11" s="1">
        <v>34.409999999999997</v>
      </c>
      <c r="F11" s="1">
        <v>24.69</v>
      </c>
      <c r="H11" s="3">
        <f>2^-(E11-G8)</f>
        <v>1.0880797371282537E-3</v>
      </c>
    </row>
    <row r="12" spans="1:9" ht="15">
      <c r="A12" t="s">
        <v>18</v>
      </c>
      <c r="C12" t="s">
        <v>19</v>
      </c>
      <c r="E12" s="1">
        <v>35.11</v>
      </c>
      <c r="F12" s="1">
        <v>24.4</v>
      </c>
      <c r="H12" s="3">
        <f>2^-(E12-G8)</f>
        <v>6.6979164481962617E-4</v>
      </c>
    </row>
    <row r="13" spans="1:9">
      <c r="A13" t="s">
        <v>20</v>
      </c>
      <c r="C13" t="s">
        <v>21</v>
      </c>
      <c r="D13" s="3" t="s">
        <v>215</v>
      </c>
      <c r="E13" s="1">
        <v>32.909999999999997</v>
      </c>
      <c r="F13" s="1">
        <v>23.32</v>
      </c>
      <c r="G13" s="3">
        <f>AVERAGE(F13:F17)</f>
        <v>24.076000000000001</v>
      </c>
      <c r="H13" s="14">
        <f>2^-(E13-G13)</f>
        <v>2.1912958604111085E-3</v>
      </c>
    </row>
    <row r="14" spans="1:9">
      <c r="A14" t="s">
        <v>22</v>
      </c>
      <c r="C14" t="s">
        <v>23</v>
      </c>
      <c r="E14" s="14">
        <v>29.94</v>
      </c>
      <c r="F14" s="1">
        <v>24.83</v>
      </c>
      <c r="G14" s="3"/>
      <c r="H14" s="77">
        <f>2^-(E14-G13)</f>
        <v>1.7169597149638734E-2</v>
      </c>
      <c r="I14" s="4"/>
    </row>
    <row r="15" spans="1:9">
      <c r="A15" t="s">
        <v>24</v>
      </c>
      <c r="C15" t="s">
        <v>25</v>
      </c>
      <c r="E15" s="14">
        <v>34.42</v>
      </c>
      <c r="F15" s="1">
        <v>25.13</v>
      </c>
      <c r="G15" s="3"/>
      <c r="H15" s="14">
        <f>2^-(E15-G13)</f>
        <v>7.6938856059506427E-4</v>
      </c>
    </row>
    <row r="16" spans="1:9">
      <c r="A16" t="s">
        <v>26</v>
      </c>
      <c r="C16" t="s">
        <v>27</v>
      </c>
      <c r="E16" s="1">
        <v>33.47</v>
      </c>
      <c r="F16" s="1">
        <v>23.31</v>
      </c>
      <c r="G16" s="3"/>
      <c r="H16" s="14">
        <f>2^-(E16-G13)</f>
        <v>1.4863607234759371E-3</v>
      </c>
    </row>
    <row r="17" spans="1:8">
      <c r="A17" t="s">
        <v>28</v>
      </c>
      <c r="C17" t="s">
        <v>29</v>
      </c>
      <c r="E17" s="1">
        <v>32.9</v>
      </c>
      <c r="F17" s="1">
        <v>23.79</v>
      </c>
      <c r="G17" s="3"/>
      <c r="H17" s="14">
        <f>2^-(E17-G13)</f>
        <v>2.2065375284572772E-3</v>
      </c>
    </row>
    <row r="18" spans="1:8" ht="15">
      <c r="A18" t="s">
        <v>30</v>
      </c>
      <c r="C18" t="s">
        <v>31</v>
      </c>
      <c r="D18" s="3" t="s">
        <v>216</v>
      </c>
      <c r="E18" s="1">
        <v>34.200000000000003</v>
      </c>
      <c r="F18" s="1">
        <v>24.04</v>
      </c>
      <c r="G18" s="3">
        <f>AVERAGE(F18:F22)</f>
        <v>23.833999999999996</v>
      </c>
      <c r="H18" s="3">
        <f>2^-(E18-G18)</f>
        <v>7.5774497487778589E-4</v>
      </c>
    </row>
    <row r="19" spans="1:8" ht="15">
      <c r="A19" t="s">
        <v>32</v>
      </c>
      <c r="C19" t="s">
        <v>33</v>
      </c>
      <c r="E19" s="1">
        <v>34.15</v>
      </c>
      <c r="F19" s="1">
        <v>23.68</v>
      </c>
      <c r="H19" s="3">
        <f>2^-(E19-G18)</f>
        <v>7.8446679370803999E-4</v>
      </c>
    </row>
    <row r="20" spans="1:8" ht="15">
      <c r="A20" t="s">
        <v>34</v>
      </c>
      <c r="C20" t="s">
        <v>35</v>
      </c>
      <c r="E20" s="1">
        <v>34.520000000000003</v>
      </c>
      <c r="F20" s="1">
        <v>23.94</v>
      </c>
      <c r="H20" s="3">
        <f>2^-(E20-G18)</f>
        <v>6.0700667426949885E-4</v>
      </c>
    </row>
    <row r="21" spans="1:8" ht="15">
      <c r="A21" t="s">
        <v>36</v>
      </c>
      <c r="C21" t="s">
        <v>37</v>
      </c>
      <c r="E21" s="1">
        <v>33.76</v>
      </c>
      <c r="F21" s="1">
        <v>23.72</v>
      </c>
      <c r="H21" s="3">
        <f>2^-(E21-G18)</f>
        <v>1.0279601120209347E-3</v>
      </c>
    </row>
    <row r="22" spans="1:8" ht="15">
      <c r="A22" t="s">
        <v>38</v>
      </c>
      <c r="C22" t="s">
        <v>39</v>
      </c>
      <c r="E22" s="1">
        <v>33.78</v>
      </c>
      <c r="F22" s="1">
        <v>23.79</v>
      </c>
      <c r="H22" s="3">
        <f>2^-(E22-G18)</f>
        <v>1.0138078813897004E-3</v>
      </c>
    </row>
    <row r="23" spans="1:8" ht="15">
      <c r="A23" t="s">
        <v>40</v>
      </c>
      <c r="C23" t="s">
        <v>41</v>
      </c>
      <c r="D23" s="3" t="s">
        <v>217</v>
      </c>
      <c r="E23" s="1">
        <v>32.26</v>
      </c>
      <c r="F23" s="1">
        <v>24.61</v>
      </c>
      <c r="G23" s="3">
        <f>AVERAGE(F23:F27)</f>
        <v>24.698</v>
      </c>
      <c r="H23" s="3">
        <f>2^-(E23-G23)</f>
        <v>5.2918944433022266E-3</v>
      </c>
    </row>
    <row r="24" spans="1:8" ht="15">
      <c r="A24" t="s">
        <v>42</v>
      </c>
      <c r="C24" t="s">
        <v>43</v>
      </c>
      <c r="D24" s="3"/>
      <c r="E24" s="1">
        <v>33.020000000000003</v>
      </c>
      <c r="F24" s="1">
        <v>24.16</v>
      </c>
      <c r="G24" s="3"/>
      <c r="H24" s="3">
        <f>2^-(E24-G23)</f>
        <v>3.124844251299809E-3</v>
      </c>
    </row>
    <row r="25" spans="1:8" ht="15">
      <c r="A25" t="s">
        <v>44</v>
      </c>
      <c r="C25" t="s">
        <v>45</v>
      </c>
      <c r="D25" s="3"/>
      <c r="E25" s="1">
        <v>32.159999999999997</v>
      </c>
      <c r="F25" s="1">
        <v>24.48</v>
      </c>
      <c r="G25" s="3"/>
      <c r="H25" s="3">
        <f>2^-(E25-G23)</f>
        <v>5.6717120308746021E-3</v>
      </c>
    </row>
    <row r="26" spans="1:8" ht="15">
      <c r="A26" t="s">
        <v>46</v>
      </c>
      <c r="C26" t="s">
        <v>47</v>
      </c>
      <c r="D26" s="3"/>
      <c r="E26" s="1">
        <v>33.67</v>
      </c>
      <c r="F26" s="1">
        <v>25.53</v>
      </c>
      <c r="G26" s="3"/>
      <c r="H26" s="3">
        <f>2^-(E26-G23)</f>
        <v>1.9914017246058396E-3</v>
      </c>
    </row>
    <row r="27" spans="1:8" ht="15">
      <c r="A27" t="s">
        <v>48</v>
      </c>
      <c r="C27" t="s">
        <v>49</v>
      </c>
      <c r="D27" s="3"/>
      <c r="E27" s="1">
        <v>34.270000000000003</v>
      </c>
      <c r="F27" s="1">
        <v>24.71</v>
      </c>
      <c r="G27" s="3"/>
      <c r="H27" s="3">
        <f>2^-(E27-G23)</f>
        <v>1.313835164572094E-3</v>
      </c>
    </row>
    <row r="28" spans="1:8" ht="15">
      <c r="A28" t="s">
        <v>50</v>
      </c>
      <c r="C28" t="s">
        <v>51</v>
      </c>
      <c r="D28" s="3" t="s">
        <v>218</v>
      </c>
      <c r="E28" s="1">
        <v>35.090000000000003</v>
      </c>
      <c r="F28" s="1">
        <v>27.03</v>
      </c>
      <c r="G28" s="3">
        <f>AVERAGE(F28:F32)</f>
        <v>26.288000000000004</v>
      </c>
      <c r="H28" s="3">
        <f>2^-(E28-G28)</f>
        <v>2.2404434066917302E-3</v>
      </c>
    </row>
    <row r="29" spans="1:8" ht="15">
      <c r="A29" t="s">
        <v>52</v>
      </c>
      <c r="C29" t="s">
        <v>53</v>
      </c>
      <c r="D29" s="3"/>
      <c r="E29" s="1">
        <v>34.43</v>
      </c>
      <c r="F29" s="1">
        <v>26.06</v>
      </c>
      <c r="G29" s="3"/>
      <c r="H29" s="3">
        <f>2^-(E29-G28)</f>
        <v>3.5400856963567853E-3</v>
      </c>
    </row>
    <row r="30" spans="1:8" ht="15">
      <c r="A30" t="s">
        <v>54</v>
      </c>
      <c r="C30" t="s">
        <v>55</v>
      </c>
      <c r="D30" s="3"/>
      <c r="E30" s="1">
        <v>35.020000000000003</v>
      </c>
      <c r="F30" s="1">
        <v>26.37</v>
      </c>
      <c r="G30" s="3"/>
      <c r="H30" s="3">
        <f>2^-(E30-G28)</f>
        <v>2.3518308227176098E-3</v>
      </c>
    </row>
    <row r="31" spans="1:8" ht="15">
      <c r="A31" t="s">
        <v>56</v>
      </c>
      <c r="C31" t="s">
        <v>57</v>
      </c>
      <c r="D31" s="3"/>
      <c r="E31" s="1">
        <v>33.799999999999997</v>
      </c>
      <c r="F31" s="1">
        <v>25.96</v>
      </c>
      <c r="G31" s="3"/>
      <c r="H31" s="3">
        <f>2^-(E31-G28)</f>
        <v>5.4785126978219049E-3</v>
      </c>
    </row>
    <row r="32" spans="1:8">
      <c r="A32" t="s">
        <v>58</v>
      </c>
      <c r="C32" t="s">
        <v>59</v>
      </c>
      <c r="D32" s="3"/>
      <c r="E32" s="1">
        <v>34.28</v>
      </c>
      <c r="F32" s="1">
        <v>26.02</v>
      </c>
      <c r="G32" s="3"/>
      <c r="H32" s="3">
        <f>2^-(E32-G28)</f>
        <v>3.9279710171815224E-3</v>
      </c>
    </row>
    <row r="33" spans="1:8">
      <c r="A33" t="s">
        <v>60</v>
      </c>
      <c r="C33" t="s">
        <v>61</v>
      </c>
      <c r="D33" s="3" t="s">
        <v>219</v>
      </c>
      <c r="E33" s="1">
        <v>32.19</v>
      </c>
      <c r="F33" s="1">
        <v>24.53</v>
      </c>
      <c r="G33" s="3">
        <f>AVERAGE(F33:F37)</f>
        <v>24.316000000000003</v>
      </c>
      <c r="H33" s="3">
        <f>2^-(E33-G33)</f>
        <v>4.2627495197458537E-3</v>
      </c>
    </row>
    <row r="34" spans="1:8">
      <c r="A34" t="s">
        <v>62</v>
      </c>
      <c r="C34" t="s">
        <v>63</v>
      </c>
      <c r="D34" s="3"/>
      <c r="E34" s="1">
        <v>32.299999999999997</v>
      </c>
      <c r="F34" s="1">
        <v>24.26</v>
      </c>
      <c r="H34" s="3">
        <f>2^-(E34-G33)</f>
        <v>3.9498128158254224E-3</v>
      </c>
    </row>
    <row r="35" spans="1:8">
      <c r="A35" t="s">
        <v>64</v>
      </c>
      <c r="C35" t="s">
        <v>65</v>
      </c>
      <c r="D35" s="3"/>
      <c r="E35" s="1">
        <v>31.81</v>
      </c>
      <c r="F35" s="1">
        <v>24.2</v>
      </c>
      <c r="H35" s="3">
        <f>2^-(E35-G33)</f>
        <v>5.547294369310278E-3</v>
      </c>
    </row>
    <row r="36" spans="1:8">
      <c r="A36" t="s">
        <v>66</v>
      </c>
      <c r="C36" t="s">
        <v>67</v>
      </c>
      <c r="D36" s="3"/>
      <c r="E36" s="1">
        <v>31.64</v>
      </c>
      <c r="F36" s="1">
        <v>24.44</v>
      </c>
      <c r="H36" s="3">
        <f>2^-(E36-G33)</f>
        <v>6.2410305972589756E-3</v>
      </c>
    </row>
    <row r="37" spans="1:8">
      <c r="A37" t="s">
        <v>68</v>
      </c>
      <c r="C37" t="s">
        <v>69</v>
      </c>
      <c r="D37" s="3"/>
      <c r="E37" s="1">
        <v>31.8</v>
      </c>
      <c r="F37" s="1">
        <v>24.15</v>
      </c>
      <c r="H37" s="3">
        <f>2^-(E37-G33)</f>
        <v>5.5858788529753621E-3</v>
      </c>
    </row>
    <row r="38" spans="1:8">
      <c r="A38" t="s">
        <v>70</v>
      </c>
      <c r="C38" t="s">
        <v>71</v>
      </c>
      <c r="D38" s="3" t="s">
        <v>220</v>
      </c>
      <c r="E38" s="1">
        <v>32.700000000000003</v>
      </c>
      <c r="F38" s="1">
        <v>25</v>
      </c>
      <c r="G38" s="3">
        <f>AVERAGE(F38:F42)</f>
        <v>25.2</v>
      </c>
      <c r="H38" s="3">
        <f>2^-(E38-G38)</f>
        <v>5.524271728019889E-3</v>
      </c>
    </row>
    <row r="39" spans="1:8">
      <c r="A39" t="s">
        <v>72</v>
      </c>
      <c r="C39" t="s">
        <v>73</v>
      </c>
      <c r="E39" s="1">
        <v>31.94</v>
      </c>
      <c r="F39" s="1">
        <v>26.8</v>
      </c>
      <c r="G39" s="3"/>
      <c r="H39" s="3">
        <f>2^-(E39-G38)</f>
        <v>9.3553023798353639E-3</v>
      </c>
    </row>
    <row r="40" spans="1:8">
      <c r="A40" t="s">
        <v>74</v>
      </c>
      <c r="C40" t="s">
        <v>75</v>
      </c>
      <c r="E40" s="1">
        <v>33.18</v>
      </c>
      <c r="F40" s="1">
        <v>25.07</v>
      </c>
      <c r="G40" s="3"/>
      <c r="H40" s="3">
        <f>2^-(E40-G38)</f>
        <v>3.9607792179298012E-3</v>
      </c>
    </row>
    <row r="41" spans="1:8">
      <c r="A41" t="s">
        <v>76</v>
      </c>
      <c r="C41" t="s">
        <v>77</v>
      </c>
      <c r="E41" s="1">
        <v>33.159999999999997</v>
      </c>
      <c r="F41" s="1">
        <v>24.58</v>
      </c>
      <c r="G41" s="3"/>
      <c r="H41" s="3">
        <f>2^-(E41-G38)</f>
        <v>4.0160696353752686E-3</v>
      </c>
    </row>
    <row r="42" spans="1:8">
      <c r="A42" t="s">
        <v>78</v>
      </c>
      <c r="C42" t="s">
        <v>79</v>
      </c>
      <c r="E42" s="1">
        <v>32.01</v>
      </c>
      <c r="F42" s="1">
        <v>24.55</v>
      </c>
      <c r="G42" s="3"/>
      <c r="H42" s="3">
        <f>2^-(E42-G38)</f>
        <v>8.9122165302220682E-3</v>
      </c>
    </row>
    <row r="43" spans="1:8">
      <c r="A43" t="s">
        <v>80</v>
      </c>
      <c r="C43" t="s">
        <v>81</v>
      </c>
      <c r="D43" t="s">
        <v>221</v>
      </c>
      <c r="E43" s="1">
        <v>33.21</v>
      </c>
      <c r="F43" s="1">
        <v>25.91</v>
      </c>
      <c r="G43" s="3">
        <f>AVERAGE(F43:F47)</f>
        <v>26.006000000000007</v>
      </c>
      <c r="H43" s="3">
        <f>2^-(E43-G43)</f>
        <v>6.7823455281331773E-3</v>
      </c>
    </row>
    <row r="44" spans="1:8">
      <c r="A44" t="s">
        <v>82</v>
      </c>
      <c r="C44" t="s">
        <v>83</v>
      </c>
      <c r="E44" s="1">
        <v>33.51</v>
      </c>
      <c r="F44" s="1">
        <v>25.6</v>
      </c>
      <c r="H44" s="3">
        <f>2^-(E44-G43)</f>
        <v>5.5089764081421855E-3</v>
      </c>
    </row>
    <row r="45" spans="1:8">
      <c r="A45" t="s">
        <v>84</v>
      </c>
      <c r="C45" t="s">
        <v>85</v>
      </c>
      <c r="E45" s="1">
        <v>33.31</v>
      </c>
      <c r="F45" s="1">
        <v>26.04</v>
      </c>
      <c r="H45" s="3">
        <f>2^-(E45-G43)</f>
        <v>6.3281521377503806E-3</v>
      </c>
    </row>
    <row r="46" spans="1:8">
      <c r="A46" t="s">
        <v>86</v>
      </c>
      <c r="C46" t="s">
        <v>87</v>
      </c>
      <c r="E46" s="1">
        <v>33.11</v>
      </c>
      <c r="F46" s="1">
        <v>26.9</v>
      </c>
      <c r="H46" s="3">
        <f>2^-(E46-G43)</f>
        <v>7.2691379508048456E-3</v>
      </c>
    </row>
    <row r="47" spans="1:8">
      <c r="A47" t="s">
        <v>88</v>
      </c>
      <c r="C47" t="s">
        <v>89</v>
      </c>
      <c r="E47" s="1">
        <v>33.19</v>
      </c>
      <c r="F47" s="1">
        <v>25.58</v>
      </c>
      <c r="H47" s="3">
        <f>2^-(E47-G43)</f>
        <v>6.8770235434621628E-3</v>
      </c>
    </row>
    <row r="48" spans="1:8">
      <c r="A48" t="s">
        <v>90</v>
      </c>
      <c r="C48" t="s">
        <v>91</v>
      </c>
      <c r="E48" s="1" t="s">
        <v>91</v>
      </c>
      <c r="F48" s="1" t="s">
        <v>91</v>
      </c>
    </row>
    <row r="49" spans="1:6">
      <c r="A49" t="s">
        <v>92</v>
      </c>
      <c r="C49" t="s">
        <v>91</v>
      </c>
      <c r="E49" s="1" t="s">
        <v>91</v>
      </c>
      <c r="F49" s="1" t="s">
        <v>185</v>
      </c>
    </row>
    <row r="50" spans="1:6">
      <c r="A50" t="s">
        <v>93</v>
      </c>
      <c r="C50" t="s">
        <v>94</v>
      </c>
    </row>
    <row r="51" spans="1:6">
      <c r="A51" t="s">
        <v>95</v>
      </c>
      <c r="C51" t="s">
        <v>96</v>
      </c>
    </row>
    <row r="52" spans="1:6">
      <c r="A52" t="s">
        <v>97</v>
      </c>
      <c r="C52" t="s">
        <v>98</v>
      </c>
    </row>
    <row r="53" spans="1:6">
      <c r="A53" t="s">
        <v>99</v>
      </c>
      <c r="C53" t="s">
        <v>100</v>
      </c>
    </row>
    <row r="54" spans="1:6">
      <c r="A54" t="s">
        <v>101</v>
      </c>
      <c r="C54" t="s">
        <v>102</v>
      </c>
    </row>
    <row r="55" spans="1:6">
      <c r="A55" t="s">
        <v>103</v>
      </c>
      <c r="C55" t="s">
        <v>104</v>
      </c>
    </row>
    <row r="56" spans="1:6">
      <c r="A56" t="s">
        <v>105</v>
      </c>
      <c r="C56" t="s">
        <v>106</v>
      </c>
    </row>
    <row r="57" spans="1:6">
      <c r="A57" t="s">
        <v>107</v>
      </c>
      <c r="C57" t="s">
        <v>108</v>
      </c>
    </row>
    <row r="58" spans="1:6">
      <c r="A58" t="s">
        <v>109</v>
      </c>
      <c r="C58" t="s">
        <v>110</v>
      </c>
    </row>
    <row r="59" spans="1:6">
      <c r="A59" t="s">
        <v>111</v>
      </c>
      <c r="C59" t="s">
        <v>112</v>
      </c>
    </row>
    <row r="60" spans="1:6">
      <c r="A60" t="s">
        <v>113</v>
      </c>
      <c r="C60" t="s">
        <v>114</v>
      </c>
    </row>
    <row r="61" spans="1:6">
      <c r="A61" t="s">
        <v>115</v>
      </c>
      <c r="C61" t="s">
        <v>116</v>
      </c>
    </row>
    <row r="62" spans="1:6">
      <c r="A62" t="s">
        <v>117</v>
      </c>
      <c r="C62" t="s">
        <v>110</v>
      </c>
    </row>
    <row r="63" spans="1:6">
      <c r="A63" t="s">
        <v>118</v>
      </c>
      <c r="C63" t="s">
        <v>119</v>
      </c>
    </row>
    <row r="64" spans="1:6">
      <c r="A64" t="s">
        <v>120</v>
      </c>
      <c r="C64" t="s">
        <v>121</v>
      </c>
    </row>
    <row r="65" spans="1:3">
      <c r="A65" t="s">
        <v>122</v>
      </c>
      <c r="C65" t="s">
        <v>123</v>
      </c>
    </row>
    <row r="66" spans="1:3">
      <c r="A66" t="s">
        <v>124</v>
      </c>
      <c r="C66" t="s">
        <v>125</v>
      </c>
    </row>
    <row r="67" spans="1:3">
      <c r="A67" t="s">
        <v>126</v>
      </c>
      <c r="C67" t="s">
        <v>127</v>
      </c>
    </row>
    <row r="68" spans="1:3">
      <c r="A68" t="s">
        <v>128</v>
      </c>
      <c r="C68" t="s">
        <v>129</v>
      </c>
    </row>
    <row r="69" spans="1:3">
      <c r="A69" t="s">
        <v>130</v>
      </c>
      <c r="C69" t="s">
        <v>131</v>
      </c>
    </row>
    <row r="70" spans="1:3">
      <c r="A70" t="s">
        <v>132</v>
      </c>
      <c r="C70" t="s">
        <v>123</v>
      </c>
    </row>
    <row r="71" spans="1:3">
      <c r="A71" t="s">
        <v>133</v>
      </c>
      <c r="C71" t="s">
        <v>134</v>
      </c>
    </row>
    <row r="72" spans="1:3">
      <c r="A72" t="s">
        <v>135</v>
      </c>
      <c r="C72" t="s">
        <v>136</v>
      </c>
    </row>
    <row r="73" spans="1:3">
      <c r="A73" t="s">
        <v>137</v>
      </c>
      <c r="C73" t="s">
        <v>138</v>
      </c>
    </row>
    <row r="74" spans="1:3">
      <c r="A74" t="s">
        <v>139</v>
      </c>
      <c r="C74" t="s">
        <v>140</v>
      </c>
    </row>
    <row r="75" spans="1:3">
      <c r="A75" t="s">
        <v>141</v>
      </c>
      <c r="C75" t="s">
        <v>142</v>
      </c>
    </row>
    <row r="76" spans="1:3">
      <c r="A76" t="s">
        <v>143</v>
      </c>
      <c r="C76" t="s">
        <v>144</v>
      </c>
    </row>
    <row r="77" spans="1:3">
      <c r="A77" t="s">
        <v>145</v>
      </c>
      <c r="C77" t="s">
        <v>146</v>
      </c>
    </row>
    <row r="78" spans="1:3">
      <c r="A78" t="s">
        <v>147</v>
      </c>
      <c r="C78" t="s">
        <v>148</v>
      </c>
    </row>
    <row r="79" spans="1:3">
      <c r="A79" t="s">
        <v>149</v>
      </c>
      <c r="C79" t="s">
        <v>150</v>
      </c>
    </row>
    <row r="80" spans="1:3">
      <c r="A80" t="s">
        <v>151</v>
      </c>
      <c r="C80" t="s">
        <v>152</v>
      </c>
    </row>
    <row r="81" spans="1:3">
      <c r="A81" t="s">
        <v>153</v>
      </c>
      <c r="C81" t="s">
        <v>154</v>
      </c>
    </row>
    <row r="82" spans="1:3">
      <c r="A82" t="s">
        <v>155</v>
      </c>
      <c r="C82" t="s">
        <v>156</v>
      </c>
    </row>
    <row r="83" spans="1:3">
      <c r="A83" t="s">
        <v>157</v>
      </c>
      <c r="C83" t="s">
        <v>158</v>
      </c>
    </row>
    <row r="84" spans="1:3">
      <c r="A84" t="s">
        <v>159</v>
      </c>
      <c r="C84" t="s">
        <v>160</v>
      </c>
    </row>
    <row r="85" spans="1:3">
      <c r="A85" t="s">
        <v>161</v>
      </c>
      <c r="C85" t="s">
        <v>162</v>
      </c>
    </row>
    <row r="86" spans="1:3">
      <c r="A86" t="s">
        <v>163</v>
      </c>
      <c r="C86" t="s">
        <v>164</v>
      </c>
    </row>
    <row r="87" spans="1:3">
      <c r="A87" t="s">
        <v>165</v>
      </c>
      <c r="C87" t="s">
        <v>166</v>
      </c>
    </row>
    <row r="88" spans="1:3">
      <c r="A88" t="s">
        <v>167</v>
      </c>
      <c r="C88" t="s">
        <v>168</v>
      </c>
    </row>
    <row r="89" spans="1:3">
      <c r="A89" t="s">
        <v>169</v>
      </c>
      <c r="C89" t="s">
        <v>170</v>
      </c>
    </row>
    <row r="90" spans="1:3">
      <c r="A90" t="s">
        <v>171</v>
      </c>
      <c r="C90" t="s">
        <v>172</v>
      </c>
    </row>
    <row r="91" spans="1:3">
      <c r="A91" t="s">
        <v>173</v>
      </c>
      <c r="C91" t="s">
        <v>174</v>
      </c>
    </row>
    <row r="92" spans="1:3">
      <c r="A92" t="s">
        <v>175</v>
      </c>
      <c r="C92" t="s">
        <v>176</v>
      </c>
    </row>
    <row r="93" spans="1:3">
      <c r="A93" t="s">
        <v>177</v>
      </c>
      <c r="C93" t="s">
        <v>178</v>
      </c>
    </row>
    <row r="94" spans="1:3">
      <c r="A94" t="s">
        <v>179</v>
      </c>
      <c r="C94" t="s">
        <v>180</v>
      </c>
    </row>
    <row r="95" spans="1:3">
      <c r="A95" t="s">
        <v>181</v>
      </c>
      <c r="C95" t="s">
        <v>182</v>
      </c>
    </row>
    <row r="96" spans="1:3">
      <c r="A96" t="s">
        <v>183</v>
      </c>
      <c r="C96" t="s">
        <v>91</v>
      </c>
    </row>
    <row r="97" spans="1:3">
      <c r="A97" t="s">
        <v>184</v>
      </c>
      <c r="C97" t="s">
        <v>185</v>
      </c>
    </row>
    <row r="98" spans="1:3">
      <c r="A98" t="s">
        <v>186</v>
      </c>
      <c r="C98" t="s">
        <v>187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6" workbookViewId="0">
      <selection activeCell="A2" sqref="A2:K54"/>
    </sheetView>
  </sheetViews>
  <sheetFormatPr defaultColWidth="8.77734375" defaultRowHeight="14.4"/>
  <cols>
    <col min="5" max="5" width="8.77734375" style="3"/>
    <col min="6" max="6" width="8.44140625" style="3" customWidth="1"/>
    <col min="7" max="7" width="20.109375" customWidth="1"/>
    <col min="8" max="8" width="8.77734375" style="3"/>
    <col min="10" max="10" width="21.6640625" customWidth="1"/>
    <col min="11" max="11" width="19.77734375" customWidth="1"/>
  </cols>
  <sheetData>
    <row r="1" spans="1:15" ht="15">
      <c r="A1" s="4" t="s">
        <v>192</v>
      </c>
    </row>
    <row r="2" spans="1:15" ht="15">
      <c r="E2" s="2"/>
      <c r="F2" s="2"/>
      <c r="G2" s="2" t="s">
        <v>198</v>
      </c>
      <c r="H2" s="2" t="s">
        <v>190</v>
      </c>
      <c r="I2" s="2" t="s">
        <v>188</v>
      </c>
      <c r="J2" s="2" t="s">
        <v>189</v>
      </c>
      <c r="K2" s="2" t="s">
        <v>191</v>
      </c>
    </row>
    <row r="3" spans="1:15" ht="15">
      <c r="A3" t="s">
        <v>0</v>
      </c>
      <c r="B3" t="s">
        <v>193</v>
      </c>
      <c r="D3" t="s">
        <v>194</v>
      </c>
      <c r="E3" s="3">
        <v>35.51</v>
      </c>
      <c r="G3" s="3" t="s">
        <v>213</v>
      </c>
      <c r="H3" s="3">
        <v>35.51</v>
      </c>
      <c r="I3" s="3">
        <v>26.91</v>
      </c>
      <c r="J3">
        <f>AVERAGE(I3:I7)</f>
        <v>26.544</v>
      </c>
      <c r="K3" s="3">
        <f>2^-(H3-J3)</f>
        <v>1.9997009773993057E-3</v>
      </c>
    </row>
    <row r="4" spans="1:15" ht="15">
      <c r="A4" t="s">
        <v>2</v>
      </c>
      <c r="B4" t="s">
        <v>193</v>
      </c>
      <c r="D4" t="s">
        <v>194</v>
      </c>
      <c r="E4" s="3">
        <v>34.450000000000003</v>
      </c>
      <c r="G4" s="3"/>
      <c r="H4" s="3">
        <v>34.450000000000003</v>
      </c>
      <c r="I4" s="3">
        <v>27.04</v>
      </c>
      <c r="K4" s="3">
        <f>2^-(H4-J3)</f>
        <v>4.1692396017185872E-3</v>
      </c>
    </row>
    <row r="5" spans="1:15" ht="15">
      <c r="A5" t="s">
        <v>4</v>
      </c>
      <c r="B5" t="s">
        <v>193</v>
      </c>
      <c r="D5" t="s">
        <v>194</v>
      </c>
      <c r="E5" s="3">
        <v>35.549999999999997</v>
      </c>
      <c r="G5" s="3"/>
      <c r="H5" s="3">
        <v>35.549999999999997</v>
      </c>
      <c r="I5" s="3">
        <v>25.94</v>
      </c>
      <c r="K5" s="3">
        <f>2^-(H5-J3)</f>
        <v>1.9450190490126191E-3</v>
      </c>
    </row>
    <row r="6" spans="1:15" ht="15">
      <c r="A6" t="s">
        <v>6</v>
      </c>
      <c r="B6" t="s">
        <v>193</v>
      </c>
      <c r="D6" t="s">
        <v>194</v>
      </c>
      <c r="E6" s="3">
        <v>34.83</v>
      </c>
      <c r="G6" s="3"/>
      <c r="H6" s="3">
        <v>34.83</v>
      </c>
      <c r="I6" s="3">
        <v>26.44</v>
      </c>
      <c r="K6" s="3">
        <f>2^-(H6-J3)</f>
        <v>3.2038004343622173E-3</v>
      </c>
    </row>
    <row r="7" spans="1:15" ht="15">
      <c r="A7" t="s">
        <v>8</v>
      </c>
      <c r="B7" t="s">
        <v>193</v>
      </c>
      <c r="D7" t="s">
        <v>194</v>
      </c>
      <c r="E7" s="3">
        <v>34.76</v>
      </c>
      <c r="G7" s="3"/>
      <c r="H7" s="3">
        <v>34.76</v>
      </c>
      <c r="I7" s="3">
        <v>26.39</v>
      </c>
      <c r="K7" s="3">
        <f>2^-(H7-J3)</f>
        <v>3.3630827669488494E-3</v>
      </c>
    </row>
    <row r="8" spans="1:15" ht="15">
      <c r="A8" t="s">
        <v>10</v>
      </c>
      <c r="B8" t="s">
        <v>193</v>
      </c>
      <c r="D8" t="s">
        <v>194</v>
      </c>
      <c r="E8" s="3">
        <v>35.770000000000003</v>
      </c>
      <c r="G8" s="3" t="s">
        <v>214</v>
      </c>
      <c r="H8" s="3">
        <v>35.770000000000003</v>
      </c>
      <c r="I8" s="3">
        <v>26.53</v>
      </c>
      <c r="J8" s="3">
        <f>AVERAGE(I8:I12)</f>
        <v>26.572000000000003</v>
      </c>
      <c r="K8" s="3">
        <f>2^-(H8-J8)</f>
        <v>1.702652811595824E-3</v>
      </c>
    </row>
    <row r="9" spans="1:15" ht="15">
      <c r="A9" t="s">
        <v>12</v>
      </c>
      <c r="B9" t="s">
        <v>193</v>
      </c>
      <c r="D9" t="s">
        <v>194</v>
      </c>
      <c r="E9" s="3">
        <v>35.76</v>
      </c>
      <c r="G9" s="3"/>
      <c r="H9" s="3">
        <v>35.76</v>
      </c>
      <c r="I9" s="3">
        <v>26.7</v>
      </c>
      <c r="K9" s="3">
        <f>2^-(H9-J8)</f>
        <v>1.7144956984560986E-3</v>
      </c>
    </row>
    <row r="10" spans="1:15" ht="15">
      <c r="A10" t="s">
        <v>14</v>
      </c>
      <c r="B10" t="s">
        <v>193</v>
      </c>
      <c r="D10" t="s">
        <v>194</v>
      </c>
      <c r="E10" s="3">
        <v>36.89</v>
      </c>
      <c r="G10" s="3"/>
      <c r="H10" s="3">
        <v>36.89</v>
      </c>
      <c r="I10" s="3">
        <v>27.1</v>
      </c>
      <c r="K10" s="3">
        <f>2^-(H10-J8)</f>
        <v>7.8338004526610128E-4</v>
      </c>
      <c r="O10" s="16"/>
    </row>
    <row r="11" spans="1:15" ht="15">
      <c r="A11" t="s">
        <v>16</v>
      </c>
      <c r="B11" t="s">
        <v>193</v>
      </c>
      <c r="D11" t="s">
        <v>194</v>
      </c>
      <c r="E11" s="3">
        <v>35.81</v>
      </c>
      <c r="G11" s="3"/>
      <c r="H11" s="3">
        <v>35.81</v>
      </c>
      <c r="I11" s="3">
        <v>26.51</v>
      </c>
      <c r="K11" s="3">
        <f>2^-(H11-J8)</f>
        <v>1.6560936809241176E-3</v>
      </c>
    </row>
    <row r="12" spans="1:15" ht="15">
      <c r="A12" t="s">
        <v>18</v>
      </c>
      <c r="B12" t="s">
        <v>193</v>
      </c>
      <c r="D12" t="s">
        <v>194</v>
      </c>
      <c r="E12" s="3">
        <v>35.89</v>
      </c>
      <c r="G12" s="3"/>
      <c r="H12" s="3">
        <v>35.89</v>
      </c>
      <c r="I12" s="3">
        <v>26.02</v>
      </c>
      <c r="K12" s="3">
        <f>2^-(H12-J8)</f>
        <v>1.5667600905322028E-3</v>
      </c>
    </row>
    <row r="13" spans="1:15" ht="15">
      <c r="A13" t="s">
        <v>20</v>
      </c>
      <c r="B13" t="s">
        <v>193</v>
      </c>
      <c r="D13" t="s">
        <v>194</v>
      </c>
      <c r="E13" s="3" t="s">
        <v>91</v>
      </c>
      <c r="G13" s="3" t="s">
        <v>215</v>
      </c>
      <c r="H13" s="3">
        <v>33.479999999999997</v>
      </c>
      <c r="I13" s="3">
        <v>25.6</v>
      </c>
      <c r="J13" s="3">
        <f>AVERAGE(I13:I17)</f>
        <v>25.372</v>
      </c>
      <c r="K13" s="3">
        <f>2^-(H13-J13)</f>
        <v>3.6245057674659559E-3</v>
      </c>
    </row>
    <row r="14" spans="1:15" ht="15">
      <c r="A14" t="s">
        <v>22</v>
      </c>
      <c r="B14" t="s">
        <v>193</v>
      </c>
      <c r="D14" t="s">
        <v>194</v>
      </c>
      <c r="E14" s="3" t="s">
        <v>91</v>
      </c>
      <c r="G14" s="3"/>
      <c r="H14" s="3">
        <v>34.17</v>
      </c>
      <c r="I14" s="3">
        <v>26.04</v>
      </c>
      <c r="J14" s="3"/>
      <c r="K14" s="3">
        <f>2^-(H14-J13)</f>
        <v>2.2466638542003982E-3</v>
      </c>
    </row>
    <row r="15" spans="1:15" ht="15">
      <c r="A15" t="s">
        <v>24</v>
      </c>
      <c r="B15" t="s">
        <v>193</v>
      </c>
      <c r="D15" t="s">
        <v>194</v>
      </c>
      <c r="E15" s="3">
        <v>33.479999999999997</v>
      </c>
      <c r="G15" s="3"/>
      <c r="H15" s="3">
        <v>33.42</v>
      </c>
      <c r="I15" s="3">
        <v>25.13</v>
      </c>
      <c r="J15" s="3"/>
      <c r="K15" s="3">
        <f>2^-(H15-J13)</f>
        <v>3.7784231625544169E-3</v>
      </c>
    </row>
    <row r="16" spans="1:15" ht="15">
      <c r="A16" t="s">
        <v>26</v>
      </c>
      <c r="B16" t="s">
        <v>193</v>
      </c>
      <c r="D16" t="s">
        <v>194</v>
      </c>
      <c r="E16" s="3">
        <v>34.17</v>
      </c>
      <c r="G16" s="3"/>
      <c r="H16" s="3">
        <v>33.75</v>
      </c>
      <c r="I16" s="3">
        <v>25.26</v>
      </c>
      <c r="J16" s="3"/>
      <c r="K16" s="3">
        <f>2^-(H16-J13)</f>
        <v>3.0058734768766853E-3</v>
      </c>
    </row>
    <row r="17" spans="1:11" ht="15">
      <c r="A17" t="s">
        <v>28</v>
      </c>
      <c r="B17" t="s">
        <v>193</v>
      </c>
      <c r="D17" t="s">
        <v>194</v>
      </c>
      <c r="E17" s="3">
        <v>33.42</v>
      </c>
      <c r="G17" s="3"/>
      <c r="H17" s="3">
        <v>33.409999999999997</v>
      </c>
      <c r="I17" s="3">
        <v>24.83</v>
      </c>
      <c r="J17" s="3"/>
      <c r="K17" s="3">
        <f>2^-(H17-J13)</f>
        <v>3.8047041739970445E-3</v>
      </c>
    </row>
    <row r="18" spans="1:11" ht="15">
      <c r="A18" t="s">
        <v>30</v>
      </c>
      <c r="B18" t="s">
        <v>193</v>
      </c>
      <c r="D18" t="s">
        <v>194</v>
      </c>
      <c r="E18" s="3">
        <v>33.75</v>
      </c>
      <c r="G18" s="3" t="s">
        <v>216</v>
      </c>
      <c r="H18" s="3">
        <v>33.89</v>
      </c>
      <c r="I18" s="3">
        <v>25.65</v>
      </c>
      <c r="J18" s="3">
        <f>AVERAGE(I18:I22)</f>
        <v>25.751999999999999</v>
      </c>
      <c r="K18" s="3">
        <f>2^-(H18-J18)</f>
        <v>3.5499145173770274E-3</v>
      </c>
    </row>
    <row r="19" spans="1:11" ht="15">
      <c r="A19" t="s">
        <v>32</v>
      </c>
      <c r="B19" t="s">
        <v>193</v>
      </c>
      <c r="D19" t="s">
        <v>194</v>
      </c>
      <c r="E19" s="3">
        <v>33.409999999999997</v>
      </c>
      <c r="H19" s="3">
        <v>33.76</v>
      </c>
      <c r="I19" s="3">
        <v>25.42</v>
      </c>
      <c r="K19" s="3">
        <f>2^-(H19-J18)</f>
        <v>3.8846490963797453E-3</v>
      </c>
    </row>
    <row r="20" spans="1:11" ht="15">
      <c r="A20" t="s">
        <v>34</v>
      </c>
      <c r="B20" t="s">
        <v>193</v>
      </c>
      <c r="D20" t="s">
        <v>194</v>
      </c>
      <c r="E20" s="3">
        <v>33.89</v>
      </c>
      <c r="H20" s="3">
        <v>34.119999999999997</v>
      </c>
      <c r="I20" s="3">
        <v>25.76</v>
      </c>
      <c r="K20" s="3">
        <f>2^-(H20-J18)</f>
        <v>3.026780980309268E-3</v>
      </c>
    </row>
    <row r="21" spans="1:11" ht="15">
      <c r="A21" t="s">
        <v>36</v>
      </c>
      <c r="B21" t="s">
        <v>193</v>
      </c>
      <c r="D21" t="s">
        <v>194</v>
      </c>
      <c r="E21" s="3">
        <v>33.76</v>
      </c>
      <c r="H21" s="3">
        <v>34.22</v>
      </c>
      <c r="I21" s="3">
        <v>25.92</v>
      </c>
      <c r="K21" s="3">
        <f>2^-(H21-J18)</f>
        <v>2.8240865127846649E-3</v>
      </c>
    </row>
    <row r="22" spans="1:11" ht="15">
      <c r="A22" t="s">
        <v>38</v>
      </c>
      <c r="B22" t="s">
        <v>193</v>
      </c>
      <c r="D22" t="s">
        <v>194</v>
      </c>
      <c r="E22" s="3">
        <v>34.119999999999997</v>
      </c>
      <c r="H22" s="3">
        <v>33.99</v>
      </c>
      <c r="I22" s="3">
        <v>26.01</v>
      </c>
      <c r="K22" s="3">
        <f>2^-(H22-J18)</f>
        <v>3.312187361848227E-3</v>
      </c>
    </row>
    <row r="23" spans="1:11" ht="15">
      <c r="A23" t="s">
        <v>40</v>
      </c>
      <c r="B23" t="s">
        <v>193</v>
      </c>
      <c r="D23" t="s">
        <v>194</v>
      </c>
      <c r="E23" s="3">
        <v>34.22</v>
      </c>
      <c r="H23" s="3" t="s">
        <v>91</v>
      </c>
      <c r="I23" s="3" t="s">
        <v>91</v>
      </c>
    </row>
    <row r="24" spans="1:11" ht="15">
      <c r="A24" t="s">
        <v>42</v>
      </c>
      <c r="B24" t="s">
        <v>193</v>
      </c>
      <c r="D24" t="s">
        <v>194</v>
      </c>
      <c r="E24" s="3">
        <v>33.99</v>
      </c>
      <c r="H24" s="3" t="s">
        <v>91</v>
      </c>
      <c r="I24" s="3" t="s">
        <v>91</v>
      </c>
    </row>
    <row r="25" spans="1:11" ht="15">
      <c r="A25" t="s">
        <v>44</v>
      </c>
      <c r="B25" t="s">
        <v>193</v>
      </c>
      <c r="D25" t="s">
        <v>194</v>
      </c>
      <c r="E25" s="3" t="s">
        <v>91</v>
      </c>
    </row>
    <row r="26" spans="1:11" ht="15">
      <c r="A26" t="s">
        <v>46</v>
      </c>
      <c r="B26" t="s">
        <v>193</v>
      </c>
      <c r="D26" t="s">
        <v>194</v>
      </c>
      <c r="E26" s="3" t="s">
        <v>91</v>
      </c>
      <c r="G26" s="3"/>
      <c r="I26" s="3"/>
      <c r="J26" s="3"/>
      <c r="K26" s="3"/>
    </row>
    <row r="27" spans="1:11" ht="15">
      <c r="A27" t="s">
        <v>48</v>
      </c>
      <c r="B27" t="s">
        <v>193</v>
      </c>
      <c r="D27" t="s">
        <v>194</v>
      </c>
      <c r="E27" s="3">
        <v>26.91</v>
      </c>
      <c r="G27" s="3"/>
      <c r="I27" s="3"/>
      <c r="J27" s="3"/>
      <c r="K27" s="3"/>
    </row>
    <row r="28" spans="1:11" ht="15">
      <c r="A28" t="s">
        <v>50</v>
      </c>
      <c r="B28" t="s">
        <v>193</v>
      </c>
      <c r="D28" t="s">
        <v>194</v>
      </c>
      <c r="E28" s="3">
        <v>27.04</v>
      </c>
      <c r="G28" s="3"/>
      <c r="I28" s="3"/>
      <c r="J28" s="3"/>
      <c r="K28" s="3"/>
    </row>
    <row r="29" spans="1:11" ht="15">
      <c r="A29" t="s">
        <v>52</v>
      </c>
      <c r="B29" t="s">
        <v>193</v>
      </c>
      <c r="D29" t="s">
        <v>194</v>
      </c>
      <c r="E29" s="3">
        <v>25.94</v>
      </c>
      <c r="G29" s="3"/>
      <c r="I29" s="3"/>
      <c r="J29" s="3"/>
      <c r="K29" s="3"/>
    </row>
    <row r="30" spans="1:11" ht="15">
      <c r="A30" t="s">
        <v>54</v>
      </c>
      <c r="B30" t="s">
        <v>193</v>
      </c>
      <c r="D30" t="s">
        <v>194</v>
      </c>
      <c r="E30" s="3">
        <v>26.44</v>
      </c>
      <c r="G30" s="3"/>
      <c r="I30" s="3"/>
      <c r="J30" s="3"/>
      <c r="K30" s="3"/>
    </row>
    <row r="31" spans="1:11" ht="15">
      <c r="A31" t="s">
        <v>56</v>
      </c>
      <c r="B31" t="s">
        <v>193</v>
      </c>
      <c r="D31" t="s">
        <v>194</v>
      </c>
      <c r="E31" s="3">
        <v>26.39</v>
      </c>
      <c r="G31" s="3"/>
      <c r="I31" s="3"/>
      <c r="J31" s="3"/>
      <c r="K31" s="3"/>
    </row>
    <row r="32" spans="1:11" ht="15">
      <c r="A32" t="s">
        <v>58</v>
      </c>
      <c r="B32" t="s">
        <v>193</v>
      </c>
      <c r="D32" t="s">
        <v>194</v>
      </c>
      <c r="E32" s="3">
        <v>26.53</v>
      </c>
      <c r="I32" s="3"/>
      <c r="J32" s="3"/>
      <c r="K32" s="3"/>
    </row>
    <row r="33" spans="1:11">
      <c r="A33" t="s">
        <v>60</v>
      </c>
      <c r="B33" t="s">
        <v>193</v>
      </c>
      <c r="D33" t="s">
        <v>194</v>
      </c>
      <c r="E33" s="3">
        <v>26.7</v>
      </c>
      <c r="I33" s="3"/>
      <c r="J33" s="3"/>
      <c r="K33" s="3"/>
    </row>
    <row r="34" spans="1:11">
      <c r="A34" t="s">
        <v>62</v>
      </c>
      <c r="B34" t="s">
        <v>193</v>
      </c>
      <c r="D34" t="s">
        <v>194</v>
      </c>
      <c r="E34" s="3">
        <v>27.1</v>
      </c>
      <c r="I34" s="3"/>
      <c r="J34" s="3"/>
      <c r="K34" s="3"/>
    </row>
    <row r="35" spans="1:11">
      <c r="A35" t="s">
        <v>64</v>
      </c>
      <c r="B35" t="s">
        <v>193</v>
      </c>
      <c r="D35" t="s">
        <v>194</v>
      </c>
      <c r="E35" s="3">
        <v>26.51</v>
      </c>
      <c r="I35" s="3"/>
      <c r="J35" s="3"/>
      <c r="K35" s="3"/>
    </row>
    <row r="36" spans="1:11">
      <c r="A36" t="s">
        <v>66</v>
      </c>
      <c r="B36" t="s">
        <v>193</v>
      </c>
      <c r="D36" t="s">
        <v>194</v>
      </c>
      <c r="E36" s="3">
        <v>26.02</v>
      </c>
    </row>
    <row r="37" spans="1:11">
      <c r="A37" t="s">
        <v>68</v>
      </c>
      <c r="B37" t="s">
        <v>193</v>
      </c>
      <c r="D37" t="s">
        <v>194</v>
      </c>
      <c r="E37" s="3" t="s">
        <v>91</v>
      </c>
    </row>
    <row r="38" spans="1:11">
      <c r="A38" t="s">
        <v>70</v>
      </c>
      <c r="B38" t="s">
        <v>193</v>
      </c>
      <c r="D38" t="s">
        <v>194</v>
      </c>
      <c r="E38" s="3" t="s">
        <v>91</v>
      </c>
    </row>
    <row r="39" spans="1:11">
      <c r="A39" t="s">
        <v>72</v>
      </c>
      <c r="B39" t="s">
        <v>193</v>
      </c>
      <c r="D39" t="s">
        <v>194</v>
      </c>
      <c r="E39" s="3">
        <v>25.6</v>
      </c>
    </row>
    <row r="40" spans="1:11">
      <c r="A40" t="s">
        <v>74</v>
      </c>
      <c r="B40" t="s">
        <v>193</v>
      </c>
      <c r="D40" t="s">
        <v>194</v>
      </c>
      <c r="E40" s="3">
        <v>26.04</v>
      </c>
    </row>
    <row r="41" spans="1:11">
      <c r="A41" t="s">
        <v>76</v>
      </c>
      <c r="B41" t="s">
        <v>193</v>
      </c>
      <c r="D41" t="s">
        <v>194</v>
      </c>
      <c r="E41" s="3">
        <v>25.13</v>
      </c>
    </row>
    <row r="42" spans="1:11">
      <c r="A42" t="s">
        <v>78</v>
      </c>
      <c r="B42" t="s">
        <v>193</v>
      </c>
      <c r="D42" t="s">
        <v>194</v>
      </c>
      <c r="E42" s="3">
        <v>25.26</v>
      </c>
    </row>
    <row r="43" spans="1:11">
      <c r="A43" t="s">
        <v>80</v>
      </c>
      <c r="B43" t="s">
        <v>193</v>
      </c>
      <c r="D43" t="s">
        <v>194</v>
      </c>
      <c r="E43" s="3">
        <v>24.83</v>
      </c>
    </row>
    <row r="44" spans="1:11">
      <c r="A44" t="s">
        <v>82</v>
      </c>
      <c r="B44" t="s">
        <v>193</v>
      </c>
      <c r="D44" t="s">
        <v>194</v>
      </c>
      <c r="E44" s="3">
        <v>25.65</v>
      </c>
    </row>
    <row r="45" spans="1:11">
      <c r="A45" t="s">
        <v>84</v>
      </c>
      <c r="B45" t="s">
        <v>193</v>
      </c>
      <c r="D45" t="s">
        <v>194</v>
      </c>
      <c r="E45" s="3">
        <v>25.42</v>
      </c>
    </row>
    <row r="46" spans="1:11">
      <c r="A46" t="s">
        <v>86</v>
      </c>
      <c r="B46" t="s">
        <v>193</v>
      </c>
      <c r="D46" t="s">
        <v>194</v>
      </c>
      <c r="E46" s="3">
        <v>25.76</v>
      </c>
    </row>
    <row r="47" spans="1:11">
      <c r="A47" t="s">
        <v>88</v>
      </c>
      <c r="B47" t="s">
        <v>193</v>
      </c>
      <c r="D47" t="s">
        <v>194</v>
      </c>
      <c r="E47" s="3">
        <v>25.92</v>
      </c>
    </row>
    <row r="48" spans="1:11">
      <c r="A48" t="s">
        <v>90</v>
      </c>
      <c r="B48" t="s">
        <v>193</v>
      </c>
      <c r="D48" t="s">
        <v>194</v>
      </c>
      <c r="E48" s="3">
        <v>26.01</v>
      </c>
    </row>
    <row r="49" spans="1:5">
      <c r="A49" t="s">
        <v>92</v>
      </c>
      <c r="B49" t="s">
        <v>193</v>
      </c>
      <c r="D49" t="s">
        <v>194</v>
      </c>
      <c r="E49" s="3" t="s">
        <v>91</v>
      </c>
    </row>
    <row r="50" spans="1:5">
      <c r="A50" t="s">
        <v>93</v>
      </c>
      <c r="B50" t="s">
        <v>193</v>
      </c>
      <c r="D50" t="s">
        <v>194</v>
      </c>
      <c r="E50" s="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9"/>
  <sheetViews>
    <sheetView tabSelected="1" topLeftCell="A66" workbookViewId="0">
      <selection activeCell="B75" sqref="B75:E90"/>
    </sheetView>
  </sheetViews>
  <sheetFormatPr defaultColWidth="11.44140625" defaultRowHeight="14.4"/>
  <cols>
    <col min="2" max="2" width="20.109375" customWidth="1"/>
    <col min="3" max="3" width="17.109375" customWidth="1"/>
    <col min="4" max="4" width="18.44140625" customWidth="1"/>
    <col min="5" max="5" width="19.109375" customWidth="1"/>
    <col min="6" max="6" width="24.109375" customWidth="1"/>
    <col min="8" max="8" width="17.44140625" customWidth="1"/>
  </cols>
  <sheetData>
    <row r="1" spans="2:13" ht="15">
      <c r="C1" t="s">
        <v>222</v>
      </c>
    </row>
    <row r="2" spans="2:13" ht="16.05" thickBot="1"/>
    <row r="3" spans="2:13" ht="16.05" thickBot="1">
      <c r="B3" s="3"/>
      <c r="C3" s="69" t="s">
        <v>205</v>
      </c>
      <c r="D3" s="70"/>
      <c r="E3" s="70"/>
      <c r="F3" s="71"/>
      <c r="H3" s="3"/>
      <c r="I3" s="69" t="s">
        <v>204</v>
      </c>
      <c r="J3" s="70"/>
      <c r="K3" s="70"/>
      <c r="L3" s="70"/>
      <c r="M3" s="71"/>
    </row>
    <row r="4" spans="2:13" ht="15" thickBot="1">
      <c r="B4" s="31" t="s">
        <v>208</v>
      </c>
      <c r="C4" s="15" t="s">
        <v>213</v>
      </c>
      <c r="D4" s="15" t="s">
        <v>214</v>
      </c>
      <c r="E4" s="15" t="s">
        <v>215</v>
      </c>
      <c r="F4" s="15" t="s">
        <v>216</v>
      </c>
      <c r="H4" s="31" t="s">
        <v>208</v>
      </c>
      <c r="I4" s="15" t="s">
        <v>199</v>
      </c>
      <c r="J4" s="15" t="s">
        <v>200</v>
      </c>
      <c r="K4" s="15" t="s">
        <v>201</v>
      </c>
      <c r="L4" s="15" t="s">
        <v>202</v>
      </c>
      <c r="M4" s="15" t="s">
        <v>203</v>
      </c>
    </row>
    <row r="5" spans="2:13">
      <c r="B5" s="72" t="s">
        <v>196</v>
      </c>
      <c r="C5" s="5">
        <v>9.0111571548222313E-4</v>
      </c>
      <c r="D5" s="8">
        <v>7.8012882465736838E-4</v>
      </c>
      <c r="E5" s="5">
        <v>2.1912958604111085E-3</v>
      </c>
      <c r="F5" s="11">
        <v>7.5774497487778589E-4</v>
      </c>
      <c r="H5" s="72" t="s">
        <v>196</v>
      </c>
      <c r="I5" s="5">
        <v>5.2918940000000001E-3</v>
      </c>
      <c r="J5" s="5">
        <v>2.2404429999999999E-3</v>
      </c>
      <c r="K5" s="5">
        <v>4.26275E-3</v>
      </c>
      <c r="L5" s="5">
        <v>5.5242720000000002E-3</v>
      </c>
      <c r="M5" s="5">
        <v>6.7823459999999999E-3</v>
      </c>
    </row>
    <row r="6" spans="2:13">
      <c r="B6" s="73"/>
      <c r="C6" s="6">
        <v>1.4843016175796083E-3</v>
      </c>
      <c r="D6" s="9">
        <v>1.4557718621083147E-3</v>
      </c>
      <c r="E6" s="6">
        <v>1.7169597149638734E-2</v>
      </c>
      <c r="F6" s="12">
        <v>7.8446679370803999E-4</v>
      </c>
      <c r="H6" s="73"/>
      <c r="I6" s="6">
        <v>3.1248439999999999E-3</v>
      </c>
      <c r="J6" s="6">
        <v>3.540086E-3</v>
      </c>
      <c r="K6" s="6">
        <v>3.9498129999999999E-3</v>
      </c>
      <c r="L6" s="6">
        <v>9.3553019999999994E-3</v>
      </c>
      <c r="M6" s="6">
        <v>5.5089759999999996E-3</v>
      </c>
    </row>
    <row r="7" spans="2:13">
      <c r="B7" s="73"/>
      <c r="C7" s="6">
        <v>1.4437133117908576E-3</v>
      </c>
      <c r="D7" s="9">
        <v>1.2498754041448271E-3</v>
      </c>
      <c r="E7" s="6">
        <v>7.6938856059506427E-4</v>
      </c>
      <c r="F7" s="12">
        <v>6.0700667426949885E-4</v>
      </c>
      <c r="H7" s="73"/>
      <c r="I7" s="6">
        <v>5.6717119999999998E-3</v>
      </c>
      <c r="J7" s="6">
        <v>2.351831E-3</v>
      </c>
      <c r="K7" s="6">
        <v>5.5472940000000004E-3</v>
      </c>
      <c r="L7" s="6">
        <v>3.9607790000000002E-3</v>
      </c>
      <c r="M7" s="6">
        <v>6.3281520000000001E-3</v>
      </c>
    </row>
    <row r="8" spans="2:13">
      <c r="B8" s="73"/>
      <c r="C8" s="6">
        <v>2.5136508736352974E-3</v>
      </c>
      <c r="D8" s="9">
        <v>1.0880797371282537E-3</v>
      </c>
      <c r="E8" s="6">
        <v>1.4863607234759371E-3</v>
      </c>
      <c r="F8" s="12">
        <v>1.0279601120209347E-3</v>
      </c>
      <c r="H8" s="73"/>
      <c r="I8" s="6">
        <v>1.9914020000000002E-3</v>
      </c>
      <c r="J8" s="6">
        <v>5.478513E-3</v>
      </c>
      <c r="K8" s="6">
        <v>6.2410310000000002E-3</v>
      </c>
      <c r="L8" s="6">
        <v>4.0160700000000001E-3</v>
      </c>
      <c r="M8" s="6">
        <v>7.2691379999999996E-3</v>
      </c>
    </row>
    <row r="9" spans="2:13" ht="15" thickBot="1">
      <c r="B9" s="74"/>
      <c r="C9" s="7">
        <v>1.8401001443453277E-3</v>
      </c>
      <c r="D9" s="10">
        <v>6.6979164481962617E-4</v>
      </c>
      <c r="E9" s="7">
        <v>2.2065375284572772E-3</v>
      </c>
      <c r="F9" s="13">
        <v>1.0138078813897004E-3</v>
      </c>
      <c r="H9" s="74"/>
      <c r="I9" s="7">
        <v>1.313835E-3</v>
      </c>
      <c r="J9" s="7">
        <v>3.9279709999999997E-3</v>
      </c>
      <c r="K9" s="7">
        <v>5.5858790000000002E-3</v>
      </c>
      <c r="L9" s="7">
        <v>8.9122170000000001E-3</v>
      </c>
      <c r="M9" s="7">
        <v>6.8770239999999998E-3</v>
      </c>
    </row>
    <row r="10" spans="2:13" ht="15" thickBot="1">
      <c r="B10" s="23" t="s">
        <v>207</v>
      </c>
      <c r="C10" s="24">
        <f>AVERAGE(C5:C9)</f>
        <v>1.6365763325666628E-3</v>
      </c>
      <c r="D10" s="24">
        <f t="shared" ref="D10:F10" si="0">AVERAGE(D5:D9)</f>
        <v>1.0487294945716781E-3</v>
      </c>
      <c r="E10" s="24">
        <f t="shared" si="0"/>
        <v>4.7646359645156242E-3</v>
      </c>
      <c r="F10" s="25">
        <f t="shared" si="0"/>
        <v>8.3819728725319199E-4</v>
      </c>
      <c r="H10" s="23" t="s">
        <v>207</v>
      </c>
      <c r="I10" s="26">
        <f>AVERAGE(I5:I9)</f>
        <v>3.4787373999999997E-3</v>
      </c>
      <c r="J10" s="26">
        <f>AVERAGE(J5:J9)</f>
        <v>3.5077687999999995E-3</v>
      </c>
      <c r="K10" s="26">
        <f t="shared" ref="K10:M10" si="1">AVERAGE(K5:K9)</f>
        <v>5.1173534000000008E-3</v>
      </c>
      <c r="L10" s="26">
        <f t="shared" si="1"/>
        <v>6.3537280000000003E-3</v>
      </c>
      <c r="M10" s="11">
        <f t="shared" si="1"/>
        <v>6.5531271999999998E-3</v>
      </c>
    </row>
    <row r="11" spans="2:13">
      <c r="B11" t="s">
        <v>195</v>
      </c>
      <c r="C11" s="44">
        <f>C5/C$10</f>
        <v>0.55061025724904156</v>
      </c>
      <c r="D11" s="45">
        <f>D5/C$10</f>
        <v>0.47668343305068006</v>
      </c>
      <c r="E11" s="45">
        <f>E5/C$10</f>
        <v>1.3389512097944567</v>
      </c>
      <c r="F11" s="46">
        <f>F5/C$10</f>
        <v>0.46300619152264355</v>
      </c>
      <c r="H11" t="s">
        <v>195</v>
      </c>
      <c r="I11" s="53">
        <f>I5/I$10</f>
        <v>1.5212111152741798</v>
      </c>
      <c r="J11" s="54">
        <f>J5/I$10</f>
        <v>0.64403912752943071</v>
      </c>
      <c r="K11" s="54">
        <f>K5/I$10</f>
        <v>1.225372745870384</v>
      </c>
      <c r="L11" s="54">
        <f>L5/I$10</f>
        <v>1.5880106385724893</v>
      </c>
      <c r="M11" s="55">
        <f>M5/I$10</f>
        <v>1.9496573670665687</v>
      </c>
    </row>
    <row r="12" spans="2:13">
      <c r="B12" s="76" t="s">
        <v>223</v>
      </c>
      <c r="C12" s="47">
        <f t="shared" ref="C12:C15" si="2">C6/C$10</f>
        <v>0.90695532377140009</v>
      </c>
      <c r="D12" s="48">
        <f t="shared" ref="D12:D15" si="3">D6/C$10</f>
        <v>0.8895227391106223</v>
      </c>
      <c r="E12" s="75">
        <f t="shared" ref="E12:E15" si="4">E6/C$10</f>
        <v>10.491167938810067</v>
      </c>
      <c r="F12" s="49">
        <f t="shared" ref="F12:F15" si="5">F6/C$10</f>
        <v>0.47933406960477731</v>
      </c>
      <c r="I12" s="56">
        <f t="shared" ref="I12:I15" si="6">I6/I$10</f>
        <v>0.89826958482120556</v>
      </c>
      <c r="J12" s="57">
        <f t="shared" ref="J12:J15" si="7">J6/I$10</f>
        <v>1.0176353064189325</v>
      </c>
      <c r="K12" s="57">
        <f t="shared" ref="K12:K15" si="8">K6/I$10</f>
        <v>1.1354156827129291</v>
      </c>
      <c r="L12" s="57">
        <f t="shared" ref="L12:L15" si="9">L6/I$10</f>
        <v>2.6892808867953071</v>
      </c>
      <c r="M12" s="58">
        <f t="shared" ref="M12:M15" si="10">M6/I$10</f>
        <v>1.5836136409721528</v>
      </c>
    </row>
    <row r="13" spans="2:13">
      <c r="C13" s="47">
        <f t="shared" si="2"/>
        <v>0.8821545827481595</v>
      </c>
      <c r="D13" s="48">
        <f t="shared" si="3"/>
        <v>0.76371347872581785</v>
      </c>
      <c r="E13" s="48">
        <f t="shared" si="4"/>
        <v>0.47012079136475271</v>
      </c>
      <c r="F13" s="49">
        <f t="shared" si="5"/>
        <v>0.37090031316628097</v>
      </c>
      <c r="I13" s="56">
        <f t="shared" si="6"/>
        <v>1.6303938319690356</v>
      </c>
      <c r="J13" s="57">
        <f t="shared" si="7"/>
        <v>0.67605879075551956</v>
      </c>
      <c r="K13" s="57">
        <f t="shared" si="8"/>
        <v>1.5946285569011334</v>
      </c>
      <c r="L13" s="57">
        <f t="shared" si="9"/>
        <v>1.13856797584089</v>
      </c>
      <c r="M13" s="58">
        <f t="shared" si="10"/>
        <v>1.8190944795085713</v>
      </c>
    </row>
    <row r="14" spans="2:13">
      <c r="C14" s="47">
        <f t="shared" si="2"/>
        <v>1.5359203378513411</v>
      </c>
      <c r="D14" s="48">
        <f t="shared" si="3"/>
        <v>0.66485119910160551</v>
      </c>
      <c r="E14" s="48">
        <f t="shared" si="4"/>
        <v>0.9082135027242263</v>
      </c>
      <c r="F14" s="49">
        <f t="shared" si="5"/>
        <v>0.62811620305468563</v>
      </c>
      <c r="I14" s="56">
        <f t="shared" si="6"/>
        <v>0.57244964796710451</v>
      </c>
      <c r="J14" s="57">
        <f t="shared" si="7"/>
        <v>1.5748567281910961</v>
      </c>
      <c r="K14" s="57">
        <f t="shared" si="8"/>
        <v>1.7940506230795117</v>
      </c>
      <c r="L14" s="57">
        <f t="shared" si="9"/>
        <v>1.1544619608252122</v>
      </c>
      <c r="M14" s="58">
        <f t="shared" si="10"/>
        <v>2.0895908958232949</v>
      </c>
    </row>
    <row r="15" spans="2:13" ht="15" thickBot="1">
      <c r="C15" s="50">
        <f t="shared" si="2"/>
        <v>1.1243594983800578</v>
      </c>
      <c r="D15" s="51">
        <f t="shared" si="3"/>
        <v>0.40926391973980442</v>
      </c>
      <c r="E15" s="51">
        <f>E9/C$10</f>
        <v>1.3482643519576856</v>
      </c>
      <c r="F15" s="52">
        <f t="shared" si="5"/>
        <v>0.61946874167472099</v>
      </c>
      <c r="I15" s="59">
        <f t="shared" si="6"/>
        <v>0.37767581996847477</v>
      </c>
      <c r="J15" s="60">
        <f t="shared" si="7"/>
        <v>1.1291369679125536</v>
      </c>
      <c r="K15" s="60">
        <f t="shared" si="8"/>
        <v>1.6057202248149001</v>
      </c>
      <c r="L15" s="60">
        <f t="shared" si="9"/>
        <v>2.561911399233527</v>
      </c>
      <c r="M15" s="61">
        <f t="shared" si="10"/>
        <v>1.9768735633796333</v>
      </c>
    </row>
    <row r="16" spans="2:13" s="3" customFormat="1" ht="15" thickBot="1"/>
    <row r="17" spans="2:13" ht="16.05" thickBot="1">
      <c r="C17" s="69" t="s">
        <v>205</v>
      </c>
      <c r="D17" s="70"/>
      <c r="E17" s="70"/>
      <c r="F17" s="71"/>
      <c r="H17" s="3"/>
      <c r="I17" s="69" t="s">
        <v>204</v>
      </c>
      <c r="J17" s="70"/>
      <c r="K17" s="70"/>
      <c r="L17" s="70"/>
      <c r="M17" s="71"/>
    </row>
    <row r="18" spans="2:13" ht="16.05" thickBot="1">
      <c r="B18" s="31" t="s">
        <v>208</v>
      </c>
      <c r="C18" s="15" t="s">
        <v>213</v>
      </c>
      <c r="D18" s="15" t="s">
        <v>214</v>
      </c>
      <c r="E18" s="15" t="s">
        <v>215</v>
      </c>
      <c r="F18" s="15" t="s">
        <v>216</v>
      </c>
      <c r="H18" s="31" t="s">
        <v>208</v>
      </c>
      <c r="I18" s="15" t="s">
        <v>199</v>
      </c>
      <c r="J18" s="15" t="s">
        <v>200</v>
      </c>
      <c r="K18" s="15" t="s">
        <v>201</v>
      </c>
      <c r="L18" s="15" t="s">
        <v>202</v>
      </c>
      <c r="M18" s="15" t="s">
        <v>203</v>
      </c>
    </row>
    <row r="19" spans="2:13">
      <c r="B19" s="72" t="s">
        <v>197</v>
      </c>
      <c r="C19" s="5">
        <v>1.9997009773993057E-3</v>
      </c>
      <c r="D19" s="5">
        <v>1.702652811595824E-3</v>
      </c>
      <c r="E19" s="5">
        <v>3.6245057674659559E-3</v>
      </c>
      <c r="F19" s="5">
        <v>3.5499145173770274E-3</v>
      </c>
      <c r="H19" s="72" t="s">
        <v>211</v>
      </c>
      <c r="I19" s="17">
        <v>3.2200000000000002E-3</v>
      </c>
      <c r="J19" s="17">
        <v>1.9369999999999999E-3</v>
      </c>
      <c r="K19" s="17">
        <v>4.1180000000000001E-3</v>
      </c>
      <c r="L19" s="17">
        <v>3.6589999999999999E-3</v>
      </c>
      <c r="M19" s="18">
        <v>3.176E-3</v>
      </c>
    </row>
    <row r="20" spans="2:13">
      <c r="B20" s="73"/>
      <c r="C20" s="6">
        <v>4.1692396017185872E-3</v>
      </c>
      <c r="D20" s="6">
        <v>1.7144956984560986E-3</v>
      </c>
      <c r="E20" s="6">
        <v>2.2466638542003982E-3</v>
      </c>
      <c r="F20" s="6">
        <v>3.8846490963797453E-3</v>
      </c>
      <c r="H20" s="73"/>
      <c r="I20" s="19">
        <v>2.1819999999999999E-3</v>
      </c>
      <c r="J20" s="19">
        <v>1.936E-3</v>
      </c>
      <c r="K20" s="19">
        <v>5.9259999999999998E-3</v>
      </c>
      <c r="L20" s="19">
        <v>4.607E-3</v>
      </c>
      <c r="M20" s="20">
        <v>3.9029999999999998E-3</v>
      </c>
    </row>
    <row r="21" spans="2:13" ht="15" thickBot="1">
      <c r="B21" s="73"/>
      <c r="C21" s="6">
        <v>1.9450190490126191E-3</v>
      </c>
      <c r="D21" s="6">
        <v>7.8338004526610128E-4</v>
      </c>
      <c r="E21" s="6">
        <v>3.7784231625544169E-3</v>
      </c>
      <c r="F21" s="6">
        <v>3.026780980309268E-3</v>
      </c>
      <c r="H21" s="74"/>
      <c r="I21" s="21">
        <v>2.1380000000000001E-3</v>
      </c>
      <c r="J21" s="21">
        <v>1.993E-3</v>
      </c>
      <c r="K21" s="21">
        <v>3.9050000000000001E-3</v>
      </c>
      <c r="L21" s="21">
        <v>3.4020000000000001E-3</v>
      </c>
      <c r="M21" s="22">
        <v>2.8509999999999998E-3</v>
      </c>
    </row>
    <row r="22" spans="2:13" ht="15" thickBot="1">
      <c r="B22" s="73"/>
      <c r="C22" s="6">
        <v>3.2038004343622173E-3</v>
      </c>
      <c r="D22" s="6">
        <v>1.6560936809241176E-3</v>
      </c>
      <c r="E22" s="6">
        <v>3.0058734768766853E-3</v>
      </c>
      <c r="F22" s="6">
        <v>2.8240865127846649E-3</v>
      </c>
      <c r="H22" s="23" t="s">
        <v>207</v>
      </c>
      <c r="I22" s="24">
        <f>AVERAGE(I19:I21)</f>
        <v>2.5133333333333336E-3</v>
      </c>
      <c r="J22" s="24">
        <f t="shared" ref="J22:M22" si="11">AVERAGE(J19:J21)</f>
        <v>1.9553333333333332E-3</v>
      </c>
      <c r="K22" s="24">
        <f t="shared" si="11"/>
        <v>4.6496666666666674E-3</v>
      </c>
      <c r="L22" s="24">
        <f t="shared" si="11"/>
        <v>3.8893333333333332E-3</v>
      </c>
      <c r="M22" s="25">
        <f t="shared" si="11"/>
        <v>3.31E-3</v>
      </c>
    </row>
    <row r="23" spans="2:13" ht="15" thickBot="1">
      <c r="B23" s="74"/>
      <c r="C23" s="7">
        <v>3.3630827669488494E-3</v>
      </c>
      <c r="D23" s="7">
        <v>1.5667600905322028E-3</v>
      </c>
      <c r="E23" s="7">
        <v>3.8047041739970445E-3</v>
      </c>
      <c r="F23" s="7">
        <v>3.312187361848227E-3</v>
      </c>
      <c r="H23" t="s">
        <v>195</v>
      </c>
      <c r="I23" s="53">
        <f>I19/I$22</f>
        <v>1.2811671087533156</v>
      </c>
      <c r="J23" s="54">
        <f>J19/I$22</f>
        <v>0.77068965517241372</v>
      </c>
      <c r="K23" s="54">
        <f>K19/I$22</f>
        <v>1.6384615384615384</v>
      </c>
      <c r="L23" s="54">
        <f>L19/I$22</f>
        <v>1.455835543766578</v>
      </c>
      <c r="M23" s="55">
        <f>M19/I$22</f>
        <v>1.2636604774535807</v>
      </c>
    </row>
    <row r="24" spans="2:13" ht="16.05" thickBot="1">
      <c r="B24" s="23" t="s">
        <v>207</v>
      </c>
      <c r="C24" s="24">
        <f>AVERAGE(C19:C23)</f>
        <v>2.9361685658883157E-3</v>
      </c>
      <c r="D24" s="24">
        <f t="shared" ref="D24:F24" si="12">AVERAGE(D19:D23)</f>
        <v>1.4846764653548687E-3</v>
      </c>
      <c r="E24" s="24">
        <f t="shared" si="12"/>
        <v>3.2920340870189004E-3</v>
      </c>
      <c r="F24" s="25">
        <f t="shared" si="12"/>
        <v>3.3195236937397865E-3</v>
      </c>
      <c r="I24" s="56">
        <f t="shared" ref="I24:I25" si="13">I20/I$22</f>
        <v>0.86816976127320944</v>
      </c>
      <c r="J24" s="57">
        <f t="shared" ref="J24:J25" si="14">J20/I$22</f>
        <v>0.77029177718832886</v>
      </c>
      <c r="K24" s="57">
        <f>K20/I$22</f>
        <v>2.3578249336870023</v>
      </c>
      <c r="L24" s="57">
        <f t="shared" ref="L24:L25" si="15">L20/I$22</f>
        <v>1.8330238726790449</v>
      </c>
      <c r="M24" s="58">
        <f t="shared" ref="M24:M25" si="16">M20/I$22</f>
        <v>1.5529177718832889</v>
      </c>
    </row>
    <row r="25" spans="2:13" ht="16.05" thickBot="1">
      <c r="B25" t="s">
        <v>195</v>
      </c>
      <c r="C25" s="53">
        <f>C19/C$24</f>
        <v>0.6810579612599017</v>
      </c>
      <c r="D25" s="54">
        <f>D19/C$24</f>
        <v>0.57988932630667922</v>
      </c>
      <c r="E25" s="54">
        <f>E19/C$24</f>
        <v>1.2344338160875954</v>
      </c>
      <c r="F25" s="55">
        <f>F19/C$24</f>
        <v>1.2090295355038745</v>
      </c>
      <c r="I25" s="59">
        <f t="shared" si="13"/>
        <v>0.85066312997347482</v>
      </c>
      <c r="J25" s="60">
        <f t="shared" si="14"/>
        <v>0.792970822281167</v>
      </c>
      <c r="K25" s="60">
        <f t="shared" ref="K25" si="17">K21/I$22</f>
        <v>1.5537135278514587</v>
      </c>
      <c r="L25" s="60">
        <f t="shared" si="15"/>
        <v>1.3535809018567639</v>
      </c>
      <c r="M25" s="61">
        <f t="shared" si="16"/>
        <v>1.1343501326259946</v>
      </c>
    </row>
    <row r="26" spans="2:13" ht="15">
      <c r="C26" s="56">
        <f t="shared" ref="C26:C28" si="18">C20/C$24</f>
        <v>1.4199592115234076</v>
      </c>
      <c r="D26" s="57">
        <f t="shared" ref="D26:D28" si="19">D20/C$24</f>
        <v>0.58392277554316463</v>
      </c>
      <c r="E26" s="57">
        <f t="shared" ref="E26:E28" si="20">E20/C$24</f>
        <v>0.76516855343442691</v>
      </c>
      <c r="F26" s="58">
        <f t="shared" ref="F26:F28" si="21">F20/C$24</f>
        <v>1.3230334053400896</v>
      </c>
    </row>
    <row r="27" spans="2:13" ht="15">
      <c r="C27" s="56">
        <f t="shared" si="18"/>
        <v>0.66243439549396865</v>
      </c>
      <c r="D27" s="57">
        <f t="shared" si="19"/>
        <v>0.26680349839829293</v>
      </c>
      <c r="E27" s="57">
        <f t="shared" si="20"/>
        <v>1.2868549872957595</v>
      </c>
      <c r="F27" s="58">
        <f t="shared" si="21"/>
        <v>1.0308607671486116</v>
      </c>
    </row>
    <row r="28" spans="2:13" ht="16.05" thickBot="1">
      <c r="C28" s="56">
        <f t="shared" si="18"/>
        <v>1.0911500353158137</v>
      </c>
      <c r="D28" s="57">
        <f t="shared" si="19"/>
        <v>0.56403222218376925</v>
      </c>
      <c r="E28" s="57">
        <f t="shared" si="20"/>
        <v>1.0237400916957509</v>
      </c>
      <c r="F28" s="58">
        <f t="shared" si="21"/>
        <v>0.96182710543059668</v>
      </c>
    </row>
    <row r="29" spans="2:13" ht="16.05" thickBot="1">
      <c r="C29" s="59">
        <f>C23/C$24</f>
        <v>1.1453983964069085</v>
      </c>
      <c r="D29" s="60">
        <f>D23/C$24</f>
        <v>0.53360699679658596</v>
      </c>
      <c r="E29" s="60">
        <f>E23/C$24</f>
        <v>1.2958057715756384</v>
      </c>
      <c r="F29" s="61">
        <f>F23/C$24</f>
        <v>1.1280644443675358</v>
      </c>
      <c r="H29" s="64" t="s">
        <v>209</v>
      </c>
      <c r="I29" s="69" t="s">
        <v>204</v>
      </c>
      <c r="J29" s="70"/>
      <c r="K29" s="70"/>
      <c r="L29" s="70"/>
      <c r="M29" s="71"/>
    </row>
    <row r="30" spans="2:13" s="3" customFormat="1" ht="15" thickBot="1">
      <c r="H30" s="31" t="s">
        <v>208</v>
      </c>
      <c r="I30" s="15" t="s">
        <v>199</v>
      </c>
      <c r="J30" s="15" t="s">
        <v>200</v>
      </c>
      <c r="K30" s="15" t="s">
        <v>201</v>
      </c>
      <c r="L30" s="15" t="s">
        <v>202</v>
      </c>
      <c r="M30" s="15" t="s">
        <v>203</v>
      </c>
    </row>
    <row r="31" spans="2:13" ht="15" thickBot="1">
      <c r="C31" s="69" t="s">
        <v>205</v>
      </c>
      <c r="D31" s="70"/>
      <c r="E31" s="70"/>
      <c r="F31" s="71"/>
      <c r="H31" s="72" t="s">
        <v>196</v>
      </c>
      <c r="I31" s="53">
        <v>1.5212111152741798</v>
      </c>
      <c r="J31" s="54">
        <v>0.64403912752943071</v>
      </c>
      <c r="K31" s="54">
        <v>1.225372745870384</v>
      </c>
      <c r="L31" s="54">
        <v>1.5880106385724893</v>
      </c>
      <c r="M31" s="55">
        <v>1.9496573670665687</v>
      </c>
    </row>
    <row r="32" spans="2:13" ht="15" thickBot="1">
      <c r="B32" s="31" t="s">
        <v>208</v>
      </c>
      <c r="C32" s="15" t="s">
        <v>213</v>
      </c>
      <c r="D32" s="15" t="s">
        <v>214</v>
      </c>
      <c r="E32" s="15" t="s">
        <v>215</v>
      </c>
      <c r="F32" s="15" t="s">
        <v>216</v>
      </c>
      <c r="H32" s="73"/>
      <c r="I32" s="56">
        <v>0.89826958482120556</v>
      </c>
      <c r="J32" s="57">
        <v>1.0176353064189325</v>
      </c>
      <c r="K32" s="57">
        <v>1.1354156827129291</v>
      </c>
      <c r="L32" s="57">
        <v>2.6892808867953071</v>
      </c>
      <c r="M32" s="58">
        <v>1.5836136409721528</v>
      </c>
    </row>
    <row r="33" spans="2:13">
      <c r="B33" s="72" t="s">
        <v>211</v>
      </c>
      <c r="C33" s="17">
        <v>3.0599999999999998E-3</v>
      </c>
      <c r="D33" s="17">
        <v>6.5499999999999998E-4</v>
      </c>
      <c r="E33" s="17">
        <v>7.0600000000000003E-4</v>
      </c>
      <c r="F33" s="18">
        <v>3.6699999999999998E-4</v>
      </c>
      <c r="H33" s="73"/>
      <c r="I33" s="56">
        <v>1.6303938319690356</v>
      </c>
      <c r="J33" s="57">
        <v>0.67605879075551956</v>
      </c>
      <c r="K33" s="57">
        <v>1.5946285569011334</v>
      </c>
      <c r="L33" s="57">
        <v>1.13856797584089</v>
      </c>
      <c r="M33" s="58">
        <v>1.8190944795085713</v>
      </c>
    </row>
    <row r="34" spans="2:13">
      <c r="B34" s="73"/>
      <c r="C34" s="19">
        <v>1.6019999999999999E-3</v>
      </c>
      <c r="D34" s="19">
        <v>7.3099999999999999E-4</v>
      </c>
      <c r="E34" s="19">
        <v>9.4600000000000001E-4</v>
      </c>
      <c r="F34" s="20">
        <v>7.5299999999999998E-4</v>
      </c>
      <c r="H34" s="73"/>
      <c r="I34" s="56">
        <v>0.57244964796710451</v>
      </c>
      <c r="J34" s="57">
        <v>1.5748567281910961</v>
      </c>
      <c r="K34" s="57">
        <v>1.7940506230795117</v>
      </c>
      <c r="L34" s="57">
        <v>1.1544619608252122</v>
      </c>
      <c r="M34" s="58">
        <v>2.0895908958232949</v>
      </c>
    </row>
    <row r="35" spans="2:13" ht="15" thickBot="1">
      <c r="B35" s="73"/>
      <c r="C35" s="21">
        <v>1.2830000000000001E-3</v>
      </c>
      <c r="D35" s="21">
        <v>5.9199999999999997E-4</v>
      </c>
      <c r="E35" s="21">
        <v>6.7699999999999998E-4</v>
      </c>
      <c r="F35" s="22">
        <v>4.8799999999999999E-4</v>
      </c>
      <c r="H35" s="74"/>
      <c r="I35" s="59">
        <v>0.37767581996847477</v>
      </c>
      <c r="J35" s="60">
        <v>1.1291369679125536</v>
      </c>
      <c r="K35" s="60">
        <v>1.6057202248149001</v>
      </c>
      <c r="L35" s="60">
        <v>2.561911399233527</v>
      </c>
      <c r="M35" s="61">
        <v>1.9768735633796333</v>
      </c>
    </row>
    <row r="36" spans="2:13" ht="15" thickBot="1">
      <c r="B36" s="23" t="s">
        <v>207</v>
      </c>
      <c r="C36" s="24">
        <f>AVERAGE(C33:C35)</f>
        <v>1.9816666666666667E-3</v>
      </c>
      <c r="D36" s="24">
        <f>AVERAGE(D33:D35)</f>
        <v>6.5933333333333339E-4</v>
      </c>
      <c r="E36" s="24">
        <f>AVERAGE(E33:E35)</f>
        <v>7.763333333333333E-4</v>
      </c>
      <c r="F36" s="24">
        <f>AVERAGE(F33:F35)</f>
        <v>5.3599999999999991E-4</v>
      </c>
      <c r="H36" s="72" t="s">
        <v>211</v>
      </c>
      <c r="I36" s="53">
        <v>1.2811671087533156</v>
      </c>
      <c r="J36" s="54">
        <v>0.77068965517241372</v>
      </c>
      <c r="K36" s="54">
        <v>1.6384615384615384</v>
      </c>
      <c r="L36" s="54">
        <v>1.455835543766578</v>
      </c>
      <c r="M36" s="55">
        <v>1.2636604774535807</v>
      </c>
    </row>
    <row r="37" spans="2:13">
      <c r="B37" t="s">
        <v>195</v>
      </c>
      <c r="C37" s="53">
        <f>C33/C$36</f>
        <v>1.5441547518923464</v>
      </c>
      <c r="D37" s="54">
        <f>D33/C$36</f>
        <v>0.33052985702270815</v>
      </c>
      <c r="E37" s="54">
        <f>E33/C$36</f>
        <v>0.35626576955424727</v>
      </c>
      <c r="F37" s="55">
        <f>F33/C$36</f>
        <v>0.18519764507989905</v>
      </c>
      <c r="H37" s="73"/>
      <c r="I37" s="56">
        <v>0.86816976127320944</v>
      </c>
      <c r="J37" s="57">
        <v>0.77029177718832886</v>
      </c>
      <c r="K37" s="57">
        <v>2.3578249336870023</v>
      </c>
      <c r="L37" s="57">
        <v>1.8330238726790449</v>
      </c>
      <c r="M37" s="58">
        <v>1.5529177718832889</v>
      </c>
    </row>
    <row r="38" spans="2:13" ht="15" thickBot="1">
      <c r="C38" s="56">
        <f>C34/C$36</f>
        <v>0.80841042893187542</v>
      </c>
      <c r="D38" s="57">
        <f t="shared" ref="D38:D39" si="22">D34/C$36</f>
        <v>0.36888141295206056</v>
      </c>
      <c r="E38" s="57">
        <f>E34/C$36</f>
        <v>0.47737594617325485</v>
      </c>
      <c r="F38" s="58">
        <f t="shared" ref="F38:F39" si="23">F34/C$36</f>
        <v>0.37998317914213625</v>
      </c>
      <c r="H38" s="74"/>
      <c r="I38" s="59">
        <v>0.85066312997347482</v>
      </c>
      <c r="J38" s="60">
        <v>0.792970822281167</v>
      </c>
      <c r="K38" s="60">
        <v>1.5537135278514587</v>
      </c>
      <c r="L38" s="60">
        <v>1.3535809018567639</v>
      </c>
      <c r="M38" s="61">
        <v>1.1343501326259946</v>
      </c>
    </row>
    <row r="39" spans="2:13" ht="15" thickBot="1">
      <c r="C39" s="59">
        <f t="shared" ref="C39" si="24">C35/C$36</f>
        <v>0.64743481917577794</v>
      </c>
      <c r="D39" s="60">
        <f t="shared" si="22"/>
        <v>0.29873843566021863</v>
      </c>
      <c r="E39" s="60">
        <f>E35/C$36</f>
        <v>0.34163162321278384</v>
      </c>
      <c r="F39" s="61">
        <f t="shared" si="23"/>
        <v>0.24625735912531538</v>
      </c>
      <c r="H39" s="23" t="s">
        <v>207</v>
      </c>
      <c r="I39" s="24">
        <f>AVERAGE(I31:I38)</f>
        <v>1</v>
      </c>
      <c r="J39" s="24">
        <f>AVERAGE(J31:J38)</f>
        <v>0.9219598969311803</v>
      </c>
      <c r="K39" s="24">
        <f t="shared" ref="K39:M39" si="25">AVERAGE(K31:K38)</f>
        <v>1.6131484791723572</v>
      </c>
      <c r="L39" s="24">
        <f t="shared" si="25"/>
        <v>1.7218341474462266</v>
      </c>
      <c r="M39" s="25">
        <f t="shared" si="25"/>
        <v>1.6712197910891358</v>
      </c>
    </row>
    <row r="40" spans="2:13">
      <c r="H40" t="s">
        <v>195</v>
      </c>
      <c r="I40" s="32">
        <f>I31/I$39</f>
        <v>1.5212111152741798</v>
      </c>
      <c r="J40" s="33">
        <f>J31/I$39</f>
        <v>0.64403912752943071</v>
      </c>
      <c r="K40" s="33">
        <f>K31/I$39</f>
        <v>1.225372745870384</v>
      </c>
      <c r="L40" s="33">
        <f>L31/I$39</f>
        <v>1.5880106385724893</v>
      </c>
      <c r="M40" s="34">
        <f>M31/I$39</f>
        <v>1.9496573670665687</v>
      </c>
    </row>
    <row r="41" spans="2:13" ht="15" thickBot="1">
      <c r="I41" s="35">
        <f t="shared" ref="I41:I46" si="26">I32/I$39</f>
        <v>0.89826958482120556</v>
      </c>
      <c r="J41" s="36">
        <f t="shared" ref="J41:J47" si="27">J32/I$39</f>
        <v>1.0176353064189325</v>
      </c>
      <c r="K41" s="36">
        <f t="shared" ref="K41:K47" si="28">K32/I$39</f>
        <v>1.1354156827129291</v>
      </c>
      <c r="L41" s="36">
        <f t="shared" ref="L41:L47" si="29">L32/I$39</f>
        <v>2.6892808867953071</v>
      </c>
      <c r="M41" s="37">
        <f t="shared" ref="M41:M47" si="30">M32/I$39</f>
        <v>1.5836136409721528</v>
      </c>
    </row>
    <row r="42" spans="2:13" ht="15" thickBot="1">
      <c r="B42" s="31" t="s">
        <v>208</v>
      </c>
      <c r="C42" s="69" t="s">
        <v>205</v>
      </c>
      <c r="D42" s="70"/>
      <c r="E42" s="70"/>
      <c r="F42" s="71"/>
      <c r="I42" s="35">
        <f t="shared" si="26"/>
        <v>1.6303938319690356</v>
      </c>
      <c r="J42" s="36">
        <f t="shared" si="27"/>
        <v>0.67605879075551956</v>
      </c>
      <c r="K42" s="36">
        <f t="shared" si="28"/>
        <v>1.5946285569011334</v>
      </c>
      <c r="L42" s="36">
        <f t="shared" si="29"/>
        <v>1.13856797584089</v>
      </c>
      <c r="M42" s="37">
        <f t="shared" si="30"/>
        <v>1.8190944795085713</v>
      </c>
    </row>
    <row r="43" spans="2:13" ht="15" thickBot="1">
      <c r="B43" s="62" t="s">
        <v>209</v>
      </c>
      <c r="C43" s="63" t="s">
        <v>213</v>
      </c>
      <c r="D43" s="63" t="s">
        <v>214</v>
      </c>
      <c r="E43" s="63" t="s">
        <v>215</v>
      </c>
      <c r="F43" s="63" t="s">
        <v>216</v>
      </c>
      <c r="I43" s="35">
        <f t="shared" si="26"/>
        <v>0.57244964796710451</v>
      </c>
      <c r="J43" s="36">
        <f t="shared" si="27"/>
        <v>1.5748567281910961</v>
      </c>
      <c r="K43" s="36">
        <f t="shared" si="28"/>
        <v>1.7940506230795117</v>
      </c>
      <c r="L43" s="36">
        <f t="shared" si="29"/>
        <v>1.1544619608252122</v>
      </c>
      <c r="M43" s="37">
        <f t="shared" si="30"/>
        <v>2.0895908958232949</v>
      </c>
    </row>
    <row r="44" spans="2:13">
      <c r="B44" s="72" t="s">
        <v>196</v>
      </c>
      <c r="C44" s="53">
        <v>0.55061025724904156</v>
      </c>
      <c r="D44" s="54">
        <v>0.47668343305068006</v>
      </c>
      <c r="E44" s="54">
        <v>1.3389512097944578</v>
      </c>
      <c r="F44" s="55">
        <v>0.46300619152264355</v>
      </c>
      <c r="H44" t="s">
        <v>210</v>
      </c>
      <c r="I44" s="35">
        <f t="shared" si="26"/>
        <v>0.37767581996847477</v>
      </c>
      <c r="J44" s="36">
        <f t="shared" si="27"/>
        <v>1.1291369679125536</v>
      </c>
      <c r="K44" s="36">
        <f t="shared" si="28"/>
        <v>1.6057202248149001</v>
      </c>
      <c r="L44" s="36">
        <f t="shared" si="29"/>
        <v>2.561911399233527</v>
      </c>
      <c r="M44" s="37">
        <f t="shared" si="30"/>
        <v>1.9768735633796333</v>
      </c>
    </row>
    <row r="45" spans="2:13">
      <c r="B45" s="73"/>
      <c r="C45" s="56">
        <v>0.90695532377140009</v>
      </c>
      <c r="D45" s="57">
        <v>0.8895227391106223</v>
      </c>
      <c r="E45" s="57">
        <v>0.47012079136475271</v>
      </c>
      <c r="F45" s="58">
        <v>0.47933406960477731</v>
      </c>
      <c r="I45" s="35">
        <f t="shared" si="26"/>
        <v>1.2811671087533156</v>
      </c>
      <c r="J45" s="36">
        <f t="shared" si="27"/>
        <v>0.77068965517241372</v>
      </c>
      <c r="K45" s="36">
        <f t="shared" si="28"/>
        <v>1.6384615384615384</v>
      </c>
      <c r="L45" s="36">
        <f t="shared" si="29"/>
        <v>1.455835543766578</v>
      </c>
      <c r="M45" s="37">
        <f t="shared" si="30"/>
        <v>1.2636604774535807</v>
      </c>
    </row>
    <row r="46" spans="2:13">
      <c r="B46" s="73"/>
      <c r="C46" s="56">
        <v>0.8821545827481595</v>
      </c>
      <c r="D46" s="57">
        <v>0.76371347872581785</v>
      </c>
      <c r="E46" s="57">
        <v>0.9082135027242263</v>
      </c>
      <c r="F46" s="58">
        <v>0.37090031316628097</v>
      </c>
      <c r="I46" s="35">
        <f t="shared" si="26"/>
        <v>0.86816976127320944</v>
      </c>
      <c r="J46" s="36">
        <f t="shared" si="27"/>
        <v>0.77029177718832886</v>
      </c>
      <c r="K46" s="36">
        <f t="shared" si="28"/>
        <v>2.3578249336870023</v>
      </c>
      <c r="L46" s="36">
        <f t="shared" si="29"/>
        <v>1.8330238726790449</v>
      </c>
      <c r="M46" s="37">
        <f t="shared" si="30"/>
        <v>1.5529177718832889</v>
      </c>
    </row>
    <row r="47" spans="2:13" ht="15" thickBot="1">
      <c r="B47" s="73"/>
      <c r="C47" s="56">
        <v>1.5359203378513411</v>
      </c>
      <c r="D47" s="57">
        <v>0.66485119910160551</v>
      </c>
      <c r="E47" s="57">
        <v>1.3482643519576856</v>
      </c>
      <c r="F47" s="58">
        <v>0.62811620305468563</v>
      </c>
      <c r="I47" s="38">
        <f>I38/I$39</f>
        <v>0.85066312997347482</v>
      </c>
      <c r="J47" s="39">
        <f t="shared" si="27"/>
        <v>0.792970822281167</v>
      </c>
      <c r="K47" s="39">
        <f t="shared" si="28"/>
        <v>1.5537135278514587</v>
      </c>
      <c r="L47" s="39">
        <f t="shared" si="29"/>
        <v>1.3535809018567639</v>
      </c>
      <c r="M47" s="40">
        <f t="shared" si="30"/>
        <v>1.1343501326259946</v>
      </c>
    </row>
    <row r="48" spans="2:13" ht="15" thickBot="1">
      <c r="B48" s="74"/>
      <c r="C48" s="59">
        <v>1.1243594983800578</v>
      </c>
      <c r="D48" s="60">
        <v>0.40926391973980442</v>
      </c>
      <c r="E48" s="60"/>
      <c r="F48" s="61">
        <v>0.61946874167472099</v>
      </c>
    </row>
    <row r="49" spans="2:16">
      <c r="B49" s="72" t="s">
        <v>197</v>
      </c>
      <c r="C49" s="53">
        <v>0.6810579612599017</v>
      </c>
      <c r="D49" s="54">
        <v>0.57988932630667922</v>
      </c>
      <c r="E49" s="54">
        <v>1.2344338160875954</v>
      </c>
      <c r="F49" s="55">
        <v>1.2090295355038745</v>
      </c>
    </row>
    <row r="50" spans="2:16">
      <c r="B50" s="73"/>
      <c r="C50" s="56">
        <v>1.4199592115234076</v>
      </c>
      <c r="D50" s="57">
        <v>0.58392277554316463</v>
      </c>
      <c r="E50" s="57">
        <v>0.76516855343442691</v>
      </c>
      <c r="F50" s="58">
        <v>1.3230334053400896</v>
      </c>
    </row>
    <row r="51" spans="2:16">
      <c r="B51" s="73"/>
      <c r="C51" s="56">
        <v>0.66243439549396865</v>
      </c>
      <c r="D51" s="57">
        <v>0.26680349839829293</v>
      </c>
      <c r="E51" s="57">
        <v>1.2868549872957595</v>
      </c>
      <c r="F51" s="58">
        <v>1.0308607671486116</v>
      </c>
    </row>
    <row r="52" spans="2:16">
      <c r="B52" s="73"/>
      <c r="C52" s="56">
        <v>1.0911500353158137</v>
      </c>
      <c r="D52" s="57">
        <v>0.56403222218376925</v>
      </c>
      <c r="E52" s="57">
        <v>1.0237400916957509</v>
      </c>
      <c r="F52" s="58">
        <v>0.96182710543059668</v>
      </c>
    </row>
    <row r="53" spans="2:16" ht="15" thickBot="1">
      <c r="B53" s="74"/>
      <c r="C53" s="59">
        <v>1.1453983964069085</v>
      </c>
      <c r="D53" s="60">
        <v>0.53360699679658596</v>
      </c>
      <c r="E53" s="60">
        <v>1.2958057715756384</v>
      </c>
      <c r="F53" s="61">
        <v>1.1280644443675358</v>
      </c>
    </row>
    <row r="54" spans="2:16">
      <c r="B54" s="72" t="s">
        <v>211</v>
      </c>
      <c r="C54" s="53">
        <v>1.5441547518923464</v>
      </c>
      <c r="D54" s="54">
        <v>0.33052985702270815</v>
      </c>
      <c r="E54" s="54">
        <v>0.35626576955424727</v>
      </c>
      <c r="F54" s="55">
        <v>0.18519764507989905</v>
      </c>
    </row>
    <row r="55" spans="2:16">
      <c r="B55" s="73"/>
      <c r="C55" s="56">
        <v>0.80841042893187542</v>
      </c>
      <c r="D55" s="57">
        <v>0.36888141295206056</v>
      </c>
      <c r="E55" s="57">
        <v>0.47737594617325485</v>
      </c>
      <c r="F55" s="58">
        <v>0.37998317914213625</v>
      </c>
    </row>
    <row r="56" spans="2:16" ht="15" thickBot="1">
      <c r="B56" s="73"/>
      <c r="C56" s="59">
        <v>0.64743481917577794</v>
      </c>
      <c r="D56" s="60">
        <v>0.29873843566021863</v>
      </c>
      <c r="E56" s="60">
        <v>0.34163162321278384</v>
      </c>
      <c r="F56" s="61">
        <v>0.24625735912531538</v>
      </c>
      <c r="G56" s="3"/>
      <c r="H56" s="3" t="s">
        <v>222</v>
      </c>
      <c r="I56" s="3"/>
      <c r="J56" s="3"/>
      <c r="K56" s="3"/>
      <c r="L56" s="3"/>
      <c r="M56" s="3"/>
      <c r="N56" s="3"/>
      <c r="O56" s="3"/>
      <c r="P56" s="3"/>
    </row>
    <row r="57" spans="2:16" ht="15" thickBot="1">
      <c r="B57" s="28" t="s">
        <v>207</v>
      </c>
      <c r="C57" s="10">
        <f>AVERAGE(C44:C56)</f>
        <v>1.0000000000000002</v>
      </c>
      <c r="D57" s="27">
        <f t="shared" ref="D57:F57" si="31">AVERAGE(D44:D56)</f>
        <v>0.51772609958400073</v>
      </c>
      <c r="E57" s="27">
        <f t="shared" si="31"/>
        <v>0.90390220123921505</v>
      </c>
      <c r="F57" s="13">
        <f t="shared" si="31"/>
        <v>0.69423684308932088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15" thickBot="1">
      <c r="C58" s="41">
        <f t="shared" ref="C58:C70" si="32">C44/C$57</f>
        <v>0.55061025724904145</v>
      </c>
      <c r="D58" s="33">
        <f t="shared" ref="D58:D70" si="33">D44/C$57</f>
        <v>0.47668343305067995</v>
      </c>
      <c r="E58" s="41">
        <f>E44/C$57</f>
        <v>1.3389512097944576</v>
      </c>
      <c r="F58" s="41">
        <f t="shared" ref="F58:F70" si="34">F44/C$57</f>
        <v>0.46300619152264344</v>
      </c>
      <c r="H58" s="29" t="s">
        <v>206</v>
      </c>
      <c r="I58" s="68" t="s">
        <v>212</v>
      </c>
      <c r="J58" s="68"/>
      <c r="K58" s="68"/>
      <c r="L58" s="68"/>
      <c r="M58" s="68"/>
      <c r="N58" s="68"/>
      <c r="O58" s="68"/>
      <c r="P58" s="68"/>
    </row>
    <row r="59" spans="2:16" ht="15" thickBot="1">
      <c r="C59" s="42">
        <f t="shared" si="32"/>
        <v>0.90695532377139987</v>
      </c>
      <c r="D59" s="36">
        <f t="shared" si="33"/>
        <v>0.88952273911062207</v>
      </c>
      <c r="E59" s="42">
        <f>E45/C$57</f>
        <v>0.4701207913647526</v>
      </c>
      <c r="F59" s="42">
        <f t="shared" si="34"/>
        <v>0.4793340696047772</v>
      </c>
      <c r="H59" s="30" t="s">
        <v>199</v>
      </c>
      <c r="I59" s="30" t="s">
        <v>200</v>
      </c>
      <c r="J59" s="30" t="s">
        <v>201</v>
      </c>
      <c r="K59" s="30" t="s">
        <v>202</v>
      </c>
      <c r="L59" s="30" t="s">
        <v>199</v>
      </c>
      <c r="M59" s="30" t="s">
        <v>200</v>
      </c>
      <c r="N59" s="30" t="s">
        <v>201</v>
      </c>
      <c r="O59" s="30" t="s">
        <v>202</v>
      </c>
      <c r="P59" s="30" t="s">
        <v>203</v>
      </c>
    </row>
    <row r="60" spans="2:16">
      <c r="C60" s="42">
        <f t="shared" si="32"/>
        <v>0.88215458274815928</v>
      </c>
      <c r="D60" s="36">
        <f t="shared" si="33"/>
        <v>0.76371347872581763</v>
      </c>
      <c r="E60" s="42">
        <f>E46/C$57</f>
        <v>0.90821350272422607</v>
      </c>
      <c r="F60" s="42">
        <f t="shared" si="34"/>
        <v>0.37090031316628091</v>
      </c>
      <c r="H60" s="67">
        <v>1.132E-3</v>
      </c>
      <c r="I60" s="67">
        <v>1.2019999999999999E-3</v>
      </c>
      <c r="J60" s="67">
        <v>1.8010000000000001E-3</v>
      </c>
      <c r="K60" s="67">
        <v>1.0150000000000001E-3</v>
      </c>
      <c r="L60" s="67">
        <v>3.3159999999999999E-3</v>
      </c>
      <c r="M60" s="67">
        <v>5.6639999999999998E-3</v>
      </c>
      <c r="N60" s="67">
        <v>2.9529999999999999E-3</v>
      </c>
      <c r="O60" s="67">
        <v>3.967E-3</v>
      </c>
      <c r="P60" s="67">
        <v>6.7200000000000003E-3</v>
      </c>
    </row>
    <row r="61" spans="2:16">
      <c r="C61" s="42">
        <f t="shared" si="32"/>
        <v>1.5359203378513406</v>
      </c>
      <c r="D61" s="36">
        <f t="shared" si="33"/>
        <v>0.66485119910160539</v>
      </c>
      <c r="E61" s="42">
        <f>E47/C$57</f>
        <v>1.3482643519576853</v>
      </c>
      <c r="F61" s="42">
        <f t="shared" si="34"/>
        <v>0.62811620305468552</v>
      </c>
      <c r="H61" s="65">
        <v>9.4499999999999998E-4</v>
      </c>
      <c r="I61" s="65">
        <v>1.428E-3</v>
      </c>
      <c r="J61" s="65">
        <v>1.9040000000000001E-3</v>
      </c>
      <c r="K61" s="65">
        <v>9.5500000000000001E-4</v>
      </c>
      <c r="L61" s="65">
        <v>3.2390000000000001E-3</v>
      </c>
      <c r="M61" s="65">
        <v>4.3220000000000003E-3</v>
      </c>
      <c r="N61" s="65">
        <v>2.758E-3</v>
      </c>
      <c r="O61" s="65">
        <v>3.9979999999999998E-3</v>
      </c>
      <c r="P61" s="65">
        <v>7.437E-3</v>
      </c>
    </row>
    <row r="62" spans="2:16">
      <c r="B62" t="s">
        <v>210</v>
      </c>
      <c r="C62" s="42">
        <f t="shared" si="32"/>
        <v>1.1243594983800576</v>
      </c>
      <c r="D62" s="36">
        <f t="shared" si="33"/>
        <v>0.4092639197398043</v>
      </c>
      <c r="E62" s="42"/>
      <c r="F62" s="42">
        <f t="shared" si="34"/>
        <v>0.61946874167472088</v>
      </c>
      <c r="H62" s="65">
        <v>7.67E-4</v>
      </c>
      <c r="I62" s="65">
        <v>7.9600000000000005E-4</v>
      </c>
      <c r="J62" s="65">
        <v>2.575E-3</v>
      </c>
      <c r="K62" s="65">
        <v>4.3100000000000001E-4</v>
      </c>
      <c r="L62" s="65">
        <v>5.0809999999999996E-3</v>
      </c>
      <c r="M62" s="65">
        <v>8.3269999999999993E-3</v>
      </c>
      <c r="N62" s="65">
        <v>2.2360000000000001E-3</v>
      </c>
      <c r="O62" s="65">
        <v>4.9160000000000002E-3</v>
      </c>
      <c r="P62" s="65">
        <v>7.8110000000000002E-3</v>
      </c>
    </row>
    <row r="63" spans="2:16">
      <c r="C63" s="42">
        <f t="shared" si="32"/>
        <v>0.68105796125990159</v>
      </c>
      <c r="D63" s="36">
        <f t="shared" si="33"/>
        <v>0.57988932630667911</v>
      </c>
      <c r="E63" s="42">
        <f t="shared" ref="E63:E70" si="35">E49/C$57</f>
        <v>1.2344338160875952</v>
      </c>
      <c r="F63" s="42">
        <f t="shared" si="34"/>
        <v>1.2090295355038743</v>
      </c>
      <c r="H63" s="66"/>
      <c r="I63" s="66"/>
      <c r="J63" s="66"/>
      <c r="K63" s="66"/>
      <c r="L63" s="66"/>
      <c r="M63" s="66"/>
      <c r="N63" s="66"/>
      <c r="O63" s="66"/>
      <c r="P63" s="66"/>
    </row>
    <row r="64" spans="2:16">
      <c r="C64" s="42">
        <f t="shared" si="32"/>
        <v>1.4199592115234074</v>
      </c>
      <c r="D64" s="36">
        <f t="shared" si="33"/>
        <v>0.58392277554316452</v>
      </c>
      <c r="E64" s="42">
        <f t="shared" si="35"/>
        <v>0.76516855343442669</v>
      </c>
      <c r="F64" s="42">
        <f t="shared" si="34"/>
        <v>1.3230334053400894</v>
      </c>
      <c r="H64" s="66"/>
      <c r="I64" s="66"/>
      <c r="J64" s="66"/>
      <c r="K64" s="66"/>
      <c r="L64" s="66"/>
      <c r="M64" s="66"/>
      <c r="N64" s="66"/>
      <c r="O64" s="66"/>
      <c r="P64" s="66"/>
    </row>
    <row r="65" spans="2:16">
      <c r="C65" s="42">
        <f t="shared" si="32"/>
        <v>0.66243439549396854</v>
      </c>
      <c r="D65" s="36">
        <f t="shared" si="33"/>
        <v>0.26680349839829287</v>
      </c>
      <c r="E65" s="42">
        <f t="shared" si="35"/>
        <v>1.2868549872957593</v>
      </c>
      <c r="F65" s="42">
        <f t="shared" si="34"/>
        <v>1.0308607671486114</v>
      </c>
      <c r="H65" s="66">
        <f>AVERAGE(H60:H62)</f>
        <v>9.4799999999999995E-4</v>
      </c>
      <c r="I65" s="66">
        <f t="shared" ref="I65:P65" si="36">AVERAGE(I60:I62)</f>
        <v>1.142E-3</v>
      </c>
      <c r="J65" s="66">
        <f t="shared" si="36"/>
        <v>2.0933333333333333E-3</v>
      </c>
      <c r="K65" s="66">
        <f t="shared" si="36"/>
        <v>8.0033333333333334E-4</v>
      </c>
      <c r="L65" s="66">
        <f t="shared" si="36"/>
        <v>3.878666666666667E-3</v>
      </c>
      <c r="M65" s="66">
        <f t="shared" si="36"/>
        <v>6.1043333333333331E-3</v>
      </c>
      <c r="N65" s="66">
        <f t="shared" si="36"/>
        <v>2.6489999999999999E-3</v>
      </c>
      <c r="O65" s="66">
        <f t="shared" si="36"/>
        <v>4.293666666666667E-3</v>
      </c>
      <c r="P65" s="66">
        <f t="shared" si="36"/>
        <v>7.3226666666666674E-3</v>
      </c>
    </row>
    <row r="66" spans="2:16">
      <c r="C66" s="42">
        <f t="shared" si="32"/>
        <v>1.0911500353158134</v>
      </c>
      <c r="D66" s="36">
        <f t="shared" si="33"/>
        <v>0.56403222218376914</v>
      </c>
      <c r="E66" s="42">
        <f t="shared" si="35"/>
        <v>1.0237400916957506</v>
      </c>
      <c r="F66" s="42">
        <f t="shared" si="34"/>
        <v>0.96182710543059646</v>
      </c>
      <c r="H66" s="66"/>
      <c r="I66" s="66"/>
      <c r="J66" s="66"/>
      <c r="K66" s="66"/>
      <c r="L66" s="66"/>
      <c r="M66" s="66"/>
      <c r="N66" s="66"/>
      <c r="O66" s="66"/>
      <c r="P66" s="66"/>
    </row>
    <row r="67" spans="2:16">
      <c r="C67" s="42">
        <f t="shared" si="32"/>
        <v>1.1453983964069083</v>
      </c>
      <c r="D67" s="36">
        <f t="shared" si="33"/>
        <v>0.53360699679658585</v>
      </c>
      <c r="E67" s="42">
        <f t="shared" si="35"/>
        <v>1.2958057715756381</v>
      </c>
      <c r="F67" s="42">
        <f t="shared" si="34"/>
        <v>1.1280644443675356</v>
      </c>
      <c r="H67" s="66">
        <f>H60/H$65</f>
        <v>1.1940928270042195</v>
      </c>
      <c r="I67" s="66">
        <f>I60/0.000948</f>
        <v>1.2679324894514767</v>
      </c>
      <c r="J67" s="66">
        <f t="shared" ref="J67:K67" si="37">J60/0.000948</f>
        <v>1.8997890295358653</v>
      </c>
      <c r="K67" s="66">
        <f t="shared" si="37"/>
        <v>1.0706751054852321</v>
      </c>
      <c r="L67" s="66">
        <f>L60/0.00387866666666667</f>
        <v>0.85493296665520724</v>
      </c>
      <c r="M67" s="66">
        <f t="shared" ref="L67:P69" si="38">M60/0.00387866666666667</f>
        <v>1.4602956342385687</v>
      </c>
      <c r="N67" s="66">
        <f t="shared" si="38"/>
        <v>0.76134410450326506</v>
      </c>
      <c r="O67" s="66">
        <f t="shared" si="38"/>
        <v>1.0227741491921614</v>
      </c>
      <c r="P67" s="66">
        <f t="shared" si="38"/>
        <v>1.7325541423169459</v>
      </c>
    </row>
    <row r="68" spans="2:16">
      <c r="C68" s="42">
        <f t="shared" si="32"/>
        <v>1.544154751892346</v>
      </c>
      <c r="D68" s="36">
        <f t="shared" si="33"/>
        <v>0.3305298570227081</v>
      </c>
      <c r="E68" s="42">
        <f t="shared" si="35"/>
        <v>0.35626576955424721</v>
      </c>
      <c r="F68" s="42">
        <f t="shared" si="34"/>
        <v>0.18519764507989903</v>
      </c>
      <c r="H68" s="66">
        <f t="shared" ref="H68:H69" si="39">H61/H$65</f>
        <v>0.99683544303797467</v>
      </c>
      <c r="I68" s="66">
        <f>I61/0.000948</f>
        <v>1.5063291139240507</v>
      </c>
      <c r="J68" s="66">
        <f>J61/0.000948</f>
        <v>2.0084388185654012</v>
      </c>
      <c r="K68" s="66">
        <f>K61/0.000948</f>
        <v>1.0073839662447257</v>
      </c>
      <c r="L68" s="66">
        <f>L61/0.00387866666666667</f>
        <v>0.83508078377449224</v>
      </c>
      <c r="M68" s="66">
        <f t="shared" si="38"/>
        <v>1.1143004468889643</v>
      </c>
      <c r="N68" s="66">
        <f t="shared" si="38"/>
        <v>0.71106909590924661</v>
      </c>
      <c r="O68" s="66">
        <f t="shared" si="38"/>
        <v>1.0307665864558258</v>
      </c>
      <c r="P68" s="66">
        <f t="shared" si="38"/>
        <v>1.9174114816087986</v>
      </c>
    </row>
    <row r="69" spans="2:16">
      <c r="C69" s="42">
        <f t="shared" si="32"/>
        <v>0.8084104289318752</v>
      </c>
      <c r="D69" s="36">
        <f t="shared" si="33"/>
        <v>0.36888141295206051</v>
      </c>
      <c r="E69" s="42">
        <f t="shared" si="35"/>
        <v>0.47737594617325474</v>
      </c>
      <c r="F69" s="42">
        <f t="shared" si="34"/>
        <v>0.37998317914213614</v>
      </c>
      <c r="H69" s="66">
        <f t="shared" si="39"/>
        <v>0.80907172995780596</v>
      </c>
      <c r="I69" s="66">
        <f t="shared" ref="I69:K69" si="40">I62/0.000948</f>
        <v>0.83966244725738404</v>
      </c>
      <c r="J69" s="66">
        <f t="shared" si="40"/>
        <v>2.7162447257383966</v>
      </c>
      <c r="K69" s="66">
        <f t="shared" si="40"/>
        <v>0.45464135021097052</v>
      </c>
      <c r="L69" s="66">
        <f t="shared" si="38"/>
        <v>1.3099862495702979</v>
      </c>
      <c r="M69" s="66">
        <f t="shared" si="38"/>
        <v>2.146871777243037</v>
      </c>
      <c r="N69" s="66">
        <f t="shared" si="38"/>
        <v>0.5764867652114124</v>
      </c>
      <c r="O69" s="66">
        <f t="shared" si="38"/>
        <v>1.2674458576830516</v>
      </c>
      <c r="P69" s="66">
        <f t="shared" si="38"/>
        <v>2.0138363698865573</v>
      </c>
    </row>
    <row r="70" spans="2:16" ht="15" thickBot="1">
      <c r="C70" s="43">
        <f t="shared" si="32"/>
        <v>0.64743481917577783</v>
      </c>
      <c r="D70" s="39">
        <f t="shared" si="33"/>
        <v>0.29873843566021857</v>
      </c>
      <c r="E70" s="43">
        <f t="shared" si="35"/>
        <v>0.34163162321278379</v>
      </c>
      <c r="F70" s="43">
        <f t="shared" si="34"/>
        <v>0.24625735912531532</v>
      </c>
    </row>
    <row r="72" spans="2:16">
      <c r="C72" s="3"/>
    </row>
    <row r="73" spans="2:16">
      <c r="C73" s="3"/>
    </row>
    <row r="74" spans="2:16">
      <c r="C74" s="3"/>
    </row>
    <row r="75" spans="2:16">
      <c r="B75" s="89" t="s">
        <v>244</v>
      </c>
      <c r="C75" s="3"/>
    </row>
    <row r="76" spans="2:16">
      <c r="B76" s="78" t="s">
        <v>224</v>
      </c>
    </row>
    <row r="77" spans="2:16">
      <c r="B77" s="79" t="s">
        <v>225</v>
      </c>
      <c r="C77" s="80">
        <v>291134355920</v>
      </c>
    </row>
    <row r="78" spans="2:16">
      <c r="B78" s="79" t="s">
        <v>226</v>
      </c>
      <c r="C78" s="80">
        <v>425268946014</v>
      </c>
    </row>
    <row r="79" spans="2:16">
      <c r="B79" s="79" t="s">
        <v>227</v>
      </c>
      <c r="C79" s="81">
        <v>5</v>
      </c>
    </row>
    <row r="80" spans="2:16">
      <c r="B80" s="79" t="s">
        <v>228</v>
      </c>
      <c r="C80" s="81" t="s">
        <v>229</v>
      </c>
    </row>
    <row r="81" spans="2:5">
      <c r="B81" s="79" t="s">
        <v>230</v>
      </c>
      <c r="C81" s="81" t="s">
        <v>231</v>
      </c>
    </row>
    <row r="82" spans="2:5">
      <c r="B82" s="79" t="s">
        <v>232</v>
      </c>
      <c r="C82" s="80">
        <v>17150364677</v>
      </c>
    </row>
    <row r="83" spans="2:5">
      <c r="B83" s="78" t="s">
        <v>233</v>
      </c>
    </row>
    <row r="84" spans="2:5">
      <c r="B84" s="82" t="s">
        <v>234</v>
      </c>
      <c r="C84" s="83" t="s">
        <v>235</v>
      </c>
      <c r="D84" s="83" t="s">
        <v>236</v>
      </c>
      <c r="E84" s="82" t="s">
        <v>237</v>
      </c>
    </row>
    <row r="85" spans="2:5">
      <c r="B85" s="84">
        <v>1</v>
      </c>
      <c r="C85" s="85">
        <v>1338951210</v>
      </c>
      <c r="D85" s="86" t="s">
        <v>238</v>
      </c>
      <c r="E85" s="84"/>
    </row>
    <row r="86" spans="2:5">
      <c r="B86" s="84">
        <v>2</v>
      </c>
      <c r="C86" s="88">
        <v>10491167940</v>
      </c>
      <c r="D86" s="85">
        <v>178236018685</v>
      </c>
      <c r="E86" s="87" t="s">
        <v>223</v>
      </c>
    </row>
    <row r="87" spans="2:5">
      <c r="B87" s="84">
        <v>3</v>
      </c>
      <c r="C87" s="86" t="s">
        <v>239</v>
      </c>
      <c r="D87" s="86" t="s">
        <v>240</v>
      </c>
      <c r="E87" s="84"/>
    </row>
    <row r="88" spans="2:5">
      <c r="B88" s="84">
        <v>4</v>
      </c>
      <c r="C88" s="86" t="s">
        <v>241</v>
      </c>
      <c r="D88" s="86" t="s">
        <v>242</v>
      </c>
      <c r="E88" s="84"/>
    </row>
    <row r="89" spans="2:5">
      <c r="B89" s="84">
        <v>5</v>
      </c>
      <c r="C89" s="85">
        <v>1348264352</v>
      </c>
      <c r="D89" s="86" t="s">
        <v>243</v>
      </c>
      <c r="E89" s="84"/>
    </row>
  </sheetData>
  <mergeCells count="18">
    <mergeCell ref="I29:M29"/>
    <mergeCell ref="H31:H35"/>
    <mergeCell ref="H36:H38"/>
    <mergeCell ref="I3:M3"/>
    <mergeCell ref="H5:H9"/>
    <mergeCell ref="H19:H21"/>
    <mergeCell ref="I17:M17"/>
    <mergeCell ref="C3:F3"/>
    <mergeCell ref="B5:B9"/>
    <mergeCell ref="B19:B23"/>
    <mergeCell ref="B33:B35"/>
    <mergeCell ref="C17:F17"/>
    <mergeCell ref="C31:F31"/>
    <mergeCell ref="I58:P58"/>
    <mergeCell ref="C42:F42"/>
    <mergeCell ref="B44:B48"/>
    <mergeCell ref="B49:B53"/>
    <mergeCell ref="B54:B5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09.01.2019</vt:lpstr>
      <vt:lpstr>11.01.2019</vt:lpstr>
      <vt:lpstr>x LAVORO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2019-01-09T17:01:52Z</dcterms:created>
  <dcterms:modified xsi:type="dcterms:W3CDTF">2020-12-11T12:56:41Z</dcterms:modified>
</cp:coreProperties>
</file>