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ronicagavagna/Desktop/assignment3_RT2/"/>
    </mc:Choice>
  </mc:AlternateContent>
  <xr:revisionPtr revIDLastSave="0" documentId="13_ncr:1_{5FE75147-B3A4-C041-8C9B-C43A9850557D}" xr6:coauthVersionLast="47" xr6:coauthVersionMax="47" xr10:uidLastSave="{00000000-0000-0000-0000-000000000000}"/>
  <bookViews>
    <workbookView xWindow="39020" yWindow="780" windowWidth="27640" windowHeight="16940" xr2:uid="{0CE1C52E-84C4-0647-9681-5ACC46268A0F}"/>
  </bookViews>
  <sheets>
    <sheet name="Data Analysi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2" l="1"/>
  <c r="H27" i="2" s="1"/>
  <c r="H18" i="2"/>
  <c r="H24" i="2" s="1"/>
  <c r="N28" i="2"/>
  <c r="N29" i="2"/>
  <c r="N30" i="2"/>
  <c r="N31" i="2"/>
  <c r="N32" i="2"/>
  <c r="N33" i="2"/>
  <c r="N34" i="2"/>
  <c r="N35" i="2"/>
  <c r="M35" i="2"/>
  <c r="M34" i="2"/>
  <c r="M33" i="2"/>
  <c r="M32" i="2"/>
  <c r="M31" i="2"/>
  <c r="M30" i="2"/>
  <c r="M29" i="2"/>
  <c r="M28" i="2"/>
  <c r="N27" i="2"/>
  <c r="M27" i="2"/>
  <c r="H11" i="2"/>
  <c r="L15" i="2"/>
  <c r="N15" i="2" s="1"/>
  <c r="L14" i="2"/>
  <c r="H8" i="2"/>
  <c r="H14" i="2" s="1"/>
  <c r="O6" i="2"/>
  <c r="L6" i="2"/>
  <c r="N6" i="2" s="1"/>
  <c r="O5" i="2"/>
  <c r="L5" i="2"/>
  <c r="N5" i="2" s="1"/>
  <c r="H5" i="2"/>
  <c r="N7" i="2" l="1"/>
  <c r="N14" i="2"/>
  <c r="N16" i="2" s="1"/>
  <c r="L16" i="2"/>
  <c r="M14" i="2" s="1"/>
  <c r="L18" i="2" s="1"/>
  <c r="L7" i="2"/>
  <c r="M5" i="2" l="1"/>
  <c r="M6" i="2"/>
  <c r="L9" i="2" l="1"/>
</calcChain>
</file>

<file path=xl/sharedStrings.xml><?xml version="1.0" encoding="utf-8"?>
<sst xmlns="http://schemas.openxmlformats.org/spreadsheetml/2006/main" count="39" uniqueCount="24">
  <si>
    <t>Num Box</t>
  </si>
  <si>
    <t>Num Test:</t>
  </si>
  <si>
    <t>Alg1</t>
  </si>
  <si>
    <t>Alg2</t>
  </si>
  <si>
    <t>Expected</t>
  </si>
  <si>
    <t>0.001</t>
  </si>
  <si>
    <t>p &lt;</t>
  </si>
  <si>
    <t>Test1</t>
  </si>
  <si>
    <t>Test2</t>
  </si>
  <si>
    <t>Success Alg1</t>
  </si>
  <si>
    <t>Success Alg2</t>
  </si>
  <si>
    <t>Success</t>
  </si>
  <si>
    <t>Failure</t>
  </si>
  <si>
    <t>% success Alg1</t>
  </si>
  <si>
    <t>% success Alg2</t>
  </si>
  <si>
    <t>% failure Alg1</t>
  </si>
  <si>
    <t>% failure Alg2</t>
  </si>
  <si>
    <t>chi-square =</t>
  </si>
  <si>
    <t>Num Boxes</t>
  </si>
  <si>
    <t>The probability that the algorithms are equivalent is p &lt; 0.001</t>
  </si>
  <si>
    <t>The probability of making mistakes by rejecting the null hypothesis is &lt; 0.001</t>
  </si>
  <si>
    <t>0.05</t>
  </si>
  <si>
    <t>The probability that the algorithms are equivalent is p &lt; 0.05</t>
  </si>
  <si>
    <t>The probability of making mistakes by rejecting the null hypothesis is 0.025 &lt; p &lt;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</si>
</sst>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EasyReadingPRO"/>
      <family val="2"/>
    </font>
    <font>
      <b/>
      <sz val="10"/>
      <color theme="1"/>
      <name val="EasyReadingPRO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D18D9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2" fillId="6" borderId="24" xfId="0" applyFont="1" applyFill="1" applyBorder="1"/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9" borderId="33" xfId="0" applyFont="1" applyFill="1" applyBorder="1" applyAlignment="1">
      <alignment horizontal="center" vertical="center"/>
    </xf>
    <xf numFmtId="0" fontId="2" fillId="6" borderId="33" xfId="0" applyFont="1" applyFill="1" applyBorder="1"/>
    <xf numFmtId="0" fontId="2" fillId="9" borderId="27" xfId="0" applyFont="1" applyFill="1" applyBorder="1"/>
    <xf numFmtId="0" fontId="2" fillId="9" borderId="28" xfId="0" applyFont="1" applyFill="1" applyBorder="1"/>
    <xf numFmtId="0" fontId="2" fillId="9" borderId="29" xfId="0" applyFont="1" applyFill="1" applyBorder="1"/>
    <xf numFmtId="0" fontId="2" fillId="9" borderId="30" xfId="0" applyFont="1" applyFill="1" applyBorder="1"/>
    <xf numFmtId="0" fontId="2" fillId="9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right" vertical="center"/>
    </xf>
    <xf numFmtId="0" fontId="2" fillId="3" borderId="15" xfId="0" applyFont="1" applyFill="1" applyBorder="1" applyAlignment="1">
      <alignment horizontal="left" vertical="center"/>
    </xf>
    <xf numFmtId="0" fontId="2" fillId="9" borderId="31" xfId="0" applyFont="1" applyFill="1" applyBorder="1"/>
    <xf numFmtId="0" fontId="2" fillId="0" borderId="1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/>
    </xf>
    <xf numFmtId="164" fontId="2" fillId="2" borderId="4" xfId="0" applyNumberFormat="1" applyFont="1" applyFill="1" applyBorder="1" applyAlignment="1">
      <alignment horizontal="left" vertical="center"/>
    </xf>
    <xf numFmtId="0" fontId="2" fillId="3" borderId="20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right" vertical="center"/>
    </xf>
    <xf numFmtId="0" fontId="2" fillId="3" borderId="9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2" fillId="9" borderId="25" xfId="0" applyFont="1" applyFill="1" applyBorder="1"/>
    <xf numFmtId="0" fontId="2" fillId="9" borderId="32" xfId="0" applyFont="1" applyFill="1" applyBorder="1"/>
    <xf numFmtId="0" fontId="2" fillId="9" borderId="26" xfId="0" applyFont="1" applyFill="1" applyBorder="1"/>
    <xf numFmtId="0" fontId="2" fillId="8" borderId="25" xfId="0" applyFont="1" applyFill="1" applyBorder="1"/>
    <xf numFmtId="0" fontId="2" fillId="8" borderId="22" xfId="0" applyFont="1" applyFill="1" applyBorder="1" applyAlignment="1">
      <alignment horizontal="right"/>
    </xf>
    <xf numFmtId="0" fontId="3" fillId="8" borderId="23" xfId="0" applyFont="1" applyFill="1" applyBorder="1"/>
    <xf numFmtId="0" fontId="2" fillId="0" borderId="0" xfId="0" applyFont="1" applyAlignment="1">
      <alignment horizontal="left"/>
    </xf>
    <xf numFmtId="0" fontId="2" fillId="6" borderId="27" xfId="0" applyFont="1" applyFill="1" applyBorder="1"/>
    <xf numFmtId="0" fontId="2" fillId="6" borderId="28" xfId="0" applyFont="1" applyFill="1" applyBorder="1"/>
    <xf numFmtId="0" fontId="2" fillId="6" borderId="28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/>
    </xf>
    <xf numFmtId="0" fontId="2" fillId="6" borderId="30" xfId="0" applyFont="1" applyFill="1" applyBorder="1"/>
    <xf numFmtId="0" fontId="2" fillId="6" borderId="0" xfId="0" applyFont="1" applyFill="1" applyAlignment="1">
      <alignment horizontal="center" vertical="center"/>
    </xf>
    <xf numFmtId="0" fontId="2" fillId="6" borderId="31" xfId="0" applyFont="1" applyFill="1" applyBorder="1"/>
    <xf numFmtId="0" fontId="2" fillId="2" borderId="4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6" borderId="25" xfId="0" applyFont="1" applyFill="1" applyBorder="1"/>
    <xf numFmtId="0" fontId="2" fillId="6" borderId="32" xfId="0" applyFont="1" applyFill="1" applyBorder="1"/>
    <xf numFmtId="0" fontId="2" fillId="6" borderId="26" xfId="0" applyFont="1" applyFill="1" applyBorder="1"/>
    <xf numFmtId="0" fontId="2" fillId="7" borderId="25" xfId="0" applyFont="1" applyFill="1" applyBorder="1"/>
    <xf numFmtId="0" fontId="2" fillId="7" borderId="22" xfId="0" applyFont="1" applyFill="1" applyBorder="1" applyAlignment="1">
      <alignment horizontal="right"/>
    </xf>
    <xf numFmtId="0" fontId="3" fillId="7" borderId="23" xfId="0" applyFont="1" applyFill="1" applyBorder="1"/>
    <xf numFmtId="0" fontId="2" fillId="6" borderId="18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1" applyFont="1"/>
    <xf numFmtId="0" fontId="3" fillId="7" borderId="26" xfId="0" applyFont="1" applyFill="1" applyBorder="1" applyAlignment="1">
      <alignment horizontal="left"/>
    </xf>
    <xf numFmtId="0" fontId="3" fillId="8" borderId="26" xfId="0" applyFont="1" applyFill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10" fontId="2" fillId="9" borderId="26" xfId="1" applyNumberFormat="1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/>
    </xf>
    <xf numFmtId="10" fontId="2" fillId="9" borderId="18" xfId="0" applyNumberFormat="1" applyFont="1" applyFill="1" applyBorder="1" applyAlignment="1">
      <alignment horizontal="center"/>
    </xf>
    <xf numFmtId="0" fontId="2" fillId="6" borderId="29" xfId="0" applyFont="1" applyFill="1" applyBorder="1"/>
    <xf numFmtId="10" fontId="2" fillId="6" borderId="26" xfId="1" applyNumberFormat="1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/>
    </xf>
    <xf numFmtId="10" fontId="2" fillId="6" borderId="18" xfId="0" applyNumberFormat="1" applyFont="1" applyFill="1" applyBorder="1" applyAlignment="1">
      <alignment horizontal="center"/>
    </xf>
    <xf numFmtId="0" fontId="2" fillId="0" borderId="31" xfId="0" applyFont="1" applyBorder="1"/>
    <xf numFmtId="0" fontId="2" fillId="0" borderId="33" xfId="0" applyFont="1" applyBorder="1"/>
    <xf numFmtId="0" fontId="2" fillId="0" borderId="0" xfId="0" applyFont="1" applyAlignment="1">
      <alignment horizontal="center"/>
    </xf>
    <xf numFmtId="9" fontId="2" fillId="0" borderId="0" xfId="1" applyFont="1" applyFill="1"/>
    <xf numFmtId="1" fontId="2" fillId="0" borderId="34" xfId="0" applyNumberFormat="1" applyFont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/>
    </xf>
    <xf numFmtId="1" fontId="2" fillId="0" borderId="36" xfId="0" applyNumberFormat="1" applyFont="1" applyBorder="1" applyAlignment="1">
      <alignment horizontal="center" vertical="center"/>
    </xf>
    <xf numFmtId="0" fontId="2" fillId="6" borderId="30" xfId="0" applyFont="1" applyFill="1" applyBorder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6" borderId="31" xfId="0" applyFont="1" applyFill="1" applyBorder="1" applyAlignment="1">
      <alignment horizontal="left" wrapText="1"/>
    </xf>
    <xf numFmtId="0" fontId="2" fillId="6" borderId="25" xfId="0" applyFont="1" applyFill="1" applyBorder="1" applyAlignment="1">
      <alignment horizontal="left" wrapText="1"/>
    </xf>
    <xf numFmtId="0" fontId="2" fillId="6" borderId="32" xfId="0" applyFont="1" applyFill="1" applyBorder="1" applyAlignment="1">
      <alignment horizontal="left" wrapText="1"/>
    </xf>
    <xf numFmtId="0" fontId="2" fillId="6" borderId="26" xfId="0" applyFont="1" applyFill="1" applyBorder="1" applyAlignment="1">
      <alignment horizontal="left" wrapText="1"/>
    </xf>
    <xf numFmtId="0" fontId="2" fillId="0" borderId="24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9" borderId="30" xfId="0" applyFont="1" applyFill="1" applyBorder="1" applyAlignment="1">
      <alignment horizontal="left" vertical="center" wrapText="1"/>
    </xf>
    <xf numFmtId="0" fontId="2" fillId="9" borderId="0" xfId="0" applyFont="1" applyFill="1" applyAlignment="1">
      <alignment horizontal="left" vertical="center" wrapText="1"/>
    </xf>
    <xf numFmtId="0" fontId="2" fillId="9" borderId="31" xfId="0" applyFont="1" applyFill="1" applyBorder="1" applyAlignment="1">
      <alignment horizontal="left" vertical="center" wrapText="1"/>
    </xf>
    <xf numFmtId="0" fontId="2" fillId="9" borderId="25" xfId="0" applyFont="1" applyFill="1" applyBorder="1" applyAlignment="1">
      <alignment horizontal="left" vertical="center" wrapText="1"/>
    </xf>
    <xf numFmtId="0" fontId="2" fillId="9" borderId="32" xfId="0" applyFont="1" applyFill="1" applyBorder="1" applyAlignment="1">
      <alignment horizontal="left" vertical="center" wrapText="1"/>
    </xf>
    <xf numFmtId="0" fontId="2" fillId="9" borderId="26" xfId="0" applyFont="1" applyFill="1" applyBorder="1" applyAlignment="1">
      <alignment horizontal="left" vertical="center" wrapText="1"/>
    </xf>
    <xf numFmtId="0" fontId="2" fillId="6" borderId="27" xfId="0" applyFont="1" applyFill="1" applyBorder="1" applyAlignment="1">
      <alignment horizontal="left" vertical="center" wrapText="1"/>
    </xf>
    <xf numFmtId="0" fontId="2" fillId="6" borderId="28" xfId="0" applyFont="1" applyFill="1" applyBorder="1" applyAlignment="1">
      <alignment horizontal="left" vertical="center" wrapText="1"/>
    </xf>
    <xf numFmtId="0" fontId="2" fillId="6" borderId="29" xfId="0" applyFont="1" applyFill="1" applyBorder="1" applyAlignment="1">
      <alignment horizontal="left" vertical="center" wrapText="1"/>
    </xf>
    <xf numFmtId="0" fontId="2" fillId="6" borderId="30" xfId="0" applyFont="1" applyFill="1" applyBorder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2" fillId="6" borderId="31" xfId="0" applyFont="1" applyFill="1" applyBorder="1" applyAlignment="1">
      <alignment horizontal="left" vertical="center" wrapText="1"/>
    </xf>
    <xf numFmtId="0" fontId="2" fillId="9" borderId="27" xfId="0" applyFont="1" applyFill="1" applyBorder="1" applyAlignment="1">
      <alignment horizontal="left" vertical="center" wrapText="1"/>
    </xf>
    <xf numFmtId="0" fontId="2" fillId="9" borderId="28" xfId="0" applyFont="1" applyFill="1" applyBorder="1" applyAlignment="1">
      <alignment horizontal="left" vertical="center" wrapText="1"/>
    </xf>
    <xf numFmtId="0" fontId="2" fillId="9" borderId="29" xfId="0" applyFont="1" applyFill="1" applyBorder="1" applyAlignment="1">
      <alignment horizontal="left" vertical="center" wrapText="1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ED18D9"/>
      <color rgb="FFED77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EasyReadingPRO" panose="02000506040000020003" pitchFamily="2" charset="0"/>
                <a:ea typeface="+mn-ea"/>
                <a:cs typeface="+mn-cs"/>
              </a:defRPr>
            </a:pPr>
            <a:r>
              <a:rPr lang="it-IT">
                <a:latin typeface="EasyReadingPRO" panose="02000506040000020003" pitchFamily="2" charset="0"/>
              </a:rPr>
              <a:t>Num.</a:t>
            </a:r>
            <a:r>
              <a:rPr lang="it-IT" baseline="0">
                <a:latin typeface="EasyReadingPRO" panose="02000506040000020003" pitchFamily="2" charset="0"/>
              </a:rPr>
              <a:t> of success per num. of boxes</a:t>
            </a:r>
            <a:endParaRPr lang="it-IT">
              <a:latin typeface="EasyReadingPRO" panose="02000506040000020003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EasyReadingPRO" panose="02000506040000020003" pitchFamily="2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Analysis'!$M$26</c:f>
              <c:strCache>
                <c:ptCount val="1"/>
                <c:pt idx="0">
                  <c:v>Success Alg1</c:v>
                </c:pt>
              </c:strCache>
            </c:strRef>
          </c:tx>
          <c:spPr>
            <a:solidFill>
              <a:srgbClr val="ED18D9"/>
            </a:solidFill>
            <a:ln>
              <a:noFill/>
            </a:ln>
            <a:effectLst/>
          </c:spPr>
          <c:invertIfNegative val="0"/>
          <c:cat>
            <c:numRef>
              <c:f>'Data Analysis'!$L$27:$L$35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'Data Analysis'!$M$27:$M$35</c:f>
              <c:numCache>
                <c:formatCode>General</c:formatCode>
                <c:ptCount val="9"/>
                <c:pt idx="0">
                  <c:v>16</c:v>
                </c:pt>
                <c:pt idx="1">
                  <c:v>11</c:v>
                </c:pt>
                <c:pt idx="2">
                  <c:v>9</c:v>
                </c:pt>
                <c:pt idx="3">
                  <c:v>15</c:v>
                </c:pt>
                <c:pt idx="4">
                  <c:v>13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3-D54D-A6F5-E86C40D08ACC}"/>
            </c:ext>
          </c:extLst>
        </c:ser>
        <c:ser>
          <c:idx val="1"/>
          <c:order val="1"/>
          <c:tx>
            <c:strRef>
              <c:f>'Data Analysis'!$N$26</c:f>
              <c:strCache>
                <c:ptCount val="1"/>
                <c:pt idx="0">
                  <c:v>Success Alg2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'Data Analysis'!$L$27:$L$35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'Data Analysis'!$N$27:$N$35</c:f>
              <c:numCache>
                <c:formatCode>General</c:formatCode>
                <c:ptCount val="9"/>
                <c:pt idx="0">
                  <c:v>16</c:v>
                </c:pt>
                <c:pt idx="1">
                  <c:v>11</c:v>
                </c:pt>
                <c:pt idx="2">
                  <c:v>9</c:v>
                </c:pt>
                <c:pt idx="3">
                  <c:v>14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3-D54D-A6F5-E86C40D08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017119"/>
        <c:axId val="1894166463"/>
      </c:barChart>
      <c:catAx>
        <c:axId val="189401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asyReadingPRO" panose="02000506040000020003" pitchFamily="2" charset="0"/>
                <a:ea typeface="+mn-ea"/>
                <a:cs typeface="+mn-cs"/>
              </a:defRPr>
            </a:pPr>
            <a:endParaRPr lang="it-IT"/>
          </a:p>
        </c:txPr>
        <c:crossAx val="1894166463"/>
        <c:crosses val="autoZero"/>
        <c:auto val="1"/>
        <c:lblAlgn val="ctr"/>
        <c:lblOffset val="100"/>
        <c:noMultiLvlLbl val="0"/>
      </c:catAx>
      <c:valAx>
        <c:axId val="189416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asyReadingPRO" panose="02000506040000020003" pitchFamily="2" charset="0"/>
                <a:ea typeface="+mn-ea"/>
                <a:cs typeface="+mn-cs"/>
              </a:defRPr>
            </a:pPr>
            <a:endParaRPr lang="it-IT"/>
          </a:p>
        </c:txPr>
        <c:crossAx val="189401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EasyReadingPRO" panose="02000506040000020003" pitchFamily="2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233066</xdr:colOff>
      <xdr:row>19</xdr:row>
      <xdr:rowOff>9769</xdr:rowOff>
    </xdr:from>
    <xdr:to>
      <xdr:col>17</xdr:col>
      <xdr:colOff>819219</xdr:colOff>
      <xdr:row>21</xdr:row>
      <xdr:rowOff>159997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18D57AF1-07F6-1A5A-17A9-835B87323A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43" t="8269" r="1966"/>
        <a:stretch/>
      </xdr:blipFill>
      <xdr:spPr>
        <a:xfrm>
          <a:off x="6543989" y="4552461"/>
          <a:ext cx="6281615" cy="599613"/>
        </a:xfrm>
        <a:prstGeom prst="rect">
          <a:avLst/>
        </a:prstGeom>
      </xdr:spPr>
    </xdr:pic>
    <xdr:clientData/>
  </xdr:twoCellAnchor>
  <xdr:twoCellAnchor>
    <xdr:from>
      <xdr:col>9</xdr:col>
      <xdr:colOff>54429</xdr:colOff>
      <xdr:row>35</xdr:row>
      <xdr:rowOff>166009</xdr:rowOff>
    </xdr:from>
    <xdr:to>
      <xdr:col>16</xdr:col>
      <xdr:colOff>734785</xdr:colOff>
      <xdr:row>49</xdr:row>
      <xdr:rowOff>172357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9A40CC7A-B9AD-D14A-E97D-BC5172A16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FBAA-879A-7E48-A052-AA385BEF0C07}">
  <dimension ref="A1:V82"/>
  <sheetViews>
    <sheetView tabSelected="1" topLeftCell="C1" zoomScale="130" zoomScaleNormal="130" workbookViewId="0">
      <selection activeCell="S19" sqref="S19"/>
    </sheetView>
  </sheetViews>
  <sheetFormatPr baseColWidth="10" defaultRowHeight="17" x14ac:dyDescent="0.3"/>
  <cols>
    <col min="1" max="1" width="9.33203125" style="68" bestFit="1" customWidth="1"/>
    <col min="2" max="2" width="8.1640625" style="68" bestFit="1" customWidth="1"/>
    <col min="3" max="4" width="12" style="68" bestFit="1" customWidth="1"/>
    <col min="5" max="5" width="5.5" style="68" bestFit="1" customWidth="1"/>
    <col min="6" max="6" width="5.5" style="6" bestFit="1" customWidth="1"/>
    <col min="7" max="7" width="5.5" style="6" customWidth="1"/>
    <col min="8" max="8" width="14" style="6" bestFit="1" customWidth="1"/>
    <col min="9" max="9" width="10.6640625" style="6" customWidth="1"/>
    <col min="10" max="10" width="3.1640625" style="6" customWidth="1"/>
    <col min="11" max="11" width="11.6640625" style="6" bestFit="1" customWidth="1"/>
    <col min="12" max="12" width="14" style="6" bestFit="1" customWidth="1"/>
    <col min="13" max="14" width="11.5" style="6" bestFit="1" customWidth="1"/>
    <col min="15" max="15" width="8.1640625" style="6" bestFit="1" customWidth="1"/>
    <col min="16" max="16" width="3.6640625" style="6" customWidth="1"/>
    <col min="17" max="18" width="10.83203125" style="6"/>
    <col min="19" max="19" width="8.5" style="6" customWidth="1"/>
    <col min="20" max="20" width="5.83203125" style="6" customWidth="1"/>
    <col min="21" max="21" width="3" style="6" customWidth="1"/>
    <col min="22" max="22" width="3.83203125" style="6" customWidth="1"/>
    <col min="23" max="16384" width="10.83203125" style="6"/>
  </cols>
  <sheetData>
    <row r="1" spans="1:22" ht="18" thickBot="1" x14ac:dyDescent="0.35">
      <c r="A1" s="1" t="s">
        <v>1</v>
      </c>
      <c r="B1" s="2" t="s">
        <v>0</v>
      </c>
      <c r="C1" s="2" t="s">
        <v>9</v>
      </c>
      <c r="D1" s="3" t="s">
        <v>10</v>
      </c>
      <c r="E1" s="4" t="s">
        <v>7</v>
      </c>
      <c r="F1" s="5" t="s">
        <v>8</v>
      </c>
      <c r="G1" s="68"/>
    </row>
    <row r="2" spans="1:22" ht="18" thickBot="1" x14ac:dyDescent="0.35">
      <c r="A2" s="7">
        <v>1</v>
      </c>
      <c r="B2" s="95">
        <v>1.585712412500865</v>
      </c>
      <c r="C2" s="8">
        <v>1</v>
      </c>
      <c r="D2" s="9">
        <v>1</v>
      </c>
      <c r="E2" s="10"/>
      <c r="F2" s="11"/>
    </row>
    <row r="3" spans="1:22" ht="19" customHeight="1" thickBot="1" x14ac:dyDescent="0.35">
      <c r="A3" s="12">
        <v>2</v>
      </c>
      <c r="B3" s="96"/>
      <c r="C3" s="13">
        <v>1</v>
      </c>
      <c r="D3" s="14">
        <v>1</v>
      </c>
      <c r="E3" s="15"/>
      <c r="F3" s="16"/>
      <c r="J3" s="17"/>
      <c r="K3" s="18"/>
      <c r="L3" s="18"/>
      <c r="M3" s="18"/>
      <c r="N3" s="18"/>
      <c r="O3" s="18"/>
      <c r="P3" s="19"/>
    </row>
    <row r="4" spans="1:22" ht="19" customHeight="1" thickBot="1" x14ac:dyDescent="0.35">
      <c r="A4" s="12">
        <v>3</v>
      </c>
      <c r="B4" s="96"/>
      <c r="C4" s="13">
        <v>1</v>
      </c>
      <c r="D4" s="14">
        <v>1</v>
      </c>
      <c r="E4" s="15"/>
      <c r="F4" s="16"/>
      <c r="G4" s="91"/>
      <c r="H4" s="19" t="s">
        <v>13</v>
      </c>
      <c r="J4" s="20"/>
      <c r="K4" s="21"/>
      <c r="L4" s="22" t="s">
        <v>11</v>
      </c>
      <c r="M4" s="23" t="s">
        <v>4</v>
      </c>
      <c r="N4" s="24" t="s">
        <v>12</v>
      </c>
      <c r="O4" s="25" t="s">
        <v>4</v>
      </c>
      <c r="P4" s="26"/>
      <c r="Q4" s="119" t="s">
        <v>19</v>
      </c>
      <c r="R4" s="120"/>
      <c r="S4" s="120"/>
      <c r="T4" s="120"/>
      <c r="U4" s="120"/>
      <c r="V4" s="121"/>
    </row>
    <row r="5" spans="1:22" ht="19" customHeight="1" thickBot="1" x14ac:dyDescent="0.35">
      <c r="A5" s="12">
        <v>4</v>
      </c>
      <c r="B5" s="96"/>
      <c r="C5" s="13">
        <v>1</v>
      </c>
      <c r="D5" s="14">
        <v>1</v>
      </c>
      <c r="E5" s="15"/>
      <c r="F5" s="16"/>
      <c r="G5" s="91"/>
      <c r="H5" s="84">
        <f>SUM(C2:C81)/A81</f>
        <v>0.98750000000000004</v>
      </c>
      <c r="J5" s="20"/>
      <c r="K5" s="27" t="s">
        <v>2</v>
      </c>
      <c r="L5" s="28">
        <f>SUM(C2:C81)</f>
        <v>79</v>
      </c>
      <c r="M5" s="29">
        <f>L7/2</f>
        <v>69.5</v>
      </c>
      <c r="N5" s="30">
        <f>A81-L5</f>
        <v>1</v>
      </c>
      <c r="O5" s="31">
        <f>21/2</f>
        <v>10.5</v>
      </c>
      <c r="P5" s="26"/>
      <c r="Q5" s="107"/>
      <c r="R5" s="108"/>
      <c r="S5" s="108"/>
      <c r="T5" s="108"/>
      <c r="U5" s="108"/>
      <c r="V5" s="109"/>
    </row>
    <row r="6" spans="1:22" ht="19" customHeight="1" thickBot="1" x14ac:dyDescent="0.35">
      <c r="A6" s="12">
        <v>5</v>
      </c>
      <c r="B6" s="96"/>
      <c r="C6" s="13">
        <v>1</v>
      </c>
      <c r="D6" s="14">
        <v>1</v>
      </c>
      <c r="E6" s="15"/>
      <c r="F6" s="16"/>
      <c r="J6" s="20"/>
      <c r="K6" s="32" t="s">
        <v>3</v>
      </c>
      <c r="L6" s="33">
        <f>SUM(D2:D81)</f>
        <v>60</v>
      </c>
      <c r="M6" s="34">
        <f>L7/2</f>
        <v>69.5</v>
      </c>
      <c r="N6" s="35">
        <f>A81-L6</f>
        <v>20</v>
      </c>
      <c r="O6" s="36">
        <f>21/2</f>
        <v>10.5</v>
      </c>
      <c r="P6" s="26"/>
      <c r="Q6" s="107" t="s">
        <v>20</v>
      </c>
      <c r="R6" s="108"/>
      <c r="S6" s="108"/>
      <c r="T6" s="108"/>
      <c r="U6" s="108"/>
      <c r="V6" s="109"/>
    </row>
    <row r="7" spans="1:22" ht="19" customHeight="1" thickBot="1" x14ac:dyDescent="0.35">
      <c r="A7" s="12">
        <v>6</v>
      </c>
      <c r="B7" s="96"/>
      <c r="C7" s="13">
        <v>1</v>
      </c>
      <c r="D7" s="14">
        <v>1</v>
      </c>
      <c r="E7" s="15"/>
      <c r="F7" s="16"/>
      <c r="G7" s="91"/>
      <c r="H7" s="19" t="s">
        <v>14</v>
      </c>
      <c r="J7" s="20"/>
      <c r="K7" s="21"/>
      <c r="L7" s="37">
        <f>SUM(L5:L6)</f>
        <v>139</v>
      </c>
      <c r="M7" s="21"/>
      <c r="N7" s="38">
        <f>SUM(N5:N6)</f>
        <v>21</v>
      </c>
      <c r="O7" s="21"/>
      <c r="P7" s="26"/>
      <c r="Q7" s="110"/>
      <c r="R7" s="111"/>
      <c r="S7" s="111"/>
      <c r="T7" s="111"/>
      <c r="U7" s="111"/>
      <c r="V7" s="112"/>
    </row>
    <row r="8" spans="1:22" ht="19" customHeight="1" thickBot="1" x14ac:dyDescent="0.35">
      <c r="A8" s="12">
        <v>7</v>
      </c>
      <c r="B8" s="96"/>
      <c r="C8" s="13">
        <v>1</v>
      </c>
      <c r="D8" s="14">
        <v>1</v>
      </c>
      <c r="E8" s="15"/>
      <c r="F8" s="16"/>
      <c r="G8" s="91"/>
      <c r="H8" s="84">
        <f>SUM(D2:D81)/A81</f>
        <v>0.75</v>
      </c>
      <c r="J8" s="39"/>
      <c r="K8" s="40"/>
      <c r="L8" s="40"/>
      <c r="M8" s="40"/>
      <c r="N8" s="40"/>
      <c r="O8" s="40"/>
      <c r="P8" s="41"/>
    </row>
    <row r="9" spans="1:22" ht="19" customHeight="1" thickBot="1" x14ac:dyDescent="0.35">
      <c r="A9" s="12">
        <v>8</v>
      </c>
      <c r="B9" s="96"/>
      <c r="C9" s="13">
        <v>1</v>
      </c>
      <c r="D9" s="14">
        <v>1</v>
      </c>
      <c r="E9" s="15"/>
      <c r="F9" s="16"/>
      <c r="K9" s="42" t="s">
        <v>17</v>
      </c>
      <c r="L9" s="71">
        <f>(((L5-M5)^2)/M5)+(((L6-M6)^2)/M6)+(((N5-O5)^2)/O5)+(((N6-O6)^2)/O6)</f>
        <v>19.787598492634462</v>
      </c>
      <c r="M9" s="43" t="s">
        <v>6</v>
      </c>
      <c r="N9" s="44" t="s">
        <v>5</v>
      </c>
    </row>
    <row r="10" spans="1:22" ht="18" customHeight="1" x14ac:dyDescent="0.3">
      <c r="A10" s="12">
        <v>9</v>
      </c>
      <c r="B10" s="96"/>
      <c r="C10" s="13">
        <v>1</v>
      </c>
      <c r="D10" s="14">
        <v>1</v>
      </c>
      <c r="E10" s="15"/>
      <c r="F10" s="16"/>
      <c r="G10" s="92"/>
      <c r="H10" s="85" t="s">
        <v>15</v>
      </c>
    </row>
    <row r="11" spans="1:22" ht="19" customHeight="1" thickBot="1" x14ac:dyDescent="0.35">
      <c r="A11" s="12">
        <v>10</v>
      </c>
      <c r="B11" s="96"/>
      <c r="C11" s="13">
        <v>1</v>
      </c>
      <c r="D11" s="14">
        <v>1</v>
      </c>
      <c r="E11" s="15"/>
      <c r="F11" s="16"/>
      <c r="G11" s="92"/>
      <c r="H11" s="86">
        <f>1-H5</f>
        <v>1.2499999999999956E-2</v>
      </c>
      <c r="M11" s="45"/>
      <c r="N11" s="45"/>
      <c r="O11" s="45"/>
      <c r="P11" s="45"/>
    </row>
    <row r="12" spans="1:22" ht="19" customHeight="1" thickBot="1" x14ac:dyDescent="0.35">
      <c r="A12" s="12">
        <v>11</v>
      </c>
      <c r="B12" s="96"/>
      <c r="C12" s="13">
        <v>1</v>
      </c>
      <c r="D12" s="14">
        <v>1</v>
      </c>
      <c r="E12" s="15"/>
      <c r="F12" s="16"/>
      <c r="J12" s="46"/>
      <c r="K12" s="47"/>
      <c r="L12" s="47"/>
      <c r="M12" s="48"/>
      <c r="N12" s="48"/>
      <c r="O12" s="48"/>
      <c r="P12" s="49"/>
    </row>
    <row r="13" spans="1:22" ht="19" customHeight="1" thickBot="1" x14ac:dyDescent="0.35">
      <c r="A13" s="12">
        <v>12</v>
      </c>
      <c r="B13" s="96"/>
      <c r="C13" s="13">
        <v>1</v>
      </c>
      <c r="D13" s="14">
        <v>1</v>
      </c>
      <c r="E13" s="15"/>
      <c r="F13" s="16"/>
      <c r="G13" s="92"/>
      <c r="H13" s="85" t="s">
        <v>16</v>
      </c>
      <c r="J13" s="50"/>
      <c r="K13" s="51"/>
      <c r="L13" s="22" t="s">
        <v>11</v>
      </c>
      <c r="M13" s="23" t="s">
        <v>4</v>
      </c>
      <c r="N13" s="24" t="s">
        <v>12</v>
      </c>
      <c r="O13" s="25" t="s">
        <v>4</v>
      </c>
      <c r="P13" s="52"/>
      <c r="Q13" s="113" t="s">
        <v>22</v>
      </c>
      <c r="R13" s="114"/>
      <c r="S13" s="114"/>
      <c r="T13" s="114"/>
      <c r="U13" s="114"/>
      <c r="V13" s="115"/>
    </row>
    <row r="14" spans="1:22" ht="19" customHeight="1" thickBot="1" x14ac:dyDescent="0.35">
      <c r="A14" s="12">
        <v>13</v>
      </c>
      <c r="B14" s="96"/>
      <c r="C14" s="13">
        <v>1</v>
      </c>
      <c r="D14" s="14">
        <v>1</v>
      </c>
      <c r="E14" s="15"/>
      <c r="F14" s="16"/>
      <c r="G14" s="92"/>
      <c r="H14" s="86">
        <f>1-H8</f>
        <v>0.25</v>
      </c>
      <c r="J14" s="50"/>
      <c r="K14" s="27" t="s">
        <v>2</v>
      </c>
      <c r="L14" s="28">
        <f>SUM(C2:C65)</f>
        <v>64</v>
      </c>
      <c r="M14" s="53">
        <f>L16/2</f>
        <v>62</v>
      </c>
      <c r="N14" s="30">
        <f>A65-L14</f>
        <v>0</v>
      </c>
      <c r="O14" s="31">
        <v>2</v>
      </c>
      <c r="P14" s="52"/>
      <c r="Q14" s="116"/>
      <c r="R14" s="117"/>
      <c r="S14" s="117"/>
      <c r="T14" s="117"/>
      <c r="U14" s="117"/>
      <c r="V14" s="118"/>
    </row>
    <row r="15" spans="1:22" ht="19" customHeight="1" thickBot="1" x14ac:dyDescent="0.35">
      <c r="A15" s="12">
        <v>14</v>
      </c>
      <c r="B15" s="96"/>
      <c r="C15" s="13">
        <v>1</v>
      </c>
      <c r="D15" s="14">
        <v>1</v>
      </c>
      <c r="E15" s="15"/>
      <c r="F15" s="16"/>
      <c r="J15" s="50"/>
      <c r="K15" s="32" t="s">
        <v>3</v>
      </c>
      <c r="L15" s="33">
        <f>SUM(D2:D65)</f>
        <v>60</v>
      </c>
      <c r="M15" s="34">
        <v>62</v>
      </c>
      <c r="N15" s="35">
        <f>64-L15</f>
        <v>4</v>
      </c>
      <c r="O15" s="36">
        <v>2</v>
      </c>
      <c r="P15" s="52"/>
      <c r="Q15" s="98" t="s">
        <v>23</v>
      </c>
      <c r="R15" s="99"/>
      <c r="S15" s="99"/>
      <c r="T15" s="99"/>
      <c r="U15" s="99"/>
      <c r="V15" s="100"/>
    </row>
    <row r="16" spans="1:22" ht="19" customHeight="1" thickBot="1" x14ac:dyDescent="0.35">
      <c r="A16" s="12">
        <v>15</v>
      </c>
      <c r="B16" s="96"/>
      <c r="C16" s="13">
        <v>1</v>
      </c>
      <c r="D16" s="14">
        <v>1</v>
      </c>
      <c r="E16" s="15"/>
      <c r="F16" s="16"/>
      <c r="J16" s="50"/>
      <c r="K16" s="51"/>
      <c r="L16" s="37">
        <f>SUM(L14:L15)</f>
        <v>124</v>
      </c>
      <c r="M16" s="51"/>
      <c r="N16" s="38">
        <f>SUM(N14:N15)</f>
        <v>4</v>
      </c>
      <c r="O16" s="51"/>
      <c r="P16" s="52"/>
      <c r="Q16" s="101"/>
      <c r="R16" s="102"/>
      <c r="S16" s="102"/>
      <c r="T16" s="102"/>
      <c r="U16" s="102"/>
      <c r="V16" s="103"/>
    </row>
    <row r="17" spans="1:18" ht="19" customHeight="1" thickBot="1" x14ac:dyDescent="0.35">
      <c r="A17" s="54">
        <v>16</v>
      </c>
      <c r="B17" s="97"/>
      <c r="C17" s="55">
        <v>1</v>
      </c>
      <c r="D17" s="56">
        <v>1</v>
      </c>
      <c r="E17" s="15"/>
      <c r="F17" s="16"/>
      <c r="G17" s="91"/>
      <c r="H17" s="87" t="s">
        <v>13</v>
      </c>
      <c r="J17" s="57"/>
      <c r="K17" s="58"/>
      <c r="L17" s="58"/>
      <c r="M17" s="58"/>
      <c r="N17" s="58"/>
      <c r="O17" s="58"/>
      <c r="P17" s="59"/>
      <c r="Q17" s="45"/>
      <c r="R17" s="45"/>
    </row>
    <row r="18" spans="1:18" ht="18" thickBot="1" x14ac:dyDescent="0.35">
      <c r="A18" s="7">
        <v>17</v>
      </c>
      <c r="B18" s="95">
        <v>2.7437210348277512</v>
      </c>
      <c r="C18" s="8">
        <v>1</v>
      </c>
      <c r="D18" s="9">
        <v>1</v>
      </c>
      <c r="E18" s="15"/>
      <c r="F18" s="16"/>
      <c r="G18" s="91"/>
      <c r="H18" s="88">
        <f>SUM(C2:C65)/A65</f>
        <v>1</v>
      </c>
      <c r="K18" s="60" t="s">
        <v>17</v>
      </c>
      <c r="L18" s="70">
        <f>(((L14-M14)^2)/M14+(((L15-M15)^2)/M15+((N14-O14)^2)/O14+((N15-O15)^2)/O15))</f>
        <v>4.129032258064516</v>
      </c>
      <c r="M18" s="61" t="s">
        <v>6</v>
      </c>
      <c r="N18" s="62" t="s">
        <v>21</v>
      </c>
    </row>
    <row r="19" spans="1:18" ht="18" customHeight="1" thickBot="1" x14ac:dyDescent="0.35">
      <c r="A19" s="12">
        <v>18</v>
      </c>
      <c r="B19" s="96"/>
      <c r="C19" s="13">
        <v>1</v>
      </c>
      <c r="D19" s="14">
        <v>1</v>
      </c>
      <c r="E19" s="15"/>
      <c r="F19" s="16"/>
    </row>
    <row r="20" spans="1:18" ht="18" customHeight="1" x14ac:dyDescent="0.3">
      <c r="A20" s="12">
        <v>19</v>
      </c>
      <c r="B20" s="96"/>
      <c r="C20" s="13">
        <v>1</v>
      </c>
      <c r="D20" s="14">
        <v>1</v>
      </c>
      <c r="E20" s="15"/>
      <c r="F20" s="16"/>
      <c r="G20" s="91"/>
      <c r="H20" s="87" t="s">
        <v>14</v>
      </c>
    </row>
    <row r="21" spans="1:18" ht="18" customHeight="1" thickBot="1" x14ac:dyDescent="0.35">
      <c r="A21" s="12">
        <v>20</v>
      </c>
      <c r="B21" s="96"/>
      <c r="C21" s="13">
        <v>1</v>
      </c>
      <c r="D21" s="14">
        <v>1</v>
      </c>
      <c r="E21" s="15"/>
      <c r="F21" s="16"/>
      <c r="G21" s="91"/>
      <c r="H21" s="88">
        <f>SUM(D2:D65)/A65</f>
        <v>0.9375</v>
      </c>
    </row>
    <row r="22" spans="1:18" ht="18" customHeight="1" thickBot="1" x14ac:dyDescent="0.35">
      <c r="A22" s="12">
        <v>21</v>
      </c>
      <c r="B22" s="96"/>
      <c r="C22" s="13">
        <v>1</v>
      </c>
      <c r="D22" s="14">
        <v>1</v>
      </c>
      <c r="E22" s="15"/>
      <c r="F22" s="16"/>
    </row>
    <row r="23" spans="1:18" ht="18" customHeight="1" x14ac:dyDescent="0.3">
      <c r="A23" s="12">
        <v>22</v>
      </c>
      <c r="B23" s="96"/>
      <c r="C23" s="13">
        <v>1</v>
      </c>
      <c r="D23" s="14">
        <v>1</v>
      </c>
      <c r="E23" s="15"/>
      <c r="F23" s="16"/>
      <c r="G23" s="92"/>
      <c r="H23" s="89" t="s">
        <v>15</v>
      </c>
    </row>
    <row r="24" spans="1:18" ht="18" customHeight="1" thickBot="1" x14ac:dyDescent="0.35">
      <c r="A24" s="12">
        <v>23</v>
      </c>
      <c r="B24" s="96"/>
      <c r="C24" s="13">
        <v>1</v>
      </c>
      <c r="D24" s="14">
        <v>1</v>
      </c>
      <c r="E24" s="15"/>
      <c r="F24" s="16"/>
      <c r="G24" s="92"/>
      <c r="H24" s="90">
        <f>1-H18</f>
        <v>0</v>
      </c>
    </row>
    <row r="25" spans="1:18" ht="18" customHeight="1" thickBot="1" x14ac:dyDescent="0.35">
      <c r="A25" s="12">
        <v>24</v>
      </c>
      <c r="B25" s="96"/>
      <c r="C25" s="13">
        <v>1</v>
      </c>
      <c r="D25" s="14">
        <v>1</v>
      </c>
      <c r="E25" s="15"/>
      <c r="F25" s="16"/>
    </row>
    <row r="26" spans="1:18" ht="18" customHeight="1" thickBot="1" x14ac:dyDescent="0.35">
      <c r="A26" s="12">
        <v>25</v>
      </c>
      <c r="B26" s="96"/>
      <c r="C26" s="13">
        <v>1</v>
      </c>
      <c r="D26" s="14">
        <v>1</v>
      </c>
      <c r="E26" s="15"/>
      <c r="F26" s="16"/>
      <c r="G26" s="92"/>
      <c r="H26" s="89" t="s">
        <v>16</v>
      </c>
      <c r="L26" s="81" t="s">
        <v>18</v>
      </c>
      <c r="M26" s="82" t="s">
        <v>9</v>
      </c>
      <c r="N26" s="83" t="s">
        <v>10</v>
      </c>
    </row>
    <row r="27" spans="1:18" ht="18" customHeight="1" thickBot="1" x14ac:dyDescent="0.35">
      <c r="A27" s="12">
        <v>26</v>
      </c>
      <c r="B27" s="96"/>
      <c r="C27" s="13">
        <v>1</v>
      </c>
      <c r="D27" s="14">
        <v>1</v>
      </c>
      <c r="E27" s="15"/>
      <c r="F27" s="16"/>
      <c r="G27" s="92"/>
      <c r="H27" s="90">
        <f>1-H21</f>
        <v>6.25E-2</v>
      </c>
      <c r="L27" s="72">
        <v>2</v>
      </c>
      <c r="M27" s="78">
        <f>SUM(C2:C17)</f>
        <v>16</v>
      </c>
      <c r="N27" s="75">
        <f>SUM(D2:D17)</f>
        <v>16</v>
      </c>
    </row>
    <row r="28" spans="1:18" ht="19" customHeight="1" thickBot="1" x14ac:dyDescent="0.35">
      <c r="A28" s="54">
        <v>27</v>
      </c>
      <c r="B28" s="97"/>
      <c r="C28" s="55">
        <v>1</v>
      </c>
      <c r="D28" s="56">
        <v>1</v>
      </c>
      <c r="E28" s="15"/>
      <c r="F28" s="16"/>
      <c r="L28" s="73">
        <v>3</v>
      </c>
      <c r="M28" s="79">
        <f>SUM(C18:C28)</f>
        <v>11</v>
      </c>
      <c r="N28" s="76">
        <f>SUM(D18:D28)</f>
        <v>11</v>
      </c>
    </row>
    <row r="29" spans="1:18" x14ac:dyDescent="0.3">
      <c r="A29" s="7">
        <v>28</v>
      </c>
      <c r="B29" s="95">
        <v>3.7240110174631118</v>
      </c>
      <c r="C29" s="8">
        <v>1</v>
      </c>
      <c r="D29" s="9">
        <v>1</v>
      </c>
      <c r="E29" s="15"/>
      <c r="F29" s="16"/>
      <c r="L29" s="73">
        <v>4</v>
      </c>
      <c r="M29" s="79">
        <f>SUM(C29:C37)</f>
        <v>9</v>
      </c>
      <c r="N29" s="76">
        <f>SUM(D29:D37)</f>
        <v>9</v>
      </c>
    </row>
    <row r="30" spans="1:18" ht="18" customHeight="1" x14ac:dyDescent="0.3">
      <c r="A30" s="12">
        <v>29</v>
      </c>
      <c r="B30" s="96"/>
      <c r="C30" s="13">
        <v>1</v>
      </c>
      <c r="D30" s="14">
        <v>1</v>
      </c>
      <c r="E30" s="15"/>
      <c r="F30" s="16"/>
      <c r="L30" s="73">
        <v>5</v>
      </c>
      <c r="M30" s="79">
        <f>SUM(C38:C52)</f>
        <v>15</v>
      </c>
      <c r="N30" s="76">
        <f>SUM(D38:D52)</f>
        <v>14</v>
      </c>
    </row>
    <row r="31" spans="1:18" ht="18" customHeight="1" x14ac:dyDescent="0.3">
      <c r="A31" s="12">
        <v>30</v>
      </c>
      <c r="B31" s="96"/>
      <c r="C31" s="13">
        <v>1</v>
      </c>
      <c r="D31" s="14">
        <v>1</v>
      </c>
      <c r="E31" s="15"/>
      <c r="F31" s="16"/>
      <c r="L31" s="73">
        <v>6</v>
      </c>
      <c r="M31" s="79">
        <f>SUM(C53:C65)</f>
        <v>13</v>
      </c>
      <c r="N31" s="76">
        <f>SUM(D53:D65)</f>
        <v>10</v>
      </c>
    </row>
    <row r="32" spans="1:18" ht="18" customHeight="1" x14ac:dyDescent="0.3">
      <c r="A32" s="12">
        <v>31</v>
      </c>
      <c r="B32" s="96"/>
      <c r="C32" s="13">
        <v>1</v>
      </c>
      <c r="D32" s="14">
        <v>1</v>
      </c>
      <c r="E32" s="15"/>
      <c r="F32" s="16"/>
      <c r="L32" s="73">
        <v>7</v>
      </c>
      <c r="M32" s="79">
        <f>SUM(C66:C69)</f>
        <v>4</v>
      </c>
      <c r="N32" s="76">
        <f>SUM(D66:D69)</f>
        <v>0</v>
      </c>
    </row>
    <row r="33" spans="1:14" ht="18" customHeight="1" x14ac:dyDescent="0.3">
      <c r="A33" s="12">
        <v>32</v>
      </c>
      <c r="B33" s="96"/>
      <c r="C33" s="13">
        <v>1</v>
      </c>
      <c r="D33" s="14">
        <v>1</v>
      </c>
      <c r="E33" s="15"/>
      <c r="F33" s="16"/>
      <c r="L33" s="73">
        <v>8</v>
      </c>
      <c r="M33" s="79">
        <f>SUM(C70:C71)</f>
        <v>1</v>
      </c>
      <c r="N33" s="76">
        <f>SUM(D70:D71)</f>
        <v>0</v>
      </c>
    </row>
    <row r="34" spans="1:14" ht="18" customHeight="1" x14ac:dyDescent="0.3">
      <c r="A34" s="12">
        <v>33</v>
      </c>
      <c r="B34" s="96"/>
      <c r="C34" s="13">
        <v>1</v>
      </c>
      <c r="D34" s="14">
        <v>1</v>
      </c>
      <c r="E34" s="15"/>
      <c r="F34" s="16"/>
      <c r="L34" s="73">
        <v>9</v>
      </c>
      <c r="M34" s="79">
        <f>SUM(C72:C76)</f>
        <v>5</v>
      </c>
      <c r="N34" s="76">
        <f>SUM(D72:D76)</f>
        <v>0</v>
      </c>
    </row>
    <row r="35" spans="1:14" ht="18" customHeight="1" thickBot="1" x14ac:dyDescent="0.35">
      <c r="A35" s="12">
        <v>34</v>
      </c>
      <c r="B35" s="96"/>
      <c r="C35" s="13">
        <v>1</v>
      </c>
      <c r="D35" s="14">
        <v>1</v>
      </c>
      <c r="E35" s="15"/>
      <c r="F35" s="16"/>
      <c r="L35" s="74">
        <v>10</v>
      </c>
      <c r="M35" s="80">
        <f>SUM(C77:C81)</f>
        <v>5</v>
      </c>
      <c r="N35" s="77">
        <f>SUM(D77:D81)</f>
        <v>0</v>
      </c>
    </row>
    <row r="36" spans="1:14" ht="18" customHeight="1" x14ac:dyDescent="0.3">
      <c r="A36" s="12">
        <v>35</v>
      </c>
      <c r="B36" s="96"/>
      <c r="C36" s="13">
        <v>1</v>
      </c>
      <c r="D36" s="14">
        <v>1</v>
      </c>
      <c r="E36" s="15"/>
      <c r="F36" s="16"/>
    </row>
    <row r="37" spans="1:14" ht="19" customHeight="1" thickBot="1" x14ac:dyDescent="0.35">
      <c r="A37" s="54">
        <v>36</v>
      </c>
      <c r="B37" s="97"/>
      <c r="C37" s="55">
        <v>1</v>
      </c>
      <c r="D37" s="56">
        <v>1</v>
      </c>
      <c r="E37" s="15"/>
      <c r="F37" s="16"/>
    </row>
    <row r="38" spans="1:14" x14ac:dyDescent="0.3">
      <c r="A38" s="7">
        <v>37</v>
      </c>
      <c r="B38" s="95">
        <v>4.8728604950436161</v>
      </c>
      <c r="C38" s="8">
        <v>1</v>
      </c>
      <c r="D38" s="9">
        <v>1</v>
      </c>
      <c r="E38" s="15"/>
      <c r="F38" s="16"/>
    </row>
    <row r="39" spans="1:14" ht="18" customHeight="1" x14ac:dyDescent="0.3">
      <c r="A39" s="12">
        <v>38</v>
      </c>
      <c r="B39" s="96"/>
      <c r="C39" s="13">
        <v>1</v>
      </c>
      <c r="D39" s="14">
        <v>1</v>
      </c>
      <c r="E39" s="15"/>
      <c r="F39" s="16"/>
    </row>
    <row r="40" spans="1:14" ht="18" customHeight="1" x14ac:dyDescent="0.3">
      <c r="A40" s="12">
        <v>39</v>
      </c>
      <c r="B40" s="96"/>
      <c r="C40" s="13">
        <v>1</v>
      </c>
      <c r="D40" s="14">
        <v>1</v>
      </c>
      <c r="E40" s="15"/>
      <c r="F40" s="16"/>
    </row>
    <row r="41" spans="1:14" ht="18" customHeight="1" x14ac:dyDescent="0.3">
      <c r="A41" s="12">
        <v>40</v>
      </c>
      <c r="B41" s="96"/>
      <c r="C41" s="13">
        <v>1</v>
      </c>
      <c r="D41" s="14">
        <v>1</v>
      </c>
      <c r="E41" s="15"/>
      <c r="F41" s="16"/>
    </row>
    <row r="42" spans="1:14" ht="18" customHeight="1" x14ac:dyDescent="0.3">
      <c r="A42" s="12">
        <v>41</v>
      </c>
      <c r="B42" s="96"/>
      <c r="C42" s="13">
        <v>1</v>
      </c>
      <c r="D42" s="14">
        <v>1</v>
      </c>
      <c r="E42" s="15"/>
      <c r="F42" s="16"/>
    </row>
    <row r="43" spans="1:14" ht="18" customHeight="1" x14ac:dyDescent="0.3">
      <c r="A43" s="12">
        <v>42</v>
      </c>
      <c r="B43" s="96"/>
      <c r="C43" s="13">
        <v>1</v>
      </c>
      <c r="D43" s="14">
        <v>1</v>
      </c>
      <c r="E43" s="15"/>
      <c r="F43" s="16"/>
    </row>
    <row r="44" spans="1:14" ht="18" customHeight="1" x14ac:dyDescent="0.3">
      <c r="A44" s="12">
        <v>43</v>
      </c>
      <c r="B44" s="96"/>
      <c r="C44" s="13">
        <v>1</v>
      </c>
      <c r="D44" s="14">
        <v>1</v>
      </c>
      <c r="E44" s="15"/>
      <c r="F44" s="16"/>
    </row>
    <row r="45" spans="1:14" ht="18" customHeight="1" x14ac:dyDescent="0.3">
      <c r="A45" s="12">
        <v>44</v>
      </c>
      <c r="B45" s="96"/>
      <c r="C45" s="13">
        <v>1</v>
      </c>
      <c r="D45" s="14">
        <v>1</v>
      </c>
      <c r="E45" s="15"/>
      <c r="F45" s="16"/>
    </row>
    <row r="46" spans="1:14" ht="18" customHeight="1" x14ac:dyDescent="0.3">
      <c r="A46" s="12">
        <v>45</v>
      </c>
      <c r="B46" s="96"/>
      <c r="C46" s="13">
        <v>1</v>
      </c>
      <c r="D46" s="14">
        <v>0</v>
      </c>
      <c r="E46" s="15"/>
      <c r="F46" s="16"/>
    </row>
    <row r="47" spans="1:14" ht="18" customHeight="1" x14ac:dyDescent="0.3">
      <c r="A47" s="12">
        <v>46</v>
      </c>
      <c r="B47" s="96"/>
      <c r="C47" s="13">
        <v>1</v>
      </c>
      <c r="D47" s="14">
        <v>1</v>
      </c>
      <c r="E47" s="15"/>
      <c r="F47" s="16"/>
    </row>
    <row r="48" spans="1:14" ht="18" customHeight="1" x14ac:dyDescent="0.3">
      <c r="A48" s="12">
        <v>47</v>
      </c>
      <c r="B48" s="96"/>
      <c r="C48" s="13">
        <v>1</v>
      </c>
      <c r="D48" s="14">
        <v>1</v>
      </c>
      <c r="E48" s="15"/>
      <c r="F48" s="16"/>
    </row>
    <row r="49" spans="1:6" ht="18" customHeight="1" x14ac:dyDescent="0.3">
      <c r="A49" s="12">
        <v>48</v>
      </c>
      <c r="B49" s="96"/>
      <c r="C49" s="13">
        <v>1</v>
      </c>
      <c r="D49" s="14">
        <v>1</v>
      </c>
      <c r="E49" s="15"/>
      <c r="F49" s="16"/>
    </row>
    <row r="50" spans="1:6" ht="18" customHeight="1" x14ac:dyDescent="0.3">
      <c r="A50" s="12">
        <v>49</v>
      </c>
      <c r="B50" s="96"/>
      <c r="C50" s="13">
        <v>1</v>
      </c>
      <c r="D50" s="14">
        <v>1</v>
      </c>
      <c r="E50" s="15"/>
      <c r="F50" s="16"/>
    </row>
    <row r="51" spans="1:6" ht="18" customHeight="1" x14ac:dyDescent="0.3">
      <c r="A51" s="12">
        <v>50</v>
      </c>
      <c r="B51" s="96"/>
      <c r="C51" s="13">
        <v>1</v>
      </c>
      <c r="D51" s="14">
        <v>1</v>
      </c>
      <c r="E51" s="15"/>
      <c r="F51" s="16"/>
    </row>
    <row r="52" spans="1:6" ht="19" customHeight="1" thickBot="1" x14ac:dyDescent="0.35">
      <c r="A52" s="54">
        <v>51</v>
      </c>
      <c r="B52" s="97"/>
      <c r="C52" s="55">
        <v>1</v>
      </c>
      <c r="D52" s="56">
        <v>1</v>
      </c>
      <c r="E52" s="15"/>
      <c r="F52" s="16"/>
    </row>
    <row r="53" spans="1:6" x14ac:dyDescent="0.3">
      <c r="A53" s="7">
        <v>52</v>
      </c>
      <c r="B53" s="95">
        <v>5.7524038082609907</v>
      </c>
      <c r="C53" s="8">
        <v>1</v>
      </c>
      <c r="D53" s="9">
        <v>1</v>
      </c>
      <c r="E53" s="15"/>
      <c r="F53" s="16"/>
    </row>
    <row r="54" spans="1:6" ht="18" customHeight="1" x14ac:dyDescent="0.3">
      <c r="A54" s="12">
        <v>53</v>
      </c>
      <c r="B54" s="96"/>
      <c r="C54" s="13">
        <v>1</v>
      </c>
      <c r="D54" s="14">
        <v>1</v>
      </c>
      <c r="E54" s="15"/>
      <c r="F54" s="16"/>
    </row>
    <row r="55" spans="1:6" ht="18" customHeight="1" x14ac:dyDescent="0.3">
      <c r="A55" s="12">
        <v>54</v>
      </c>
      <c r="B55" s="96"/>
      <c r="C55" s="13">
        <v>1</v>
      </c>
      <c r="D55" s="14">
        <v>1</v>
      </c>
      <c r="E55" s="15"/>
      <c r="F55" s="16"/>
    </row>
    <row r="56" spans="1:6" ht="18" customHeight="1" x14ac:dyDescent="0.3">
      <c r="A56" s="12">
        <v>55</v>
      </c>
      <c r="B56" s="96"/>
      <c r="C56" s="13">
        <v>1</v>
      </c>
      <c r="D56" s="14">
        <v>0</v>
      </c>
      <c r="E56" s="15"/>
      <c r="F56" s="16"/>
    </row>
    <row r="57" spans="1:6" ht="18" customHeight="1" x14ac:dyDescent="0.3">
      <c r="A57" s="12">
        <v>56</v>
      </c>
      <c r="B57" s="96"/>
      <c r="C57" s="13">
        <v>1</v>
      </c>
      <c r="D57" s="14">
        <v>1</v>
      </c>
      <c r="E57" s="15"/>
      <c r="F57" s="16"/>
    </row>
    <row r="58" spans="1:6" ht="18" customHeight="1" x14ac:dyDescent="0.3">
      <c r="A58" s="12">
        <v>57</v>
      </c>
      <c r="B58" s="96"/>
      <c r="C58" s="13">
        <v>1</v>
      </c>
      <c r="D58" s="14">
        <v>1</v>
      </c>
      <c r="E58" s="15"/>
      <c r="F58" s="16"/>
    </row>
    <row r="59" spans="1:6" ht="18" customHeight="1" x14ac:dyDescent="0.3">
      <c r="A59" s="12">
        <v>58</v>
      </c>
      <c r="B59" s="96"/>
      <c r="C59" s="13">
        <v>1</v>
      </c>
      <c r="D59" s="14">
        <v>1</v>
      </c>
      <c r="E59" s="15"/>
      <c r="F59" s="16"/>
    </row>
    <row r="60" spans="1:6" ht="18" customHeight="1" x14ac:dyDescent="0.3">
      <c r="A60" s="12">
        <v>59</v>
      </c>
      <c r="B60" s="96"/>
      <c r="C60" s="13">
        <v>1</v>
      </c>
      <c r="D60" s="14">
        <v>1</v>
      </c>
      <c r="E60" s="15"/>
      <c r="F60" s="16"/>
    </row>
    <row r="61" spans="1:6" ht="18" customHeight="1" x14ac:dyDescent="0.3">
      <c r="A61" s="12">
        <v>60</v>
      </c>
      <c r="B61" s="96"/>
      <c r="C61" s="13">
        <v>1</v>
      </c>
      <c r="D61" s="14">
        <v>1</v>
      </c>
      <c r="E61" s="15"/>
      <c r="F61" s="16"/>
    </row>
    <row r="62" spans="1:6" ht="18" customHeight="1" x14ac:dyDescent="0.3">
      <c r="A62" s="12">
        <v>61</v>
      </c>
      <c r="B62" s="96"/>
      <c r="C62" s="13">
        <v>1</v>
      </c>
      <c r="D62" s="14">
        <v>1</v>
      </c>
      <c r="E62" s="15"/>
      <c r="F62" s="16"/>
    </row>
    <row r="63" spans="1:6" ht="18" customHeight="1" x14ac:dyDescent="0.3">
      <c r="A63" s="12">
        <v>62</v>
      </c>
      <c r="B63" s="96"/>
      <c r="C63" s="13">
        <v>1</v>
      </c>
      <c r="D63" s="14">
        <v>0</v>
      </c>
      <c r="E63" s="15"/>
      <c r="F63" s="16"/>
    </row>
    <row r="64" spans="1:6" ht="18" customHeight="1" x14ac:dyDescent="0.3">
      <c r="A64" s="12">
        <v>63</v>
      </c>
      <c r="B64" s="96"/>
      <c r="C64" s="13">
        <v>1</v>
      </c>
      <c r="D64" s="14">
        <v>1</v>
      </c>
      <c r="E64" s="15"/>
      <c r="F64" s="16"/>
    </row>
    <row r="65" spans="1:7" ht="19" customHeight="1" thickBot="1" x14ac:dyDescent="0.35">
      <c r="A65" s="54">
        <v>64</v>
      </c>
      <c r="B65" s="97"/>
      <c r="C65" s="55">
        <v>1</v>
      </c>
      <c r="D65" s="56">
        <v>0</v>
      </c>
      <c r="E65" s="15"/>
      <c r="F65" s="63"/>
    </row>
    <row r="66" spans="1:7" x14ac:dyDescent="0.3">
      <c r="A66" s="7">
        <v>65</v>
      </c>
      <c r="B66" s="95">
        <v>7</v>
      </c>
      <c r="C66" s="8">
        <v>1</v>
      </c>
      <c r="D66" s="9">
        <v>0</v>
      </c>
      <c r="E66" s="15"/>
      <c r="F66" s="104"/>
      <c r="G66" s="93"/>
    </row>
    <row r="67" spans="1:7" ht="18" customHeight="1" x14ac:dyDescent="0.3">
      <c r="A67" s="12">
        <v>66</v>
      </c>
      <c r="B67" s="96"/>
      <c r="C67" s="13">
        <v>1</v>
      </c>
      <c r="D67" s="14">
        <v>0</v>
      </c>
      <c r="E67" s="15"/>
      <c r="F67" s="105"/>
      <c r="G67" s="93"/>
    </row>
    <row r="68" spans="1:7" ht="18" customHeight="1" x14ac:dyDescent="0.3">
      <c r="A68" s="12">
        <v>67</v>
      </c>
      <c r="B68" s="96"/>
      <c r="C68" s="13">
        <v>1</v>
      </c>
      <c r="D68" s="14">
        <v>0</v>
      </c>
      <c r="E68" s="15"/>
      <c r="F68" s="105"/>
      <c r="G68" s="93"/>
    </row>
    <row r="69" spans="1:7" ht="19" customHeight="1" thickBot="1" x14ac:dyDescent="0.35">
      <c r="A69" s="54">
        <v>68</v>
      </c>
      <c r="B69" s="97"/>
      <c r="C69" s="55">
        <v>1</v>
      </c>
      <c r="D69" s="56">
        <v>0</v>
      </c>
      <c r="E69" s="15"/>
      <c r="F69" s="105"/>
      <c r="G69" s="93"/>
    </row>
    <row r="70" spans="1:7" x14ac:dyDescent="0.3">
      <c r="A70" s="7">
        <v>69</v>
      </c>
      <c r="B70" s="95">
        <v>8</v>
      </c>
      <c r="C70" s="8">
        <v>0</v>
      </c>
      <c r="D70" s="9">
        <v>0</v>
      </c>
      <c r="E70" s="15"/>
      <c r="F70" s="105"/>
      <c r="G70" s="93"/>
    </row>
    <row r="71" spans="1:7" ht="19" customHeight="1" thickBot="1" x14ac:dyDescent="0.35">
      <c r="A71" s="54">
        <v>70</v>
      </c>
      <c r="B71" s="97"/>
      <c r="C71" s="55">
        <v>1</v>
      </c>
      <c r="D71" s="56">
        <v>0</v>
      </c>
      <c r="E71" s="15"/>
      <c r="F71" s="105"/>
      <c r="G71" s="93"/>
    </row>
    <row r="72" spans="1:7" x14ac:dyDescent="0.3">
      <c r="A72" s="7">
        <v>71</v>
      </c>
      <c r="B72" s="95">
        <v>8.5181792676857793</v>
      </c>
      <c r="C72" s="8">
        <v>1</v>
      </c>
      <c r="D72" s="9">
        <v>0</v>
      </c>
      <c r="E72" s="15"/>
      <c r="F72" s="105"/>
      <c r="G72" s="93"/>
    </row>
    <row r="73" spans="1:7" ht="18" customHeight="1" x14ac:dyDescent="0.3">
      <c r="A73" s="12">
        <v>72</v>
      </c>
      <c r="B73" s="96"/>
      <c r="C73" s="13">
        <v>1</v>
      </c>
      <c r="D73" s="14">
        <v>0</v>
      </c>
      <c r="E73" s="15"/>
      <c r="F73" s="105"/>
      <c r="G73" s="93"/>
    </row>
    <row r="74" spans="1:7" ht="18" customHeight="1" x14ac:dyDescent="0.3">
      <c r="A74" s="12">
        <v>73</v>
      </c>
      <c r="B74" s="96"/>
      <c r="C74" s="13">
        <v>1</v>
      </c>
      <c r="D74" s="14">
        <v>0</v>
      </c>
      <c r="E74" s="15"/>
      <c r="F74" s="105"/>
      <c r="G74" s="93"/>
    </row>
    <row r="75" spans="1:7" ht="18" customHeight="1" x14ac:dyDescent="0.3">
      <c r="A75" s="12">
        <v>74</v>
      </c>
      <c r="B75" s="96"/>
      <c r="C75" s="13">
        <v>1</v>
      </c>
      <c r="D75" s="14">
        <v>0</v>
      </c>
      <c r="E75" s="15"/>
      <c r="F75" s="105"/>
      <c r="G75" s="93"/>
    </row>
    <row r="76" spans="1:7" ht="19" customHeight="1" thickBot="1" x14ac:dyDescent="0.35">
      <c r="A76" s="54">
        <v>75</v>
      </c>
      <c r="B76" s="97"/>
      <c r="C76" s="55">
        <v>1</v>
      </c>
      <c r="D76" s="56">
        <v>0</v>
      </c>
      <c r="E76" s="15"/>
      <c r="F76" s="105"/>
      <c r="G76" s="93"/>
    </row>
    <row r="77" spans="1:7" x14ac:dyDescent="0.3">
      <c r="A77" s="64">
        <v>76</v>
      </c>
      <c r="B77" s="95">
        <v>10</v>
      </c>
      <c r="C77" s="65">
        <v>1</v>
      </c>
      <c r="D77" s="66">
        <v>0</v>
      </c>
      <c r="E77" s="15"/>
      <c r="F77" s="105"/>
      <c r="G77" s="93"/>
    </row>
    <row r="78" spans="1:7" ht="18" customHeight="1" x14ac:dyDescent="0.3">
      <c r="A78" s="12">
        <v>77</v>
      </c>
      <c r="B78" s="96"/>
      <c r="C78" s="13">
        <v>1</v>
      </c>
      <c r="D78" s="14">
        <v>0</v>
      </c>
      <c r="E78" s="15"/>
      <c r="F78" s="105"/>
      <c r="G78" s="93"/>
    </row>
    <row r="79" spans="1:7" ht="18" customHeight="1" x14ac:dyDescent="0.3">
      <c r="A79" s="12">
        <v>78</v>
      </c>
      <c r="B79" s="96"/>
      <c r="C79" s="13">
        <v>1</v>
      </c>
      <c r="D79" s="14">
        <v>0</v>
      </c>
      <c r="E79" s="15"/>
      <c r="F79" s="105"/>
      <c r="G79" s="93"/>
    </row>
    <row r="80" spans="1:7" ht="18" customHeight="1" x14ac:dyDescent="0.3">
      <c r="A80" s="12">
        <v>79</v>
      </c>
      <c r="B80" s="96"/>
      <c r="C80" s="13">
        <v>1</v>
      </c>
      <c r="D80" s="14">
        <v>0</v>
      </c>
      <c r="E80" s="15"/>
      <c r="F80" s="105"/>
      <c r="G80" s="93"/>
    </row>
    <row r="81" spans="1:7" ht="19" customHeight="1" thickBot="1" x14ac:dyDescent="0.35">
      <c r="A81" s="54">
        <v>80</v>
      </c>
      <c r="B81" s="97"/>
      <c r="C81" s="55">
        <v>1</v>
      </c>
      <c r="D81" s="56">
        <v>0</v>
      </c>
      <c r="E81" s="67"/>
      <c r="F81" s="106"/>
      <c r="G81" s="93"/>
    </row>
    <row r="82" spans="1:7" x14ac:dyDescent="0.3">
      <c r="F82" s="69"/>
      <c r="G82" s="94"/>
    </row>
  </sheetData>
  <mergeCells count="14">
    <mergeCell ref="B72:B76"/>
    <mergeCell ref="B77:B81"/>
    <mergeCell ref="Q15:V16"/>
    <mergeCell ref="F66:F81"/>
    <mergeCell ref="B2:B17"/>
    <mergeCell ref="B18:B28"/>
    <mergeCell ref="B29:B37"/>
    <mergeCell ref="B38:B52"/>
    <mergeCell ref="B53:B65"/>
    <mergeCell ref="Q6:V7"/>
    <mergeCell ref="Q13:V14"/>
    <mergeCell ref="Q4:V5"/>
    <mergeCell ref="B66:B69"/>
    <mergeCell ref="B70:B71"/>
  </mergeCells>
  <pageMargins left="0.7" right="0.7" top="0.75" bottom="0.75" header="0.3" footer="0.3"/>
  <ignoredErrors>
    <ignoredError sqref="L14:L15 M27:N35 H21 H18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2023-05-19T16:06:22Z</dcterms:created>
  <dcterms:modified xsi:type="dcterms:W3CDTF">2023-05-20T14:07:48Z</dcterms:modified>
</cp:coreProperties>
</file>