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cf2d05d203c5e914/Multivariante/Proyecto/"/>
    </mc:Choice>
  </mc:AlternateContent>
  <xr:revisionPtr revIDLastSave="4" documentId="8_{0BEFB6C9-12EB-4BBE-8F10-60ED4956C9F6}" xr6:coauthVersionLast="47" xr6:coauthVersionMax="47" xr10:uidLastSave="{A85D51E9-F926-4106-BE89-0398F0B778C9}"/>
  <bookViews>
    <workbookView xWindow="-108" yWindow="-108" windowWidth="23256" windowHeight="12576" xr2:uid="{00000000-000D-0000-FFFF-FFFF00000000}"/>
  </bookViews>
  <sheets>
    <sheet name="datos" sheetId="3" r:id="rId1"/>
    <sheet name="Explicación indicadores" sheetId="1" r:id="rId2"/>
    <sheet name="base" sheetId="2" r:id="rId3"/>
    <sheet name="Hoja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9" i="2" l="1"/>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F4" i="2"/>
  <c r="AF3" i="2"/>
  <c r="AF2" i="2"/>
</calcChain>
</file>

<file path=xl/sharedStrings.xml><?xml version="1.0" encoding="utf-8"?>
<sst xmlns="http://schemas.openxmlformats.org/spreadsheetml/2006/main" count="339" uniqueCount="209">
  <si>
    <t>Equipo 4:</t>
  </si>
  <si>
    <t>Actividad 2: Construcción de una base de datos</t>
  </si>
  <si>
    <t>Verónica Gabriela Márquez Martínez A00827782</t>
  </si>
  <si>
    <t>Pablo Daniel Serrano Flores A01114952</t>
  </si>
  <si>
    <t>Francisco Osuna Domínguez A00826876</t>
  </si>
  <si>
    <t>Deberían quedarse en -</t>
  </si>
  <si>
    <t>Rodrigo García del Valle A01720628</t>
  </si>
  <si>
    <t>Estado seleccionado: Coahuila</t>
  </si>
  <si>
    <t>signo</t>
  </si>
  <si>
    <t>Grupo</t>
  </si>
  <si>
    <t>Nombre del indicador</t>
  </si>
  <si>
    <t>Sobrenombre</t>
  </si>
  <si>
    <t xml:space="preserve">Descripción </t>
  </si>
  <si>
    <t>Fuente</t>
  </si>
  <si>
    <t>(-) menos es mejor</t>
  </si>
  <si>
    <t>Municipios</t>
  </si>
  <si>
    <t>Clave de municipio o demarcación territorial</t>
  </si>
  <si>
    <t>MUN</t>
  </si>
  <si>
    <t>Código que identifica al municipio o demarcación territorial al interior de una entidad federativa, conforme al Marco Geoestadístico. El código 000 identifica a los registros con los totales a nivel de entidad federativa.</t>
  </si>
  <si>
    <t>Conjunto de indicadores de población y vivienda a nivel localidad de la entidad federativa de Ciudad de México, provenientes del Censo de Población y Vivienda 2020.</t>
  </si>
  <si>
    <t>(+) más es mejor</t>
  </si>
  <si>
    <t>Municipio o demarcación territorial</t>
  </si>
  <si>
    <t>NOM_MUN</t>
  </si>
  <si>
    <t>Nombre oficial del municipio o demarcación territorial en el caso de la Ciudad de México.</t>
  </si>
  <si>
    <t>(+)</t>
  </si>
  <si>
    <t>Vivienda</t>
  </si>
  <si>
    <t>Porcentaje de viviendas particulares habitadas que disponen de energía eléctrica</t>
  </si>
  <si>
    <t>con_energia</t>
  </si>
  <si>
    <t>Viviendas particulares habitadas que tienen energía eléctrica.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</si>
  <si>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viviendas particulares habitadas que disponen de agua entubada en el ámbito de la vivienda</t>
  </si>
  <si>
    <t>con_agua</t>
  </si>
  <si>
    <t>Viviendas particulares habitadas que tienen disponibilidad de agua entubada dentro de la vivienda o sólo en el patio o terren</t>
  </si>
  <si>
    <t>(-)</t>
  </si>
  <si>
    <t>Promedio de ocupantes por cuarto en viviendas particulares habitadas</t>
  </si>
  <si>
    <t>per_cuarto</t>
  </si>
  <si>
    <t>Resultado de dividir el número de personas que residen en viviendas particulares habitadas entre el número de cuartos de esas viviendas.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</si>
  <si>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viviendas particulares habitadas con tecnologías de la información y de la comunicación (TIC)</t>
  </si>
  <si>
    <t>con_tic</t>
  </si>
  <si>
    <t>Viviendas particulares habitadas que cuentan con algún aparato o dispositivo para oír radio; televisor; computadora, laptop o tablet; línea telefónica fija; teléfono celular; Internet; servicio de televisión de paga (cable o satelital); servicio de películas, música o videos de paga por internet ni consola de videojuegos. Comprende las viviendas particulares para las que se captaron las características de la vivienda, clasificadas como: casa única en el terreno; casa que comparte terreno con otra(s); casa dúplex; departamento en edificio; vivienda en vecindad o cuartería; vivienda en cuarto de azotea de un edificio y no especificado de vivienda particular. Incluye a las viviendas particulares sin información de ocupantes.</t>
  </si>
  <si>
    <t>Porcentaje de la población sin carencia por calidad y espacios en la vivienda</t>
  </si>
  <si>
    <t>sincar_vivienda</t>
  </si>
  <si>
    <t>Población que no está en situación de carencia por calidad y espacios de la vivienda</t>
  </si>
  <si>
    <t>CONEVAL</t>
  </si>
  <si>
    <t>Datos Abiertos de México - Indicadores de pobreza municipal 2010 - 2015</t>
  </si>
  <si>
    <t>Economía</t>
  </si>
  <si>
    <t>Porcentaje de la población no vulnerable por carencias</t>
  </si>
  <si>
    <t>novul_carencias</t>
  </si>
  <si>
    <t>Vulnerables por carencias sociales: Aquella población que presenta una o más carencias sociales, pero cuyo ingreso es superior a la línea de bienestar.</t>
  </si>
  <si>
    <t>https://datos.gob.mx/busca/dataset/indicadores-de-pobreza-municipal-2010--2015</t>
  </si>
  <si>
    <t xml:space="preserve">Porcentaje de población ocupada </t>
  </si>
  <si>
    <t>pdesocupada</t>
  </si>
  <si>
    <t>Población de 12 años y más económicamente activa que se encuentra trabajando, 1- PD/PEA</t>
  </si>
  <si>
    <t>Sistema Nacional de Información Municipal</t>
  </si>
  <si>
    <t>http://www.snim.rami.gob.mx/</t>
  </si>
  <si>
    <t>Población que no está en situación de pobreza</t>
  </si>
  <si>
    <t>pob_nopobreza</t>
  </si>
  <si>
    <t>Cantidad de personas en situación de pobreza</t>
  </si>
  <si>
    <t>Censo de Población y Vivienda 2020 PEA</t>
  </si>
  <si>
    <t>Porcentaje de la población sin ingreso inferior a la línea de bienestar</t>
  </si>
  <si>
    <t>sin_ingresoinf</t>
  </si>
  <si>
    <t>La Línea de Bienestar, también llamada Línea de Pobreza por Ingresos, equivale al valor total de la canasta alimentaria y de la canasta no alimentaria por persona al mes.</t>
  </si>
  <si>
    <t>Educación</t>
  </si>
  <si>
    <t xml:space="preserve">Porcentaje de la población sin analfabetismo </t>
  </si>
  <si>
    <t>no_analf</t>
  </si>
  <si>
    <t>Porcentaje de la población de 15 años y más no analfabeta</t>
  </si>
  <si>
    <t>Censo de Población y Vivienda 2020 P15YM_AN</t>
  </si>
  <si>
    <t>Porcentaje de la población de 18 años y más con educación posbásica</t>
  </si>
  <si>
    <t>conedu_basic</t>
  </si>
  <si>
    <t>Personas de 18 a 130 años de edad que tienen como máxima escolaridad algún grado aprobado en preparatoria o bachillerato; normal básica; estudios técnicos o comerciales con secundaria terminada; estudios técnicos o comerciales con preparatoria terminada; normal de licenciatura; licenciatura o profesional; especialidad; maestría o doctorado. Incluye a las personas que no especificaron los grados aprobados en los niveles señalados.</t>
  </si>
  <si>
    <t>Censo de Población y Vivienda 2020 P15YM_SE</t>
  </si>
  <si>
    <t>Grado promedio de escolaridad</t>
  </si>
  <si>
    <t>prom_edu</t>
  </si>
  <si>
    <t>Población sin rezago educativo</t>
  </si>
  <si>
    <t>Censo de Población y Vivienda 2020</t>
  </si>
  <si>
    <t>Porcentaje de la población sin Rezago educativo</t>
  </si>
  <si>
    <t>sinrezago_edu</t>
  </si>
  <si>
    <t>Desarrollo Humano</t>
  </si>
  <si>
    <t>Índice de desarrollo humano</t>
  </si>
  <si>
    <t>IDH</t>
  </si>
  <si>
    <t>Nivel de desarrollo de cada municipio atendiendo a variables como la esperanza de vida, la educación o el ingreso per cápita.</t>
  </si>
  <si>
    <t>Sistema Nacional de Información Municipal (2015)</t>
  </si>
  <si>
    <t>SNIM (rami.gob.mx)</t>
  </si>
  <si>
    <t>PIB per capita</t>
  </si>
  <si>
    <t>PIB_PC</t>
  </si>
  <si>
    <t>Relación entre el valor total de todos los bienes y servicios finales generados durante un año por la economía y el número de sus habitantes</t>
  </si>
  <si>
    <t>índice de longevidad de vida</t>
  </si>
  <si>
    <t>longevidad</t>
  </si>
  <si>
    <t>Medición de longevidad de vida</t>
  </si>
  <si>
    <t>Índice de marginación</t>
  </si>
  <si>
    <t>IM_2020</t>
  </si>
  <si>
    <t>Evaluación de las condiciones de marginación de la población en México</t>
  </si>
  <si>
    <t>SGCONAPO</t>
  </si>
  <si>
    <t>Inclusión financiera</t>
  </si>
  <si>
    <t>Sucursales bancarias por cada 10,000 adultos</t>
  </si>
  <si>
    <t>Total_sucursales</t>
  </si>
  <si>
    <t>Indicador demográfico que mide el acceso a la infraestructura bancaria por cada 10,000 adultos en el municipio</t>
  </si>
  <si>
    <t>Dirección General para el Acceso a Servicios Financieros</t>
  </si>
  <si>
    <t>Bases de Datos de Inclusión Financiera | Comisión Nacional Bancaria y de Valores | Gobierno | gob.mx (www.gob.mx)</t>
  </si>
  <si>
    <t>Número de tarjetas de débito por cada 10,000 adultos</t>
  </si>
  <si>
    <t>Num_ctas</t>
  </si>
  <si>
    <t>Contratos de tarjeta de débito por cada 10,000 adultos</t>
  </si>
  <si>
    <t>Número de contratos que utilizan banca movil por cada 10,000 adultos</t>
  </si>
  <si>
    <t>Banca_movil</t>
  </si>
  <si>
    <t>Número de contratos que utilizan banca movil (cuenta asociada a un número celular) por cada 10,000 adultos</t>
  </si>
  <si>
    <t>Desigualdad</t>
  </si>
  <si>
    <t>Viviendas sin piso de tierra</t>
  </si>
  <si>
    <t>sinpiso_tierra</t>
  </si>
  <si>
    <t>Viviendas particulares habitadas con piso de material diferente de tierra</t>
  </si>
  <si>
    <t>Censo de Población y Vivienda 2020 VPH_PISOTI</t>
  </si>
  <si>
    <t>Índice GINI (invertido)</t>
  </si>
  <si>
    <t>in_gini</t>
  </si>
  <si>
    <t>Mide la desigualdad económica de una sociedad, mediante la exploración del nivel de concentración que existe en la distribución de los ingresos entre la población. El coeficiente de Gini toma valores entre 0 y 1; un valor que tiende a 1 refleja mayor desigualdad en la distribución del ingreso. Por el contrario, si el valor tiende a cero, existen mayores condiciones de equidad en la distribución del ingreso. (1-indice gini)</t>
  </si>
  <si>
    <t>CONEVAL (2015)</t>
  </si>
  <si>
    <t>Cohesión Social (coneval.org.mx)</t>
  </si>
  <si>
    <t xml:space="preserve">Brecha de ingreso </t>
  </si>
  <si>
    <t>razon_ingreso</t>
  </si>
  <si>
    <t>Este indicador se construye dividiendo el ingreso corriente total per cápita de la población en pobreza extrema entre el ingreso corriente total per cápita de la población no pobre y no vulnerable. Permite conocer la brecha que existe entre los ingresos de las personas en pobreza extrema respecto al de las personas no pobres y no vulnerables.​</t>
  </si>
  <si>
    <t>Salud</t>
  </si>
  <si>
    <t>Porcentaje de la población con afiliación a servicios de salud</t>
  </si>
  <si>
    <t>con_ss</t>
  </si>
  <si>
    <t>Total de personas que están afiliadas a servicios médicos en alguna institución de salud pública o privada como: el Instituto Mexicano del Seguro Social (IMSS), el Instituto de Seguridad y Servicios Sociales de los Trabajadores del Estado (ISSSTE e ISSSTE estatal), Petróleos Mexicanos (PEMEX), la Secretaría de la Defensa Nacional (SEDENA), la Secretaría de Marina Armada de México (SEMAR), el Instituto de Salud para el Bienestar (INSABI) o en otra.</t>
  </si>
  <si>
    <t>Censo de Población y Vivienda 2020 PSINDER</t>
  </si>
  <si>
    <t>Porcentaje de la población sin carencia por acceso a la alimentación</t>
  </si>
  <si>
    <t>sincar_alim</t>
  </si>
  <si>
    <t xml:space="preserve">Porcentaje de la población con carencias debido al acceso a alimentación </t>
  </si>
  <si>
    <t>Indicadores de pobreza por municipio CONEVAL</t>
  </si>
  <si>
    <t>https://www.coneval.org.mx/coordinacion/entidades/Coahuila/Paginas/principal.aspx</t>
  </si>
  <si>
    <t>Porcentaje de la población sin carencia por acceso a la seguridad social</t>
  </si>
  <si>
    <t>sincar_salud</t>
  </si>
  <si>
    <t>Se considera que no tiene carencia en esta dimensión si disfruta, por parte de su trabajo, de las prestaciones establecidas en el artículo 2° de la LSS (o sus equivalentes en las legislaciones aplicables al apartado B del artículo 123 constitucional)</t>
  </si>
  <si>
    <t xml:space="preserve">CONEVAL </t>
  </si>
  <si>
    <t>Proporción de hospitales publicos y privados</t>
  </si>
  <si>
    <t>prop_hospitales</t>
  </si>
  <si>
    <t>Total de hospitales publicos y privados por municipio (ultima actualización en 2018), dividido entre el número total de la población.</t>
  </si>
  <si>
    <t>Secretaria de Salud Coahuila, 
Subsecretaria de Regulación y Fomento Sanitario</t>
  </si>
  <si>
    <t>https://www.google.com/url?sa=t&amp;rct=j&amp;q=&amp;esrc=s&amp;source=web&amp;cd=&amp;cad=rja&amp;uact=8&amp;ved=2ahUKEwjlhL6M6cP0AhURlmoFHRZ1DOEQFnoECAIQAQ&amp;url=http%3A%2F%2Fwww.coahuilatransparente.gob.mx%2FBD%2FCatalogodeInformacionAdicional%2FSSCCatalogodeinformacionadicional19.xlsx&amp;usg=AOvVaw0kGYM4tfUNoD-RL4YXaRz4</t>
  </si>
  <si>
    <t xml:space="preserve">Incidencia acumulada de COVID-19 </t>
  </si>
  <si>
    <t>c_covid</t>
  </si>
  <si>
    <t xml:space="preserve">Casos de COVID-19 registrados por municipio </t>
  </si>
  <si>
    <t>Salud Coahuila COVID-19 Casos</t>
  </si>
  <si>
    <t>https://www.saludcoahuila.gob.mx/COVID19/municipios.php</t>
  </si>
  <si>
    <t xml:space="preserve">Seguridad </t>
  </si>
  <si>
    <t>Tasa de Incidencia Delictiva Municipal (invertido)</t>
  </si>
  <si>
    <t>INCIDENCIA_DELIC</t>
  </si>
  <si>
    <t>Cantidad de delitos por municipio ocurridos en 2021 (se consideraron todos los delitos) divididos entre el total de población adulta</t>
  </si>
  <si>
    <t>Gobierno de México</t>
  </si>
  <si>
    <t>https://www.gob.mx/sesnsp/acciones-y-programas/datos-abiertos-de-incidencia-delictiva</t>
  </si>
  <si>
    <t>Proporción de personal destinado a funciones de seguridad pública</t>
  </si>
  <si>
    <t>PERSONAL_SEGURIDAD</t>
  </si>
  <si>
    <t>Total de personas encargadas de funciones de seguridad pública, incluye policías de primer nivel, nivel intermedio, nivel operativo y personal administrativo dividido entre el número total de la población</t>
  </si>
  <si>
    <t>INEGI: Encuesta Nacional de Gobierno 2009 - Seguridad Pública y Justicia Municipal (ENGSPJM)</t>
  </si>
  <si>
    <t>Encuesta Nacional de Gobierno 2009 - Seguridad Pública y Justicia Municipal (ENGSPJM) (inegi.org.mx)</t>
  </si>
  <si>
    <t>Num_mun</t>
  </si>
  <si>
    <t>pob_total</t>
  </si>
  <si>
    <t>pob_adulta</t>
  </si>
  <si>
    <t>viviendas_habitadas</t>
  </si>
  <si>
    <t>pob_ocupada</t>
  </si>
  <si>
    <t>logevidad</t>
  </si>
  <si>
    <t>In_marginacion</t>
  </si>
  <si>
    <t>con_eduba</t>
  </si>
  <si>
    <t>total_sucursales</t>
  </si>
  <si>
    <t>num_ctas</t>
  </si>
  <si>
    <t>banca_movil</t>
  </si>
  <si>
    <t>incidencia_delic</t>
  </si>
  <si>
    <t>personal_seg</t>
  </si>
  <si>
    <t>Abasolo</t>
  </si>
  <si>
    <t>Acuña</t>
  </si>
  <si>
    <t>Allende</t>
  </si>
  <si>
    <t>Arteaga</t>
  </si>
  <si>
    <t>Candela</t>
  </si>
  <si>
    <t>Castaños</t>
  </si>
  <si>
    <t>Cuatro Ciénegas</t>
  </si>
  <si>
    <t>Escobedo</t>
  </si>
  <si>
    <t>Francisco I. Madero</t>
  </si>
  <si>
    <t>Frontera</t>
  </si>
  <si>
    <t>General Cepeda</t>
  </si>
  <si>
    <t>Guerrero</t>
  </si>
  <si>
    <t>Hidalgo</t>
  </si>
  <si>
    <t>Jiménez</t>
  </si>
  <si>
    <t>Juárez</t>
  </si>
  <si>
    <t>Lamadrid</t>
  </si>
  <si>
    <t>Matamoros</t>
  </si>
  <si>
    <t>Monclova</t>
  </si>
  <si>
    <t>Morelos</t>
  </si>
  <si>
    <t>Múzquiz</t>
  </si>
  <si>
    <t>Nadadores</t>
  </si>
  <si>
    <t>Nava</t>
  </si>
  <si>
    <t>Ocampo</t>
  </si>
  <si>
    <t>Parras</t>
  </si>
  <si>
    <t>Piedras Negras</t>
  </si>
  <si>
    <t>Progreso</t>
  </si>
  <si>
    <t>Ramos Arizpe</t>
  </si>
  <si>
    <t>Sabinas</t>
  </si>
  <si>
    <t>Sacramento</t>
  </si>
  <si>
    <t>Saltillo</t>
  </si>
  <si>
    <t>San Buenaventura</t>
  </si>
  <si>
    <t>San Juan de Sabinas</t>
  </si>
  <si>
    <t>San Pedro</t>
  </si>
  <si>
    <t>Sierra Mojada</t>
  </si>
  <si>
    <t>Torreón</t>
  </si>
  <si>
    <t>Viesca</t>
  </si>
  <si>
    <t>Villa Unión</t>
  </si>
  <si>
    <t>Zaragoza</t>
  </si>
  <si>
    <t>con_energia, con_agua, per_cuarto, con_tic, sincar_vivienda, novul_carencias, pob_ocupada, pob_nopobreza, sin_ingresoinf, PIB_PC, IDH, logevidad, In_marginacion, sinrezago_edu, no_analf, con_eduba, prom_edu, total_sucursales, num_ctas, num_ctas, banca_movil, sinpiso_tierra, in_gini, razon_ingreso, con_ss, sincar_alim, sincar_salud, prop_hospitales, c_covid, incidencia_delic, personal_seg</t>
  </si>
  <si>
    <t>Indice1</t>
  </si>
  <si>
    <t>Indice2</t>
  </si>
  <si>
    <t>Indice</t>
  </si>
  <si>
    <t>PC1</t>
  </si>
  <si>
    <t>PC2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</si>
</sst>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
    <numFmt numFmtId="167" formatCode="0.00000000"/>
    <numFmt numFmtId="168" formatCode="0.00000"/>
  </numFmts>
  <fonts count="20">
    <font>
      <sz val="10"/>
      <color rgb="FF000000"/>
      <name val="Arial"/>
    </font>
    <font>
      <b/>
      <i/>
      <sz val="13"/>
      <color rgb="FF000000"/>
      <name val="Lato"/>
    </font>
    <font>
      <sz val="21"/>
      <color rgb="FF000000"/>
      <name val="&quot;Times New Roman&quot;"/>
    </font>
    <font>
      <sz val="10"/>
      <color theme="1"/>
      <name val="Arial"/>
    </font>
    <font>
      <sz val="11"/>
      <color theme="1"/>
      <name val="Calibri"/>
    </font>
    <font>
      <b/>
      <sz val="10"/>
      <color theme="1"/>
      <name val="Arial"/>
    </font>
    <font>
      <b/>
      <sz val="10"/>
      <color theme="1"/>
      <name val="Libre Franklin"/>
    </font>
    <font>
      <sz val="8"/>
      <color theme="1"/>
      <name val="Arial"/>
    </font>
    <font>
      <sz val="9"/>
      <color theme="1"/>
      <name val="Arial"/>
    </font>
    <font>
      <sz val="10"/>
      <name val="Arial"/>
    </font>
    <font>
      <sz val="7"/>
      <color theme="1"/>
      <name val="Arial"/>
    </font>
    <font>
      <sz val="10"/>
      <color rgb="FF000000"/>
      <name val="Arial"/>
    </font>
    <font>
      <u/>
      <sz val="10"/>
      <color rgb="FF0000FF"/>
      <name val="Arial"/>
    </font>
    <font>
      <sz val="9"/>
      <color rgb="FF000000"/>
      <name val="Arial"/>
    </font>
    <font>
      <sz val="10"/>
      <color rgb="FF000000"/>
      <name val="Roboto"/>
    </font>
    <font>
      <u/>
      <sz val="11"/>
      <color rgb="FF000000"/>
      <name val="Inconsolata"/>
    </font>
    <font>
      <sz val="11"/>
      <color rgb="FF000000"/>
      <name val="Calibri"/>
    </font>
    <font>
      <sz val="10"/>
      <color rgb="FF000000"/>
      <name val="&quot;Helvetica Neue&quot;"/>
    </font>
    <font>
      <b/>
      <sz val="11"/>
      <color theme="1"/>
      <name val="Arial"/>
      <family val="2"/>
      <scheme val="minor"/>
    </font>
    <font>
      <u/>
      <sz val="10"/>
      <color rgb="FF000000"/>
      <name val="Arial"/>
      <family val="2"/>
    </font>
  </fonts>
  <fills count="8">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rgb="FFFFFF00"/>
        <bgColor indexed="64"/>
      </patternFill>
    </fill>
    <fill>
      <patternFill patternType="solid">
        <fgColor theme="3" tint="0.49998474074526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66">
    <xf numFmtId="0" fontId="0" fillId="0" borderId="0" xfId="0" applyFont="1" applyAlignment="1"/>
    <xf numFmtId="0" fontId="1" fillId="0" borderId="0" xfId="0" applyFont="1" applyAlignment="1">
      <alignment horizontal="right"/>
    </xf>
    <xf numFmtId="0" fontId="2" fillId="0" borderId="0" xfId="0" applyFont="1" applyAlignment="1"/>
    <xf numFmtId="0" fontId="3" fillId="2" borderId="0" xfId="0" applyFont="1" applyFill="1" applyAlignment="1"/>
    <xf numFmtId="0" fontId="4" fillId="0" borderId="0" xfId="0" applyFont="1" applyAlignment="1"/>
    <xf numFmtId="0" fontId="1" fillId="0" borderId="0" xfId="0" applyFont="1" applyAlignment="1">
      <alignment horizontal="right"/>
    </xf>
    <xf numFmtId="0" fontId="5" fillId="0" borderId="0" xfId="0" applyFont="1" applyAlignment="1"/>
    <xf numFmtId="0" fontId="3" fillId="0" borderId="1" xfId="0" applyFont="1" applyBorder="1" applyAlignment="1">
      <alignment horizontal="center"/>
    </xf>
    <xf numFmtId="0" fontId="6" fillId="3" borderId="1" xfId="0" applyFont="1" applyFill="1" applyBorder="1" applyAlignment="1">
      <alignment horizontal="center"/>
    </xf>
    <xf numFmtId="0" fontId="3" fillId="0" borderId="1" xfId="0" applyFont="1" applyBorder="1" applyAlignment="1">
      <alignment wrapText="1"/>
    </xf>
    <xf numFmtId="0" fontId="3" fillId="0" borderId="0" xfId="0" applyFont="1" applyAlignment="1"/>
    <xf numFmtId="0" fontId="3" fillId="0" borderId="1" xfId="0" applyFont="1" applyBorder="1" applyAlignment="1"/>
    <xf numFmtId="0" fontId="7"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xf numFmtId="0" fontId="7" fillId="0" borderId="1" xfId="0" applyFont="1" applyBorder="1" applyAlignment="1">
      <alignment vertical="top" wrapText="1"/>
    </xf>
    <xf numFmtId="0" fontId="8" fillId="0" borderId="1" xfId="0" applyFont="1" applyBorder="1" applyAlignment="1">
      <alignment wrapText="1"/>
    </xf>
    <xf numFmtId="0" fontId="11" fillId="4" borderId="0" xfId="0" applyFont="1" applyFill="1" applyAlignment="1">
      <alignment wrapText="1"/>
    </xf>
    <xf numFmtId="0" fontId="12" fillId="0" borderId="0" xfId="0" applyFont="1" applyAlignment="1"/>
    <xf numFmtId="0" fontId="3" fillId="0" borderId="0" xfId="0" applyFont="1" applyAlignment="1">
      <alignment wrapText="1"/>
    </xf>
    <xf numFmtId="0" fontId="13" fillId="0" borderId="0" xfId="0" applyFont="1" applyAlignment="1">
      <alignment horizontal="left" wrapText="1"/>
    </xf>
    <xf numFmtId="0" fontId="3" fillId="0" borderId="1" xfId="0" applyFont="1" applyBorder="1" applyAlignment="1"/>
    <xf numFmtId="0" fontId="14" fillId="0" borderId="1" xfId="0" applyFont="1" applyBorder="1" applyAlignment="1">
      <alignment wrapText="1"/>
    </xf>
    <xf numFmtId="0" fontId="3" fillId="0" borderId="1" xfId="0" applyFont="1" applyBorder="1" applyAlignment="1">
      <alignment vertical="center" wrapText="1"/>
    </xf>
    <xf numFmtId="0" fontId="7" fillId="5" borderId="1" xfId="0" applyFont="1" applyFill="1" applyBorder="1" applyAlignment="1">
      <alignment vertical="center" wrapText="1"/>
    </xf>
    <xf numFmtId="0" fontId="3" fillId="5" borderId="1" xfId="0" applyFont="1" applyFill="1" applyBorder="1" applyAlignment="1">
      <alignment wrapText="1"/>
    </xf>
    <xf numFmtId="0" fontId="15" fillId="0" borderId="0" xfId="0" applyFont="1" applyAlignment="1"/>
    <xf numFmtId="0" fontId="14" fillId="4" borderId="0" xfId="0" applyFont="1" applyFill="1" applyAlignment="1"/>
    <xf numFmtId="0" fontId="11" fillId="2" borderId="1" xfId="0" applyFont="1" applyFill="1" applyBorder="1" applyAlignment="1"/>
    <xf numFmtId="0" fontId="16" fillId="0" borderId="0" xfId="0" applyFont="1" applyAlignment="1">
      <alignment horizontal="right"/>
    </xf>
    <xf numFmtId="0" fontId="16" fillId="0" borderId="5" xfId="0" applyFont="1" applyBorder="1" applyAlignment="1"/>
    <xf numFmtId="0" fontId="16" fillId="4" borderId="0" xfId="0" applyFont="1" applyFill="1" applyAlignment="1">
      <alignment horizontal="center"/>
    </xf>
    <xf numFmtId="0" fontId="16" fillId="0" borderId="5" xfId="0" applyFont="1" applyBorder="1" applyAlignment="1">
      <alignment horizontal="right"/>
    </xf>
    <xf numFmtId="164" fontId="16" fillId="0" borderId="0" xfId="0" applyNumberFormat="1" applyFont="1" applyAlignment="1">
      <alignment horizontal="right"/>
    </xf>
    <xf numFmtId="164" fontId="17" fillId="0" borderId="0" xfId="0" applyNumberFormat="1" applyFont="1" applyAlignment="1">
      <alignment horizontal="right" vertical="top"/>
    </xf>
    <xf numFmtId="165" fontId="16" fillId="0" borderId="0" xfId="0" applyNumberFormat="1" applyFont="1" applyAlignment="1">
      <alignment horizontal="right"/>
    </xf>
    <xf numFmtId="166" fontId="16" fillId="0" borderId="5" xfId="0" applyNumberFormat="1" applyFont="1" applyBorder="1" applyAlignment="1">
      <alignment horizontal="right"/>
    </xf>
    <xf numFmtId="0" fontId="11" fillId="0" borderId="0" xfId="0" applyFont="1" applyAlignment="1">
      <alignment horizontal="right"/>
    </xf>
    <xf numFmtId="0" fontId="11" fillId="0" borderId="5" xfId="0" applyFont="1" applyBorder="1" applyAlignment="1">
      <alignment horizontal="right"/>
    </xf>
    <xf numFmtId="0" fontId="17" fillId="0" borderId="5" xfId="0" applyFont="1" applyBorder="1" applyAlignment="1">
      <alignment horizontal="right" vertical="top"/>
    </xf>
    <xf numFmtId="3" fontId="16" fillId="4" borderId="0" xfId="0" applyNumberFormat="1" applyFont="1" applyFill="1" applyAlignment="1">
      <alignment horizontal="center"/>
    </xf>
    <xf numFmtId="3" fontId="16" fillId="4" borderId="5" xfId="0" applyNumberFormat="1" applyFont="1" applyFill="1" applyBorder="1" applyAlignment="1">
      <alignment horizontal="center"/>
    </xf>
    <xf numFmtId="0" fontId="16" fillId="4" borderId="0" xfId="0" applyFont="1" applyFill="1" applyAlignment="1">
      <alignment horizontal="center"/>
    </xf>
    <xf numFmtId="0" fontId="16" fillId="4" borderId="5" xfId="0" applyFont="1" applyFill="1" applyBorder="1" applyAlignment="1">
      <alignment horizontal="center"/>
    </xf>
    <xf numFmtId="167" fontId="3" fillId="0" borderId="0" xfId="0" applyNumberFormat="1" applyFont="1" applyAlignment="1"/>
    <xf numFmtId="168" fontId="3" fillId="0" borderId="5" xfId="0" applyNumberFormat="1" applyFont="1" applyBorder="1"/>
    <xf numFmtId="165" fontId="16" fillId="0" borderId="0" xfId="0" applyNumberFormat="1" applyFont="1" applyAlignment="1">
      <alignment horizontal="right"/>
    </xf>
    <xf numFmtId="165" fontId="16" fillId="0" borderId="5" xfId="0" applyNumberFormat="1" applyFont="1" applyBorder="1" applyAlignment="1">
      <alignment horizontal="right"/>
    </xf>
    <xf numFmtId="3" fontId="11" fillId="0" borderId="0" xfId="0" applyNumberFormat="1" applyFont="1" applyAlignment="1">
      <alignment horizontal="right"/>
    </xf>
    <xf numFmtId="0" fontId="11" fillId="0" borderId="0" xfId="0" applyFont="1" applyAlignment="1">
      <alignment horizontal="right"/>
    </xf>
    <xf numFmtId="0" fontId="3" fillId="4" borderId="0" xfId="0" applyFont="1" applyFill="1" applyAlignment="1"/>
    <xf numFmtId="0" fontId="11" fillId="0" borderId="0" xfId="0" applyFont="1" applyAlignment="1">
      <alignment horizontal="right"/>
    </xf>
    <xf numFmtId="0" fontId="3" fillId="4" borderId="0" xfId="0" applyFont="1" applyFill="1" applyAlignment="1">
      <alignment horizontal="center"/>
    </xf>
    <xf numFmtId="2" fontId="16" fillId="0" borderId="0" xfId="0" applyNumberFormat="1" applyFont="1" applyAlignment="1">
      <alignment horizontal="right"/>
    </xf>
    <xf numFmtId="3" fontId="16" fillId="0" borderId="0" xfId="0" applyNumberFormat="1" applyFont="1" applyAlignment="1">
      <alignment horizontal="right"/>
    </xf>
    <xf numFmtId="0" fontId="18" fillId="0" borderId="0" xfId="0" applyFont="1" applyAlignment="1">
      <alignment horizontal="center"/>
    </xf>
    <xf numFmtId="0" fontId="0" fillId="0" borderId="0" xfId="0"/>
    <xf numFmtId="0" fontId="0" fillId="6" borderId="0" xfId="0" applyFont="1" applyFill="1" applyAlignment="1"/>
    <xf numFmtId="0" fontId="0" fillId="7" borderId="0" xfId="0" applyFont="1" applyFill="1" applyAlignment="1"/>
    <xf numFmtId="0" fontId="3" fillId="0" borderId="2" xfId="0" applyFont="1" applyBorder="1" applyAlignment="1">
      <alignment horizontal="center" vertical="center"/>
    </xf>
    <xf numFmtId="0" fontId="9" fillId="0" borderId="4" xfId="0" applyFont="1" applyBorder="1"/>
    <xf numFmtId="0" fontId="9" fillId="0" borderId="3" xfId="0" applyFont="1" applyBorder="1"/>
    <xf numFmtId="0" fontId="3" fillId="0" borderId="2" xfId="0" applyFont="1" applyBorder="1" applyAlignment="1">
      <alignment vertical="center"/>
    </xf>
    <xf numFmtId="0" fontId="3" fillId="0" borderId="2" xfId="0" applyFont="1" applyBorder="1" applyAlignment="1">
      <alignment horizontal="center" vertical="center" wrapText="1"/>
    </xf>
    <xf numFmtId="0" fontId="8" fillId="0" borderId="2" xfId="0" applyFont="1" applyBorder="1" applyAlignment="1">
      <alignment vertical="center" wrapText="1"/>
    </xf>
    <xf numFmtId="0" fontId="1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oneval.org.mx/coordinacion/entidades/Coahuila/Paginas/principal.aspx" TargetMode="External"/><Relationship Id="rId13" Type="http://schemas.openxmlformats.org/officeDocument/2006/relationships/hyperlink" Target="https://www.inegi.org.mx/programas/engspjm/2009/" TargetMode="External"/><Relationship Id="rId3" Type="http://schemas.openxmlformats.org/officeDocument/2006/relationships/hyperlink" Target="http://www.snim.rami.gob.mx/" TargetMode="External"/><Relationship Id="rId7" Type="http://schemas.openxmlformats.org/officeDocument/2006/relationships/hyperlink" Target="https://www.coneval.org.mx/Medicion/Paginas/Cohesion_Social.aspx" TargetMode="External"/><Relationship Id="rId12" Type="http://schemas.openxmlformats.org/officeDocument/2006/relationships/hyperlink" Target="https://www.gob.mx/sesnsp/acciones-y-programas/datos-abiertos-de-incidencia-delictiva" TargetMode="External"/><Relationship Id="rId2" Type="http://schemas.openxmlformats.org/officeDocument/2006/relationships/hyperlink" Target="https://datos.gob.mx/busca/dataset/indicadores-de-pobreza-municipal-2010--2015" TargetMode="External"/><Relationship Id="rId1" Type="http://schemas.openxmlformats.org/officeDocument/2006/relationships/hyperlink" Target="https://datos.gob.mx/busca/dataset/indicadores-de-pobreza-municipal-2010--2015" TargetMode="External"/><Relationship Id="rId6" Type="http://schemas.openxmlformats.org/officeDocument/2006/relationships/hyperlink" Target="https://www.gob.mx/cnbv/acciones-y-programas/bases-de-datos-de-inclusion-financiera" TargetMode="External"/><Relationship Id="rId11" Type="http://schemas.openxmlformats.org/officeDocument/2006/relationships/hyperlink" Target="https://www.saludcoahuila.gob.mx/COVID19/municipios.php" TargetMode="External"/><Relationship Id="rId5" Type="http://schemas.openxmlformats.org/officeDocument/2006/relationships/hyperlink" Target="http://www.snim.rami.gob.mx/" TargetMode="External"/><Relationship Id="rId10" Type="http://schemas.openxmlformats.org/officeDocument/2006/relationships/hyperlink" Target="https://www.google.com/url?sa=t&amp;rct=j&amp;q=&amp;esrc=s&amp;source=web&amp;cd=&amp;cad=rja&amp;uact=8&amp;ved=2ahUKEwjlhL6M6cP0AhURlmoFHRZ1DOEQFnoECAIQAQ&amp;url=http%3A%2F%2Fwww.coahuilatransparente.gob.mx%2FBD%2FCatalogodeInformacionAdicional%2FSSCCatalogodeinformacionadicional19.xlsx&amp;usg=AOvVaw0kGYM4tfUNoD-RL4YXaRz4" TargetMode="External"/><Relationship Id="rId4" Type="http://schemas.openxmlformats.org/officeDocument/2006/relationships/hyperlink" Target="https://datos.gob.mx/busca/dataset/indicadores-de-pobreza-municipal-2010--2015" TargetMode="External"/><Relationship Id="rId9" Type="http://schemas.openxmlformats.org/officeDocument/2006/relationships/hyperlink" Target="https://datos.gob.mx/busca/dataset/indicadores-de-pobreza-municipal-2010--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58211-E175-439E-9BD3-F8816F7DE013}">
  <dimension ref="A1:AN39"/>
  <sheetViews>
    <sheetView tabSelected="1" topLeftCell="AB1" workbookViewId="0">
      <selection activeCell="AN8" sqref="AN8"/>
    </sheetView>
  </sheetViews>
  <sheetFormatPr baseColWidth="10" defaultRowHeight="13.2"/>
  <sheetData>
    <row r="1" spans="1:40" ht="13.8">
      <c r="A1" s="58" t="s">
        <v>152</v>
      </c>
      <c r="B1" s="58" t="s">
        <v>22</v>
      </c>
      <c r="C1" s="58" t="s">
        <v>153</v>
      </c>
      <c r="D1" s="58" t="s">
        <v>154</v>
      </c>
      <c r="E1" s="58" t="s">
        <v>155</v>
      </c>
      <c r="F1" t="s">
        <v>30</v>
      </c>
      <c r="G1" t="s">
        <v>37</v>
      </c>
      <c r="H1" t="s">
        <v>40</v>
      </c>
      <c r="I1" t="s">
        <v>46</v>
      </c>
      <c r="J1" t="s">
        <v>55</v>
      </c>
      <c r="K1" t="s">
        <v>59</v>
      </c>
      <c r="L1" t="s">
        <v>83</v>
      </c>
      <c r="M1" t="s">
        <v>78</v>
      </c>
      <c r="N1" t="s">
        <v>157</v>
      </c>
      <c r="O1" t="s">
        <v>158</v>
      </c>
      <c r="P1" t="s">
        <v>75</v>
      </c>
      <c r="Q1" t="s">
        <v>63</v>
      </c>
      <c r="R1" t="s">
        <v>159</v>
      </c>
      <c r="S1" t="s">
        <v>71</v>
      </c>
      <c r="T1" t="s">
        <v>160</v>
      </c>
      <c r="U1" t="s">
        <v>161</v>
      </c>
      <c r="V1" t="s">
        <v>162</v>
      </c>
      <c r="W1" t="s">
        <v>106</v>
      </c>
      <c r="X1" t="s">
        <v>110</v>
      </c>
      <c r="Y1" t="s">
        <v>115</v>
      </c>
      <c r="Z1" t="s">
        <v>128</v>
      </c>
      <c r="AA1" t="s">
        <v>163</v>
      </c>
      <c r="AB1" t="s">
        <v>164</v>
      </c>
      <c r="AC1" s="55" t="s">
        <v>204</v>
      </c>
      <c r="AD1" s="55" t="s">
        <v>205</v>
      </c>
      <c r="AE1" s="55" t="s">
        <v>206</v>
      </c>
      <c r="AF1" s="57" t="s">
        <v>119</v>
      </c>
      <c r="AG1" s="57" t="s">
        <v>123</v>
      </c>
      <c r="AH1" s="57" t="s">
        <v>27</v>
      </c>
      <c r="AI1" s="57" t="s">
        <v>34</v>
      </c>
      <c r="AJ1" s="57" t="s">
        <v>156</v>
      </c>
      <c r="AK1" s="55" t="s">
        <v>207</v>
      </c>
      <c r="AL1" s="55" t="s">
        <v>208</v>
      </c>
    </row>
    <row r="2" spans="1:40">
      <c r="A2">
        <v>1</v>
      </c>
      <c r="B2" t="s">
        <v>165</v>
      </c>
      <c r="C2">
        <v>1022</v>
      </c>
      <c r="D2">
        <v>814</v>
      </c>
      <c r="E2">
        <v>363</v>
      </c>
      <c r="F2">
        <v>0.99173553999999997</v>
      </c>
      <c r="G2">
        <v>0.98897999999999997</v>
      </c>
      <c r="H2">
        <v>0.97699999999999998</v>
      </c>
      <c r="I2">
        <v>0.26600000000000001</v>
      </c>
      <c r="J2">
        <v>0.96099999999999997</v>
      </c>
      <c r="K2">
        <v>0.95</v>
      </c>
      <c r="L2">
        <v>9008</v>
      </c>
      <c r="M2">
        <v>0.70299999999999996</v>
      </c>
      <c r="N2">
        <v>0.86599999999999999</v>
      </c>
      <c r="O2">
        <v>42.220999999999997</v>
      </c>
      <c r="P2">
        <v>0.85499999999999998</v>
      </c>
      <c r="Q2">
        <v>0.97788697999999996</v>
      </c>
      <c r="R2">
        <v>0.29361178999999998</v>
      </c>
      <c r="S2">
        <v>8.85</v>
      </c>
      <c r="T2">
        <v>0</v>
      </c>
      <c r="U2">
        <v>1204</v>
      </c>
      <c r="V2">
        <v>3845</v>
      </c>
      <c r="W2">
        <v>0.99724517999999995</v>
      </c>
      <c r="X2">
        <v>0.51</v>
      </c>
      <c r="Y2">
        <v>0.96399999999999997</v>
      </c>
      <c r="Z2">
        <v>0.30099999999999999</v>
      </c>
      <c r="AA2">
        <v>0.98894349000000004</v>
      </c>
      <c r="AB2">
        <v>1.6634050000000001E-2</v>
      </c>
      <c r="AC2" s="56">
        <v>18.93294415833644</v>
      </c>
      <c r="AD2" s="56">
        <v>100</v>
      </c>
      <c r="AE2" s="56">
        <v>50.903050687443198</v>
      </c>
      <c r="AF2">
        <v>0.43248532000000001</v>
      </c>
      <c r="AG2">
        <v>0.873</v>
      </c>
      <c r="AH2">
        <v>0.99724517999999995</v>
      </c>
      <c r="AI2">
        <v>2.82</v>
      </c>
      <c r="AJ2">
        <v>0.98923679060665359</v>
      </c>
      <c r="AK2" s="56">
        <v>-13.795895254900699</v>
      </c>
      <c r="AL2" s="56">
        <v>16.068274545132219</v>
      </c>
    </row>
    <row r="3" spans="1:40">
      <c r="A3">
        <v>2</v>
      </c>
      <c r="B3" t="s">
        <v>166</v>
      </c>
      <c r="C3">
        <v>163058</v>
      </c>
      <c r="D3">
        <v>117214</v>
      </c>
      <c r="E3">
        <v>47231</v>
      </c>
      <c r="F3">
        <v>0.99087464000000003</v>
      </c>
      <c r="G3">
        <v>0.99477000000000004</v>
      </c>
      <c r="H3">
        <v>0.90900000000000003</v>
      </c>
      <c r="I3">
        <v>0.79800000000000004</v>
      </c>
      <c r="J3">
        <v>0.748</v>
      </c>
      <c r="K3">
        <v>0.53400000000000003</v>
      </c>
      <c r="L3">
        <v>19626</v>
      </c>
      <c r="M3">
        <v>0.754</v>
      </c>
      <c r="N3">
        <v>0.91</v>
      </c>
      <c r="O3">
        <v>41.558999999999997</v>
      </c>
      <c r="P3">
        <v>0.83899999999999997</v>
      </c>
      <c r="Q3">
        <v>0.98321873000000004</v>
      </c>
      <c r="R3">
        <v>0.33863702000000001</v>
      </c>
      <c r="S3">
        <v>9.48</v>
      </c>
      <c r="T3">
        <v>1.3</v>
      </c>
      <c r="U3">
        <v>11371</v>
      </c>
      <c r="V3">
        <v>4925</v>
      </c>
      <c r="W3">
        <v>0.98843979999999998</v>
      </c>
      <c r="X3">
        <v>0.64800000000000002</v>
      </c>
      <c r="Y3">
        <v>0.84799999999999998</v>
      </c>
      <c r="Z3">
        <v>0.77800000000000002</v>
      </c>
      <c r="AA3">
        <v>0.96988414000000001</v>
      </c>
      <c r="AB3">
        <v>5.8261000000000001E-4</v>
      </c>
      <c r="AC3" s="56">
        <v>79.111049819372866</v>
      </c>
      <c r="AD3" s="56">
        <v>50.932751747343517</v>
      </c>
      <c r="AE3" s="56">
        <v>67.99848156561481</v>
      </c>
      <c r="AF3">
        <v>0.19659876000000001</v>
      </c>
      <c r="AG3">
        <v>0.89500000000000002</v>
      </c>
      <c r="AH3">
        <v>0.99307657999999999</v>
      </c>
      <c r="AI3">
        <v>3.45</v>
      </c>
      <c r="AJ3">
        <v>0.98074304848581484</v>
      </c>
      <c r="AK3" s="56">
        <v>9.1802453659692631</v>
      </c>
      <c r="AL3" s="56">
        <v>0.1087413312809502</v>
      </c>
    </row>
    <row r="4" spans="1:40">
      <c r="A4">
        <v>3</v>
      </c>
      <c r="B4" t="s">
        <v>167</v>
      </c>
      <c r="C4">
        <v>23056</v>
      </c>
      <c r="D4">
        <v>16746</v>
      </c>
      <c r="E4">
        <v>6850</v>
      </c>
      <c r="F4">
        <v>0.99751825000000005</v>
      </c>
      <c r="G4">
        <v>0.99473999999999996</v>
      </c>
      <c r="H4">
        <v>0.96399999999999997</v>
      </c>
      <c r="I4">
        <v>0.78600000000000003</v>
      </c>
      <c r="J4">
        <v>0.71899999999999997</v>
      </c>
      <c r="K4">
        <v>0.52400000000000002</v>
      </c>
      <c r="L4">
        <v>19347</v>
      </c>
      <c r="M4">
        <v>0.746</v>
      </c>
      <c r="N4">
        <v>0.875</v>
      </c>
      <c r="O4">
        <v>40.247</v>
      </c>
      <c r="P4">
        <v>0.85899999999999999</v>
      </c>
      <c r="Q4">
        <v>0.97921891999999999</v>
      </c>
      <c r="R4">
        <v>0.34432102999999997</v>
      </c>
      <c r="S4">
        <v>9.44</v>
      </c>
      <c r="T4">
        <v>2.4</v>
      </c>
      <c r="U4">
        <v>12611</v>
      </c>
      <c r="V4">
        <v>7514</v>
      </c>
      <c r="W4">
        <v>0.99620438</v>
      </c>
      <c r="X4">
        <v>0.64300000000000002</v>
      </c>
      <c r="Y4">
        <v>0.83499999999999996</v>
      </c>
      <c r="Z4">
        <v>0.70299999999999996</v>
      </c>
      <c r="AA4">
        <v>0.98495162999999997</v>
      </c>
      <c r="AB4">
        <v>1.3011800000000001E-3</v>
      </c>
      <c r="AC4" s="56">
        <v>82.979928031377085</v>
      </c>
      <c r="AD4" s="56">
        <v>61.723739055134622</v>
      </c>
      <c r="AE4" s="56">
        <v>74.597205618211035</v>
      </c>
      <c r="AF4">
        <v>0.23043892999999999</v>
      </c>
      <c r="AG4">
        <v>0.84799999999999998</v>
      </c>
      <c r="AH4">
        <v>0.99781021999999997</v>
      </c>
      <c r="AI4">
        <v>3.36</v>
      </c>
      <c r="AJ4">
        <v>0.97740284524635668</v>
      </c>
      <c r="AK4" s="56">
        <v>10.65739206022926</v>
      </c>
      <c r="AL4" s="56">
        <v>3.6186002795992049</v>
      </c>
    </row>
    <row r="5" spans="1:40">
      <c r="A5">
        <v>4</v>
      </c>
      <c r="B5" t="s">
        <v>168</v>
      </c>
      <c r="C5">
        <v>29578</v>
      </c>
      <c r="D5">
        <v>21494</v>
      </c>
      <c r="E5">
        <v>8633</v>
      </c>
      <c r="F5">
        <v>0.96606046999999995</v>
      </c>
      <c r="G5">
        <v>0.98309000000000002</v>
      </c>
      <c r="H5">
        <v>0.91100000000000003</v>
      </c>
      <c r="I5">
        <v>0.71399999999999997</v>
      </c>
      <c r="J5">
        <v>0.59</v>
      </c>
      <c r="K5">
        <v>0.48699999999999999</v>
      </c>
      <c r="L5">
        <v>24565</v>
      </c>
      <c r="M5">
        <v>0.68</v>
      </c>
      <c r="N5">
        <v>0.748</v>
      </c>
      <c r="O5">
        <v>41.996000000000002</v>
      </c>
      <c r="P5">
        <v>0.79200000000000004</v>
      </c>
      <c r="Q5">
        <v>0.96319902999999996</v>
      </c>
      <c r="R5">
        <v>0.3949009</v>
      </c>
      <c r="S5">
        <v>9.74</v>
      </c>
      <c r="T5">
        <v>0.5</v>
      </c>
      <c r="U5">
        <v>3183</v>
      </c>
      <c r="V5">
        <v>1483</v>
      </c>
      <c r="W5">
        <v>0.97440055999999997</v>
      </c>
      <c r="X5">
        <v>0.496</v>
      </c>
      <c r="Y5">
        <v>0.89800000000000002</v>
      </c>
      <c r="Z5">
        <v>0.48099999999999998</v>
      </c>
      <c r="AA5">
        <v>0.97901740000000004</v>
      </c>
      <c r="AB5">
        <v>1.7242500000000001E-3</v>
      </c>
      <c r="AC5" s="56">
        <v>40.132779068611903</v>
      </c>
      <c r="AD5" s="56">
        <v>31.431928049965979</v>
      </c>
      <c r="AE5" s="56">
        <v>36.70145754013182</v>
      </c>
      <c r="AF5">
        <v>0.28467103999999999</v>
      </c>
      <c r="AG5">
        <v>0.81399999999999995</v>
      </c>
      <c r="AH5">
        <v>0.99189157999999999</v>
      </c>
      <c r="AI5">
        <v>3.42</v>
      </c>
      <c r="AJ5">
        <v>0.9893501927107986</v>
      </c>
      <c r="AK5" s="56">
        <v>-5.7017490087337306</v>
      </c>
      <c r="AL5" s="56">
        <v>-6.2340648088393102</v>
      </c>
    </row>
    <row r="6" spans="1:40">
      <c r="A6">
        <v>5</v>
      </c>
      <c r="B6" t="s">
        <v>169</v>
      </c>
      <c r="C6">
        <v>1643</v>
      </c>
      <c r="D6">
        <v>1186</v>
      </c>
      <c r="E6">
        <v>471</v>
      </c>
      <c r="F6">
        <v>0.98938429000000006</v>
      </c>
      <c r="G6">
        <v>0.98938000000000004</v>
      </c>
      <c r="H6">
        <v>0.92</v>
      </c>
      <c r="I6">
        <v>0.32400000000000001</v>
      </c>
      <c r="J6">
        <v>0.85899999999999999</v>
      </c>
      <c r="K6">
        <v>0.84699999999999998</v>
      </c>
      <c r="L6">
        <v>8570</v>
      </c>
      <c r="M6">
        <v>0.65700000000000003</v>
      </c>
      <c r="N6">
        <v>0.79600000000000004</v>
      </c>
      <c r="O6">
        <v>44.121000000000002</v>
      </c>
      <c r="P6">
        <v>0.73799999999999999</v>
      </c>
      <c r="Q6">
        <v>0.92580101000000004</v>
      </c>
      <c r="R6">
        <v>0.22934233000000001</v>
      </c>
      <c r="S6">
        <v>7.54</v>
      </c>
      <c r="T6">
        <v>0</v>
      </c>
      <c r="U6">
        <v>388</v>
      </c>
      <c r="V6">
        <v>1998</v>
      </c>
      <c r="W6">
        <v>0.99363056999999999</v>
      </c>
      <c r="X6">
        <v>0.52900000000000003</v>
      </c>
      <c r="Y6">
        <v>0.94699999999999995</v>
      </c>
      <c r="Z6">
        <v>0.316</v>
      </c>
      <c r="AA6">
        <v>0.98650926999999999</v>
      </c>
      <c r="AB6">
        <v>7.9123600000000002E-3</v>
      </c>
      <c r="AC6" s="56">
        <v>0</v>
      </c>
      <c r="AD6" s="56">
        <v>60.380511584183502</v>
      </c>
      <c r="AE6" s="56">
        <v>23.812032737424481</v>
      </c>
      <c r="AF6">
        <v>0.19111381999999999</v>
      </c>
      <c r="AG6">
        <v>0.86699999999999999</v>
      </c>
      <c r="AH6">
        <v>0.99363056999999999</v>
      </c>
      <c r="AI6">
        <v>3.49</v>
      </c>
      <c r="AJ6">
        <v>0.99330493000608644</v>
      </c>
      <c r="AK6" s="56">
        <v>-21.02453734276007</v>
      </c>
      <c r="AL6" s="56">
        <v>3.1817043011245749</v>
      </c>
    </row>
    <row r="7" spans="1:40">
      <c r="A7">
        <v>6</v>
      </c>
      <c r="B7" t="s">
        <v>170</v>
      </c>
      <c r="C7">
        <v>29128</v>
      </c>
      <c r="D7">
        <v>21100</v>
      </c>
      <c r="E7">
        <v>8379</v>
      </c>
      <c r="F7">
        <v>0.96622509000000001</v>
      </c>
      <c r="G7">
        <v>0.98628000000000005</v>
      </c>
      <c r="H7">
        <v>0.95599999999999996</v>
      </c>
      <c r="I7">
        <v>0.79300000000000004</v>
      </c>
      <c r="J7">
        <v>0.76800000000000002</v>
      </c>
      <c r="K7">
        <v>0.57799999999999996</v>
      </c>
      <c r="L7">
        <v>21461</v>
      </c>
      <c r="M7">
        <v>0.74299999999999999</v>
      </c>
      <c r="N7">
        <v>0.879</v>
      </c>
      <c r="O7">
        <v>40.729999999999997</v>
      </c>
      <c r="P7">
        <v>0.88</v>
      </c>
      <c r="Q7">
        <v>0.98417062</v>
      </c>
      <c r="R7">
        <v>0.36909953000000001</v>
      </c>
      <c r="S7">
        <v>9.61</v>
      </c>
      <c r="T7">
        <v>0.9</v>
      </c>
      <c r="U7">
        <v>13180</v>
      </c>
      <c r="V7">
        <v>4887</v>
      </c>
      <c r="W7">
        <v>0.99510681000000001</v>
      </c>
      <c r="X7">
        <v>0.65799999999999992</v>
      </c>
      <c r="Y7">
        <v>0.84699999999999998</v>
      </c>
      <c r="Z7">
        <v>0.79900000000000004</v>
      </c>
      <c r="AA7">
        <v>0.98677725000000005</v>
      </c>
      <c r="AB7">
        <v>2.36885E-3</v>
      </c>
      <c r="AC7" s="56">
        <v>76.741548409819515</v>
      </c>
      <c r="AD7" s="56">
        <v>58.970297657752177</v>
      </c>
      <c r="AE7" s="56">
        <v>69.733167831539447</v>
      </c>
      <c r="AF7">
        <v>0.15922823</v>
      </c>
      <c r="AG7">
        <v>0.86199999999999999</v>
      </c>
      <c r="AH7">
        <v>0.99391335000000003</v>
      </c>
      <c r="AI7">
        <v>3.47</v>
      </c>
      <c r="AJ7">
        <v>0.97895495742927763</v>
      </c>
      <c r="AK7" s="56">
        <v>8.2755642200737523</v>
      </c>
      <c r="AL7" s="56">
        <v>2.7230204172917851</v>
      </c>
    </row>
    <row r="8" spans="1:40">
      <c r="A8">
        <v>7</v>
      </c>
      <c r="B8" t="s">
        <v>171</v>
      </c>
      <c r="C8">
        <v>12715</v>
      </c>
      <c r="D8">
        <v>9037</v>
      </c>
      <c r="E8">
        <v>3776</v>
      </c>
      <c r="F8">
        <v>0.94253178000000004</v>
      </c>
      <c r="G8">
        <v>0.98463999999999996</v>
      </c>
      <c r="H8">
        <v>0.9</v>
      </c>
      <c r="I8">
        <v>0.71699999999999997</v>
      </c>
      <c r="J8">
        <v>0.60799999999999998</v>
      </c>
      <c r="K8">
        <v>0.49</v>
      </c>
      <c r="L8">
        <v>32604</v>
      </c>
      <c r="M8">
        <v>0.68300000000000005</v>
      </c>
      <c r="N8">
        <v>0.76100000000000001</v>
      </c>
      <c r="O8">
        <v>42.82</v>
      </c>
      <c r="P8">
        <v>0.81799999999999995</v>
      </c>
      <c r="Q8">
        <v>0.96359410999999995</v>
      </c>
      <c r="R8">
        <v>0.31846851999999998</v>
      </c>
      <c r="S8">
        <v>8.85</v>
      </c>
      <c r="T8">
        <v>0</v>
      </c>
      <c r="U8">
        <v>3981</v>
      </c>
      <c r="V8">
        <v>3846</v>
      </c>
      <c r="W8">
        <v>0.98490465999999999</v>
      </c>
      <c r="X8">
        <v>0.60499999999999998</v>
      </c>
      <c r="Y8">
        <v>0.86799999999999999</v>
      </c>
      <c r="Z8">
        <v>0.45200000000000001</v>
      </c>
      <c r="AA8">
        <v>0.97864335999999996</v>
      </c>
      <c r="AB8">
        <v>2.7526500000000001E-3</v>
      </c>
      <c r="AC8" s="56">
        <v>45.036922343733188</v>
      </c>
      <c r="AD8" s="56">
        <v>30.695491668039001</v>
      </c>
      <c r="AE8" s="56">
        <v>39.381146865994637</v>
      </c>
      <c r="AF8">
        <v>0.20133699999999999</v>
      </c>
      <c r="AG8">
        <v>0.89</v>
      </c>
      <c r="AH8">
        <v>0.97192796999999997</v>
      </c>
      <c r="AI8">
        <v>3.36</v>
      </c>
      <c r="AJ8">
        <v>0.97609123082972871</v>
      </c>
      <c r="AK8" s="56">
        <v>-3.829335706979764</v>
      </c>
      <c r="AL8" s="56">
        <v>-6.4735969064359153</v>
      </c>
      <c r="AN8" s="65"/>
    </row>
    <row r="9" spans="1:40">
      <c r="A9">
        <v>8</v>
      </c>
      <c r="B9" t="s">
        <v>172</v>
      </c>
      <c r="C9">
        <v>3047</v>
      </c>
      <c r="D9">
        <v>2187</v>
      </c>
      <c r="E9">
        <v>908</v>
      </c>
      <c r="F9">
        <v>0.95154185000000002</v>
      </c>
      <c r="G9">
        <v>0.98789000000000005</v>
      </c>
      <c r="H9">
        <v>0.95</v>
      </c>
      <c r="I9">
        <v>0.73799999999999999</v>
      </c>
      <c r="J9">
        <v>0.45200000000000001</v>
      </c>
      <c r="K9">
        <v>0.35799999999999998</v>
      </c>
      <c r="L9">
        <v>4638</v>
      </c>
      <c r="M9">
        <v>0.65</v>
      </c>
      <c r="N9">
        <v>0.80900000000000005</v>
      </c>
      <c r="O9">
        <v>43.597000000000001</v>
      </c>
      <c r="P9">
        <v>0.82399999999999995</v>
      </c>
      <c r="Q9">
        <v>0.96570644999999999</v>
      </c>
      <c r="R9">
        <v>0.22222222</v>
      </c>
      <c r="S9">
        <v>8.11</v>
      </c>
      <c r="T9">
        <v>0</v>
      </c>
      <c r="U9">
        <v>928</v>
      </c>
      <c r="V9">
        <v>3237</v>
      </c>
      <c r="W9">
        <v>0.99559470999999999</v>
      </c>
      <c r="X9">
        <v>0.45999999999999996</v>
      </c>
      <c r="Y9">
        <v>0.88100000000000001</v>
      </c>
      <c r="Z9">
        <v>0.36899999999999999</v>
      </c>
      <c r="AA9">
        <v>0.98948331</v>
      </c>
      <c r="AB9">
        <v>2.95372E-3</v>
      </c>
      <c r="AC9" s="56">
        <v>24.90552044045273</v>
      </c>
      <c r="AD9" s="56">
        <v>31.587376719323942</v>
      </c>
      <c r="AE9" s="56">
        <v>27.540618691275181</v>
      </c>
      <c r="AF9">
        <v>0.35936986999999998</v>
      </c>
      <c r="AG9">
        <v>0.88200000000000001</v>
      </c>
      <c r="AH9">
        <v>0.99229075</v>
      </c>
      <c r="AI9">
        <v>3.36</v>
      </c>
      <c r="AJ9">
        <v>0.98457499179520835</v>
      </c>
      <c r="AK9" s="56">
        <v>-11.515551747583769</v>
      </c>
      <c r="AL9" s="56">
        <v>-6.1835038279403438</v>
      </c>
    </row>
    <row r="10" spans="1:40">
      <c r="A10">
        <v>9</v>
      </c>
      <c r="B10" t="s">
        <v>173</v>
      </c>
      <c r="C10">
        <v>59035</v>
      </c>
      <c r="D10">
        <v>42221</v>
      </c>
      <c r="E10">
        <v>15897</v>
      </c>
      <c r="F10">
        <v>0.98156885000000005</v>
      </c>
      <c r="G10">
        <v>0.98855000000000004</v>
      </c>
      <c r="H10">
        <v>0.92100000000000004</v>
      </c>
      <c r="I10">
        <v>0.71499999999999997</v>
      </c>
      <c r="J10">
        <v>0.64400000000000002</v>
      </c>
      <c r="K10">
        <v>0.49099999999999999</v>
      </c>
      <c r="L10">
        <v>17911</v>
      </c>
      <c r="M10">
        <v>0.69899999999999995</v>
      </c>
      <c r="N10">
        <v>0.82099999999999995</v>
      </c>
      <c r="O10">
        <v>42.216000000000001</v>
      </c>
      <c r="P10">
        <v>0.82399999999999995</v>
      </c>
      <c r="Q10">
        <v>0.97127021999999996</v>
      </c>
      <c r="R10">
        <v>0.36517372999999997</v>
      </c>
      <c r="S10">
        <v>9.39</v>
      </c>
      <c r="T10">
        <v>1.4</v>
      </c>
      <c r="U10">
        <v>5438</v>
      </c>
      <c r="V10">
        <v>4489</v>
      </c>
      <c r="W10">
        <v>0.98590929000000005</v>
      </c>
      <c r="X10">
        <v>0.54800000000000004</v>
      </c>
      <c r="Y10">
        <v>0.86299999999999999</v>
      </c>
      <c r="Z10">
        <v>0.57899999999999996</v>
      </c>
      <c r="AA10">
        <v>0.98446270999999996</v>
      </c>
      <c r="AB10">
        <v>9.6553000000000003E-4</v>
      </c>
      <c r="AC10" s="56">
        <v>55.547975288158547</v>
      </c>
      <c r="AD10" s="56">
        <v>43.090282730357622</v>
      </c>
      <c r="AE10" s="56">
        <v>50.635082448462413</v>
      </c>
      <c r="AF10">
        <v>0.22064876999999999</v>
      </c>
      <c r="AG10">
        <v>0.79600000000000004</v>
      </c>
      <c r="AH10">
        <v>0.99616280000000001</v>
      </c>
      <c r="AI10">
        <v>3.71</v>
      </c>
      <c r="AJ10">
        <v>0.9732700940120268</v>
      </c>
      <c r="AK10" s="56">
        <v>0.183808739354856</v>
      </c>
      <c r="AL10" s="56">
        <v>-2.4420873622439552</v>
      </c>
    </row>
    <row r="11" spans="1:40">
      <c r="A11">
        <v>10</v>
      </c>
      <c r="B11" t="s">
        <v>174</v>
      </c>
      <c r="C11">
        <v>82409</v>
      </c>
      <c r="D11">
        <v>60250</v>
      </c>
      <c r="E11">
        <v>23366</v>
      </c>
      <c r="F11">
        <v>0.99375159999999996</v>
      </c>
      <c r="G11">
        <v>0.99280999999999997</v>
      </c>
      <c r="H11">
        <v>0.94</v>
      </c>
      <c r="I11">
        <v>0.73499999999999999</v>
      </c>
      <c r="J11">
        <v>0.81599999999999995</v>
      </c>
      <c r="K11">
        <v>0.70199999999999996</v>
      </c>
      <c r="L11">
        <v>33618</v>
      </c>
      <c r="M11">
        <v>0.748</v>
      </c>
      <c r="N11">
        <v>0.88200000000000001</v>
      </c>
      <c r="O11">
        <v>39.957000000000001</v>
      </c>
      <c r="P11">
        <v>0.89</v>
      </c>
      <c r="Q11">
        <v>0.98502904999999996</v>
      </c>
      <c r="R11">
        <v>0.40833195</v>
      </c>
      <c r="S11">
        <v>10.130000000000001</v>
      </c>
      <c r="T11">
        <v>1.2</v>
      </c>
      <c r="U11">
        <v>7929</v>
      </c>
      <c r="V11">
        <v>4897</v>
      </c>
      <c r="W11">
        <v>0.99473593999999999</v>
      </c>
      <c r="X11">
        <v>0.63300000000000001</v>
      </c>
      <c r="Y11">
        <v>0.86499999999999999</v>
      </c>
      <c r="Z11">
        <v>0.76500000000000001</v>
      </c>
      <c r="AA11">
        <v>0.98137759000000002</v>
      </c>
      <c r="AB11">
        <v>1.82019E-3</v>
      </c>
      <c r="AC11" s="56">
        <v>82.214844013841429</v>
      </c>
      <c r="AD11" s="56">
        <v>70.286326500256308</v>
      </c>
      <c r="AE11" s="56">
        <v>77.510639923976882</v>
      </c>
      <c r="AF11">
        <v>0.15987330999999999</v>
      </c>
      <c r="AG11">
        <v>0.84</v>
      </c>
      <c r="AH11">
        <v>0.99601985999999998</v>
      </c>
      <c r="AI11">
        <v>3.52</v>
      </c>
      <c r="AJ11">
        <v>0.97934691599218526</v>
      </c>
      <c r="AK11" s="56">
        <v>10.36528120395382</v>
      </c>
      <c r="AL11" s="56">
        <v>6.4036535196599393</v>
      </c>
    </row>
    <row r="12" spans="1:40">
      <c r="A12">
        <v>11</v>
      </c>
      <c r="B12" t="s">
        <v>175</v>
      </c>
      <c r="C12">
        <v>11898</v>
      </c>
      <c r="D12">
        <v>8530</v>
      </c>
      <c r="E12">
        <v>3402</v>
      </c>
      <c r="F12">
        <v>0.97560259000000005</v>
      </c>
      <c r="G12">
        <v>0.95650000000000002</v>
      </c>
      <c r="H12">
        <v>0.93700000000000006</v>
      </c>
      <c r="I12">
        <v>0.81399999999999995</v>
      </c>
      <c r="J12">
        <v>0.52200000000000002</v>
      </c>
      <c r="K12">
        <v>0.308</v>
      </c>
      <c r="L12">
        <v>11357</v>
      </c>
      <c r="M12">
        <v>0.63600000000000001</v>
      </c>
      <c r="N12">
        <v>0.70299999999999996</v>
      </c>
      <c r="O12">
        <v>42.92</v>
      </c>
      <c r="P12">
        <v>0.81699999999999995</v>
      </c>
      <c r="Q12">
        <v>0.95334114999999997</v>
      </c>
      <c r="R12">
        <v>0.22297773000000001</v>
      </c>
      <c r="S12">
        <v>8.2899999999999991</v>
      </c>
      <c r="T12">
        <v>0</v>
      </c>
      <c r="U12">
        <v>648</v>
      </c>
      <c r="V12">
        <v>1560</v>
      </c>
      <c r="W12">
        <v>0.98412697999999998</v>
      </c>
      <c r="X12">
        <v>0.56800000000000006</v>
      </c>
      <c r="Y12">
        <v>0.85699999999999998</v>
      </c>
      <c r="Z12">
        <v>0.48099999999999998</v>
      </c>
      <c r="AA12">
        <v>0.98815944</v>
      </c>
      <c r="AB12">
        <v>8.4048000000000006E-5</v>
      </c>
      <c r="AC12" s="56">
        <v>27.840275159000559</v>
      </c>
      <c r="AD12" s="56">
        <v>13.82247546437041</v>
      </c>
      <c r="AE12" s="56">
        <v>22.312128800554859</v>
      </c>
      <c r="AF12">
        <v>0.20154648</v>
      </c>
      <c r="AG12">
        <v>0.89500000000000002</v>
      </c>
      <c r="AH12">
        <v>0.98647854000000001</v>
      </c>
      <c r="AI12">
        <v>3.49</v>
      </c>
      <c r="AJ12">
        <v>0.98419902504622625</v>
      </c>
      <c r="AK12" s="56">
        <v>-10.39505557442531</v>
      </c>
      <c r="AL12" s="56">
        <v>-11.96168666304297</v>
      </c>
    </row>
    <row r="13" spans="1:40">
      <c r="A13">
        <v>12</v>
      </c>
      <c r="B13" t="s">
        <v>176</v>
      </c>
      <c r="C13">
        <v>1643</v>
      </c>
      <c r="D13">
        <v>1230</v>
      </c>
      <c r="E13">
        <v>521</v>
      </c>
      <c r="F13">
        <v>0.97696737</v>
      </c>
      <c r="G13">
        <v>0.96353</v>
      </c>
      <c r="H13">
        <v>0.88500000000000001</v>
      </c>
      <c r="I13">
        <v>0.65700000000000003</v>
      </c>
      <c r="J13">
        <v>0.55000000000000004</v>
      </c>
      <c r="K13">
        <v>0.46600000000000003</v>
      </c>
      <c r="L13">
        <v>6393</v>
      </c>
      <c r="M13">
        <v>0.64900000000000002</v>
      </c>
      <c r="N13">
        <v>0.77800000000000002</v>
      </c>
      <c r="O13">
        <v>44.372999999999998</v>
      </c>
      <c r="P13">
        <v>0.72799999999999998</v>
      </c>
      <c r="Q13">
        <v>0.93089431</v>
      </c>
      <c r="R13">
        <v>0.20243902</v>
      </c>
      <c r="S13">
        <v>7.48</v>
      </c>
      <c r="T13">
        <v>0</v>
      </c>
      <c r="U13">
        <v>959</v>
      </c>
      <c r="V13">
        <v>2488</v>
      </c>
      <c r="W13">
        <v>0.98080613999999999</v>
      </c>
      <c r="X13">
        <v>0.55899999999999994</v>
      </c>
      <c r="Y13">
        <v>0.85599999999999998</v>
      </c>
      <c r="Z13">
        <v>0.43</v>
      </c>
      <c r="AA13">
        <v>0.98699186999999999</v>
      </c>
      <c r="AB13">
        <v>4.2605000000000004E-3</v>
      </c>
      <c r="AC13" s="56">
        <v>11.610444785807831</v>
      </c>
      <c r="AD13" s="56">
        <v>14.87647995876908</v>
      </c>
      <c r="AE13" s="56">
        <v>12.8984586568348</v>
      </c>
      <c r="AF13">
        <v>0.1880706</v>
      </c>
      <c r="AG13">
        <v>0.879</v>
      </c>
      <c r="AH13">
        <v>0.98272552999999996</v>
      </c>
      <c r="AI13">
        <v>3.13</v>
      </c>
      <c r="AJ13">
        <v>0.99208764455264764</v>
      </c>
      <c r="AK13" s="56">
        <v>-16.591642535931879</v>
      </c>
      <c r="AL13" s="56">
        <v>-11.61886287864635</v>
      </c>
    </row>
    <row r="14" spans="1:40">
      <c r="A14">
        <v>13</v>
      </c>
      <c r="B14" t="s">
        <v>177</v>
      </c>
      <c r="C14">
        <v>1735</v>
      </c>
      <c r="D14">
        <v>1142</v>
      </c>
      <c r="E14">
        <v>492</v>
      </c>
      <c r="F14">
        <v>0.97357724000000001</v>
      </c>
      <c r="G14">
        <v>0.98373999999999995</v>
      </c>
      <c r="H14">
        <v>0.92200000000000004</v>
      </c>
      <c r="I14">
        <v>0.54400000000000004</v>
      </c>
      <c r="J14">
        <v>0.68400000000000005</v>
      </c>
      <c r="K14">
        <v>0.63600000000000001</v>
      </c>
      <c r="L14">
        <v>8339</v>
      </c>
      <c r="M14">
        <v>0.65</v>
      </c>
      <c r="N14">
        <v>0.76400000000000001</v>
      </c>
      <c r="O14">
        <v>43.969000000000001</v>
      </c>
      <c r="P14">
        <v>0.77300000000000002</v>
      </c>
      <c r="Q14">
        <v>0.95183888000000005</v>
      </c>
      <c r="R14">
        <v>0.23642732</v>
      </c>
      <c r="S14">
        <v>7.97</v>
      </c>
      <c r="T14">
        <v>0</v>
      </c>
      <c r="U14">
        <v>1340</v>
      </c>
      <c r="V14">
        <v>2154</v>
      </c>
      <c r="W14">
        <v>0.99186991999999996</v>
      </c>
      <c r="X14">
        <v>0.54200000000000004</v>
      </c>
      <c r="Y14">
        <v>0.877</v>
      </c>
      <c r="Z14">
        <v>0.311</v>
      </c>
      <c r="AA14">
        <v>0.99824869000000005</v>
      </c>
      <c r="AB14">
        <v>4.6109499999999999E-3</v>
      </c>
      <c r="AC14" s="56">
        <v>13.44293493206448</v>
      </c>
      <c r="AD14" s="56">
        <v>40.396548810917437</v>
      </c>
      <c r="AE14" s="56">
        <v>24.072529137809308</v>
      </c>
      <c r="AF14">
        <v>0.52507205000000001</v>
      </c>
      <c r="AG14">
        <v>0.97</v>
      </c>
      <c r="AH14">
        <v>0.98577236000000001</v>
      </c>
      <c r="AI14">
        <v>3.53</v>
      </c>
      <c r="AJ14">
        <v>0.98213256484149858</v>
      </c>
      <c r="AK14" s="56">
        <v>-15.891993538605391</v>
      </c>
      <c r="AL14" s="56">
        <v>-3.3182468675664438</v>
      </c>
    </row>
    <row r="15" spans="1:40">
      <c r="A15">
        <v>14</v>
      </c>
      <c r="B15" t="s">
        <v>178</v>
      </c>
      <c r="C15">
        <v>9502</v>
      </c>
      <c r="D15">
        <v>6893</v>
      </c>
      <c r="E15">
        <v>2727</v>
      </c>
      <c r="F15">
        <v>0.98239823999999998</v>
      </c>
      <c r="G15">
        <v>0.99046999999999996</v>
      </c>
      <c r="H15">
        <v>0.84099999999999997</v>
      </c>
      <c r="I15">
        <v>0.70699999999999996</v>
      </c>
      <c r="J15">
        <v>0.55300000000000005</v>
      </c>
      <c r="K15">
        <v>0.434</v>
      </c>
      <c r="L15">
        <v>9338</v>
      </c>
      <c r="M15">
        <v>0.61599999999999999</v>
      </c>
      <c r="N15">
        <v>0.71099999999999997</v>
      </c>
      <c r="O15">
        <v>44.637999999999998</v>
      </c>
      <c r="P15">
        <v>0.72399999999999998</v>
      </c>
      <c r="Q15">
        <v>0.96938924000000004</v>
      </c>
      <c r="R15">
        <v>0.19672131000000001</v>
      </c>
      <c r="S15">
        <v>7.53</v>
      </c>
      <c r="T15">
        <v>0</v>
      </c>
      <c r="U15">
        <v>360</v>
      </c>
      <c r="V15">
        <v>1638</v>
      </c>
      <c r="W15">
        <v>0.98643197999999999</v>
      </c>
      <c r="X15">
        <v>0.56699999999999995</v>
      </c>
      <c r="Y15">
        <v>0.85199999999999998</v>
      </c>
      <c r="Z15">
        <v>0.59799999999999998</v>
      </c>
      <c r="AA15">
        <v>0.98244595999999995</v>
      </c>
      <c r="AB15">
        <v>1.57862E-3</v>
      </c>
      <c r="AC15" s="56">
        <v>22.177625824679609</v>
      </c>
      <c r="AD15" s="56">
        <v>11.5645569999419</v>
      </c>
      <c r="AE15" s="56">
        <v>17.992190231825301</v>
      </c>
      <c r="AF15">
        <v>0.24931592999999999</v>
      </c>
      <c r="AG15">
        <v>0.874</v>
      </c>
      <c r="AH15">
        <v>0.98166483000000004</v>
      </c>
      <c r="AI15">
        <v>3.43</v>
      </c>
      <c r="AJ15">
        <v>0.96453378236160803</v>
      </c>
      <c r="AK15" s="56">
        <v>-12.557068252672069</v>
      </c>
      <c r="AL15" s="56">
        <v>-12.696093543609461</v>
      </c>
    </row>
    <row r="16" spans="1:40">
      <c r="A16">
        <v>15</v>
      </c>
      <c r="B16" t="s">
        <v>179</v>
      </c>
      <c r="C16">
        <v>1584</v>
      </c>
      <c r="D16">
        <v>1151</v>
      </c>
      <c r="E16">
        <v>486</v>
      </c>
      <c r="F16">
        <v>0.98765431999999997</v>
      </c>
      <c r="G16">
        <v>0.99177000000000004</v>
      </c>
      <c r="H16">
        <v>0.95399999999999996</v>
      </c>
      <c r="I16">
        <v>0.35399999999999998</v>
      </c>
      <c r="J16">
        <v>0.73799999999999999</v>
      </c>
      <c r="K16">
        <v>0.72099999999999997</v>
      </c>
      <c r="L16">
        <v>4423</v>
      </c>
      <c r="M16">
        <v>0.66400000000000003</v>
      </c>
      <c r="N16">
        <v>0.83</v>
      </c>
      <c r="O16">
        <v>43.363999999999997</v>
      </c>
      <c r="P16">
        <v>0.81</v>
      </c>
      <c r="Q16">
        <v>0.97132927999999996</v>
      </c>
      <c r="R16">
        <v>0.25629887000000001</v>
      </c>
      <c r="S16">
        <v>8.06</v>
      </c>
      <c r="T16">
        <v>0</v>
      </c>
      <c r="U16">
        <v>3632</v>
      </c>
      <c r="V16">
        <v>3840</v>
      </c>
      <c r="W16">
        <v>0.98971193000000002</v>
      </c>
      <c r="X16">
        <v>0.56000000000000005</v>
      </c>
      <c r="Y16">
        <v>0.89300000000000002</v>
      </c>
      <c r="Z16">
        <v>0.14799999999999999</v>
      </c>
      <c r="AA16">
        <v>0.99565594999999996</v>
      </c>
      <c r="AB16">
        <v>5.0505100000000002E-3</v>
      </c>
      <c r="AC16" s="56">
        <v>19.97749881380145</v>
      </c>
      <c r="AD16" s="56">
        <v>60.683923185345513</v>
      </c>
      <c r="AE16" s="56">
        <v>36.030736594128683</v>
      </c>
      <c r="AF16">
        <v>0.30618687</v>
      </c>
      <c r="AG16">
        <v>0.94399999999999995</v>
      </c>
      <c r="AH16">
        <v>0.98971193000000002</v>
      </c>
      <c r="AI16">
        <v>3.26</v>
      </c>
      <c r="AJ16">
        <v>0.99116161616161613</v>
      </c>
      <c r="AK16" s="56">
        <v>-13.39708185945533</v>
      </c>
      <c r="AL16" s="56">
        <v>3.2803914641233809</v>
      </c>
    </row>
    <row r="17" spans="1:38">
      <c r="A17">
        <v>16</v>
      </c>
      <c r="B17" t="s">
        <v>180</v>
      </c>
      <c r="C17">
        <v>1764</v>
      </c>
      <c r="D17">
        <v>1352</v>
      </c>
      <c r="E17">
        <v>553</v>
      </c>
      <c r="F17">
        <v>0.99819168000000003</v>
      </c>
      <c r="G17">
        <v>0.96926000000000001</v>
      </c>
      <c r="H17">
        <v>0.94699999999999995</v>
      </c>
      <c r="I17">
        <v>0.46300000000000002</v>
      </c>
      <c r="J17">
        <v>0.85699999999999998</v>
      </c>
      <c r="K17">
        <v>0.81</v>
      </c>
      <c r="L17">
        <v>24885</v>
      </c>
      <c r="M17">
        <v>0.70899999999999996</v>
      </c>
      <c r="N17">
        <v>0.88600000000000001</v>
      </c>
      <c r="O17">
        <v>42.715000000000003</v>
      </c>
      <c r="P17">
        <v>0.85499999999999998</v>
      </c>
      <c r="Q17">
        <v>0.96893490999999998</v>
      </c>
      <c r="R17">
        <v>0.29511833999999998</v>
      </c>
      <c r="S17">
        <v>8.99</v>
      </c>
      <c r="T17">
        <v>0</v>
      </c>
      <c r="U17">
        <v>1442</v>
      </c>
      <c r="V17">
        <v>4504</v>
      </c>
      <c r="W17">
        <v>1</v>
      </c>
      <c r="X17">
        <v>0.40400000000000003</v>
      </c>
      <c r="Y17">
        <v>0.93300000000000005</v>
      </c>
      <c r="Z17">
        <v>0.42799999999999999</v>
      </c>
      <c r="AA17">
        <v>0.99038462000000005</v>
      </c>
      <c r="AB17">
        <v>6.2358300000000004E-3</v>
      </c>
      <c r="AC17" s="56">
        <v>30.917865787374812</v>
      </c>
      <c r="AD17" s="56">
        <v>78.870744635999941</v>
      </c>
      <c r="AE17" s="56">
        <v>49.828860262888952</v>
      </c>
      <c r="AF17">
        <v>0.13605442000000001</v>
      </c>
      <c r="AG17">
        <v>0.95599999999999996</v>
      </c>
      <c r="AH17">
        <v>0.99457505000000002</v>
      </c>
      <c r="AI17">
        <v>3.19</v>
      </c>
      <c r="AJ17">
        <v>0.99489795918367352</v>
      </c>
      <c r="AK17" s="56">
        <v>-9.2200243188837856</v>
      </c>
      <c r="AL17" s="56">
        <v>9.1958073745802693</v>
      </c>
    </row>
    <row r="18" spans="1:38">
      <c r="A18">
        <v>17</v>
      </c>
      <c r="B18" t="s">
        <v>181</v>
      </c>
      <c r="C18">
        <v>118337</v>
      </c>
      <c r="D18">
        <v>86195</v>
      </c>
      <c r="E18">
        <v>31201</v>
      </c>
      <c r="F18">
        <v>0.98794910000000002</v>
      </c>
      <c r="G18">
        <v>0.99138000000000004</v>
      </c>
      <c r="H18">
        <v>0.92900000000000005</v>
      </c>
      <c r="I18">
        <v>0.75600000000000001</v>
      </c>
      <c r="J18">
        <v>0.64300000000000002</v>
      </c>
      <c r="K18">
        <v>0.47199999999999998</v>
      </c>
      <c r="L18">
        <v>39227</v>
      </c>
      <c r="M18">
        <v>0.69799999999999995</v>
      </c>
      <c r="N18">
        <v>0.84</v>
      </c>
      <c r="O18">
        <v>41.860999999999997</v>
      </c>
      <c r="P18">
        <v>0.83799999999999997</v>
      </c>
      <c r="Q18">
        <v>0.96909332999999998</v>
      </c>
      <c r="R18">
        <v>0.32794245999999999</v>
      </c>
      <c r="S18">
        <v>9.09</v>
      </c>
      <c r="T18">
        <v>0.9</v>
      </c>
      <c r="U18">
        <v>6296</v>
      </c>
      <c r="V18">
        <v>4397</v>
      </c>
      <c r="W18">
        <v>0.98195571000000004</v>
      </c>
      <c r="X18">
        <v>0.58899999999999997</v>
      </c>
      <c r="Y18">
        <v>0.86699999999999999</v>
      </c>
      <c r="Z18">
        <v>0.628</v>
      </c>
      <c r="AA18">
        <v>0.97695922000000002</v>
      </c>
      <c r="AB18">
        <v>1.6816400000000001E-3</v>
      </c>
      <c r="AC18" s="56">
        <v>63.190749726702087</v>
      </c>
      <c r="AD18" s="56">
        <v>43.233960664521298</v>
      </c>
      <c r="AE18" s="56">
        <v>55.32046671626459</v>
      </c>
      <c r="AF18">
        <v>0.23437301999999999</v>
      </c>
      <c r="AG18">
        <v>0.79</v>
      </c>
      <c r="AH18">
        <v>0.99599371999999997</v>
      </c>
      <c r="AI18">
        <v>3.78</v>
      </c>
      <c r="AJ18">
        <v>0.97988794713403249</v>
      </c>
      <c r="AK18" s="56">
        <v>3.1018377850458698</v>
      </c>
      <c r="AL18" s="56">
        <v>-2.3953549114944139</v>
      </c>
    </row>
    <row r="19" spans="1:38">
      <c r="A19">
        <v>18</v>
      </c>
      <c r="B19" t="s">
        <v>182</v>
      </c>
      <c r="C19">
        <v>237951</v>
      </c>
      <c r="D19">
        <v>177572</v>
      </c>
      <c r="E19">
        <v>69886</v>
      </c>
      <c r="F19">
        <v>0.99171507999999997</v>
      </c>
      <c r="G19">
        <v>0.99519000000000002</v>
      </c>
      <c r="H19">
        <v>0.95499999999999996</v>
      </c>
      <c r="I19">
        <v>0.79500000000000004</v>
      </c>
      <c r="J19">
        <v>0.82299999999999995</v>
      </c>
      <c r="K19">
        <v>0.66700000000000004</v>
      </c>
      <c r="L19">
        <v>24764</v>
      </c>
      <c r="M19">
        <v>0.78800000000000003</v>
      </c>
      <c r="N19">
        <v>0.88700000000000001</v>
      </c>
      <c r="O19">
        <v>39.564</v>
      </c>
      <c r="P19">
        <v>0.90200000000000002</v>
      </c>
      <c r="Q19">
        <v>0.98817944000000002</v>
      </c>
      <c r="R19">
        <v>0.50635797999999999</v>
      </c>
      <c r="S19">
        <v>11</v>
      </c>
      <c r="T19">
        <v>2.1</v>
      </c>
      <c r="U19">
        <v>35663</v>
      </c>
      <c r="V19">
        <v>6613</v>
      </c>
      <c r="W19">
        <v>0.99317460000000002</v>
      </c>
      <c r="X19">
        <v>0.61699999999999999</v>
      </c>
      <c r="Y19">
        <v>0.86799999999999999</v>
      </c>
      <c r="Z19">
        <v>0.77800000000000002</v>
      </c>
      <c r="AA19">
        <v>0.98033473999999998</v>
      </c>
      <c r="AB19">
        <v>1.8995500000000001E-3</v>
      </c>
      <c r="AC19" s="56">
        <v>100</v>
      </c>
      <c r="AD19" s="56">
        <v>77.284114033560769</v>
      </c>
      <c r="AE19" s="56">
        <v>91.041622435770449</v>
      </c>
      <c r="AF19">
        <v>0.15760808000000001</v>
      </c>
      <c r="AG19">
        <v>0.9</v>
      </c>
      <c r="AH19">
        <v>0.99536387999999998</v>
      </c>
      <c r="AI19">
        <v>3.4</v>
      </c>
      <c r="AJ19">
        <v>0.98223163592504337</v>
      </c>
      <c r="AK19" s="56">
        <v>17.155695099728302</v>
      </c>
      <c r="AL19" s="56">
        <v>8.6797424901719644</v>
      </c>
    </row>
    <row r="20" spans="1:38">
      <c r="A20">
        <v>19</v>
      </c>
      <c r="B20" t="s">
        <v>183</v>
      </c>
      <c r="C20">
        <v>7928</v>
      </c>
      <c r="D20">
        <v>5781</v>
      </c>
      <c r="E20">
        <v>2332</v>
      </c>
      <c r="F20">
        <v>0.99571184000000001</v>
      </c>
      <c r="G20">
        <v>0.99785999999999997</v>
      </c>
      <c r="H20">
        <v>0.93200000000000005</v>
      </c>
      <c r="I20">
        <v>0.83799999999999997</v>
      </c>
      <c r="J20">
        <v>0.61899999999999999</v>
      </c>
      <c r="K20">
        <v>0.379</v>
      </c>
      <c r="L20">
        <v>23530</v>
      </c>
      <c r="M20">
        <v>0.75</v>
      </c>
      <c r="N20">
        <v>0.91400000000000003</v>
      </c>
      <c r="O20">
        <v>40.573999999999998</v>
      </c>
      <c r="P20">
        <v>0.876</v>
      </c>
      <c r="Q20">
        <v>0.98304791999999996</v>
      </c>
      <c r="R20">
        <v>0.30340771</v>
      </c>
      <c r="S20">
        <v>9.1300000000000008</v>
      </c>
      <c r="T20">
        <v>1.7</v>
      </c>
      <c r="U20">
        <v>4399</v>
      </c>
      <c r="V20">
        <v>4617</v>
      </c>
      <c r="W20">
        <v>0.99699828000000001</v>
      </c>
      <c r="X20">
        <v>0.61699999999999999</v>
      </c>
      <c r="Y20">
        <v>0.873</v>
      </c>
      <c r="Z20">
        <v>0.63300000000000001</v>
      </c>
      <c r="AA20">
        <v>0.98823733000000002</v>
      </c>
      <c r="AB20">
        <v>2.3965700000000002E-3</v>
      </c>
      <c r="AC20" s="56">
        <v>71.656984145489815</v>
      </c>
      <c r="AD20" s="56">
        <v>55.491837064804841</v>
      </c>
      <c r="AE20" s="56">
        <v>65.281996564374623</v>
      </c>
      <c r="AF20">
        <v>0.18617558000000001</v>
      </c>
      <c r="AG20">
        <v>0.84099999999999997</v>
      </c>
      <c r="AH20">
        <v>0.99742710000000001</v>
      </c>
      <c r="AI20">
        <v>3.38</v>
      </c>
      <c r="AJ20">
        <v>0.97969223007063577</v>
      </c>
      <c r="AK20" s="56">
        <v>6.3342657652649752</v>
      </c>
      <c r="AL20" s="56">
        <v>1.591621992820117</v>
      </c>
    </row>
    <row r="21" spans="1:38">
      <c r="A21">
        <v>20</v>
      </c>
      <c r="B21" t="s">
        <v>184</v>
      </c>
      <c r="C21">
        <v>71627</v>
      </c>
      <c r="D21">
        <v>51328</v>
      </c>
      <c r="E21">
        <v>20657</v>
      </c>
      <c r="F21">
        <v>0.98170111999999998</v>
      </c>
      <c r="G21">
        <v>0.99065999999999999</v>
      </c>
      <c r="H21">
        <v>0.92400000000000004</v>
      </c>
      <c r="I21">
        <v>0.78300000000000003</v>
      </c>
      <c r="J21">
        <v>0.72399999999999998</v>
      </c>
      <c r="K21">
        <v>0.52600000000000002</v>
      </c>
      <c r="L21">
        <v>24262</v>
      </c>
      <c r="M21">
        <v>0.72199999999999998</v>
      </c>
      <c r="N21">
        <v>0.90100000000000002</v>
      </c>
      <c r="O21">
        <v>41.136000000000003</v>
      </c>
      <c r="P21">
        <v>0.84099999999999997</v>
      </c>
      <c r="Q21">
        <v>0.97500390000000003</v>
      </c>
      <c r="R21">
        <v>0.32265041</v>
      </c>
      <c r="S21">
        <v>9.08</v>
      </c>
      <c r="T21">
        <v>1.8</v>
      </c>
      <c r="U21">
        <v>7606</v>
      </c>
      <c r="V21">
        <v>4899</v>
      </c>
      <c r="W21">
        <v>0.98092656</v>
      </c>
      <c r="X21">
        <v>0.624</v>
      </c>
      <c r="Y21">
        <v>0.83399999999999996</v>
      </c>
      <c r="Z21">
        <v>0.71399999999999997</v>
      </c>
      <c r="AA21">
        <v>0.97833541000000002</v>
      </c>
      <c r="AB21">
        <v>2.1360699999999999E-3</v>
      </c>
      <c r="AC21" s="56">
        <v>71.679397387416486</v>
      </c>
      <c r="AD21" s="56">
        <v>46.243295560820883</v>
      </c>
      <c r="AE21" s="56">
        <v>61.648258638899897</v>
      </c>
      <c r="AF21">
        <v>0.18008572</v>
      </c>
      <c r="AG21">
        <v>0.91300000000000003</v>
      </c>
      <c r="AH21">
        <v>0.98078133000000001</v>
      </c>
      <c r="AI21">
        <v>3.47</v>
      </c>
      <c r="AJ21">
        <v>0.98536864590168516</v>
      </c>
      <c r="AK21" s="56">
        <v>6.3428231931304762</v>
      </c>
      <c r="AL21" s="56">
        <v>-1.416543546695805</v>
      </c>
    </row>
    <row r="22" spans="1:38">
      <c r="A22">
        <v>21</v>
      </c>
      <c r="B22" t="s">
        <v>185</v>
      </c>
      <c r="C22">
        <v>6539</v>
      </c>
      <c r="D22">
        <v>4946</v>
      </c>
      <c r="E22">
        <v>1973</v>
      </c>
      <c r="F22">
        <v>0.99493158000000004</v>
      </c>
      <c r="G22">
        <v>0.99189000000000005</v>
      </c>
      <c r="H22">
        <v>0.96799999999999997</v>
      </c>
      <c r="I22">
        <v>0.76200000000000001</v>
      </c>
      <c r="J22">
        <v>0.79200000000000004</v>
      </c>
      <c r="K22">
        <v>0.67800000000000005</v>
      </c>
      <c r="L22">
        <v>20090</v>
      </c>
      <c r="M22">
        <v>0.71299999999999997</v>
      </c>
      <c r="N22">
        <v>0.85</v>
      </c>
      <c r="O22">
        <v>42.287999999999997</v>
      </c>
      <c r="P22">
        <v>0.88800000000000001</v>
      </c>
      <c r="Q22">
        <v>0.97695107000000003</v>
      </c>
      <c r="R22">
        <v>0.36008896000000001</v>
      </c>
      <c r="S22">
        <v>9.51</v>
      </c>
      <c r="T22">
        <v>0</v>
      </c>
      <c r="U22">
        <v>1300</v>
      </c>
      <c r="V22">
        <v>3480</v>
      </c>
      <c r="W22">
        <v>0.99543842000000005</v>
      </c>
      <c r="X22">
        <v>0.58800000000000008</v>
      </c>
      <c r="Y22">
        <v>0.876</v>
      </c>
      <c r="Z22">
        <v>0.75700000000000001</v>
      </c>
      <c r="AA22">
        <v>0.98887990000000003</v>
      </c>
      <c r="AB22">
        <v>3.05857E-3</v>
      </c>
      <c r="AC22" s="56">
        <v>59.214421642131633</v>
      </c>
      <c r="AD22" s="56">
        <v>64.708883591214018</v>
      </c>
      <c r="AE22" s="56">
        <v>61.381251706558487</v>
      </c>
      <c r="AF22">
        <v>0.14252944000000001</v>
      </c>
      <c r="AG22">
        <v>0.82499999999999996</v>
      </c>
      <c r="AH22">
        <v>0.99594526000000005</v>
      </c>
      <c r="AI22">
        <v>3.31</v>
      </c>
      <c r="AJ22">
        <v>0.9931182137941581</v>
      </c>
      <c r="AK22" s="56">
        <v>1.583666479680921</v>
      </c>
      <c r="AL22" s="56">
        <v>4.5895435272496714</v>
      </c>
    </row>
    <row r="23" spans="1:38">
      <c r="A23">
        <v>22</v>
      </c>
      <c r="B23" t="s">
        <v>186</v>
      </c>
      <c r="C23">
        <v>33129</v>
      </c>
      <c r="D23">
        <v>23558</v>
      </c>
      <c r="E23">
        <v>9372</v>
      </c>
      <c r="F23">
        <v>0.99381134999999998</v>
      </c>
      <c r="G23">
        <v>0.99370000000000003</v>
      </c>
      <c r="H23">
        <v>0.93300000000000005</v>
      </c>
      <c r="I23">
        <v>0.76200000000000001</v>
      </c>
      <c r="J23">
        <v>0.77700000000000002</v>
      </c>
      <c r="K23">
        <v>0.622</v>
      </c>
      <c r="L23">
        <v>26945</v>
      </c>
      <c r="M23">
        <v>0.72</v>
      </c>
      <c r="N23">
        <v>0.90300000000000002</v>
      </c>
      <c r="O23">
        <v>41.085000000000001</v>
      </c>
      <c r="P23">
        <v>0.83799999999999997</v>
      </c>
      <c r="Q23">
        <v>0.98242635</v>
      </c>
      <c r="R23">
        <v>0.31874522</v>
      </c>
      <c r="S23">
        <v>9.31</v>
      </c>
      <c r="T23">
        <v>0.8</v>
      </c>
      <c r="U23">
        <v>3799</v>
      </c>
      <c r="V23">
        <v>4413</v>
      </c>
      <c r="W23">
        <v>0.98911652000000005</v>
      </c>
      <c r="X23">
        <v>0.66500000000000004</v>
      </c>
      <c r="Y23">
        <v>0.85</v>
      </c>
      <c r="Z23">
        <v>0.76400000000000001</v>
      </c>
      <c r="AA23">
        <v>0.98917564999999996</v>
      </c>
      <c r="AB23">
        <v>7.8481000000000004E-4</v>
      </c>
      <c r="AC23" s="56">
        <v>70.317632947321883</v>
      </c>
      <c r="AD23" s="56">
        <v>55.920144965969101</v>
      </c>
      <c r="AE23" s="56">
        <v>64.639750363126424</v>
      </c>
      <c r="AF23">
        <v>0.17338284000000001</v>
      </c>
      <c r="AG23">
        <v>0.88300000000000001</v>
      </c>
      <c r="AH23">
        <v>0.99477165999999995</v>
      </c>
      <c r="AI23">
        <v>3.53</v>
      </c>
      <c r="AJ23">
        <v>0.98412267197923264</v>
      </c>
      <c r="AK23" s="56">
        <v>5.8228983645832058</v>
      </c>
      <c r="AL23" s="56">
        <v>1.7309327228449189</v>
      </c>
    </row>
    <row r="24" spans="1:38">
      <c r="A24">
        <v>23</v>
      </c>
      <c r="B24" t="s">
        <v>187</v>
      </c>
      <c r="C24">
        <v>9642</v>
      </c>
      <c r="D24">
        <v>6857</v>
      </c>
      <c r="E24">
        <v>2663</v>
      </c>
      <c r="F24">
        <v>0.93541118999999995</v>
      </c>
      <c r="G24">
        <v>0.93579000000000001</v>
      </c>
      <c r="H24">
        <v>0.92300000000000004</v>
      </c>
      <c r="I24">
        <v>0.754</v>
      </c>
      <c r="J24">
        <v>0.60399999999999998</v>
      </c>
      <c r="K24">
        <v>0.44900000000000001</v>
      </c>
      <c r="L24">
        <v>19131</v>
      </c>
      <c r="M24">
        <v>0.65100000000000002</v>
      </c>
      <c r="N24">
        <v>0.73599999999999999</v>
      </c>
      <c r="O24">
        <v>44.912999999999997</v>
      </c>
      <c r="P24">
        <v>0.79600000000000004</v>
      </c>
      <c r="Q24">
        <v>0.96120753000000003</v>
      </c>
      <c r="R24">
        <v>0.28700597999999999</v>
      </c>
      <c r="S24">
        <v>8.4499999999999993</v>
      </c>
      <c r="T24">
        <v>0</v>
      </c>
      <c r="U24">
        <v>28343</v>
      </c>
      <c r="V24">
        <v>1138</v>
      </c>
      <c r="W24">
        <v>0.98460382999999996</v>
      </c>
      <c r="X24">
        <v>0.59599999999999997</v>
      </c>
      <c r="Y24">
        <v>0.85699999999999998</v>
      </c>
      <c r="Z24">
        <v>0.53100000000000003</v>
      </c>
      <c r="AA24">
        <v>0.98964562</v>
      </c>
      <c r="AB24">
        <v>1.4519800000000001E-3</v>
      </c>
      <c r="AC24" s="56">
        <v>31.597857019164859</v>
      </c>
      <c r="AD24" s="56">
        <v>14.56217883775933</v>
      </c>
      <c r="AE24" s="56">
        <v>24.879561398328882</v>
      </c>
      <c r="AF24">
        <v>0.17413400000000001</v>
      </c>
      <c r="AG24">
        <v>0.88600000000000001</v>
      </c>
      <c r="AH24">
        <v>0.95080735999999999</v>
      </c>
      <c r="AI24">
        <v>3.57</v>
      </c>
      <c r="AJ24">
        <v>0.96992325243725364</v>
      </c>
      <c r="AK24" s="56">
        <v>-8.9604020859978029</v>
      </c>
      <c r="AL24" s="56">
        <v>-11.721091949126871</v>
      </c>
    </row>
    <row r="25" spans="1:38">
      <c r="A25">
        <v>24</v>
      </c>
      <c r="B25" t="s">
        <v>188</v>
      </c>
      <c r="C25">
        <v>44472</v>
      </c>
      <c r="D25">
        <v>32659</v>
      </c>
      <c r="E25">
        <v>12719</v>
      </c>
      <c r="F25">
        <v>0.96469848000000002</v>
      </c>
      <c r="G25">
        <v>0.98395999999999995</v>
      </c>
      <c r="H25">
        <v>0.94299999999999995</v>
      </c>
      <c r="I25">
        <v>0.78900000000000003</v>
      </c>
      <c r="J25">
        <v>0.63900000000000001</v>
      </c>
      <c r="K25">
        <v>0.46700000000000003</v>
      </c>
      <c r="L25">
        <v>18453</v>
      </c>
      <c r="M25">
        <v>0.71199999999999997</v>
      </c>
      <c r="N25">
        <v>0.78800000000000003</v>
      </c>
      <c r="O25">
        <v>42.093000000000004</v>
      </c>
      <c r="P25">
        <v>0.86699999999999999</v>
      </c>
      <c r="Q25">
        <v>0.96484888999999996</v>
      </c>
      <c r="R25">
        <v>0.35674698999999999</v>
      </c>
      <c r="S25">
        <v>9.32</v>
      </c>
      <c r="T25">
        <v>1.2</v>
      </c>
      <c r="U25">
        <v>6739</v>
      </c>
      <c r="V25">
        <v>4578</v>
      </c>
      <c r="W25">
        <v>0.98278167000000005</v>
      </c>
      <c r="X25">
        <v>0.59399999999999997</v>
      </c>
      <c r="Y25">
        <v>0.876</v>
      </c>
      <c r="Z25">
        <v>0.60299999999999998</v>
      </c>
      <c r="AA25">
        <v>0.97728037999999995</v>
      </c>
      <c r="AB25">
        <v>1.7764E-3</v>
      </c>
      <c r="AC25" s="56">
        <v>58.853384804393762</v>
      </c>
      <c r="AD25" s="56">
        <v>40.805487842503901</v>
      </c>
      <c r="AE25" s="56">
        <v>51.735904312380853</v>
      </c>
      <c r="AF25">
        <v>0.22353391</v>
      </c>
      <c r="AG25">
        <v>0.80200000000000005</v>
      </c>
      <c r="AH25">
        <v>0.99378882000000002</v>
      </c>
      <c r="AI25">
        <v>3.48</v>
      </c>
      <c r="AJ25">
        <v>0.98079690591833069</v>
      </c>
      <c r="AK25" s="56">
        <v>1.445821775829591</v>
      </c>
      <c r="AL25" s="56">
        <v>-3.185236024499837</v>
      </c>
    </row>
    <row r="26" spans="1:38">
      <c r="A26">
        <v>25</v>
      </c>
      <c r="B26" t="s">
        <v>189</v>
      </c>
      <c r="C26">
        <v>176327</v>
      </c>
      <c r="D26">
        <v>128865</v>
      </c>
      <c r="E26">
        <v>51705</v>
      </c>
      <c r="F26">
        <v>0.99305675999999998</v>
      </c>
      <c r="G26">
        <v>0.99512999999999996</v>
      </c>
      <c r="H26">
        <v>0.92500000000000004</v>
      </c>
      <c r="I26">
        <v>0.80600000000000005</v>
      </c>
      <c r="J26">
        <v>0.71599999999999997</v>
      </c>
      <c r="K26">
        <v>0.50700000000000001</v>
      </c>
      <c r="L26">
        <v>30365</v>
      </c>
      <c r="M26">
        <v>0.77800000000000002</v>
      </c>
      <c r="N26">
        <v>0.93300000000000005</v>
      </c>
      <c r="O26">
        <v>40.768000000000001</v>
      </c>
      <c r="P26">
        <v>0.873</v>
      </c>
      <c r="Q26">
        <v>0.98582236999999995</v>
      </c>
      <c r="R26">
        <v>0.40368602999999997</v>
      </c>
      <c r="S26">
        <v>10.16</v>
      </c>
      <c r="T26">
        <v>1.7</v>
      </c>
      <c r="U26">
        <v>25692</v>
      </c>
      <c r="V26">
        <v>6352</v>
      </c>
      <c r="W26">
        <v>0.99094864999999999</v>
      </c>
      <c r="X26">
        <v>0.629</v>
      </c>
      <c r="Y26">
        <v>0.84399999999999997</v>
      </c>
      <c r="Z26">
        <v>0.73899999999999999</v>
      </c>
      <c r="AA26">
        <v>0.97456253000000004</v>
      </c>
      <c r="AB26">
        <v>8.5068999999999997E-4</v>
      </c>
      <c r="AC26" s="56">
        <v>93.872937219841077</v>
      </c>
      <c r="AD26" s="56">
        <v>60.147226229619747</v>
      </c>
      <c r="AE26" s="56">
        <v>80.572656829331265</v>
      </c>
      <c r="AF26">
        <v>0.2000034</v>
      </c>
      <c r="AG26">
        <v>0.83599999999999997</v>
      </c>
      <c r="AH26">
        <v>0.99462333999999997</v>
      </c>
      <c r="AI26">
        <v>3.38</v>
      </c>
      <c r="AJ26">
        <v>0.98193129809955371</v>
      </c>
      <c r="AK26" s="56">
        <v>14.81636828836643</v>
      </c>
      <c r="AL26" s="56">
        <v>3.1058262868268458</v>
      </c>
    </row>
    <row r="27" spans="1:38">
      <c r="A27">
        <v>26</v>
      </c>
      <c r="B27" t="s">
        <v>190</v>
      </c>
      <c r="C27">
        <v>3239</v>
      </c>
      <c r="D27">
        <v>2357</v>
      </c>
      <c r="E27">
        <v>994</v>
      </c>
      <c r="F27">
        <v>0.97082495000000002</v>
      </c>
      <c r="G27">
        <v>0.98189000000000004</v>
      </c>
      <c r="H27">
        <v>0.96199999999999997</v>
      </c>
      <c r="I27">
        <v>0.64800000000000002</v>
      </c>
      <c r="J27">
        <v>0.77100000000000002</v>
      </c>
      <c r="K27">
        <v>0.66400000000000003</v>
      </c>
      <c r="L27">
        <v>6646</v>
      </c>
      <c r="M27">
        <v>0.64300000000000002</v>
      </c>
      <c r="N27">
        <v>0.82199999999999995</v>
      </c>
      <c r="O27">
        <v>43.576999999999998</v>
      </c>
      <c r="P27">
        <v>0.78400000000000003</v>
      </c>
      <c r="Q27">
        <v>0.96648281999999996</v>
      </c>
      <c r="R27">
        <v>0.20704285</v>
      </c>
      <c r="S27">
        <v>7.73</v>
      </c>
      <c r="T27">
        <v>0</v>
      </c>
      <c r="U27">
        <v>1112</v>
      </c>
      <c r="V27">
        <v>2686</v>
      </c>
      <c r="W27">
        <v>0.97686116999999995</v>
      </c>
      <c r="X27">
        <v>0.53400000000000003</v>
      </c>
      <c r="Y27">
        <v>0.879</v>
      </c>
      <c r="Z27">
        <v>0.68600000000000005</v>
      </c>
      <c r="AA27">
        <v>0.99787866000000003</v>
      </c>
      <c r="AB27">
        <v>4.6310600000000002E-3</v>
      </c>
      <c r="AC27" s="56">
        <v>23.94471263769994</v>
      </c>
      <c r="AD27" s="56">
        <v>42.122220858787948</v>
      </c>
      <c r="AE27" s="56">
        <v>31.113307429114929</v>
      </c>
      <c r="AF27">
        <v>0.20839764999999999</v>
      </c>
      <c r="AG27">
        <v>0.875</v>
      </c>
      <c r="AH27">
        <v>0.98189135000000005</v>
      </c>
      <c r="AI27">
        <v>3.24</v>
      </c>
      <c r="AJ27">
        <v>0.98548934856437176</v>
      </c>
      <c r="AK27" s="56">
        <v>-11.88239040000035</v>
      </c>
      <c r="AL27" s="56">
        <v>-2.7569575891787359</v>
      </c>
    </row>
    <row r="28" spans="1:38">
      <c r="A28">
        <v>27</v>
      </c>
      <c r="B28" t="s">
        <v>191</v>
      </c>
      <c r="C28">
        <v>122243</v>
      </c>
      <c r="D28">
        <v>87996</v>
      </c>
      <c r="E28">
        <v>34386</v>
      </c>
      <c r="F28">
        <v>0.98944337999999998</v>
      </c>
      <c r="G28">
        <v>0.99221000000000004</v>
      </c>
      <c r="H28">
        <v>0.97199999999999998</v>
      </c>
      <c r="I28">
        <v>0.73399999999999999</v>
      </c>
      <c r="J28">
        <v>0.82199999999999995</v>
      </c>
      <c r="K28">
        <v>0.72</v>
      </c>
      <c r="L28">
        <v>26446</v>
      </c>
      <c r="M28">
        <v>0.77800000000000002</v>
      </c>
      <c r="N28">
        <v>0.92200000000000004</v>
      </c>
      <c r="O28">
        <v>39.875999999999998</v>
      </c>
      <c r="P28">
        <v>0.878</v>
      </c>
      <c r="Q28">
        <v>0.98322651000000005</v>
      </c>
      <c r="R28">
        <v>0.42556480000000002</v>
      </c>
      <c r="S28">
        <v>10.53</v>
      </c>
      <c r="T28">
        <v>1.6</v>
      </c>
      <c r="U28">
        <v>10271</v>
      </c>
      <c r="V28">
        <v>4564</v>
      </c>
      <c r="W28">
        <v>0.99081021000000002</v>
      </c>
      <c r="X28">
        <v>0.61899999999999999</v>
      </c>
      <c r="Y28">
        <v>0.88800000000000001</v>
      </c>
      <c r="Z28">
        <v>0.753</v>
      </c>
      <c r="AA28">
        <v>0.98387427000000005</v>
      </c>
      <c r="AB28">
        <v>1.05528E-3</v>
      </c>
      <c r="AC28" s="56">
        <v>82.656675326822963</v>
      </c>
      <c r="AD28" s="56">
        <v>75.300708442368389</v>
      </c>
      <c r="AE28" s="56">
        <v>79.755730639995804</v>
      </c>
      <c r="AF28">
        <v>0.16478652999999999</v>
      </c>
      <c r="AG28">
        <v>0.82899999999999996</v>
      </c>
      <c r="AH28">
        <v>0.99560868000000002</v>
      </c>
      <c r="AI28">
        <v>3.52</v>
      </c>
      <c r="AJ28">
        <v>0.98836743208200062</v>
      </c>
      <c r="AK28" s="56">
        <v>10.533973426253869</v>
      </c>
      <c r="AL28" s="56">
        <v>8.0346232194482532</v>
      </c>
    </row>
    <row r="29" spans="1:38">
      <c r="A29">
        <v>28</v>
      </c>
      <c r="B29" t="s">
        <v>192</v>
      </c>
      <c r="C29">
        <v>64811</v>
      </c>
      <c r="D29">
        <v>48078</v>
      </c>
      <c r="E29">
        <v>20212</v>
      </c>
      <c r="F29">
        <v>0.99243024000000002</v>
      </c>
      <c r="G29">
        <v>0.99441000000000002</v>
      </c>
      <c r="H29">
        <v>0.95599999999999996</v>
      </c>
      <c r="I29">
        <v>0.78800000000000003</v>
      </c>
      <c r="J29">
        <v>0.77900000000000003</v>
      </c>
      <c r="K29">
        <v>0.59199999999999997</v>
      </c>
      <c r="L29">
        <v>18826</v>
      </c>
      <c r="M29">
        <v>0.754</v>
      </c>
      <c r="N29">
        <v>0.84199999999999997</v>
      </c>
      <c r="O29">
        <v>40.29</v>
      </c>
      <c r="P29">
        <v>0.88500000000000001</v>
      </c>
      <c r="Q29">
        <v>0.98379715999999995</v>
      </c>
      <c r="R29">
        <v>0.39762469</v>
      </c>
      <c r="S29">
        <v>9.99</v>
      </c>
      <c r="T29">
        <v>2.1</v>
      </c>
      <c r="U29">
        <v>12342</v>
      </c>
      <c r="V29">
        <v>6116</v>
      </c>
      <c r="W29">
        <v>0.99302394999999999</v>
      </c>
      <c r="X29">
        <v>0.63</v>
      </c>
      <c r="Y29">
        <v>0.86</v>
      </c>
      <c r="Z29">
        <v>0.71099999999999997</v>
      </c>
      <c r="AA29">
        <v>0.97048546000000002</v>
      </c>
      <c r="AB29">
        <v>1.35779E-3</v>
      </c>
      <c r="AC29" s="56">
        <v>85.055997453593449</v>
      </c>
      <c r="AD29" s="56">
        <v>64.321917759435678</v>
      </c>
      <c r="AE29" s="56">
        <v>76.879177292517141</v>
      </c>
      <c r="AF29">
        <v>0.16069802999999999</v>
      </c>
      <c r="AG29">
        <v>0.91300000000000003</v>
      </c>
      <c r="AH29">
        <v>0.99638828000000002</v>
      </c>
      <c r="AI29">
        <v>3.2</v>
      </c>
      <c r="AJ29">
        <v>0.97546712749378961</v>
      </c>
      <c r="AK29" s="56">
        <v>11.450040191298889</v>
      </c>
      <c r="AL29" s="56">
        <v>4.4636796513483423</v>
      </c>
    </row>
    <row r="30" spans="1:38">
      <c r="A30">
        <v>29</v>
      </c>
      <c r="B30" t="s">
        <v>193</v>
      </c>
      <c r="C30">
        <v>2471</v>
      </c>
      <c r="D30">
        <v>1818</v>
      </c>
      <c r="E30">
        <v>725</v>
      </c>
      <c r="F30">
        <v>0.99724137999999996</v>
      </c>
      <c r="G30">
        <v>0.99309999999999998</v>
      </c>
      <c r="H30">
        <v>0.96699999999999997</v>
      </c>
      <c r="I30">
        <v>0.70899999999999996</v>
      </c>
      <c r="J30">
        <v>0.79900000000000004</v>
      </c>
      <c r="K30">
        <v>0.68700000000000006</v>
      </c>
      <c r="L30">
        <v>12059</v>
      </c>
      <c r="M30">
        <v>0.68899999999999995</v>
      </c>
      <c r="N30">
        <v>0.874</v>
      </c>
      <c r="O30">
        <v>42.597999999999999</v>
      </c>
      <c r="P30">
        <v>0.84799999999999998</v>
      </c>
      <c r="Q30">
        <v>0.96589659000000005</v>
      </c>
      <c r="R30">
        <v>0.32453244999999997</v>
      </c>
      <c r="S30">
        <v>8.9700000000000006</v>
      </c>
      <c r="T30">
        <v>0</v>
      </c>
      <c r="U30">
        <v>1507</v>
      </c>
      <c r="V30">
        <v>3795</v>
      </c>
      <c r="W30">
        <v>0.99862068999999998</v>
      </c>
      <c r="X30">
        <v>0.49299999999999999</v>
      </c>
      <c r="Y30">
        <v>0.89400000000000002</v>
      </c>
      <c r="Z30">
        <v>0.65600000000000003</v>
      </c>
      <c r="AA30">
        <v>0.99339933999999996</v>
      </c>
      <c r="AB30">
        <v>4.0469399999999997E-3</v>
      </c>
      <c r="AC30" s="56">
        <v>42.969230655952792</v>
      </c>
      <c r="AD30" s="56">
        <v>66.745110429332755</v>
      </c>
      <c r="AE30" s="56">
        <v>52.345633946863202</v>
      </c>
      <c r="AF30">
        <v>0.25414811999999998</v>
      </c>
      <c r="AG30">
        <v>0.93700000000000006</v>
      </c>
      <c r="AH30">
        <v>0.99862068999999998</v>
      </c>
      <c r="AI30">
        <v>3.41</v>
      </c>
      <c r="AJ30">
        <v>0.98664508296236342</v>
      </c>
      <c r="AK30" s="56">
        <v>-4.6187851995683316</v>
      </c>
      <c r="AL30" s="56">
        <v>5.2518433506788709</v>
      </c>
    </row>
    <row r="31" spans="1:38">
      <c r="A31">
        <v>30</v>
      </c>
      <c r="B31" t="s">
        <v>194</v>
      </c>
      <c r="C31">
        <v>879958</v>
      </c>
      <c r="D31">
        <v>648009</v>
      </c>
      <c r="E31">
        <v>242588</v>
      </c>
      <c r="F31">
        <v>0.98748495000000003</v>
      </c>
      <c r="G31">
        <v>0.99590999999999996</v>
      </c>
      <c r="H31">
        <v>0.96099999999999997</v>
      </c>
      <c r="I31">
        <v>0.69799999999999995</v>
      </c>
      <c r="J31">
        <v>0.82499999999999996</v>
      </c>
      <c r="K31">
        <v>0.73199999999999998</v>
      </c>
      <c r="L31">
        <v>34654</v>
      </c>
      <c r="M31">
        <v>0.80500000000000005</v>
      </c>
      <c r="N31">
        <v>0.94199999999999995</v>
      </c>
      <c r="O31">
        <v>39.302999999999997</v>
      </c>
      <c r="P31">
        <v>0.89800000000000002</v>
      </c>
      <c r="Q31">
        <v>0.98746467999999998</v>
      </c>
      <c r="R31">
        <v>0.50639111000000003</v>
      </c>
      <c r="S31">
        <v>11.17</v>
      </c>
      <c r="T31">
        <v>1.7</v>
      </c>
      <c r="U31">
        <v>15642</v>
      </c>
      <c r="V31">
        <v>5250</v>
      </c>
      <c r="W31">
        <v>0.99009431999999997</v>
      </c>
      <c r="X31">
        <v>0.625</v>
      </c>
      <c r="Y31">
        <v>0.86699999999999999</v>
      </c>
      <c r="Z31">
        <v>0.69799999999999995</v>
      </c>
      <c r="AA31">
        <v>0.98312060000000001</v>
      </c>
      <c r="AB31">
        <v>8.9209000000000001E-4</v>
      </c>
      <c r="AC31" s="56">
        <v>95.049743915577935</v>
      </c>
      <c r="AD31" s="56">
        <v>79.891069423359653</v>
      </c>
      <c r="AE31" s="56">
        <v>89.07167510174537</v>
      </c>
      <c r="AF31">
        <v>0.16582837</v>
      </c>
      <c r="AG31">
        <v>0.83099999999999996</v>
      </c>
      <c r="AH31">
        <v>0.99474417999999998</v>
      </c>
      <c r="AI31">
        <v>3.62</v>
      </c>
      <c r="AJ31">
        <v>0.97974221496935077</v>
      </c>
      <c r="AK31" s="56">
        <v>15.265675820197529</v>
      </c>
      <c r="AL31" s="56">
        <v>9.5276765523449232</v>
      </c>
    </row>
    <row r="32" spans="1:38">
      <c r="A32">
        <v>31</v>
      </c>
      <c r="B32" t="s">
        <v>195</v>
      </c>
      <c r="C32">
        <v>24759</v>
      </c>
      <c r="D32">
        <v>18431</v>
      </c>
      <c r="E32">
        <v>7622</v>
      </c>
      <c r="F32">
        <v>0.99409603999999996</v>
      </c>
      <c r="G32">
        <v>0.99514999999999998</v>
      </c>
      <c r="H32">
        <v>0.97799999999999998</v>
      </c>
      <c r="I32">
        <v>0.78400000000000003</v>
      </c>
      <c r="J32">
        <v>0.81</v>
      </c>
      <c r="K32">
        <v>0.66300000000000003</v>
      </c>
      <c r="L32">
        <v>20049</v>
      </c>
      <c r="M32">
        <v>0.76300000000000001</v>
      </c>
      <c r="N32">
        <v>0.88400000000000001</v>
      </c>
      <c r="O32">
        <v>40.08</v>
      </c>
      <c r="P32">
        <v>0.89900000000000002</v>
      </c>
      <c r="Q32">
        <v>0.98513373999999998</v>
      </c>
      <c r="R32">
        <v>0.42938526999999999</v>
      </c>
      <c r="S32">
        <v>10.27</v>
      </c>
      <c r="T32">
        <v>2.2000000000000002</v>
      </c>
      <c r="U32">
        <v>8542</v>
      </c>
      <c r="V32">
        <v>6001</v>
      </c>
      <c r="W32">
        <v>0.99501443000000001</v>
      </c>
      <c r="X32">
        <v>0.65500000000000003</v>
      </c>
      <c r="Y32">
        <v>0.84299999999999997</v>
      </c>
      <c r="Z32">
        <v>0.73099999999999998</v>
      </c>
      <c r="AA32">
        <v>0.98350605000000002</v>
      </c>
      <c r="AB32">
        <v>1.9386900000000001E-3</v>
      </c>
      <c r="AC32" s="56">
        <v>87.913064989463024</v>
      </c>
      <c r="AD32" s="56">
        <v>72.484244015512843</v>
      </c>
      <c r="AE32" s="56">
        <v>81.828459534947456</v>
      </c>
      <c r="AF32">
        <v>0.15315643000000001</v>
      </c>
      <c r="AG32">
        <v>0.89600000000000002</v>
      </c>
      <c r="AH32">
        <v>0.99370243999999996</v>
      </c>
      <c r="AI32">
        <v>3.25</v>
      </c>
      <c r="AJ32">
        <v>0.98578294761500873</v>
      </c>
      <c r="AK32" s="56">
        <v>12.54087521753277</v>
      </c>
      <c r="AL32" s="56">
        <v>7.1185445892675219</v>
      </c>
    </row>
    <row r="33" spans="1:38">
      <c r="A33">
        <v>32</v>
      </c>
      <c r="B33" t="s">
        <v>196</v>
      </c>
      <c r="C33">
        <v>42260</v>
      </c>
      <c r="D33">
        <v>32046</v>
      </c>
      <c r="E33">
        <v>13094</v>
      </c>
      <c r="F33">
        <v>0.99549412000000004</v>
      </c>
      <c r="G33">
        <v>0.99426999999999999</v>
      </c>
      <c r="H33">
        <v>0.93300000000000005</v>
      </c>
      <c r="I33">
        <v>0.78900000000000003</v>
      </c>
      <c r="J33">
        <v>0.78300000000000003</v>
      </c>
      <c r="K33">
        <v>0.60199999999999998</v>
      </c>
      <c r="L33">
        <v>18826</v>
      </c>
      <c r="M33">
        <v>0.77200000000000002</v>
      </c>
      <c r="N33">
        <v>0.88600000000000001</v>
      </c>
      <c r="O33">
        <v>40.283000000000001</v>
      </c>
      <c r="P33">
        <v>0.874</v>
      </c>
      <c r="Q33">
        <v>0.98505273999999998</v>
      </c>
      <c r="R33">
        <v>0.41952193999999998</v>
      </c>
      <c r="S33">
        <v>9.9</v>
      </c>
      <c r="T33">
        <v>1.9</v>
      </c>
      <c r="U33">
        <v>19982</v>
      </c>
      <c r="V33">
        <v>6960</v>
      </c>
      <c r="W33">
        <v>0.99381396</v>
      </c>
      <c r="X33">
        <v>0.629</v>
      </c>
      <c r="Y33">
        <v>0.85799999999999998</v>
      </c>
      <c r="Z33">
        <v>0.751</v>
      </c>
      <c r="AA33">
        <v>0.98433501999999995</v>
      </c>
      <c r="AB33">
        <v>9.938499999999999E-4</v>
      </c>
      <c r="AC33" s="56">
        <v>86.919889579844849</v>
      </c>
      <c r="AD33" s="56">
        <v>66.509803319652477</v>
      </c>
      <c r="AE33" s="56">
        <v>78.870841477233768</v>
      </c>
      <c r="AF33">
        <v>0.12255088</v>
      </c>
      <c r="AG33">
        <v>0.90100000000000002</v>
      </c>
      <c r="AH33">
        <v>0.99740339</v>
      </c>
      <c r="AI33">
        <v>3.22</v>
      </c>
      <c r="AJ33">
        <v>0.97763842877425466</v>
      </c>
      <c r="AK33" s="56">
        <v>12.16167853757892</v>
      </c>
      <c r="AL33" s="56">
        <v>5.1753077436062958</v>
      </c>
    </row>
    <row r="34" spans="1:38">
      <c r="A34">
        <v>33</v>
      </c>
      <c r="B34" t="s">
        <v>197</v>
      </c>
      <c r="C34">
        <v>101041</v>
      </c>
      <c r="D34">
        <v>72410</v>
      </c>
      <c r="E34">
        <v>26577</v>
      </c>
      <c r="F34">
        <v>0.93648644000000003</v>
      </c>
      <c r="G34">
        <v>0.98770000000000002</v>
      </c>
      <c r="H34">
        <v>0.92800000000000005</v>
      </c>
      <c r="I34">
        <v>0.81699999999999995</v>
      </c>
      <c r="J34">
        <v>0.51500000000000001</v>
      </c>
      <c r="K34">
        <v>0.317</v>
      </c>
      <c r="L34">
        <v>20618</v>
      </c>
      <c r="M34">
        <v>0.70899999999999996</v>
      </c>
      <c r="N34">
        <v>0.86399999999999999</v>
      </c>
      <c r="O34">
        <v>42.981000000000002</v>
      </c>
      <c r="P34">
        <v>0.82599999999999996</v>
      </c>
      <c r="Q34">
        <v>0.96372047999999999</v>
      </c>
      <c r="R34">
        <v>0.32715095</v>
      </c>
      <c r="S34">
        <v>8.93</v>
      </c>
      <c r="T34">
        <v>1</v>
      </c>
      <c r="U34">
        <v>10161</v>
      </c>
      <c r="V34">
        <v>5001</v>
      </c>
      <c r="W34">
        <v>0.98370771999999995</v>
      </c>
      <c r="X34">
        <v>0.54400000000000004</v>
      </c>
      <c r="Y34">
        <v>0.86699999999999999</v>
      </c>
      <c r="Z34">
        <v>0.55600000000000005</v>
      </c>
      <c r="AA34">
        <v>0.98196382000000004</v>
      </c>
      <c r="AB34">
        <v>1.0886699999999999E-3</v>
      </c>
      <c r="AC34" s="56">
        <v>54.460633209972748</v>
      </c>
      <c r="AD34" s="56">
        <v>29.29174184010779</v>
      </c>
      <c r="AE34" s="56">
        <v>44.5348732331246</v>
      </c>
      <c r="AF34">
        <v>0.27254283000000001</v>
      </c>
      <c r="AG34">
        <v>0.76600000000000001</v>
      </c>
      <c r="AH34">
        <v>0.99492042000000003</v>
      </c>
      <c r="AI34">
        <v>3.79</v>
      </c>
      <c r="AJ34">
        <v>0.96113458892924652</v>
      </c>
      <c r="AK34" s="56">
        <v>-0.23134099354146051</v>
      </c>
      <c r="AL34" s="56">
        <v>-6.9301782881235088</v>
      </c>
    </row>
    <row r="35" spans="1:38">
      <c r="A35">
        <v>34</v>
      </c>
      <c r="B35" t="s">
        <v>198</v>
      </c>
      <c r="C35">
        <v>6744</v>
      </c>
      <c r="D35">
        <v>4733</v>
      </c>
      <c r="E35">
        <v>1924</v>
      </c>
      <c r="F35">
        <v>0.97713097999999998</v>
      </c>
      <c r="G35">
        <v>0.97504999999999997</v>
      </c>
      <c r="H35">
        <v>0.89</v>
      </c>
      <c r="I35">
        <v>0.67</v>
      </c>
      <c r="J35">
        <v>0.83099999999999996</v>
      </c>
      <c r="K35">
        <v>0.74399999999999999</v>
      </c>
      <c r="L35">
        <v>10054</v>
      </c>
      <c r="M35">
        <v>0.71299999999999997</v>
      </c>
      <c r="N35">
        <v>0.85299999999999998</v>
      </c>
      <c r="O35">
        <v>42.136000000000003</v>
      </c>
      <c r="P35">
        <v>0.85199999999999998</v>
      </c>
      <c r="Q35">
        <v>0.97633636000000001</v>
      </c>
      <c r="R35">
        <v>0.33319248000000001</v>
      </c>
      <c r="S35">
        <v>9.3000000000000007</v>
      </c>
      <c r="T35">
        <v>4.2</v>
      </c>
      <c r="U35">
        <v>13666</v>
      </c>
      <c r="V35">
        <v>4927</v>
      </c>
      <c r="W35">
        <v>0.98804574000000001</v>
      </c>
      <c r="X35">
        <v>0.65500000000000003</v>
      </c>
      <c r="Y35">
        <v>0.86599999999999999</v>
      </c>
      <c r="Z35">
        <v>0.68899999999999995</v>
      </c>
      <c r="AA35">
        <v>0.99915487000000003</v>
      </c>
      <c r="AB35">
        <v>2.0759200000000002E-3</v>
      </c>
      <c r="AC35" s="56">
        <v>62.769166053064239</v>
      </c>
      <c r="AD35" s="56">
        <v>55.166584536427173</v>
      </c>
      <c r="AE35" s="56">
        <v>59.770964891573563</v>
      </c>
      <c r="AF35">
        <v>0.12485172</v>
      </c>
      <c r="AG35">
        <v>0.88500000000000001</v>
      </c>
      <c r="AH35">
        <v>0.98492723000000004</v>
      </c>
      <c r="AI35">
        <v>3.39</v>
      </c>
      <c r="AJ35">
        <v>0.98784104389086591</v>
      </c>
      <c r="AK35" s="56">
        <v>2.9408761585113532</v>
      </c>
      <c r="AL35" s="56">
        <v>1.4858308854239199</v>
      </c>
    </row>
    <row r="36" spans="1:38">
      <c r="A36">
        <v>35</v>
      </c>
      <c r="B36" t="s">
        <v>199</v>
      </c>
      <c r="C36">
        <v>720848</v>
      </c>
      <c r="D36">
        <v>541716</v>
      </c>
      <c r="E36">
        <v>215039</v>
      </c>
      <c r="F36">
        <v>0.99514506999999996</v>
      </c>
      <c r="G36">
        <v>0.99541000000000002</v>
      </c>
      <c r="H36">
        <v>0.96299999999999997</v>
      </c>
      <c r="I36">
        <v>0.752</v>
      </c>
      <c r="J36">
        <v>0.73799999999999999</v>
      </c>
      <c r="K36">
        <v>0.6</v>
      </c>
      <c r="L36">
        <v>32926</v>
      </c>
      <c r="M36">
        <v>0.79400000000000004</v>
      </c>
      <c r="N36">
        <v>0.93600000000000005</v>
      </c>
      <c r="O36">
        <v>39.753</v>
      </c>
      <c r="P36">
        <v>0.89900000000000002</v>
      </c>
      <c r="Q36">
        <v>0.98761712999999995</v>
      </c>
      <c r="R36">
        <v>0.53441839999999996</v>
      </c>
      <c r="S36">
        <v>11.25</v>
      </c>
      <c r="T36">
        <v>1.9</v>
      </c>
      <c r="U36">
        <v>19920</v>
      </c>
      <c r="V36">
        <v>6432</v>
      </c>
      <c r="W36">
        <v>0.98787197000000004</v>
      </c>
      <c r="X36">
        <v>0.58600000000000008</v>
      </c>
      <c r="Y36">
        <v>0.873</v>
      </c>
      <c r="Z36">
        <v>0.66400000000000003</v>
      </c>
      <c r="AA36">
        <v>0.98236161</v>
      </c>
      <c r="AB36">
        <v>1.65361E-3</v>
      </c>
      <c r="AC36" s="56">
        <v>95.888483698678215</v>
      </c>
      <c r="AD36" s="56">
        <v>76.103181585943602</v>
      </c>
      <c r="AE36" s="56">
        <v>88.085829344360349</v>
      </c>
      <c r="AF36">
        <v>0.22195108999999999</v>
      </c>
      <c r="AG36">
        <v>0.79600000000000004</v>
      </c>
      <c r="AH36">
        <v>0.99644250999999995</v>
      </c>
      <c r="AI36">
        <v>3.34</v>
      </c>
      <c r="AJ36">
        <v>0.97289858610969304</v>
      </c>
      <c r="AK36" s="56">
        <v>15.585908618972841</v>
      </c>
      <c r="AL36" s="56">
        <v>8.295634326534719</v>
      </c>
    </row>
    <row r="37" spans="1:38">
      <c r="A37">
        <v>36</v>
      </c>
      <c r="B37" t="s">
        <v>200</v>
      </c>
      <c r="C37">
        <v>20305</v>
      </c>
      <c r="D37">
        <v>14551</v>
      </c>
      <c r="E37">
        <v>5353</v>
      </c>
      <c r="F37">
        <v>0.89426490000000003</v>
      </c>
      <c r="G37">
        <v>0.97514999999999996</v>
      </c>
      <c r="H37">
        <v>0.91100000000000003</v>
      </c>
      <c r="I37">
        <v>0.76900000000000002</v>
      </c>
      <c r="J37">
        <v>0.5</v>
      </c>
      <c r="K37">
        <v>0.34399999999999997</v>
      </c>
      <c r="L37">
        <v>6134</v>
      </c>
      <c r="M37">
        <v>0.61899999999999999</v>
      </c>
      <c r="N37">
        <v>0.72399999999999998</v>
      </c>
      <c r="O37">
        <v>45.182000000000002</v>
      </c>
      <c r="P37">
        <v>0.77300000000000002</v>
      </c>
      <c r="Q37">
        <v>0.95333654000000001</v>
      </c>
      <c r="R37">
        <v>0.23304240000000001</v>
      </c>
      <c r="S37">
        <v>7.83</v>
      </c>
      <c r="T37">
        <v>0</v>
      </c>
      <c r="U37">
        <v>259</v>
      </c>
      <c r="V37">
        <v>2115</v>
      </c>
      <c r="W37">
        <v>0.97029703</v>
      </c>
      <c r="X37">
        <v>0.53600000000000003</v>
      </c>
      <c r="Y37">
        <v>0.86399999999999999</v>
      </c>
      <c r="Z37">
        <v>0.58499999999999996</v>
      </c>
      <c r="AA37">
        <v>0.99195931999999998</v>
      </c>
      <c r="AB37">
        <v>2.1177000000000001E-3</v>
      </c>
      <c r="AC37" s="56">
        <v>15.690725785127791</v>
      </c>
      <c r="AD37" s="56">
        <v>0</v>
      </c>
      <c r="AE37" s="56">
        <v>9.5028339262041541</v>
      </c>
      <c r="AF37">
        <v>0.28106377999999999</v>
      </c>
      <c r="AG37">
        <v>0.73099999999999998</v>
      </c>
      <c r="AH37">
        <v>0.98953857999999995</v>
      </c>
      <c r="AI37">
        <v>3.77</v>
      </c>
      <c r="AJ37">
        <v>0.96715094804235413</v>
      </c>
      <c r="AK37" s="56">
        <v>-15.033781766084831</v>
      </c>
      <c r="AL37" s="56">
        <v>-16.457562509500701</v>
      </c>
    </row>
    <row r="38" spans="1:38">
      <c r="A38">
        <v>37</v>
      </c>
      <c r="B38" t="s">
        <v>201</v>
      </c>
      <c r="C38">
        <v>6188</v>
      </c>
      <c r="D38">
        <v>4429</v>
      </c>
      <c r="E38">
        <v>1820</v>
      </c>
      <c r="F38">
        <v>0.98516484000000004</v>
      </c>
      <c r="G38">
        <v>0.99285999999999996</v>
      </c>
      <c r="H38">
        <v>0.92200000000000004</v>
      </c>
      <c r="I38">
        <v>0.80400000000000005</v>
      </c>
      <c r="J38">
        <v>0.61699999999999999</v>
      </c>
      <c r="K38">
        <v>0.42599999999999999</v>
      </c>
      <c r="L38">
        <v>12654</v>
      </c>
      <c r="M38">
        <v>0.68899999999999995</v>
      </c>
      <c r="N38">
        <v>0.86299999999999999</v>
      </c>
      <c r="O38">
        <v>41.703000000000003</v>
      </c>
      <c r="P38">
        <v>0.83599999999999997</v>
      </c>
      <c r="Q38">
        <v>0.97177692000000004</v>
      </c>
      <c r="R38">
        <v>0.22917137000000001</v>
      </c>
      <c r="S38">
        <v>8.24</v>
      </c>
      <c r="T38">
        <v>2.2999999999999998</v>
      </c>
      <c r="U38">
        <v>2127</v>
      </c>
      <c r="V38">
        <v>3258</v>
      </c>
      <c r="W38">
        <v>0.99560439999999994</v>
      </c>
      <c r="X38">
        <v>0.66300000000000003</v>
      </c>
      <c r="Y38">
        <v>0.83099999999999996</v>
      </c>
      <c r="Z38">
        <v>0.63600000000000001</v>
      </c>
      <c r="AA38">
        <v>0.9882592</v>
      </c>
      <c r="AB38">
        <v>2.2624400000000001E-3</v>
      </c>
      <c r="AC38" s="56">
        <v>57.606169750415972</v>
      </c>
      <c r="AD38" s="56">
        <v>39.013380893779427</v>
      </c>
      <c r="AE38" s="56">
        <v>50.273802313995922</v>
      </c>
      <c r="AF38">
        <v>0.27666450999999997</v>
      </c>
      <c r="AG38">
        <v>0.89700000000000002</v>
      </c>
      <c r="AH38">
        <v>0.98681319000000001</v>
      </c>
      <c r="AI38">
        <v>3.4</v>
      </c>
      <c r="AJ38">
        <v>0.99127343244990307</v>
      </c>
      <c r="AK38" s="56">
        <v>0.96963216916316486</v>
      </c>
      <c r="AL38" s="56">
        <v>-3.7681338104867121</v>
      </c>
    </row>
    <row r="39" spans="1:38">
      <c r="A39">
        <v>38</v>
      </c>
      <c r="B39" t="s">
        <v>202</v>
      </c>
      <c r="C39">
        <v>13135</v>
      </c>
      <c r="D39">
        <v>9450</v>
      </c>
      <c r="E39">
        <v>3986</v>
      </c>
      <c r="F39">
        <v>0.99297541</v>
      </c>
      <c r="G39">
        <v>0.98970999999999998</v>
      </c>
      <c r="H39">
        <v>0.92300000000000004</v>
      </c>
      <c r="I39">
        <v>0.746</v>
      </c>
      <c r="J39">
        <v>0.65200000000000002</v>
      </c>
      <c r="K39">
        <v>0.49399999999999999</v>
      </c>
      <c r="L39">
        <v>19498</v>
      </c>
      <c r="M39">
        <v>0.69</v>
      </c>
      <c r="N39">
        <v>0.83299999999999996</v>
      </c>
      <c r="O39">
        <v>42.273000000000003</v>
      </c>
      <c r="P39">
        <v>0.80400000000000005</v>
      </c>
      <c r="Q39">
        <v>0.97026455</v>
      </c>
      <c r="R39">
        <v>0.27100529000000001</v>
      </c>
      <c r="S39">
        <v>8.3800000000000008</v>
      </c>
      <c r="T39">
        <v>1.1000000000000001</v>
      </c>
      <c r="U39">
        <v>4010</v>
      </c>
      <c r="V39">
        <v>3405</v>
      </c>
      <c r="W39">
        <v>0.98469644000000001</v>
      </c>
      <c r="X39">
        <v>0.61299999999999999</v>
      </c>
      <c r="Y39">
        <v>0.84399999999999997</v>
      </c>
      <c r="Z39">
        <v>0.57099999999999995</v>
      </c>
      <c r="AA39">
        <v>0.99301587000000002</v>
      </c>
      <c r="AB39">
        <v>1.29425E-3</v>
      </c>
      <c r="AC39" s="56">
        <v>49.650940383141091</v>
      </c>
      <c r="AD39" s="56">
        <v>38.079768415396238</v>
      </c>
      <c r="AE39" s="56">
        <v>45.087661297269882</v>
      </c>
      <c r="AF39">
        <v>0.19710696999999999</v>
      </c>
      <c r="AG39">
        <v>0.90600000000000003</v>
      </c>
      <c r="AH39">
        <v>0.97441043999999999</v>
      </c>
      <c r="AI39">
        <v>3.29</v>
      </c>
      <c r="AJ39">
        <v>0.9830985915492958</v>
      </c>
      <c r="AK39" s="56">
        <v>-2.0676928945954818</v>
      </c>
      <c r="AL39" s="56">
        <v>-4.0717990839273499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0"/>
  <sheetViews>
    <sheetView showGridLines="0" workbookViewId="0"/>
  </sheetViews>
  <sheetFormatPr baseColWidth="10" defaultColWidth="14.44140625" defaultRowHeight="15.75" customHeight="1"/>
  <cols>
    <col min="1" max="1" width="15" customWidth="1"/>
    <col min="2" max="2" width="4.33203125" customWidth="1"/>
    <col min="3" max="3" width="18.5546875" customWidth="1"/>
    <col min="4" max="4" width="31.5546875" customWidth="1"/>
    <col min="5" max="5" width="19.109375" customWidth="1"/>
    <col min="6" max="6" width="47.6640625" customWidth="1"/>
    <col min="7" max="7" width="31.6640625" customWidth="1"/>
    <col min="11" max="11" width="28.5546875" customWidth="1"/>
  </cols>
  <sheetData>
    <row r="1" spans="1:11" ht="21.6">
      <c r="H1" s="1" t="s">
        <v>0</v>
      </c>
    </row>
    <row r="2" spans="1:11" ht="27.6">
      <c r="A2" s="2"/>
      <c r="B2" s="2" t="s">
        <v>1</v>
      </c>
      <c r="H2" s="1" t="s">
        <v>2</v>
      </c>
    </row>
    <row r="3" spans="1:11" ht="21.6">
      <c r="H3" s="1" t="s">
        <v>3</v>
      </c>
    </row>
    <row r="4" spans="1:11" ht="21.6">
      <c r="H4" s="1" t="s">
        <v>4</v>
      </c>
    </row>
    <row r="5" spans="1:11" ht="21.6">
      <c r="C5" s="3" t="s">
        <v>5</v>
      </c>
      <c r="H5" s="1" t="s">
        <v>6</v>
      </c>
    </row>
    <row r="6" spans="1:11" ht="21.6">
      <c r="C6" s="4"/>
      <c r="K6" s="5"/>
    </row>
    <row r="7" spans="1:11" ht="13.2">
      <c r="C7" s="6" t="s">
        <v>7</v>
      </c>
    </row>
    <row r="8" spans="1:11" ht="16.8">
      <c r="A8" s="7" t="s">
        <v>8</v>
      </c>
      <c r="C8" s="8" t="s">
        <v>9</v>
      </c>
      <c r="D8" s="8" t="s">
        <v>10</v>
      </c>
      <c r="E8" s="8" t="s">
        <v>11</v>
      </c>
      <c r="F8" s="8" t="s">
        <v>12</v>
      </c>
      <c r="G8" s="8" t="s">
        <v>13</v>
      </c>
    </row>
    <row r="9" spans="1:11" ht="41.4">
      <c r="A9" s="9" t="s">
        <v>14</v>
      </c>
      <c r="B9" s="10"/>
      <c r="C9" s="59" t="s">
        <v>15</v>
      </c>
      <c r="D9" s="9" t="s">
        <v>16</v>
      </c>
      <c r="E9" s="11" t="s">
        <v>17</v>
      </c>
      <c r="F9" s="12" t="s">
        <v>18</v>
      </c>
      <c r="G9" s="64" t="s">
        <v>19</v>
      </c>
    </row>
    <row r="10" spans="1:11" ht="21">
      <c r="A10" s="9" t="s">
        <v>20</v>
      </c>
      <c r="B10" s="10"/>
      <c r="C10" s="61"/>
      <c r="D10" s="9" t="s">
        <v>21</v>
      </c>
      <c r="E10" s="11" t="s">
        <v>22</v>
      </c>
      <c r="F10" s="12" t="s">
        <v>23</v>
      </c>
      <c r="G10" s="60"/>
    </row>
    <row r="11" spans="1:11" ht="27" customHeight="1">
      <c r="A11" s="10" t="s">
        <v>24</v>
      </c>
      <c r="B11" s="10">
        <v>1</v>
      </c>
      <c r="C11" s="59" t="s">
        <v>25</v>
      </c>
      <c r="D11" s="13" t="s">
        <v>26</v>
      </c>
      <c r="E11" s="14" t="s">
        <v>27</v>
      </c>
      <c r="F11" s="15" t="s">
        <v>28</v>
      </c>
      <c r="G11" s="60"/>
    </row>
    <row r="12" spans="1:11" ht="26.25" customHeight="1">
      <c r="A12" s="10" t="s">
        <v>24</v>
      </c>
      <c r="B12" s="10">
        <v>2</v>
      </c>
      <c r="C12" s="60"/>
      <c r="D12" s="13" t="s">
        <v>29</v>
      </c>
      <c r="E12" s="14" t="s">
        <v>30</v>
      </c>
      <c r="F12" s="12" t="s">
        <v>31</v>
      </c>
      <c r="G12" s="60"/>
    </row>
    <row r="13" spans="1:11" ht="26.25" customHeight="1">
      <c r="A13" s="10" t="s">
        <v>32</v>
      </c>
      <c r="B13" s="10">
        <v>3</v>
      </c>
      <c r="C13" s="60"/>
      <c r="D13" s="16" t="s">
        <v>33</v>
      </c>
      <c r="E13" s="14" t="s">
        <v>34</v>
      </c>
      <c r="F13" s="12" t="s">
        <v>35</v>
      </c>
      <c r="G13" s="60"/>
    </row>
    <row r="14" spans="1:11" ht="45.75" customHeight="1">
      <c r="A14" s="10" t="s">
        <v>24</v>
      </c>
      <c r="B14" s="10">
        <v>4</v>
      </c>
      <c r="C14" s="60"/>
      <c r="D14" s="12" t="s">
        <v>36</v>
      </c>
      <c r="E14" s="14" t="s">
        <v>37</v>
      </c>
      <c r="F14" s="12" t="s">
        <v>38</v>
      </c>
      <c r="G14" s="61"/>
    </row>
    <row r="15" spans="1:11" ht="26.4">
      <c r="A15" s="10" t="s">
        <v>24</v>
      </c>
      <c r="B15" s="10">
        <v>5</v>
      </c>
      <c r="C15" s="61"/>
      <c r="D15" s="16" t="s">
        <v>39</v>
      </c>
      <c r="E15" s="14" t="s">
        <v>40</v>
      </c>
      <c r="F15" s="17" t="s">
        <v>41</v>
      </c>
      <c r="G15" s="9" t="s">
        <v>42</v>
      </c>
      <c r="H15" s="18" t="s">
        <v>43</v>
      </c>
    </row>
    <row r="16" spans="1:11" ht="39.6">
      <c r="A16" s="10" t="s">
        <v>24</v>
      </c>
      <c r="B16" s="10">
        <v>6</v>
      </c>
      <c r="C16" s="59" t="s">
        <v>44</v>
      </c>
      <c r="D16" s="9" t="s">
        <v>45</v>
      </c>
      <c r="E16" s="14" t="s">
        <v>46</v>
      </c>
      <c r="F16" s="9" t="s">
        <v>47</v>
      </c>
      <c r="G16" s="9" t="s">
        <v>42</v>
      </c>
      <c r="H16" s="18" t="s">
        <v>48</v>
      </c>
    </row>
    <row r="17" spans="1:8" ht="26.4">
      <c r="A17" s="10" t="s">
        <v>24</v>
      </c>
      <c r="B17" s="10">
        <v>7</v>
      </c>
      <c r="C17" s="60"/>
      <c r="D17" s="19" t="s">
        <v>49</v>
      </c>
      <c r="E17" s="14" t="s">
        <v>50</v>
      </c>
      <c r="F17" s="9" t="s">
        <v>51</v>
      </c>
      <c r="G17" s="9" t="s">
        <v>52</v>
      </c>
      <c r="H17" s="18" t="s">
        <v>53</v>
      </c>
    </row>
    <row r="18" spans="1:8" ht="26.4">
      <c r="A18" s="10" t="s">
        <v>24</v>
      </c>
      <c r="B18" s="10">
        <v>8</v>
      </c>
      <c r="C18" s="60"/>
      <c r="D18" s="9" t="s">
        <v>54</v>
      </c>
      <c r="E18" s="14" t="s">
        <v>55</v>
      </c>
      <c r="F18" s="9" t="s">
        <v>56</v>
      </c>
      <c r="G18" s="9" t="s">
        <v>57</v>
      </c>
    </row>
    <row r="19" spans="1:8" ht="39.6">
      <c r="A19" s="10" t="s">
        <v>24</v>
      </c>
      <c r="B19" s="10">
        <v>9</v>
      </c>
      <c r="C19" s="61"/>
      <c r="D19" s="9" t="s">
        <v>58</v>
      </c>
      <c r="E19" s="14" t="s">
        <v>59</v>
      </c>
      <c r="F19" s="12" t="s">
        <v>60</v>
      </c>
      <c r="G19" s="9" t="s">
        <v>42</v>
      </c>
      <c r="H19" s="18" t="s">
        <v>48</v>
      </c>
    </row>
    <row r="20" spans="1:8" ht="26.4">
      <c r="A20" s="10" t="s">
        <v>24</v>
      </c>
      <c r="B20" s="10">
        <v>10</v>
      </c>
      <c r="C20" s="59" t="s">
        <v>61</v>
      </c>
      <c r="D20" s="9" t="s">
        <v>62</v>
      </c>
      <c r="E20" s="11" t="s">
        <v>63</v>
      </c>
      <c r="F20" s="9" t="s">
        <v>64</v>
      </c>
      <c r="G20" s="9" t="s">
        <v>65</v>
      </c>
    </row>
    <row r="21" spans="1:8" ht="31.5" customHeight="1">
      <c r="A21" s="10" t="s">
        <v>24</v>
      </c>
      <c r="B21" s="10">
        <v>11</v>
      </c>
      <c r="C21" s="60"/>
      <c r="D21" s="20" t="s">
        <v>66</v>
      </c>
      <c r="E21" s="11" t="s">
        <v>67</v>
      </c>
      <c r="F21" s="9" t="s">
        <v>68</v>
      </c>
      <c r="G21" s="9" t="s">
        <v>69</v>
      </c>
    </row>
    <row r="22" spans="1:8" ht="13.2">
      <c r="A22" s="10" t="s">
        <v>24</v>
      </c>
      <c r="B22" s="10">
        <v>12</v>
      </c>
      <c r="C22" s="60"/>
      <c r="D22" s="9" t="s">
        <v>70</v>
      </c>
      <c r="E22" s="11" t="s">
        <v>71</v>
      </c>
      <c r="F22" s="9" t="s">
        <v>72</v>
      </c>
      <c r="G22" s="9" t="s">
        <v>73</v>
      </c>
    </row>
    <row r="23" spans="1:8" ht="26.4">
      <c r="A23" s="10" t="s">
        <v>24</v>
      </c>
      <c r="B23" s="10">
        <v>13</v>
      </c>
      <c r="C23" s="61"/>
      <c r="D23" s="9" t="s">
        <v>74</v>
      </c>
      <c r="E23" s="11" t="s">
        <v>75</v>
      </c>
      <c r="G23" s="9" t="s">
        <v>69</v>
      </c>
    </row>
    <row r="24" spans="1:8" ht="39.6">
      <c r="A24" s="10" t="s">
        <v>24</v>
      </c>
      <c r="B24" s="10">
        <v>14</v>
      </c>
      <c r="C24" s="63" t="s">
        <v>76</v>
      </c>
      <c r="D24" s="11" t="s">
        <v>77</v>
      </c>
      <c r="E24" s="11" t="s">
        <v>78</v>
      </c>
      <c r="F24" s="9" t="s">
        <v>79</v>
      </c>
      <c r="G24" s="9" t="s">
        <v>80</v>
      </c>
      <c r="H24" s="18" t="s">
        <v>81</v>
      </c>
    </row>
    <row r="25" spans="1:8" ht="39.6">
      <c r="A25" s="10" t="s">
        <v>24</v>
      </c>
      <c r="B25" s="10">
        <v>15</v>
      </c>
      <c r="C25" s="60"/>
      <c r="D25" s="11" t="s">
        <v>82</v>
      </c>
      <c r="E25" s="11" t="s">
        <v>83</v>
      </c>
      <c r="F25" s="9" t="s">
        <v>84</v>
      </c>
      <c r="G25" s="9" t="s">
        <v>52</v>
      </c>
    </row>
    <row r="26" spans="1:8" ht="26.4">
      <c r="A26" s="10" t="s">
        <v>24</v>
      </c>
      <c r="B26" s="10">
        <v>16</v>
      </c>
      <c r="C26" s="60"/>
      <c r="D26" s="11" t="s">
        <v>85</v>
      </c>
      <c r="E26" s="11" t="s">
        <v>86</v>
      </c>
      <c r="F26" s="9" t="s">
        <v>87</v>
      </c>
      <c r="G26" s="9" t="s">
        <v>52</v>
      </c>
    </row>
    <row r="27" spans="1:8" ht="26.4">
      <c r="A27" s="10" t="s">
        <v>32</v>
      </c>
      <c r="B27" s="10">
        <v>17</v>
      </c>
      <c r="C27" s="61"/>
      <c r="D27" s="11" t="s">
        <v>88</v>
      </c>
      <c r="E27" s="11" t="s">
        <v>89</v>
      </c>
      <c r="F27" s="9" t="s">
        <v>90</v>
      </c>
      <c r="G27" s="21" t="s">
        <v>91</v>
      </c>
    </row>
    <row r="28" spans="1:8" ht="39.6">
      <c r="A28" s="10" t="s">
        <v>24</v>
      </c>
      <c r="B28" s="10">
        <v>18</v>
      </c>
      <c r="C28" s="59" t="s">
        <v>92</v>
      </c>
      <c r="D28" s="9" t="s">
        <v>93</v>
      </c>
      <c r="E28" s="11" t="s">
        <v>94</v>
      </c>
      <c r="F28" s="9" t="s">
        <v>95</v>
      </c>
      <c r="G28" s="9" t="s">
        <v>96</v>
      </c>
      <c r="H28" s="18" t="s">
        <v>97</v>
      </c>
    </row>
    <row r="29" spans="1:8" ht="26.4">
      <c r="A29" s="10" t="s">
        <v>24</v>
      </c>
      <c r="B29" s="10">
        <v>19</v>
      </c>
      <c r="C29" s="60"/>
      <c r="D29" s="9" t="s">
        <v>98</v>
      </c>
      <c r="E29" s="11" t="s">
        <v>99</v>
      </c>
      <c r="F29" s="9" t="s">
        <v>100</v>
      </c>
      <c r="G29" s="9" t="s">
        <v>96</v>
      </c>
    </row>
    <row r="30" spans="1:8" ht="39.6">
      <c r="A30" s="10" t="s">
        <v>24</v>
      </c>
      <c r="B30" s="10">
        <v>20</v>
      </c>
      <c r="C30" s="61"/>
      <c r="D30" s="22" t="s">
        <v>101</v>
      </c>
      <c r="E30" s="11" t="s">
        <v>102</v>
      </c>
      <c r="F30" s="9" t="s">
        <v>103</v>
      </c>
      <c r="G30" s="9" t="s">
        <v>96</v>
      </c>
    </row>
    <row r="31" spans="1:8" ht="26.4">
      <c r="A31" s="10" t="s">
        <v>24</v>
      </c>
      <c r="B31" s="10">
        <v>21</v>
      </c>
      <c r="C31" s="59" t="s">
        <v>104</v>
      </c>
      <c r="D31" s="9" t="s">
        <v>105</v>
      </c>
      <c r="E31" s="9" t="s">
        <v>106</v>
      </c>
      <c r="F31" s="9" t="s">
        <v>107</v>
      </c>
      <c r="G31" s="9" t="s">
        <v>108</v>
      </c>
    </row>
    <row r="32" spans="1:8" ht="33" customHeight="1">
      <c r="A32" s="10" t="s">
        <v>32</v>
      </c>
      <c r="B32" s="10">
        <v>22</v>
      </c>
      <c r="C32" s="60"/>
      <c r="D32" s="11" t="s">
        <v>109</v>
      </c>
      <c r="E32" s="11" t="s">
        <v>110</v>
      </c>
      <c r="F32" s="12" t="s">
        <v>111</v>
      </c>
      <c r="G32" s="62" t="s">
        <v>112</v>
      </c>
      <c r="H32" s="18" t="s">
        <v>113</v>
      </c>
    </row>
    <row r="33" spans="1:8" ht="56.25" customHeight="1">
      <c r="A33" s="10" t="s">
        <v>32</v>
      </c>
      <c r="B33" s="10">
        <v>23</v>
      </c>
      <c r="C33" s="61"/>
      <c r="D33" s="11" t="s">
        <v>114</v>
      </c>
      <c r="E33" s="11" t="s">
        <v>115</v>
      </c>
      <c r="F33" s="12" t="s">
        <v>116</v>
      </c>
      <c r="G33" s="61"/>
    </row>
    <row r="34" spans="1:8" ht="42.75" customHeight="1">
      <c r="A34" s="10" t="s">
        <v>24</v>
      </c>
      <c r="B34" s="10">
        <v>24</v>
      </c>
      <c r="C34" s="59" t="s">
        <v>117</v>
      </c>
      <c r="D34" s="9" t="s">
        <v>118</v>
      </c>
      <c r="E34" s="14" t="s">
        <v>119</v>
      </c>
      <c r="F34" s="12" t="s">
        <v>120</v>
      </c>
      <c r="G34" s="9" t="s">
        <v>121</v>
      </c>
    </row>
    <row r="35" spans="1:8" ht="39.6">
      <c r="A35" s="10" t="s">
        <v>24</v>
      </c>
      <c r="B35" s="10">
        <v>25</v>
      </c>
      <c r="C35" s="60"/>
      <c r="D35" s="9" t="s">
        <v>122</v>
      </c>
      <c r="E35" s="14" t="s">
        <v>123</v>
      </c>
      <c r="F35" s="9" t="s">
        <v>124</v>
      </c>
      <c r="G35" s="9" t="s">
        <v>125</v>
      </c>
      <c r="H35" s="18" t="s">
        <v>126</v>
      </c>
    </row>
    <row r="36" spans="1:8" ht="41.4">
      <c r="A36" s="10" t="s">
        <v>24</v>
      </c>
      <c r="B36" s="10">
        <v>26</v>
      </c>
      <c r="C36" s="60"/>
      <c r="D36" s="9" t="s">
        <v>127</v>
      </c>
      <c r="E36" s="14" t="s">
        <v>128</v>
      </c>
      <c r="F36" s="12" t="s">
        <v>129</v>
      </c>
      <c r="G36" s="9" t="s">
        <v>130</v>
      </c>
      <c r="H36" s="18" t="s">
        <v>43</v>
      </c>
    </row>
    <row r="37" spans="1:8" ht="35.25" customHeight="1">
      <c r="A37" s="10" t="s">
        <v>24</v>
      </c>
      <c r="B37" s="10">
        <v>27</v>
      </c>
      <c r="C37" s="60"/>
      <c r="D37" s="23" t="s">
        <v>131</v>
      </c>
      <c r="E37" s="14" t="s">
        <v>132</v>
      </c>
      <c r="F37" s="24" t="s">
        <v>133</v>
      </c>
      <c r="G37" s="25" t="s">
        <v>134</v>
      </c>
      <c r="H37" s="18" t="s">
        <v>135</v>
      </c>
    </row>
    <row r="38" spans="1:8" ht="16.2">
      <c r="A38" s="10" t="s">
        <v>32</v>
      </c>
      <c r="B38" s="10">
        <v>28</v>
      </c>
      <c r="C38" s="61"/>
      <c r="D38" s="11" t="s">
        <v>136</v>
      </c>
      <c r="E38" s="14" t="s">
        <v>137</v>
      </c>
      <c r="F38" s="9" t="s">
        <v>138</v>
      </c>
      <c r="G38" s="9" t="s">
        <v>139</v>
      </c>
      <c r="H38" s="26" t="s">
        <v>140</v>
      </c>
    </row>
    <row r="39" spans="1:8" ht="39.6">
      <c r="A39" s="10" t="s">
        <v>32</v>
      </c>
      <c r="B39" s="10">
        <v>29</v>
      </c>
      <c r="C39" s="63" t="s">
        <v>141</v>
      </c>
      <c r="D39" s="9" t="s">
        <v>142</v>
      </c>
      <c r="E39" s="27" t="s">
        <v>143</v>
      </c>
      <c r="F39" s="9" t="s">
        <v>144</v>
      </c>
      <c r="G39" s="11" t="s">
        <v>145</v>
      </c>
      <c r="H39" s="18" t="s">
        <v>146</v>
      </c>
    </row>
    <row r="40" spans="1:8" ht="46.2">
      <c r="A40" s="10" t="s">
        <v>24</v>
      </c>
      <c r="B40" s="10">
        <v>30</v>
      </c>
      <c r="C40" s="61"/>
      <c r="D40" s="9" t="s">
        <v>147</v>
      </c>
      <c r="E40" s="9" t="s">
        <v>148</v>
      </c>
      <c r="F40" s="16" t="s">
        <v>149</v>
      </c>
      <c r="G40" s="9" t="s">
        <v>150</v>
      </c>
      <c r="H40" s="18" t="s">
        <v>151</v>
      </c>
    </row>
  </sheetData>
  <mergeCells count="11">
    <mergeCell ref="C31:C33"/>
    <mergeCell ref="G32:G33"/>
    <mergeCell ref="C34:C38"/>
    <mergeCell ref="C39:C40"/>
    <mergeCell ref="C9:C10"/>
    <mergeCell ref="G9:G14"/>
    <mergeCell ref="C11:C15"/>
    <mergeCell ref="C16:C19"/>
    <mergeCell ref="C20:C23"/>
    <mergeCell ref="C24:C27"/>
    <mergeCell ref="C28:C30"/>
  </mergeCells>
  <hyperlinks>
    <hyperlink ref="H15" r:id="rId1" xr:uid="{00000000-0004-0000-0000-000000000000}"/>
    <hyperlink ref="H16" r:id="rId2" xr:uid="{00000000-0004-0000-0000-000001000000}"/>
    <hyperlink ref="H17" r:id="rId3" xr:uid="{00000000-0004-0000-0000-000002000000}"/>
    <hyperlink ref="H19" r:id="rId4" xr:uid="{00000000-0004-0000-0000-000003000000}"/>
    <hyperlink ref="H24" r:id="rId5" xr:uid="{00000000-0004-0000-0000-000004000000}"/>
    <hyperlink ref="H28" r:id="rId6" xr:uid="{00000000-0004-0000-0000-000005000000}"/>
    <hyperlink ref="H32" r:id="rId7" xr:uid="{00000000-0004-0000-0000-000006000000}"/>
    <hyperlink ref="H35" r:id="rId8" xr:uid="{00000000-0004-0000-0000-000007000000}"/>
    <hyperlink ref="H36" r:id="rId9" xr:uid="{00000000-0004-0000-0000-000008000000}"/>
    <hyperlink ref="H37" r:id="rId10" xr:uid="{00000000-0004-0000-0000-000009000000}"/>
    <hyperlink ref="H38" r:id="rId11" xr:uid="{00000000-0004-0000-0000-00000A000000}"/>
    <hyperlink ref="H39" r:id="rId12" xr:uid="{00000000-0004-0000-0000-00000B000000}"/>
    <hyperlink ref="H40" r:id="rId13" location="Tabulados" xr:uid="{00000000-0004-0000-00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81"/>
  <sheetViews>
    <sheetView workbookViewId="0">
      <selection activeCell="AC36" sqref="AC36"/>
    </sheetView>
  </sheetViews>
  <sheetFormatPr baseColWidth="10" defaultColWidth="14.44140625" defaultRowHeight="15.75" customHeight="1"/>
  <cols>
    <col min="2" max="2" width="20.33203125" customWidth="1"/>
    <col min="10" max="10" width="16" customWidth="1"/>
    <col min="11" max="17" width="15.5546875" customWidth="1"/>
    <col min="34" max="34" width="18.44140625" customWidth="1"/>
    <col min="35" max="35" width="23.88671875" customWidth="1"/>
  </cols>
  <sheetData>
    <row r="1" spans="1:35" ht="13.2">
      <c r="A1" s="14" t="s">
        <v>152</v>
      </c>
      <c r="B1" s="14" t="s">
        <v>22</v>
      </c>
      <c r="C1" s="14" t="s">
        <v>153</v>
      </c>
      <c r="D1" s="14" t="s">
        <v>154</v>
      </c>
      <c r="E1" s="14" t="s">
        <v>155</v>
      </c>
      <c r="F1" s="28" t="s">
        <v>27</v>
      </c>
      <c r="G1" s="28" t="s">
        <v>30</v>
      </c>
      <c r="H1" s="28" t="s">
        <v>34</v>
      </c>
      <c r="I1" s="28" t="s">
        <v>37</v>
      </c>
      <c r="J1" s="28" t="s">
        <v>40</v>
      </c>
      <c r="K1" s="28" t="s">
        <v>46</v>
      </c>
      <c r="L1" s="28" t="s">
        <v>156</v>
      </c>
      <c r="M1" s="28" t="s">
        <v>55</v>
      </c>
      <c r="N1" s="28" t="s">
        <v>59</v>
      </c>
      <c r="O1" s="28" t="s">
        <v>83</v>
      </c>
      <c r="P1" s="28" t="s">
        <v>78</v>
      </c>
      <c r="Q1" s="28" t="s">
        <v>157</v>
      </c>
      <c r="R1" s="28" t="s">
        <v>158</v>
      </c>
      <c r="S1" s="28" t="s">
        <v>75</v>
      </c>
      <c r="T1" s="28" t="s">
        <v>63</v>
      </c>
      <c r="U1" s="28" t="s">
        <v>159</v>
      </c>
      <c r="V1" s="28" t="s">
        <v>71</v>
      </c>
      <c r="W1" s="28" t="s">
        <v>160</v>
      </c>
      <c r="X1" s="28" t="s">
        <v>161</v>
      </c>
      <c r="Y1" s="28" t="s">
        <v>162</v>
      </c>
      <c r="Z1" s="28" t="s">
        <v>106</v>
      </c>
      <c r="AA1" s="28" t="s">
        <v>110</v>
      </c>
      <c r="AB1" s="28" t="s">
        <v>115</v>
      </c>
      <c r="AC1" s="28" t="s">
        <v>119</v>
      </c>
      <c r="AD1" s="28" t="s">
        <v>123</v>
      </c>
      <c r="AE1" s="28" t="s">
        <v>128</v>
      </c>
      <c r="AF1" s="28" t="s">
        <v>132</v>
      </c>
      <c r="AG1" s="28" t="s">
        <v>137</v>
      </c>
      <c r="AH1" s="28" t="s">
        <v>163</v>
      </c>
      <c r="AI1" s="28" t="s">
        <v>164</v>
      </c>
    </row>
    <row r="2" spans="1:35" ht="15.75" customHeight="1">
      <c r="A2" s="29">
        <v>1</v>
      </c>
      <c r="B2" s="30" t="s">
        <v>165</v>
      </c>
      <c r="C2" s="29">
        <v>1022</v>
      </c>
      <c r="D2" s="31">
        <v>814</v>
      </c>
      <c r="E2" s="32">
        <v>363</v>
      </c>
      <c r="F2" s="29">
        <v>0.99724517999999995</v>
      </c>
      <c r="G2" s="29">
        <v>0.99173553999999997</v>
      </c>
      <c r="H2" s="29">
        <v>2.82</v>
      </c>
      <c r="I2" s="29">
        <v>0.98897999999999997</v>
      </c>
      <c r="J2" s="32">
        <v>0.97699999999999998</v>
      </c>
      <c r="K2" s="33">
        <v>0.26600000000000001</v>
      </c>
      <c r="L2" s="34">
        <v>0.98923679060665359</v>
      </c>
      <c r="M2" s="35">
        <v>0.96099999999999997</v>
      </c>
      <c r="N2" s="36">
        <v>0.95</v>
      </c>
      <c r="O2" s="37">
        <v>9008</v>
      </c>
      <c r="P2" s="35">
        <v>0.70299999999999996</v>
      </c>
      <c r="Q2" s="35">
        <v>0.86599999999999999</v>
      </c>
      <c r="R2" s="38">
        <v>42.220999999999997</v>
      </c>
      <c r="S2" s="35">
        <v>0.85499999999999998</v>
      </c>
      <c r="T2" s="35">
        <v>0.97788697999999996</v>
      </c>
      <c r="U2" s="35">
        <v>0.29361178999999998</v>
      </c>
      <c r="V2" s="39">
        <v>8.85</v>
      </c>
      <c r="W2" s="31">
        <v>0</v>
      </c>
      <c r="X2" s="40">
        <v>1204</v>
      </c>
      <c r="Y2" s="41">
        <v>3845</v>
      </c>
      <c r="Z2" s="29">
        <v>0.99724517999999995</v>
      </c>
      <c r="AA2" s="42">
        <v>0.51</v>
      </c>
      <c r="AB2" s="43">
        <v>0.96399999999999997</v>
      </c>
      <c r="AC2" s="29">
        <v>0.43248532000000001</v>
      </c>
      <c r="AD2" s="29">
        <v>0.873</v>
      </c>
      <c r="AE2" s="29">
        <v>0.30099999999999999</v>
      </c>
      <c r="AF2" s="44">
        <f>0/C2</f>
        <v>0</v>
      </c>
      <c r="AG2" s="45">
        <v>0.98532289628180036</v>
      </c>
      <c r="AH2" s="46">
        <v>0.98894349000000004</v>
      </c>
      <c r="AI2" s="47">
        <v>1.6634050000000001E-2</v>
      </c>
    </row>
    <row r="3" spans="1:35" ht="15.75" customHeight="1">
      <c r="A3" s="29">
        <v>2</v>
      </c>
      <c r="B3" s="30" t="s">
        <v>166</v>
      </c>
      <c r="C3" s="29">
        <v>163058</v>
      </c>
      <c r="D3" s="40">
        <v>117214</v>
      </c>
      <c r="E3" s="32">
        <v>47231</v>
      </c>
      <c r="F3" s="29">
        <v>0.99307657999999999</v>
      </c>
      <c r="G3" s="29">
        <v>0.99087464000000003</v>
      </c>
      <c r="H3" s="29">
        <v>3.45</v>
      </c>
      <c r="I3" s="29">
        <v>0.99477000000000004</v>
      </c>
      <c r="J3" s="32">
        <v>0.90900000000000003</v>
      </c>
      <c r="K3" s="33">
        <v>0.79800000000000004</v>
      </c>
      <c r="L3" s="34">
        <v>0.98074304848581484</v>
      </c>
      <c r="M3" s="35">
        <v>0.748</v>
      </c>
      <c r="N3" s="36">
        <v>0.53400000000000003</v>
      </c>
      <c r="O3" s="48">
        <v>19626</v>
      </c>
      <c r="P3" s="35">
        <v>0.754</v>
      </c>
      <c r="Q3" s="35">
        <v>0.91</v>
      </c>
      <c r="R3" s="38">
        <v>41.558999999999997</v>
      </c>
      <c r="S3" s="35">
        <v>0.83899999999999997</v>
      </c>
      <c r="T3" s="35">
        <v>0.98321873000000004</v>
      </c>
      <c r="U3" s="35">
        <v>0.33863702000000001</v>
      </c>
      <c r="V3" s="39">
        <v>9.48</v>
      </c>
      <c r="W3" s="31">
        <v>1.3</v>
      </c>
      <c r="X3" s="40">
        <v>11371</v>
      </c>
      <c r="Y3" s="41">
        <v>4925</v>
      </c>
      <c r="Z3" s="29">
        <v>0.98843979999999998</v>
      </c>
      <c r="AA3" s="42">
        <v>0.64800000000000002</v>
      </c>
      <c r="AB3" s="43">
        <v>0.84799999999999998</v>
      </c>
      <c r="AC3" s="29">
        <v>0.19659876000000001</v>
      </c>
      <c r="AD3" s="29">
        <v>0.89500000000000002</v>
      </c>
      <c r="AE3" s="29">
        <v>0.77800000000000002</v>
      </c>
      <c r="AF3" s="44">
        <f>8/C3</f>
        <v>4.9062296851427099E-5</v>
      </c>
      <c r="AG3" s="45">
        <v>0.97223073998209231</v>
      </c>
      <c r="AH3" s="46">
        <v>0.96988414000000001</v>
      </c>
      <c r="AI3" s="47">
        <v>5.8261000000000001E-4</v>
      </c>
    </row>
    <row r="4" spans="1:35" ht="15.75" customHeight="1">
      <c r="A4" s="29">
        <v>3</v>
      </c>
      <c r="B4" s="30" t="s">
        <v>167</v>
      </c>
      <c r="C4" s="29">
        <v>23056</v>
      </c>
      <c r="D4" s="40">
        <v>16746</v>
      </c>
      <c r="E4" s="32">
        <v>6850</v>
      </c>
      <c r="F4" s="29">
        <v>0.99781021999999997</v>
      </c>
      <c r="G4" s="29">
        <v>0.99751825000000005</v>
      </c>
      <c r="H4" s="29">
        <v>3.36</v>
      </c>
      <c r="I4" s="29">
        <v>0.99473999999999996</v>
      </c>
      <c r="J4" s="32">
        <v>0.96399999999999997</v>
      </c>
      <c r="K4" s="33">
        <v>0.78600000000000003</v>
      </c>
      <c r="L4" s="34">
        <v>0.97740284524635668</v>
      </c>
      <c r="M4" s="35">
        <v>0.71899999999999997</v>
      </c>
      <c r="N4" s="36">
        <v>0.52400000000000002</v>
      </c>
      <c r="O4" s="48">
        <v>19347</v>
      </c>
      <c r="P4" s="35">
        <v>0.746</v>
      </c>
      <c r="Q4" s="35">
        <v>0.875</v>
      </c>
      <c r="R4" s="38">
        <v>40.247</v>
      </c>
      <c r="S4" s="35">
        <v>0.85899999999999999</v>
      </c>
      <c r="T4" s="35">
        <v>0.97921891999999999</v>
      </c>
      <c r="U4" s="35">
        <v>0.34432102999999997</v>
      </c>
      <c r="V4" s="39">
        <v>9.44</v>
      </c>
      <c r="W4" s="31">
        <v>2.4</v>
      </c>
      <c r="X4" s="40">
        <v>12611</v>
      </c>
      <c r="Y4" s="41">
        <v>7514</v>
      </c>
      <c r="Z4" s="29">
        <v>0.99620438</v>
      </c>
      <c r="AA4" s="42">
        <v>0.64300000000000002</v>
      </c>
      <c r="AB4" s="43">
        <v>0.83499999999999996</v>
      </c>
      <c r="AC4" s="29">
        <v>0.23043892999999999</v>
      </c>
      <c r="AD4" s="29">
        <v>0.84799999999999998</v>
      </c>
      <c r="AE4" s="29">
        <v>0.70299999999999996</v>
      </c>
      <c r="AF4" s="44">
        <f>1/C4</f>
        <v>4.3372657876474669E-5</v>
      </c>
      <c r="AG4" s="45">
        <v>0.95484906315058982</v>
      </c>
      <c r="AH4" s="46">
        <v>0.98495162999999997</v>
      </c>
      <c r="AI4" s="47">
        <v>1.3011800000000001E-3</v>
      </c>
    </row>
    <row r="5" spans="1:35" ht="15.75" customHeight="1">
      <c r="A5" s="29">
        <v>4</v>
      </c>
      <c r="B5" s="30" t="s">
        <v>168</v>
      </c>
      <c r="C5" s="29">
        <v>29578</v>
      </c>
      <c r="D5" s="40">
        <v>21494</v>
      </c>
      <c r="E5" s="32">
        <v>8633</v>
      </c>
      <c r="F5" s="29">
        <v>0.99189157999999999</v>
      </c>
      <c r="G5" s="29">
        <v>0.96606046999999995</v>
      </c>
      <c r="H5" s="29">
        <v>3.42</v>
      </c>
      <c r="I5" s="29">
        <v>0.98309000000000002</v>
      </c>
      <c r="J5" s="32">
        <v>0.91100000000000003</v>
      </c>
      <c r="K5" s="33">
        <v>0.71399999999999997</v>
      </c>
      <c r="L5" s="34">
        <v>0.9893501927107986</v>
      </c>
      <c r="M5" s="35">
        <v>0.59</v>
      </c>
      <c r="N5" s="36">
        <v>0.48699999999999999</v>
      </c>
      <c r="O5" s="48">
        <v>24565</v>
      </c>
      <c r="P5" s="35">
        <v>0.68</v>
      </c>
      <c r="Q5" s="35">
        <v>0.748</v>
      </c>
      <c r="R5" s="38">
        <v>41.996000000000002</v>
      </c>
      <c r="S5" s="35">
        <v>0.79200000000000004</v>
      </c>
      <c r="T5" s="35">
        <v>0.96319902999999996</v>
      </c>
      <c r="U5" s="35">
        <v>0.3949009</v>
      </c>
      <c r="V5" s="39">
        <v>9.74</v>
      </c>
      <c r="W5" s="31">
        <v>0.5</v>
      </c>
      <c r="X5" s="40">
        <v>3183</v>
      </c>
      <c r="Y5" s="41">
        <v>1483</v>
      </c>
      <c r="Z5" s="29">
        <v>0.97440055999999997</v>
      </c>
      <c r="AA5" s="42">
        <v>0.496</v>
      </c>
      <c r="AB5" s="43">
        <v>0.89800000000000002</v>
      </c>
      <c r="AC5" s="29">
        <v>0.28467103999999999</v>
      </c>
      <c r="AD5" s="29">
        <v>0.81399999999999995</v>
      </c>
      <c r="AE5" s="29">
        <v>0.48099999999999998</v>
      </c>
      <c r="AF5" s="44">
        <f t="shared" ref="AF5:AF7" si="0">0/C5</f>
        <v>0</v>
      </c>
      <c r="AG5" s="45">
        <v>0.98907972141456491</v>
      </c>
      <c r="AH5" s="46">
        <v>0.97901740000000004</v>
      </c>
      <c r="AI5" s="47">
        <v>1.7242500000000001E-3</v>
      </c>
    </row>
    <row r="6" spans="1:35" ht="15.75" customHeight="1">
      <c r="A6" s="29">
        <v>5</v>
      </c>
      <c r="B6" s="30" t="s">
        <v>169</v>
      </c>
      <c r="C6" s="29">
        <v>1643</v>
      </c>
      <c r="D6" s="40">
        <v>1186</v>
      </c>
      <c r="E6" s="32">
        <v>471</v>
      </c>
      <c r="F6" s="29">
        <v>0.99363056999999999</v>
      </c>
      <c r="G6" s="29">
        <v>0.98938429000000006</v>
      </c>
      <c r="H6" s="29">
        <v>3.49</v>
      </c>
      <c r="I6" s="29">
        <v>0.98938000000000004</v>
      </c>
      <c r="J6" s="32">
        <v>0.92</v>
      </c>
      <c r="K6" s="33">
        <v>0.32400000000000001</v>
      </c>
      <c r="L6" s="34">
        <v>0.99330493000608644</v>
      </c>
      <c r="M6" s="35">
        <v>0.85899999999999999</v>
      </c>
      <c r="N6" s="36">
        <v>0.84699999999999998</v>
      </c>
      <c r="O6" s="37">
        <v>8570</v>
      </c>
      <c r="P6" s="35">
        <v>0.65700000000000003</v>
      </c>
      <c r="Q6" s="35">
        <v>0.79600000000000004</v>
      </c>
      <c r="R6" s="38">
        <v>44.121000000000002</v>
      </c>
      <c r="S6" s="35">
        <v>0.73799999999999999</v>
      </c>
      <c r="T6" s="35">
        <v>0.92580101000000004</v>
      </c>
      <c r="U6" s="35">
        <v>0.22934233000000001</v>
      </c>
      <c r="V6" s="39">
        <v>7.54</v>
      </c>
      <c r="W6" s="31">
        <v>0</v>
      </c>
      <c r="X6" s="31">
        <v>388</v>
      </c>
      <c r="Y6" s="41">
        <v>1998</v>
      </c>
      <c r="Z6" s="29">
        <v>0.99363056999999999</v>
      </c>
      <c r="AA6" s="42">
        <v>0.52900000000000003</v>
      </c>
      <c r="AB6" s="43">
        <v>0.94699999999999995</v>
      </c>
      <c r="AC6" s="29">
        <v>0.19111381999999999</v>
      </c>
      <c r="AD6" s="29">
        <v>0.86699999999999999</v>
      </c>
      <c r="AE6" s="29">
        <v>0.316</v>
      </c>
      <c r="AF6" s="44">
        <f t="shared" si="0"/>
        <v>0</v>
      </c>
      <c r="AG6" s="45">
        <v>0.97078514911746805</v>
      </c>
      <c r="AH6" s="46">
        <v>0.98650926999999999</v>
      </c>
      <c r="AI6" s="47">
        <v>7.9123600000000002E-3</v>
      </c>
    </row>
    <row r="7" spans="1:35" ht="15.75" customHeight="1">
      <c r="A7" s="29">
        <v>6</v>
      </c>
      <c r="B7" s="30" t="s">
        <v>170</v>
      </c>
      <c r="C7" s="29">
        <v>29128</v>
      </c>
      <c r="D7" s="40">
        <v>21100</v>
      </c>
      <c r="E7" s="32">
        <v>8379</v>
      </c>
      <c r="F7" s="29">
        <v>0.99391335000000003</v>
      </c>
      <c r="G7" s="29">
        <v>0.96622509000000001</v>
      </c>
      <c r="H7" s="29">
        <v>3.47</v>
      </c>
      <c r="I7" s="29">
        <v>0.98628000000000005</v>
      </c>
      <c r="J7" s="32">
        <v>0.95599999999999996</v>
      </c>
      <c r="K7" s="33">
        <v>0.79300000000000004</v>
      </c>
      <c r="L7" s="34">
        <v>0.97895495742927763</v>
      </c>
      <c r="M7" s="35">
        <v>0.76800000000000002</v>
      </c>
      <c r="N7" s="36">
        <v>0.57799999999999996</v>
      </c>
      <c r="O7" s="48">
        <v>21461</v>
      </c>
      <c r="P7" s="35">
        <v>0.74299999999999999</v>
      </c>
      <c r="Q7" s="35">
        <v>0.879</v>
      </c>
      <c r="R7" s="38">
        <v>40.729999999999997</v>
      </c>
      <c r="S7" s="35">
        <v>0.88</v>
      </c>
      <c r="T7" s="35">
        <v>0.98417062</v>
      </c>
      <c r="U7" s="35">
        <v>0.36909953000000001</v>
      </c>
      <c r="V7" s="39">
        <v>9.61</v>
      </c>
      <c r="W7" s="31">
        <v>0.9</v>
      </c>
      <c r="X7" s="40">
        <v>13180</v>
      </c>
      <c r="Y7" s="41">
        <v>4887</v>
      </c>
      <c r="Z7" s="29">
        <v>0.99510681000000001</v>
      </c>
      <c r="AA7" s="42">
        <v>0.65799999999999992</v>
      </c>
      <c r="AB7" s="43">
        <v>0.84699999999999998</v>
      </c>
      <c r="AC7" s="29">
        <v>0.15922823</v>
      </c>
      <c r="AD7" s="29">
        <v>0.86199999999999999</v>
      </c>
      <c r="AE7" s="29">
        <v>0.79900000000000004</v>
      </c>
      <c r="AF7" s="44">
        <f t="shared" si="0"/>
        <v>0</v>
      </c>
      <c r="AG7" s="45">
        <v>0.97710107113430378</v>
      </c>
      <c r="AH7" s="46">
        <v>0.98677725000000005</v>
      </c>
      <c r="AI7" s="47">
        <v>2.36885E-3</v>
      </c>
    </row>
    <row r="8" spans="1:35" ht="15.75" customHeight="1">
      <c r="A8" s="29">
        <v>7</v>
      </c>
      <c r="B8" s="30" t="s">
        <v>171</v>
      </c>
      <c r="C8" s="29">
        <v>12715</v>
      </c>
      <c r="D8" s="40">
        <v>9037</v>
      </c>
      <c r="E8" s="32">
        <v>3776</v>
      </c>
      <c r="F8" s="29">
        <v>0.97192796999999997</v>
      </c>
      <c r="G8" s="29">
        <v>0.94253178000000004</v>
      </c>
      <c r="H8" s="29">
        <v>3.36</v>
      </c>
      <c r="I8" s="29">
        <v>0.98463999999999996</v>
      </c>
      <c r="J8" s="32">
        <v>0.9</v>
      </c>
      <c r="K8" s="33">
        <v>0.71699999999999997</v>
      </c>
      <c r="L8" s="34">
        <v>0.97609123082972871</v>
      </c>
      <c r="M8" s="35">
        <v>0.60799999999999998</v>
      </c>
      <c r="N8" s="36">
        <v>0.49</v>
      </c>
      <c r="O8" s="48">
        <v>32604</v>
      </c>
      <c r="P8" s="35">
        <v>0.68300000000000005</v>
      </c>
      <c r="Q8" s="35">
        <v>0.76100000000000001</v>
      </c>
      <c r="R8" s="38">
        <v>42.82</v>
      </c>
      <c r="S8" s="35">
        <v>0.81799999999999995</v>
      </c>
      <c r="T8" s="35">
        <v>0.96359410999999995</v>
      </c>
      <c r="U8" s="35">
        <v>0.31846851999999998</v>
      </c>
      <c r="V8" s="39">
        <v>8.85</v>
      </c>
      <c r="W8" s="31">
        <v>0</v>
      </c>
      <c r="X8" s="40">
        <v>3981</v>
      </c>
      <c r="Y8" s="41">
        <v>3846</v>
      </c>
      <c r="Z8" s="29">
        <v>0.98490465999999999</v>
      </c>
      <c r="AA8" s="42">
        <v>0.60499999999999998</v>
      </c>
      <c r="AB8" s="43">
        <v>0.86799999999999999</v>
      </c>
      <c r="AC8" s="29">
        <v>0.20133699999999999</v>
      </c>
      <c r="AD8" s="29">
        <v>0.89</v>
      </c>
      <c r="AE8" s="29">
        <v>0.45200000000000001</v>
      </c>
      <c r="AF8" s="44">
        <f>1/C8</f>
        <v>7.8647267007471493E-5</v>
      </c>
      <c r="AG8" s="45">
        <v>0.90562327959103417</v>
      </c>
      <c r="AH8" s="46">
        <v>0.97864335999999996</v>
      </c>
      <c r="AI8" s="47">
        <v>2.7526500000000001E-3</v>
      </c>
    </row>
    <row r="9" spans="1:35" ht="15.75" customHeight="1">
      <c r="A9" s="29">
        <v>8</v>
      </c>
      <c r="B9" s="30" t="s">
        <v>172</v>
      </c>
      <c r="C9" s="29">
        <v>3047</v>
      </c>
      <c r="D9" s="40">
        <v>2187</v>
      </c>
      <c r="E9" s="32">
        <v>908</v>
      </c>
      <c r="F9" s="29">
        <v>0.99229075</v>
      </c>
      <c r="G9" s="29">
        <v>0.95154185000000002</v>
      </c>
      <c r="H9" s="29">
        <v>3.36</v>
      </c>
      <c r="I9" s="29">
        <v>0.98789000000000005</v>
      </c>
      <c r="J9" s="32">
        <v>0.95</v>
      </c>
      <c r="K9" s="33">
        <v>0.73799999999999999</v>
      </c>
      <c r="L9" s="34">
        <v>0.98457499179520835</v>
      </c>
      <c r="M9" s="35">
        <v>0.45200000000000001</v>
      </c>
      <c r="N9" s="36">
        <v>0.35799999999999998</v>
      </c>
      <c r="O9" s="48">
        <v>4638</v>
      </c>
      <c r="P9" s="35">
        <v>0.65</v>
      </c>
      <c r="Q9" s="35">
        <v>0.80900000000000005</v>
      </c>
      <c r="R9" s="38">
        <v>43.597000000000001</v>
      </c>
      <c r="S9" s="35">
        <v>0.82399999999999995</v>
      </c>
      <c r="T9" s="35">
        <v>0.96570644999999999</v>
      </c>
      <c r="U9" s="35">
        <v>0.22222222</v>
      </c>
      <c r="V9" s="39">
        <v>8.11</v>
      </c>
      <c r="W9" s="31">
        <v>0</v>
      </c>
      <c r="X9" s="31">
        <v>928</v>
      </c>
      <c r="Y9" s="41">
        <v>3237</v>
      </c>
      <c r="Z9" s="29">
        <v>0.99559470999999999</v>
      </c>
      <c r="AA9" s="42">
        <v>0.45999999999999996</v>
      </c>
      <c r="AB9" s="43">
        <v>0.88100000000000001</v>
      </c>
      <c r="AC9" s="29">
        <v>0.35936986999999998</v>
      </c>
      <c r="AD9" s="29">
        <v>0.88200000000000001</v>
      </c>
      <c r="AE9" s="29">
        <v>0.36899999999999999</v>
      </c>
      <c r="AF9" s="44">
        <f>0/C9</f>
        <v>0</v>
      </c>
      <c r="AG9" s="45">
        <v>0.98851329176238922</v>
      </c>
      <c r="AH9" s="46">
        <v>0.98948331</v>
      </c>
      <c r="AI9" s="47">
        <v>2.95372E-3</v>
      </c>
    </row>
    <row r="10" spans="1:35" ht="15.75" customHeight="1">
      <c r="A10" s="29">
        <v>9</v>
      </c>
      <c r="B10" s="30" t="s">
        <v>173</v>
      </c>
      <c r="C10" s="29">
        <v>59035</v>
      </c>
      <c r="D10" s="40">
        <v>42221</v>
      </c>
      <c r="E10" s="32">
        <v>15897</v>
      </c>
      <c r="F10" s="29">
        <v>0.99616280000000001</v>
      </c>
      <c r="G10" s="29">
        <v>0.98156885000000005</v>
      </c>
      <c r="H10" s="29">
        <v>3.71</v>
      </c>
      <c r="I10" s="29">
        <v>0.98855000000000004</v>
      </c>
      <c r="J10" s="32">
        <v>0.92100000000000004</v>
      </c>
      <c r="K10" s="33">
        <v>0.71499999999999997</v>
      </c>
      <c r="L10" s="34">
        <v>0.9732700940120268</v>
      </c>
      <c r="M10" s="35">
        <v>0.64400000000000002</v>
      </c>
      <c r="N10" s="36">
        <v>0.49099999999999999</v>
      </c>
      <c r="O10" s="48">
        <v>17911</v>
      </c>
      <c r="P10" s="35">
        <v>0.69899999999999995</v>
      </c>
      <c r="Q10" s="35">
        <v>0.82099999999999995</v>
      </c>
      <c r="R10" s="38">
        <v>42.216000000000001</v>
      </c>
      <c r="S10" s="35">
        <v>0.82399999999999995</v>
      </c>
      <c r="T10" s="35">
        <v>0.97127021999999996</v>
      </c>
      <c r="U10" s="35">
        <v>0.36517372999999997</v>
      </c>
      <c r="V10" s="39">
        <v>9.39</v>
      </c>
      <c r="W10" s="31">
        <v>1.4</v>
      </c>
      <c r="X10" s="40">
        <v>5438</v>
      </c>
      <c r="Y10" s="41">
        <v>4489</v>
      </c>
      <c r="Z10" s="29">
        <v>0.98590929000000005</v>
      </c>
      <c r="AA10" s="42">
        <v>0.54800000000000004</v>
      </c>
      <c r="AB10" s="43">
        <v>0.86299999999999999</v>
      </c>
      <c r="AC10" s="29">
        <v>0.22064876999999999</v>
      </c>
      <c r="AD10" s="29">
        <v>0.79600000000000004</v>
      </c>
      <c r="AE10" s="29">
        <v>0.57899999999999996</v>
      </c>
      <c r="AF10" s="44">
        <f>3/C10</f>
        <v>5.0817311764207676E-5</v>
      </c>
      <c r="AG10" s="45">
        <v>0.96090454814940285</v>
      </c>
      <c r="AH10" s="46">
        <v>0.98446270999999996</v>
      </c>
      <c r="AI10" s="47">
        <v>9.6553000000000003E-4</v>
      </c>
    </row>
    <row r="11" spans="1:35" ht="15.75" customHeight="1">
      <c r="A11" s="29">
        <v>10</v>
      </c>
      <c r="B11" s="30" t="s">
        <v>174</v>
      </c>
      <c r="C11" s="29">
        <v>82409</v>
      </c>
      <c r="D11" s="40">
        <v>60250</v>
      </c>
      <c r="E11" s="32">
        <v>23366</v>
      </c>
      <c r="F11" s="29">
        <v>0.99601985999999998</v>
      </c>
      <c r="G11" s="29">
        <v>0.99375159999999996</v>
      </c>
      <c r="H11" s="29">
        <v>3.52</v>
      </c>
      <c r="I11" s="29">
        <v>0.99280999999999997</v>
      </c>
      <c r="J11" s="32">
        <v>0.94</v>
      </c>
      <c r="K11" s="33">
        <v>0.73499999999999999</v>
      </c>
      <c r="L11" s="34">
        <v>0.97934691599218526</v>
      </c>
      <c r="M11" s="35">
        <v>0.81599999999999995</v>
      </c>
      <c r="N11" s="36">
        <v>0.70199999999999996</v>
      </c>
      <c r="O11" s="48">
        <v>33618</v>
      </c>
      <c r="P11" s="35">
        <v>0.748</v>
      </c>
      <c r="Q11" s="35">
        <v>0.88200000000000001</v>
      </c>
      <c r="R11" s="38">
        <v>39.957000000000001</v>
      </c>
      <c r="S11" s="35">
        <v>0.89</v>
      </c>
      <c r="T11" s="35">
        <v>0.98502904999999996</v>
      </c>
      <c r="U11" s="35">
        <v>0.40833195</v>
      </c>
      <c r="V11" s="39">
        <v>10.130000000000001</v>
      </c>
      <c r="W11" s="31">
        <v>1.2</v>
      </c>
      <c r="X11" s="40">
        <v>7929</v>
      </c>
      <c r="Y11" s="41">
        <v>4897</v>
      </c>
      <c r="Z11" s="29">
        <v>0.99473593999999999</v>
      </c>
      <c r="AA11" s="42">
        <v>0.63300000000000001</v>
      </c>
      <c r="AB11" s="43">
        <v>0.86499999999999999</v>
      </c>
      <c r="AC11" s="29">
        <v>0.15987330999999999</v>
      </c>
      <c r="AD11" s="29">
        <v>0.84</v>
      </c>
      <c r="AE11" s="29">
        <v>0.76500000000000001</v>
      </c>
      <c r="AF11" s="44">
        <f>0/C11</f>
        <v>0</v>
      </c>
      <c r="AG11" s="45">
        <v>0.97232098435850456</v>
      </c>
      <c r="AH11" s="46">
        <v>0.98137759000000002</v>
      </c>
      <c r="AI11" s="47">
        <v>1.82019E-3</v>
      </c>
    </row>
    <row r="12" spans="1:35" ht="15.75" customHeight="1">
      <c r="A12" s="29">
        <v>11</v>
      </c>
      <c r="B12" s="30" t="s">
        <v>175</v>
      </c>
      <c r="C12" s="29">
        <v>11898</v>
      </c>
      <c r="D12" s="40">
        <v>8530</v>
      </c>
      <c r="E12" s="32">
        <v>3402</v>
      </c>
      <c r="F12" s="29">
        <v>0.98647854000000001</v>
      </c>
      <c r="G12" s="29">
        <v>0.97560259000000005</v>
      </c>
      <c r="H12" s="29">
        <v>3.49</v>
      </c>
      <c r="I12" s="29">
        <v>0.95650000000000002</v>
      </c>
      <c r="J12" s="32">
        <v>0.93700000000000006</v>
      </c>
      <c r="K12" s="33">
        <v>0.81399999999999995</v>
      </c>
      <c r="L12" s="34">
        <v>0.98419902504622625</v>
      </c>
      <c r="M12" s="35">
        <v>0.52200000000000002</v>
      </c>
      <c r="N12" s="36">
        <v>0.308</v>
      </c>
      <c r="O12" s="48">
        <v>11357</v>
      </c>
      <c r="P12" s="35">
        <v>0.63600000000000001</v>
      </c>
      <c r="Q12" s="35">
        <v>0.70299999999999996</v>
      </c>
      <c r="R12" s="38">
        <v>42.92</v>
      </c>
      <c r="S12" s="35">
        <v>0.81699999999999995</v>
      </c>
      <c r="T12" s="35">
        <v>0.95334114999999997</v>
      </c>
      <c r="U12" s="35">
        <v>0.22297773000000001</v>
      </c>
      <c r="V12" s="39">
        <v>8.2899999999999991</v>
      </c>
      <c r="W12" s="31">
        <v>0</v>
      </c>
      <c r="X12" s="31">
        <v>648</v>
      </c>
      <c r="Y12" s="41">
        <v>1560</v>
      </c>
      <c r="Z12" s="29">
        <v>0.98412697999999998</v>
      </c>
      <c r="AA12" s="42">
        <v>0.56800000000000006</v>
      </c>
      <c r="AB12" s="43">
        <v>0.85699999999999998</v>
      </c>
      <c r="AC12" s="29">
        <v>0.20154648</v>
      </c>
      <c r="AD12" s="29">
        <v>0.89500000000000002</v>
      </c>
      <c r="AE12" s="29">
        <v>0.48099999999999998</v>
      </c>
      <c r="AF12" s="44">
        <f>1/C12</f>
        <v>8.4047739115817788E-5</v>
      </c>
      <c r="AG12" s="45">
        <v>0.98369473861153134</v>
      </c>
      <c r="AH12" s="46">
        <v>0.98815944</v>
      </c>
      <c r="AI12" s="47">
        <v>8.4048000000000006E-5</v>
      </c>
    </row>
    <row r="13" spans="1:35" ht="15.75" customHeight="1">
      <c r="A13" s="29">
        <v>12</v>
      </c>
      <c r="B13" s="30" t="s">
        <v>176</v>
      </c>
      <c r="C13" s="29">
        <v>1643</v>
      </c>
      <c r="D13" s="40">
        <v>1230</v>
      </c>
      <c r="E13" s="32">
        <v>521</v>
      </c>
      <c r="F13" s="29">
        <v>0.98272552999999996</v>
      </c>
      <c r="G13" s="29">
        <v>0.97696737</v>
      </c>
      <c r="H13" s="29">
        <v>3.13</v>
      </c>
      <c r="I13" s="29">
        <v>0.96353</v>
      </c>
      <c r="J13" s="32">
        <v>0.88500000000000001</v>
      </c>
      <c r="K13" s="33">
        <v>0.65700000000000003</v>
      </c>
      <c r="L13" s="34">
        <v>0.99208764455264764</v>
      </c>
      <c r="M13" s="35">
        <v>0.55000000000000004</v>
      </c>
      <c r="N13" s="36">
        <v>0.46600000000000003</v>
      </c>
      <c r="O13" s="37">
        <v>6393</v>
      </c>
      <c r="P13" s="35">
        <v>0.64900000000000002</v>
      </c>
      <c r="Q13" s="35">
        <v>0.77800000000000002</v>
      </c>
      <c r="R13" s="38">
        <v>44.372999999999998</v>
      </c>
      <c r="S13" s="35">
        <v>0.72799999999999998</v>
      </c>
      <c r="T13" s="35">
        <v>0.93089431</v>
      </c>
      <c r="U13" s="35">
        <v>0.20243902</v>
      </c>
      <c r="V13" s="39">
        <v>7.48</v>
      </c>
      <c r="W13" s="31">
        <v>0</v>
      </c>
      <c r="X13" s="31">
        <v>959</v>
      </c>
      <c r="Y13" s="41">
        <v>2488</v>
      </c>
      <c r="Z13" s="29">
        <v>0.98080613999999999</v>
      </c>
      <c r="AA13" s="42">
        <v>0.55899999999999994</v>
      </c>
      <c r="AB13" s="43">
        <v>0.85599999999999998</v>
      </c>
      <c r="AC13" s="29">
        <v>0.1880706</v>
      </c>
      <c r="AD13" s="29">
        <v>0.879</v>
      </c>
      <c r="AE13" s="29">
        <v>0.43</v>
      </c>
      <c r="AF13" s="44">
        <f t="shared" ref="AF13:AF17" si="1">0/C13</f>
        <v>0</v>
      </c>
      <c r="AG13" s="45">
        <v>0.97991479001825932</v>
      </c>
      <c r="AH13" s="46">
        <v>0.98699186999999999</v>
      </c>
      <c r="AI13" s="47">
        <v>4.2605000000000004E-3</v>
      </c>
    </row>
    <row r="14" spans="1:35" ht="15.75" customHeight="1">
      <c r="A14" s="29">
        <v>13</v>
      </c>
      <c r="B14" s="30" t="s">
        <v>177</v>
      </c>
      <c r="C14" s="29">
        <v>1735</v>
      </c>
      <c r="D14" s="40">
        <v>1142</v>
      </c>
      <c r="E14" s="32">
        <v>492</v>
      </c>
      <c r="F14" s="29">
        <v>0.98577236000000001</v>
      </c>
      <c r="G14" s="29">
        <v>0.97357724000000001</v>
      </c>
      <c r="H14" s="29">
        <v>3.53</v>
      </c>
      <c r="I14" s="29">
        <v>0.98373999999999995</v>
      </c>
      <c r="J14" s="32">
        <v>0.92200000000000004</v>
      </c>
      <c r="K14" s="33">
        <v>0.54400000000000004</v>
      </c>
      <c r="L14" s="34">
        <v>0.98213256484149858</v>
      </c>
      <c r="M14" s="35">
        <v>0.68400000000000005</v>
      </c>
      <c r="N14" s="36">
        <v>0.63600000000000001</v>
      </c>
      <c r="O14" s="37">
        <v>8339</v>
      </c>
      <c r="P14" s="35">
        <v>0.65</v>
      </c>
      <c r="Q14" s="35">
        <v>0.76400000000000001</v>
      </c>
      <c r="R14" s="38">
        <v>43.969000000000001</v>
      </c>
      <c r="S14" s="35">
        <v>0.77300000000000002</v>
      </c>
      <c r="T14" s="35">
        <v>0.95183888000000005</v>
      </c>
      <c r="U14" s="35">
        <v>0.23642732</v>
      </c>
      <c r="V14" s="39">
        <v>7.97</v>
      </c>
      <c r="W14" s="31">
        <v>0</v>
      </c>
      <c r="X14" s="40">
        <v>1340</v>
      </c>
      <c r="Y14" s="41">
        <v>2154</v>
      </c>
      <c r="Z14" s="29">
        <v>0.99186991999999996</v>
      </c>
      <c r="AA14" s="42">
        <v>0.54200000000000004</v>
      </c>
      <c r="AB14" s="43">
        <v>0.877</v>
      </c>
      <c r="AC14" s="29">
        <v>0.52507205000000001</v>
      </c>
      <c r="AD14" s="29">
        <v>0.97</v>
      </c>
      <c r="AE14" s="29">
        <v>0.311</v>
      </c>
      <c r="AF14" s="44">
        <f t="shared" si="1"/>
        <v>0</v>
      </c>
      <c r="AG14" s="45">
        <v>0.98731988472622478</v>
      </c>
      <c r="AH14" s="46">
        <v>0.99824869000000005</v>
      </c>
      <c r="AI14" s="47">
        <v>4.6109499999999999E-3</v>
      </c>
    </row>
    <row r="15" spans="1:35" ht="15.75" customHeight="1">
      <c r="A15" s="29">
        <v>14</v>
      </c>
      <c r="B15" s="30" t="s">
        <v>178</v>
      </c>
      <c r="C15" s="29">
        <v>9502</v>
      </c>
      <c r="D15" s="40">
        <v>6893</v>
      </c>
      <c r="E15" s="32">
        <v>2727</v>
      </c>
      <c r="F15" s="29">
        <v>0.98166483000000004</v>
      </c>
      <c r="G15" s="29">
        <v>0.98239823999999998</v>
      </c>
      <c r="H15" s="29">
        <v>3.43</v>
      </c>
      <c r="I15" s="29">
        <v>0.99046999999999996</v>
      </c>
      <c r="J15" s="32">
        <v>0.84099999999999997</v>
      </c>
      <c r="K15" s="33">
        <v>0.70699999999999996</v>
      </c>
      <c r="L15" s="34">
        <v>0.96453378236160803</v>
      </c>
      <c r="M15" s="35">
        <v>0.55300000000000005</v>
      </c>
      <c r="N15" s="36">
        <v>0.434</v>
      </c>
      <c r="O15" s="48">
        <v>9338</v>
      </c>
      <c r="P15" s="35">
        <v>0.61599999999999999</v>
      </c>
      <c r="Q15" s="35">
        <v>0.71099999999999997</v>
      </c>
      <c r="R15" s="38">
        <v>44.637999999999998</v>
      </c>
      <c r="S15" s="35">
        <v>0.72399999999999998</v>
      </c>
      <c r="T15" s="35">
        <v>0.96938924000000004</v>
      </c>
      <c r="U15" s="35">
        <v>0.19672131000000001</v>
      </c>
      <c r="V15" s="39">
        <v>7.53</v>
      </c>
      <c r="W15" s="31">
        <v>0</v>
      </c>
      <c r="X15" s="31">
        <v>360</v>
      </c>
      <c r="Y15" s="41">
        <v>1638</v>
      </c>
      <c r="Z15" s="29">
        <v>0.98643197999999999</v>
      </c>
      <c r="AA15" s="42">
        <v>0.56699999999999995</v>
      </c>
      <c r="AB15" s="43">
        <v>0.85199999999999998</v>
      </c>
      <c r="AC15" s="29">
        <v>0.24931592999999999</v>
      </c>
      <c r="AD15" s="29">
        <v>0.874</v>
      </c>
      <c r="AE15" s="29">
        <v>0.59799999999999998</v>
      </c>
      <c r="AF15" s="44">
        <f t="shared" si="1"/>
        <v>0</v>
      </c>
      <c r="AG15" s="45">
        <v>0.99158071984845297</v>
      </c>
      <c r="AH15" s="46">
        <v>0.98244595999999995</v>
      </c>
      <c r="AI15" s="47">
        <v>1.57862E-3</v>
      </c>
    </row>
    <row r="16" spans="1:35" ht="15.75" customHeight="1">
      <c r="A16" s="29">
        <v>15</v>
      </c>
      <c r="B16" s="30" t="s">
        <v>179</v>
      </c>
      <c r="C16" s="29">
        <v>1584</v>
      </c>
      <c r="D16" s="40">
        <v>1151</v>
      </c>
      <c r="E16" s="32">
        <v>486</v>
      </c>
      <c r="F16" s="29">
        <v>0.98971193000000002</v>
      </c>
      <c r="G16" s="29">
        <v>0.98765431999999997</v>
      </c>
      <c r="H16" s="29">
        <v>3.26</v>
      </c>
      <c r="I16" s="29">
        <v>0.99177000000000004</v>
      </c>
      <c r="J16" s="32">
        <v>0.95399999999999996</v>
      </c>
      <c r="K16" s="33">
        <v>0.35399999999999998</v>
      </c>
      <c r="L16" s="34">
        <v>0.99116161616161613</v>
      </c>
      <c r="M16" s="35">
        <v>0.73799999999999999</v>
      </c>
      <c r="N16" s="36">
        <v>0.72099999999999997</v>
      </c>
      <c r="O16" s="37">
        <v>4423</v>
      </c>
      <c r="P16" s="35">
        <v>0.66400000000000003</v>
      </c>
      <c r="Q16" s="35">
        <v>0.83</v>
      </c>
      <c r="R16" s="38">
        <v>43.363999999999997</v>
      </c>
      <c r="S16" s="35">
        <v>0.81</v>
      </c>
      <c r="T16" s="35">
        <v>0.97132927999999996</v>
      </c>
      <c r="U16" s="35">
        <v>0.25629887000000001</v>
      </c>
      <c r="V16" s="39">
        <v>8.06</v>
      </c>
      <c r="W16" s="31">
        <v>0</v>
      </c>
      <c r="X16" s="40">
        <v>3632</v>
      </c>
      <c r="Y16" s="41">
        <v>3840</v>
      </c>
      <c r="Z16" s="29">
        <v>0.98971193000000002</v>
      </c>
      <c r="AA16" s="42">
        <v>0.56000000000000005</v>
      </c>
      <c r="AB16" s="43">
        <v>0.89300000000000002</v>
      </c>
      <c r="AC16" s="29">
        <v>0.30618687</v>
      </c>
      <c r="AD16" s="29">
        <v>0.94399999999999995</v>
      </c>
      <c r="AE16" s="29">
        <v>0.14799999999999999</v>
      </c>
      <c r="AF16" s="44">
        <f t="shared" si="1"/>
        <v>0</v>
      </c>
      <c r="AG16" s="45">
        <v>0.98232323232323238</v>
      </c>
      <c r="AH16" s="46">
        <v>0.99565594999999996</v>
      </c>
      <c r="AI16" s="47">
        <v>5.0505100000000002E-3</v>
      </c>
    </row>
    <row r="17" spans="1:35" ht="15.75" customHeight="1">
      <c r="A17" s="29">
        <v>16</v>
      </c>
      <c r="B17" s="30" t="s">
        <v>180</v>
      </c>
      <c r="C17" s="29">
        <v>1764</v>
      </c>
      <c r="D17" s="40">
        <v>1352</v>
      </c>
      <c r="E17" s="32">
        <v>553</v>
      </c>
      <c r="F17" s="29">
        <v>0.99457505000000002</v>
      </c>
      <c r="G17" s="29">
        <v>0.99819168000000003</v>
      </c>
      <c r="H17" s="29">
        <v>3.19</v>
      </c>
      <c r="I17" s="29">
        <v>0.96926000000000001</v>
      </c>
      <c r="J17" s="32">
        <v>0.94699999999999995</v>
      </c>
      <c r="K17" s="33">
        <v>0.46300000000000002</v>
      </c>
      <c r="L17" s="34">
        <v>0.99489795918367352</v>
      </c>
      <c r="M17" s="35">
        <v>0.85699999999999998</v>
      </c>
      <c r="N17" s="36">
        <v>0.81</v>
      </c>
      <c r="O17" s="37">
        <v>24885</v>
      </c>
      <c r="P17" s="35">
        <v>0.70899999999999996</v>
      </c>
      <c r="Q17" s="35">
        <v>0.88600000000000001</v>
      </c>
      <c r="R17" s="38">
        <v>42.715000000000003</v>
      </c>
      <c r="S17" s="35">
        <v>0.85499999999999998</v>
      </c>
      <c r="T17" s="35">
        <v>0.96893490999999998</v>
      </c>
      <c r="U17" s="35">
        <v>0.29511833999999998</v>
      </c>
      <c r="V17" s="39">
        <v>8.99</v>
      </c>
      <c r="W17" s="31">
        <v>0</v>
      </c>
      <c r="X17" s="40">
        <v>1442</v>
      </c>
      <c r="Y17" s="41">
        <v>4504</v>
      </c>
      <c r="Z17" s="29">
        <v>1</v>
      </c>
      <c r="AA17" s="42">
        <v>0.40400000000000003</v>
      </c>
      <c r="AB17" s="43">
        <v>0.93300000000000005</v>
      </c>
      <c r="AC17" s="29">
        <v>0.13605442000000001</v>
      </c>
      <c r="AD17" s="29">
        <v>0.95599999999999996</v>
      </c>
      <c r="AE17" s="29">
        <v>0.42799999999999999</v>
      </c>
      <c r="AF17" s="44">
        <f t="shared" si="1"/>
        <v>0</v>
      </c>
      <c r="AG17" s="45">
        <v>0.90816326530612246</v>
      </c>
      <c r="AH17" s="46">
        <v>0.99038462000000005</v>
      </c>
      <c r="AI17" s="47">
        <v>6.2358300000000004E-3</v>
      </c>
    </row>
    <row r="18" spans="1:35" ht="15.75" customHeight="1">
      <c r="A18" s="29">
        <v>17</v>
      </c>
      <c r="B18" s="30" t="s">
        <v>181</v>
      </c>
      <c r="C18" s="29">
        <v>118337</v>
      </c>
      <c r="D18" s="40">
        <v>86195</v>
      </c>
      <c r="E18" s="32">
        <v>31201</v>
      </c>
      <c r="F18" s="29">
        <v>0.99599371999999997</v>
      </c>
      <c r="G18" s="29">
        <v>0.98794910000000002</v>
      </c>
      <c r="H18" s="29">
        <v>3.78</v>
      </c>
      <c r="I18" s="29">
        <v>0.99138000000000004</v>
      </c>
      <c r="J18" s="32">
        <v>0.92900000000000005</v>
      </c>
      <c r="K18" s="33">
        <v>0.75600000000000001</v>
      </c>
      <c r="L18" s="34">
        <v>0.97988794713403249</v>
      </c>
      <c r="M18" s="35">
        <v>0.64300000000000002</v>
      </c>
      <c r="N18" s="36">
        <v>0.47199999999999998</v>
      </c>
      <c r="O18" s="48">
        <v>39227</v>
      </c>
      <c r="P18" s="35">
        <v>0.69799999999999995</v>
      </c>
      <c r="Q18" s="35">
        <v>0.84</v>
      </c>
      <c r="R18" s="38">
        <v>41.860999999999997</v>
      </c>
      <c r="S18" s="35">
        <v>0.83799999999999997</v>
      </c>
      <c r="T18" s="35">
        <v>0.96909332999999998</v>
      </c>
      <c r="U18" s="35">
        <v>0.32794245999999999</v>
      </c>
      <c r="V18" s="39">
        <v>9.09</v>
      </c>
      <c r="W18" s="31">
        <v>0.9</v>
      </c>
      <c r="X18" s="40">
        <v>6296</v>
      </c>
      <c r="Y18" s="41">
        <v>4397</v>
      </c>
      <c r="Z18" s="29">
        <v>0.98195571000000004</v>
      </c>
      <c r="AA18" s="42">
        <v>0.58899999999999997</v>
      </c>
      <c r="AB18" s="43">
        <v>0.86699999999999999</v>
      </c>
      <c r="AC18" s="29">
        <v>0.23437301999999999</v>
      </c>
      <c r="AD18" s="29">
        <v>0.79</v>
      </c>
      <c r="AE18" s="29">
        <v>0.628</v>
      </c>
      <c r="AF18" s="44">
        <f>2/C18</f>
        <v>1.6900884761317254E-5</v>
      </c>
      <c r="AG18" s="45">
        <v>0.98492441079290505</v>
      </c>
      <c r="AH18" s="46">
        <v>0.97695922000000002</v>
      </c>
      <c r="AI18" s="47">
        <v>1.6816400000000001E-3</v>
      </c>
    </row>
    <row r="19" spans="1:35" ht="15.75" customHeight="1">
      <c r="A19" s="29">
        <v>18</v>
      </c>
      <c r="B19" s="30" t="s">
        <v>182</v>
      </c>
      <c r="C19" s="29">
        <v>237951</v>
      </c>
      <c r="D19" s="40">
        <v>177572</v>
      </c>
      <c r="E19" s="32">
        <v>69886</v>
      </c>
      <c r="F19" s="29">
        <v>0.99536387999999998</v>
      </c>
      <c r="G19" s="29">
        <v>0.99171507999999997</v>
      </c>
      <c r="H19" s="29">
        <v>3.4</v>
      </c>
      <c r="I19" s="29">
        <v>0.99519000000000002</v>
      </c>
      <c r="J19" s="32">
        <v>0.95499999999999996</v>
      </c>
      <c r="K19" s="33">
        <v>0.79500000000000004</v>
      </c>
      <c r="L19" s="34">
        <v>0.98223163592504337</v>
      </c>
      <c r="M19" s="35">
        <v>0.82299999999999995</v>
      </c>
      <c r="N19" s="36">
        <v>0.66700000000000004</v>
      </c>
      <c r="O19" s="48">
        <v>24764</v>
      </c>
      <c r="P19" s="35">
        <v>0.78800000000000003</v>
      </c>
      <c r="Q19" s="35">
        <v>0.88700000000000001</v>
      </c>
      <c r="R19" s="38">
        <v>39.564</v>
      </c>
      <c r="S19" s="35">
        <v>0.90200000000000002</v>
      </c>
      <c r="T19" s="35">
        <v>0.98817944000000002</v>
      </c>
      <c r="U19" s="35">
        <v>0.50635797999999999</v>
      </c>
      <c r="V19" s="39">
        <v>11</v>
      </c>
      <c r="W19" s="31">
        <v>2.1</v>
      </c>
      <c r="X19" s="40">
        <v>35663</v>
      </c>
      <c r="Y19" s="41">
        <v>6613</v>
      </c>
      <c r="Z19" s="29">
        <v>0.99317460000000002</v>
      </c>
      <c r="AA19" s="42">
        <v>0.61699999999999999</v>
      </c>
      <c r="AB19" s="43">
        <v>0.86799999999999999</v>
      </c>
      <c r="AC19" s="29">
        <v>0.15760808000000001</v>
      </c>
      <c r="AD19" s="29">
        <v>0.9</v>
      </c>
      <c r="AE19" s="29">
        <v>0.77800000000000002</v>
      </c>
      <c r="AF19" s="44">
        <f>11/C19</f>
        <v>4.6228004925383796E-5</v>
      </c>
      <c r="AG19" s="45">
        <v>0.96098776638887839</v>
      </c>
      <c r="AH19" s="46">
        <v>0.98033473999999998</v>
      </c>
      <c r="AI19" s="47">
        <v>1.8995500000000001E-3</v>
      </c>
    </row>
    <row r="20" spans="1:35" ht="15.75" customHeight="1">
      <c r="A20" s="29">
        <v>19</v>
      </c>
      <c r="B20" s="30" t="s">
        <v>183</v>
      </c>
      <c r="C20" s="29">
        <v>7928</v>
      </c>
      <c r="D20" s="40">
        <v>5781</v>
      </c>
      <c r="E20" s="32">
        <v>2332</v>
      </c>
      <c r="F20" s="29">
        <v>0.99742710000000001</v>
      </c>
      <c r="G20" s="29">
        <v>0.99571184000000001</v>
      </c>
      <c r="H20" s="29">
        <v>3.38</v>
      </c>
      <c r="I20" s="29">
        <v>0.99785999999999997</v>
      </c>
      <c r="J20" s="32">
        <v>0.93200000000000005</v>
      </c>
      <c r="K20" s="33">
        <v>0.83799999999999997</v>
      </c>
      <c r="L20" s="34">
        <v>0.97969223007063577</v>
      </c>
      <c r="M20" s="35">
        <v>0.61899999999999999</v>
      </c>
      <c r="N20" s="36">
        <v>0.379</v>
      </c>
      <c r="O20" s="48">
        <v>23530</v>
      </c>
      <c r="P20" s="35">
        <v>0.75</v>
      </c>
      <c r="Q20" s="35">
        <v>0.91400000000000003</v>
      </c>
      <c r="R20" s="38">
        <v>40.573999999999998</v>
      </c>
      <c r="S20" s="35">
        <v>0.876</v>
      </c>
      <c r="T20" s="35">
        <v>0.98304791999999996</v>
      </c>
      <c r="U20" s="35">
        <v>0.30340771</v>
      </c>
      <c r="V20" s="39">
        <v>9.1300000000000008</v>
      </c>
      <c r="W20" s="31">
        <v>1.7</v>
      </c>
      <c r="X20" s="40">
        <v>4399</v>
      </c>
      <c r="Y20" s="41">
        <v>4617</v>
      </c>
      <c r="Z20" s="29">
        <v>0.99699828000000001</v>
      </c>
      <c r="AA20" s="42">
        <v>0.61699999999999999</v>
      </c>
      <c r="AB20" s="43">
        <v>0.873</v>
      </c>
      <c r="AC20" s="29">
        <v>0.18617558000000001</v>
      </c>
      <c r="AD20" s="29">
        <v>0.84099999999999997</v>
      </c>
      <c r="AE20" s="29">
        <v>0.63300000000000001</v>
      </c>
      <c r="AF20" s="44">
        <f t="shared" ref="AF20:AF21" si="2">2/C20</f>
        <v>2.5227043390514632E-4</v>
      </c>
      <c r="AG20" s="45">
        <v>0.96682643794147327</v>
      </c>
      <c r="AH20" s="46">
        <v>0.98823733000000002</v>
      </c>
      <c r="AI20" s="47">
        <v>2.3965700000000002E-3</v>
      </c>
    </row>
    <row r="21" spans="1:35" ht="15.75" customHeight="1">
      <c r="A21" s="29">
        <v>20</v>
      </c>
      <c r="B21" s="30" t="s">
        <v>184</v>
      </c>
      <c r="C21" s="29">
        <v>71627</v>
      </c>
      <c r="D21" s="40">
        <v>51328</v>
      </c>
      <c r="E21" s="32">
        <v>20657</v>
      </c>
      <c r="F21" s="29">
        <v>0.98078133000000001</v>
      </c>
      <c r="G21" s="29">
        <v>0.98170111999999998</v>
      </c>
      <c r="H21" s="29">
        <v>3.47</v>
      </c>
      <c r="I21" s="29">
        <v>0.99065999999999999</v>
      </c>
      <c r="J21" s="32">
        <v>0.92400000000000004</v>
      </c>
      <c r="K21" s="33">
        <v>0.78300000000000003</v>
      </c>
      <c r="L21" s="34">
        <v>0.98536864590168516</v>
      </c>
      <c r="M21" s="35">
        <v>0.72399999999999998</v>
      </c>
      <c r="N21" s="36">
        <v>0.52600000000000002</v>
      </c>
      <c r="O21" s="48">
        <v>24262</v>
      </c>
      <c r="P21" s="35">
        <v>0.72199999999999998</v>
      </c>
      <c r="Q21" s="35">
        <v>0.90100000000000002</v>
      </c>
      <c r="R21" s="38">
        <v>41.136000000000003</v>
      </c>
      <c r="S21" s="35">
        <v>0.84099999999999997</v>
      </c>
      <c r="T21" s="35">
        <v>0.97500390000000003</v>
      </c>
      <c r="U21" s="35">
        <v>0.32265041</v>
      </c>
      <c r="V21" s="39">
        <v>9.08</v>
      </c>
      <c r="W21" s="31">
        <v>1.8</v>
      </c>
      <c r="X21" s="40">
        <v>7606</v>
      </c>
      <c r="Y21" s="41">
        <v>4899</v>
      </c>
      <c r="Z21" s="29">
        <v>0.98092656</v>
      </c>
      <c r="AA21" s="42">
        <v>0.624</v>
      </c>
      <c r="AB21" s="43">
        <v>0.83399999999999996</v>
      </c>
      <c r="AC21" s="29">
        <v>0.18008572</v>
      </c>
      <c r="AD21" s="29">
        <v>0.91300000000000003</v>
      </c>
      <c r="AE21" s="29">
        <v>0.71399999999999997</v>
      </c>
      <c r="AF21" s="44">
        <f t="shared" si="2"/>
        <v>2.7922431485333741E-5</v>
      </c>
      <c r="AG21" s="45">
        <v>0.9629608946347048</v>
      </c>
      <c r="AH21" s="46">
        <v>0.97833541000000002</v>
      </c>
      <c r="AI21" s="47">
        <v>2.1360699999999999E-3</v>
      </c>
    </row>
    <row r="22" spans="1:35" ht="14.4">
      <c r="A22" s="29">
        <v>21</v>
      </c>
      <c r="B22" s="30" t="s">
        <v>185</v>
      </c>
      <c r="C22" s="29">
        <v>6539</v>
      </c>
      <c r="D22" s="40">
        <v>4946</v>
      </c>
      <c r="E22" s="32">
        <v>1973</v>
      </c>
      <c r="F22" s="29">
        <v>0.99594526000000005</v>
      </c>
      <c r="G22" s="29">
        <v>0.99493158000000004</v>
      </c>
      <c r="H22" s="29">
        <v>3.31</v>
      </c>
      <c r="I22" s="29">
        <v>0.99189000000000005</v>
      </c>
      <c r="J22" s="32">
        <v>0.96799999999999997</v>
      </c>
      <c r="K22" s="33">
        <v>0.76200000000000001</v>
      </c>
      <c r="L22" s="34">
        <v>0.9931182137941581</v>
      </c>
      <c r="M22" s="35">
        <v>0.79200000000000004</v>
      </c>
      <c r="N22" s="36">
        <v>0.67800000000000005</v>
      </c>
      <c r="O22" s="48">
        <v>20090</v>
      </c>
      <c r="P22" s="35">
        <v>0.71299999999999997</v>
      </c>
      <c r="Q22" s="35">
        <v>0.85</v>
      </c>
      <c r="R22" s="38">
        <v>42.287999999999997</v>
      </c>
      <c r="S22" s="35">
        <v>0.88800000000000001</v>
      </c>
      <c r="T22" s="35">
        <v>0.97695107000000003</v>
      </c>
      <c r="U22" s="35">
        <v>0.36008896000000001</v>
      </c>
      <c r="V22" s="39">
        <v>9.51</v>
      </c>
      <c r="W22" s="31">
        <v>0</v>
      </c>
      <c r="X22" s="40">
        <v>1300</v>
      </c>
      <c r="Y22" s="41">
        <v>3480</v>
      </c>
      <c r="Z22" s="29">
        <v>0.99543842000000005</v>
      </c>
      <c r="AA22" s="42">
        <v>0.58800000000000008</v>
      </c>
      <c r="AB22" s="43">
        <v>0.876</v>
      </c>
      <c r="AC22" s="29">
        <v>0.14252944000000001</v>
      </c>
      <c r="AD22" s="29">
        <v>0.82499999999999996</v>
      </c>
      <c r="AE22" s="29">
        <v>0.75700000000000001</v>
      </c>
      <c r="AF22" s="44">
        <f t="shared" ref="AF22:AF24" si="3">0/C22</f>
        <v>0</v>
      </c>
      <c r="AG22" s="45">
        <v>0.97216699801192841</v>
      </c>
      <c r="AH22" s="46">
        <v>0.98887990000000003</v>
      </c>
      <c r="AI22" s="47">
        <v>3.05857E-3</v>
      </c>
    </row>
    <row r="23" spans="1:35" ht="14.4">
      <c r="A23" s="29">
        <v>22</v>
      </c>
      <c r="B23" s="30" t="s">
        <v>186</v>
      </c>
      <c r="C23" s="29">
        <v>33129</v>
      </c>
      <c r="D23" s="40">
        <v>23558</v>
      </c>
      <c r="E23" s="32">
        <v>9372</v>
      </c>
      <c r="F23" s="29">
        <v>0.99477165999999995</v>
      </c>
      <c r="G23" s="29">
        <v>0.99381134999999998</v>
      </c>
      <c r="H23" s="29">
        <v>3.53</v>
      </c>
      <c r="I23" s="29">
        <v>0.99370000000000003</v>
      </c>
      <c r="J23" s="32">
        <v>0.93300000000000005</v>
      </c>
      <c r="K23" s="33">
        <v>0.76200000000000001</v>
      </c>
      <c r="L23" s="34">
        <v>0.98412267197923264</v>
      </c>
      <c r="M23" s="35">
        <v>0.77700000000000002</v>
      </c>
      <c r="N23" s="36">
        <v>0.622</v>
      </c>
      <c r="O23" s="48">
        <v>26945</v>
      </c>
      <c r="P23" s="35">
        <v>0.72</v>
      </c>
      <c r="Q23" s="35">
        <v>0.90300000000000002</v>
      </c>
      <c r="R23" s="38">
        <v>41.085000000000001</v>
      </c>
      <c r="S23" s="35">
        <v>0.83799999999999997</v>
      </c>
      <c r="T23" s="35">
        <v>0.98242635</v>
      </c>
      <c r="U23" s="35">
        <v>0.31874522</v>
      </c>
      <c r="V23" s="39">
        <v>9.31</v>
      </c>
      <c r="W23" s="31">
        <v>0.8</v>
      </c>
      <c r="X23" s="40">
        <v>3799</v>
      </c>
      <c r="Y23" s="41">
        <v>4413</v>
      </c>
      <c r="Z23" s="29">
        <v>0.98911652000000005</v>
      </c>
      <c r="AA23" s="42">
        <v>0.66500000000000004</v>
      </c>
      <c r="AB23" s="43">
        <v>0.85</v>
      </c>
      <c r="AC23" s="29">
        <v>0.17338284000000001</v>
      </c>
      <c r="AD23" s="29">
        <v>0.88300000000000001</v>
      </c>
      <c r="AE23" s="29">
        <v>0.76400000000000001</v>
      </c>
      <c r="AF23" s="44">
        <f t="shared" si="3"/>
        <v>0</v>
      </c>
      <c r="AG23" s="45">
        <v>0.97168643786410702</v>
      </c>
      <c r="AH23" s="46">
        <v>0.98917564999999996</v>
      </c>
      <c r="AI23" s="47">
        <v>7.8481000000000004E-4</v>
      </c>
    </row>
    <row r="24" spans="1:35" ht="14.4">
      <c r="A24" s="29">
        <v>23</v>
      </c>
      <c r="B24" s="30" t="s">
        <v>187</v>
      </c>
      <c r="C24" s="29">
        <v>9642</v>
      </c>
      <c r="D24" s="40">
        <v>6857</v>
      </c>
      <c r="E24" s="32">
        <v>2663</v>
      </c>
      <c r="F24" s="29">
        <v>0.95080735999999999</v>
      </c>
      <c r="G24" s="29">
        <v>0.93541118999999995</v>
      </c>
      <c r="H24" s="29">
        <v>3.57</v>
      </c>
      <c r="I24" s="29">
        <v>0.93579000000000001</v>
      </c>
      <c r="J24" s="32">
        <v>0.92300000000000004</v>
      </c>
      <c r="K24" s="33">
        <v>0.754</v>
      </c>
      <c r="L24" s="34">
        <v>0.96992325243725364</v>
      </c>
      <c r="M24" s="35">
        <v>0.60399999999999998</v>
      </c>
      <c r="N24" s="36">
        <v>0.44900000000000001</v>
      </c>
      <c r="O24" s="48">
        <v>19131</v>
      </c>
      <c r="P24" s="35">
        <v>0.65100000000000002</v>
      </c>
      <c r="Q24" s="35">
        <v>0.73599999999999999</v>
      </c>
      <c r="R24" s="38">
        <v>44.912999999999997</v>
      </c>
      <c r="S24" s="35">
        <v>0.79600000000000004</v>
      </c>
      <c r="T24" s="35">
        <v>0.96120753000000003</v>
      </c>
      <c r="U24" s="35">
        <v>0.28700597999999999</v>
      </c>
      <c r="V24" s="39">
        <v>8.4499999999999993</v>
      </c>
      <c r="W24" s="31">
        <v>0</v>
      </c>
      <c r="X24" s="40">
        <v>28343</v>
      </c>
      <c r="Y24" s="41">
        <v>1138</v>
      </c>
      <c r="Z24" s="29">
        <v>0.98460382999999996</v>
      </c>
      <c r="AA24" s="42">
        <v>0.59599999999999997</v>
      </c>
      <c r="AB24" s="43">
        <v>0.85699999999999998</v>
      </c>
      <c r="AC24" s="29">
        <v>0.17413400000000001</v>
      </c>
      <c r="AD24" s="29">
        <v>0.88600000000000001</v>
      </c>
      <c r="AE24" s="29">
        <v>0.53100000000000003</v>
      </c>
      <c r="AF24" s="44">
        <f t="shared" si="3"/>
        <v>0</v>
      </c>
      <c r="AG24" s="45">
        <v>0.97635345364032355</v>
      </c>
      <c r="AH24" s="46">
        <v>0.98964562</v>
      </c>
      <c r="AI24" s="47">
        <v>1.4519800000000001E-3</v>
      </c>
    </row>
    <row r="25" spans="1:35" ht="14.4">
      <c r="A25" s="29">
        <v>24</v>
      </c>
      <c r="B25" s="30" t="s">
        <v>188</v>
      </c>
      <c r="C25" s="29">
        <v>44472</v>
      </c>
      <c r="D25" s="40">
        <v>32659</v>
      </c>
      <c r="E25" s="32">
        <v>12719</v>
      </c>
      <c r="F25" s="29">
        <v>0.99378882000000002</v>
      </c>
      <c r="G25" s="29">
        <v>0.96469848000000002</v>
      </c>
      <c r="H25" s="29">
        <v>3.48</v>
      </c>
      <c r="I25" s="29">
        <v>0.98395999999999995</v>
      </c>
      <c r="J25" s="32">
        <v>0.94299999999999995</v>
      </c>
      <c r="K25" s="33">
        <v>0.78900000000000003</v>
      </c>
      <c r="L25" s="34">
        <v>0.98079690591833069</v>
      </c>
      <c r="M25" s="35">
        <v>0.63900000000000001</v>
      </c>
      <c r="N25" s="36">
        <v>0.46700000000000003</v>
      </c>
      <c r="O25" s="48">
        <v>18453</v>
      </c>
      <c r="P25" s="35">
        <v>0.71199999999999997</v>
      </c>
      <c r="Q25" s="35">
        <v>0.78800000000000003</v>
      </c>
      <c r="R25" s="38">
        <v>42.093000000000004</v>
      </c>
      <c r="S25" s="35">
        <v>0.86699999999999999</v>
      </c>
      <c r="T25" s="35">
        <v>0.96484888999999996</v>
      </c>
      <c r="U25" s="35">
        <v>0.35674698999999999</v>
      </c>
      <c r="V25" s="39">
        <v>9.32</v>
      </c>
      <c r="W25" s="31">
        <v>1.2</v>
      </c>
      <c r="X25" s="40">
        <v>6739</v>
      </c>
      <c r="Y25" s="41">
        <v>4578</v>
      </c>
      <c r="Z25" s="29">
        <v>0.98278167000000005</v>
      </c>
      <c r="AA25" s="42">
        <v>0.59399999999999997</v>
      </c>
      <c r="AB25" s="43">
        <v>0.876</v>
      </c>
      <c r="AC25" s="29">
        <v>0.22353391</v>
      </c>
      <c r="AD25" s="29">
        <v>0.80200000000000005</v>
      </c>
      <c r="AE25" s="29">
        <v>0.60299999999999998</v>
      </c>
      <c r="AF25" s="44">
        <f>3/C25</f>
        <v>6.7458175930922828E-5</v>
      </c>
      <c r="AG25" s="45">
        <v>0.9543083288361216</v>
      </c>
      <c r="AH25" s="46">
        <v>0.97728037999999995</v>
      </c>
      <c r="AI25" s="47">
        <v>1.7764E-3</v>
      </c>
    </row>
    <row r="26" spans="1:35" ht="14.4">
      <c r="A26" s="29">
        <v>25</v>
      </c>
      <c r="B26" s="30" t="s">
        <v>189</v>
      </c>
      <c r="C26" s="29">
        <v>176327</v>
      </c>
      <c r="D26" s="40">
        <v>128865</v>
      </c>
      <c r="E26" s="32">
        <v>51705</v>
      </c>
      <c r="F26" s="29">
        <v>0.99462333999999997</v>
      </c>
      <c r="G26" s="29">
        <v>0.99305675999999998</v>
      </c>
      <c r="H26" s="29">
        <v>3.38</v>
      </c>
      <c r="I26" s="29">
        <v>0.99512999999999996</v>
      </c>
      <c r="J26" s="32">
        <v>0.92500000000000004</v>
      </c>
      <c r="K26" s="33">
        <v>0.80600000000000005</v>
      </c>
      <c r="L26" s="34">
        <v>0.98193129809955371</v>
      </c>
      <c r="M26" s="35">
        <v>0.71599999999999997</v>
      </c>
      <c r="N26" s="36">
        <v>0.50700000000000001</v>
      </c>
      <c r="O26" s="48">
        <v>30365</v>
      </c>
      <c r="P26" s="35">
        <v>0.77800000000000002</v>
      </c>
      <c r="Q26" s="35">
        <v>0.93300000000000005</v>
      </c>
      <c r="R26" s="38">
        <v>40.768000000000001</v>
      </c>
      <c r="S26" s="35">
        <v>0.873</v>
      </c>
      <c r="T26" s="35">
        <v>0.98582236999999995</v>
      </c>
      <c r="U26" s="35">
        <v>0.40368602999999997</v>
      </c>
      <c r="V26" s="39">
        <v>10.16</v>
      </c>
      <c r="W26" s="31">
        <v>1.7</v>
      </c>
      <c r="X26" s="40">
        <v>25692</v>
      </c>
      <c r="Y26" s="41">
        <v>6352</v>
      </c>
      <c r="Z26" s="29">
        <v>0.99094864999999999</v>
      </c>
      <c r="AA26" s="42">
        <v>0.629</v>
      </c>
      <c r="AB26" s="43">
        <v>0.84399999999999997</v>
      </c>
      <c r="AC26" s="29">
        <v>0.2000034</v>
      </c>
      <c r="AD26" s="29">
        <v>0.83599999999999997</v>
      </c>
      <c r="AE26" s="29">
        <v>0.73899999999999999</v>
      </c>
      <c r="AF26" s="44">
        <f>10/C26</f>
        <v>5.6712811991356967E-5</v>
      </c>
      <c r="AG26" s="45">
        <v>0.95283762554798757</v>
      </c>
      <c r="AH26" s="46">
        <v>0.97456253000000004</v>
      </c>
      <c r="AI26" s="47">
        <v>8.5068999999999997E-4</v>
      </c>
    </row>
    <row r="27" spans="1:35" ht="14.4">
      <c r="A27" s="29">
        <v>26</v>
      </c>
      <c r="B27" s="30" t="s">
        <v>190</v>
      </c>
      <c r="C27" s="29">
        <v>3239</v>
      </c>
      <c r="D27" s="40">
        <v>2357</v>
      </c>
      <c r="E27" s="32">
        <v>994</v>
      </c>
      <c r="F27" s="29">
        <v>0.98189135000000005</v>
      </c>
      <c r="G27" s="29">
        <v>0.97082495000000002</v>
      </c>
      <c r="H27" s="29">
        <v>3.24</v>
      </c>
      <c r="I27" s="29">
        <v>0.98189000000000004</v>
      </c>
      <c r="J27" s="32">
        <v>0.96199999999999997</v>
      </c>
      <c r="K27" s="33">
        <v>0.64800000000000002</v>
      </c>
      <c r="L27" s="34">
        <v>0.98548934856437176</v>
      </c>
      <c r="M27" s="35">
        <v>0.77100000000000002</v>
      </c>
      <c r="N27" s="36">
        <v>0.66400000000000003</v>
      </c>
      <c r="O27" s="37">
        <v>6646</v>
      </c>
      <c r="P27" s="35">
        <v>0.64300000000000002</v>
      </c>
      <c r="Q27" s="35">
        <v>0.82199999999999995</v>
      </c>
      <c r="R27" s="38">
        <v>43.576999999999998</v>
      </c>
      <c r="S27" s="35">
        <v>0.78400000000000003</v>
      </c>
      <c r="T27" s="35">
        <v>0.96648281999999996</v>
      </c>
      <c r="U27" s="35">
        <v>0.20704285</v>
      </c>
      <c r="V27" s="39">
        <v>7.73</v>
      </c>
      <c r="W27" s="31">
        <v>0</v>
      </c>
      <c r="X27" s="40">
        <v>1112</v>
      </c>
      <c r="Y27" s="41">
        <v>2686</v>
      </c>
      <c r="Z27" s="29">
        <v>0.97686116999999995</v>
      </c>
      <c r="AA27" s="42">
        <v>0.53400000000000003</v>
      </c>
      <c r="AB27" s="43">
        <v>0.879</v>
      </c>
      <c r="AC27" s="29">
        <v>0.20839764999999999</v>
      </c>
      <c r="AD27" s="29">
        <v>0.875</v>
      </c>
      <c r="AE27" s="29">
        <v>0.68600000000000005</v>
      </c>
      <c r="AF27" s="44">
        <f>0/C27</f>
        <v>0</v>
      </c>
      <c r="AG27" s="45">
        <v>0.98487187403519605</v>
      </c>
      <c r="AH27" s="46">
        <v>0.99787866000000003</v>
      </c>
      <c r="AI27" s="47">
        <v>4.6310600000000002E-3</v>
      </c>
    </row>
    <row r="28" spans="1:35" ht="14.4">
      <c r="A28" s="29">
        <v>27</v>
      </c>
      <c r="B28" s="30" t="s">
        <v>191</v>
      </c>
      <c r="C28" s="29">
        <v>122243</v>
      </c>
      <c r="D28" s="40">
        <v>87996</v>
      </c>
      <c r="E28" s="32">
        <v>34386</v>
      </c>
      <c r="F28" s="29">
        <v>0.99560868000000002</v>
      </c>
      <c r="G28" s="29">
        <v>0.98944337999999998</v>
      </c>
      <c r="H28" s="29">
        <v>3.52</v>
      </c>
      <c r="I28" s="29">
        <v>0.99221000000000004</v>
      </c>
      <c r="J28" s="32">
        <v>0.97199999999999998</v>
      </c>
      <c r="K28" s="33">
        <v>0.73399999999999999</v>
      </c>
      <c r="L28" s="34">
        <v>0.98836743208200062</v>
      </c>
      <c r="M28" s="35">
        <v>0.82199999999999995</v>
      </c>
      <c r="N28" s="36">
        <v>0.72</v>
      </c>
      <c r="O28" s="48">
        <v>26446</v>
      </c>
      <c r="P28" s="35">
        <v>0.77800000000000002</v>
      </c>
      <c r="Q28" s="35">
        <v>0.92200000000000004</v>
      </c>
      <c r="R28" s="38">
        <v>39.875999999999998</v>
      </c>
      <c r="S28" s="35">
        <v>0.878</v>
      </c>
      <c r="T28" s="35">
        <v>0.98322651000000005</v>
      </c>
      <c r="U28" s="35">
        <v>0.42556480000000002</v>
      </c>
      <c r="V28" s="39">
        <v>10.53</v>
      </c>
      <c r="W28" s="31">
        <v>1.6</v>
      </c>
      <c r="X28" s="40">
        <v>10271</v>
      </c>
      <c r="Y28" s="41">
        <v>4564</v>
      </c>
      <c r="Z28" s="29">
        <v>0.99081021000000002</v>
      </c>
      <c r="AA28" s="42">
        <v>0.61899999999999999</v>
      </c>
      <c r="AB28" s="43">
        <v>0.88800000000000001</v>
      </c>
      <c r="AC28" s="29">
        <v>0.16478652999999999</v>
      </c>
      <c r="AD28" s="29">
        <v>0.82899999999999996</v>
      </c>
      <c r="AE28" s="29">
        <v>0.753</v>
      </c>
      <c r="AF28" s="44">
        <f>2/C28</f>
        <v>1.6360855018283255E-5</v>
      </c>
      <c r="AG28" s="45">
        <v>0.98421995533486584</v>
      </c>
      <c r="AH28" s="46">
        <v>0.98387427000000005</v>
      </c>
      <c r="AI28" s="47">
        <v>1.05528E-3</v>
      </c>
    </row>
    <row r="29" spans="1:35" ht="14.4">
      <c r="A29" s="29">
        <v>28</v>
      </c>
      <c r="B29" s="30" t="s">
        <v>192</v>
      </c>
      <c r="C29" s="29">
        <v>64811</v>
      </c>
      <c r="D29" s="40">
        <v>48078</v>
      </c>
      <c r="E29" s="32">
        <v>20212</v>
      </c>
      <c r="F29" s="29">
        <v>0.99638828000000002</v>
      </c>
      <c r="G29" s="29">
        <v>0.99243024000000002</v>
      </c>
      <c r="H29" s="29">
        <v>3.2</v>
      </c>
      <c r="I29" s="29">
        <v>0.99441000000000002</v>
      </c>
      <c r="J29" s="32">
        <v>0.95599999999999996</v>
      </c>
      <c r="K29" s="33">
        <v>0.78800000000000003</v>
      </c>
      <c r="L29" s="34">
        <v>0.97546712749378961</v>
      </c>
      <c r="M29" s="35">
        <v>0.77900000000000003</v>
      </c>
      <c r="N29" s="36">
        <v>0.59199999999999997</v>
      </c>
      <c r="O29" s="48">
        <v>18826</v>
      </c>
      <c r="P29" s="35">
        <v>0.754</v>
      </c>
      <c r="Q29" s="35">
        <v>0.84199999999999997</v>
      </c>
      <c r="R29" s="38">
        <v>40.29</v>
      </c>
      <c r="S29" s="35">
        <v>0.88500000000000001</v>
      </c>
      <c r="T29" s="35">
        <v>0.98379715999999995</v>
      </c>
      <c r="U29" s="35">
        <v>0.39762469</v>
      </c>
      <c r="V29" s="39">
        <v>9.99</v>
      </c>
      <c r="W29" s="31">
        <v>2.1</v>
      </c>
      <c r="X29" s="40">
        <v>12342</v>
      </c>
      <c r="Y29" s="41">
        <v>6116</v>
      </c>
      <c r="Z29" s="29">
        <v>0.99302394999999999</v>
      </c>
      <c r="AA29" s="42">
        <v>0.63</v>
      </c>
      <c r="AB29" s="43">
        <v>0.86</v>
      </c>
      <c r="AC29" s="29">
        <v>0.16069802999999999</v>
      </c>
      <c r="AD29" s="29">
        <v>0.91300000000000003</v>
      </c>
      <c r="AE29" s="29">
        <v>0.71099999999999997</v>
      </c>
      <c r="AF29" s="44">
        <f>6/C29</f>
        <v>9.2576877381925904E-5</v>
      </c>
      <c r="AG29" s="45">
        <v>0.95002391569332367</v>
      </c>
      <c r="AH29" s="46">
        <v>0.97048546000000002</v>
      </c>
      <c r="AI29" s="47">
        <v>1.35779E-3</v>
      </c>
    </row>
    <row r="30" spans="1:35" ht="14.4">
      <c r="A30" s="29">
        <v>29</v>
      </c>
      <c r="B30" s="30" t="s">
        <v>193</v>
      </c>
      <c r="C30" s="29">
        <v>2471</v>
      </c>
      <c r="D30" s="40">
        <v>1818</v>
      </c>
      <c r="E30" s="32">
        <v>725</v>
      </c>
      <c r="F30" s="29">
        <v>0.99862068999999998</v>
      </c>
      <c r="G30" s="29">
        <v>0.99724137999999996</v>
      </c>
      <c r="H30" s="29">
        <v>3.41</v>
      </c>
      <c r="I30" s="29">
        <v>0.99309999999999998</v>
      </c>
      <c r="J30" s="32">
        <v>0.96699999999999997</v>
      </c>
      <c r="K30" s="33">
        <v>0.70899999999999996</v>
      </c>
      <c r="L30" s="34">
        <v>0.98664508296236342</v>
      </c>
      <c r="M30" s="35">
        <v>0.79900000000000004</v>
      </c>
      <c r="N30" s="36">
        <v>0.68700000000000006</v>
      </c>
      <c r="O30" s="37">
        <v>12059</v>
      </c>
      <c r="P30" s="35">
        <v>0.68899999999999995</v>
      </c>
      <c r="Q30" s="35">
        <v>0.874</v>
      </c>
      <c r="R30" s="38">
        <v>42.597999999999999</v>
      </c>
      <c r="S30" s="35">
        <v>0.84799999999999998</v>
      </c>
      <c r="T30" s="35">
        <v>0.96589659000000005</v>
      </c>
      <c r="U30" s="35">
        <v>0.32453244999999997</v>
      </c>
      <c r="V30" s="39">
        <v>8.9700000000000006</v>
      </c>
      <c r="W30" s="31">
        <v>0</v>
      </c>
      <c r="X30" s="40">
        <v>1507</v>
      </c>
      <c r="Y30" s="41">
        <v>3795</v>
      </c>
      <c r="Z30" s="29">
        <v>0.99862068999999998</v>
      </c>
      <c r="AA30" s="42">
        <v>0.49299999999999999</v>
      </c>
      <c r="AB30" s="43">
        <v>0.89400000000000002</v>
      </c>
      <c r="AC30" s="29">
        <v>0.25414811999999998</v>
      </c>
      <c r="AD30" s="29">
        <v>0.93700000000000006</v>
      </c>
      <c r="AE30" s="29">
        <v>0.65600000000000003</v>
      </c>
      <c r="AF30" s="44">
        <f>0/C30</f>
        <v>0</v>
      </c>
      <c r="AG30" s="45">
        <v>0.89680291380008093</v>
      </c>
      <c r="AH30" s="46">
        <v>0.99339933999999996</v>
      </c>
      <c r="AI30" s="47">
        <v>4.0469399999999997E-3</v>
      </c>
    </row>
    <row r="31" spans="1:35" ht="14.4">
      <c r="A31" s="29">
        <v>30</v>
      </c>
      <c r="B31" s="30" t="s">
        <v>194</v>
      </c>
      <c r="C31" s="29">
        <v>879958</v>
      </c>
      <c r="D31" s="40">
        <v>648009</v>
      </c>
      <c r="E31" s="32">
        <v>242588</v>
      </c>
      <c r="F31" s="29">
        <v>0.99474417999999998</v>
      </c>
      <c r="G31" s="29">
        <v>0.98748495000000003</v>
      </c>
      <c r="H31" s="29">
        <v>3.62</v>
      </c>
      <c r="I31" s="29">
        <v>0.99590999999999996</v>
      </c>
      <c r="J31" s="32">
        <v>0.96099999999999997</v>
      </c>
      <c r="K31" s="33">
        <v>0.69799999999999995</v>
      </c>
      <c r="L31" s="34">
        <v>0.97974221496935077</v>
      </c>
      <c r="M31" s="35">
        <v>0.82499999999999996</v>
      </c>
      <c r="N31" s="36">
        <v>0.73199999999999998</v>
      </c>
      <c r="O31" s="48">
        <v>34654</v>
      </c>
      <c r="P31" s="35">
        <v>0.80500000000000005</v>
      </c>
      <c r="Q31" s="35">
        <v>0.94199999999999995</v>
      </c>
      <c r="R31" s="38">
        <v>39.302999999999997</v>
      </c>
      <c r="S31" s="35">
        <v>0.89800000000000002</v>
      </c>
      <c r="T31" s="35">
        <v>0.98746467999999998</v>
      </c>
      <c r="U31" s="35">
        <v>0.50639111000000003</v>
      </c>
      <c r="V31" s="39">
        <v>11.17</v>
      </c>
      <c r="W31" s="31">
        <v>1.7</v>
      </c>
      <c r="X31" s="40">
        <v>15642</v>
      </c>
      <c r="Y31" s="41">
        <v>5250</v>
      </c>
      <c r="Z31" s="29">
        <v>0.99009431999999997</v>
      </c>
      <c r="AA31" s="42">
        <v>0.625</v>
      </c>
      <c r="AB31" s="43">
        <v>0.86699999999999999</v>
      </c>
      <c r="AC31" s="29">
        <v>0.16582837</v>
      </c>
      <c r="AD31" s="29">
        <v>0.83099999999999996</v>
      </c>
      <c r="AE31" s="29">
        <v>0.69799999999999995</v>
      </c>
      <c r="AF31" s="44">
        <f>2/C31</f>
        <v>2.2728357489789284E-6</v>
      </c>
      <c r="AG31" s="45">
        <v>0.97080997047586359</v>
      </c>
      <c r="AH31" s="46">
        <v>0.98312060000000001</v>
      </c>
      <c r="AI31" s="47">
        <v>8.9209000000000001E-4</v>
      </c>
    </row>
    <row r="32" spans="1:35" ht="14.4">
      <c r="A32" s="29">
        <v>31</v>
      </c>
      <c r="B32" s="30" t="s">
        <v>195</v>
      </c>
      <c r="C32" s="29">
        <v>24759</v>
      </c>
      <c r="D32" s="40">
        <v>18431</v>
      </c>
      <c r="E32" s="32">
        <v>7622</v>
      </c>
      <c r="F32" s="29">
        <v>0.99370243999999996</v>
      </c>
      <c r="G32" s="29">
        <v>0.99409603999999996</v>
      </c>
      <c r="H32" s="29">
        <v>3.25</v>
      </c>
      <c r="I32" s="29">
        <v>0.99514999999999998</v>
      </c>
      <c r="J32" s="32">
        <v>0.97799999999999998</v>
      </c>
      <c r="K32" s="33">
        <v>0.78400000000000003</v>
      </c>
      <c r="L32" s="34">
        <v>0.98578294761500873</v>
      </c>
      <c r="M32" s="35">
        <v>0.81</v>
      </c>
      <c r="N32" s="36">
        <v>0.66300000000000003</v>
      </c>
      <c r="O32" s="48">
        <v>20049</v>
      </c>
      <c r="P32" s="35">
        <v>0.76300000000000001</v>
      </c>
      <c r="Q32" s="35">
        <v>0.88400000000000001</v>
      </c>
      <c r="R32" s="38">
        <v>40.08</v>
      </c>
      <c r="S32" s="35">
        <v>0.89900000000000002</v>
      </c>
      <c r="T32" s="35">
        <v>0.98513373999999998</v>
      </c>
      <c r="U32" s="35">
        <v>0.42938526999999999</v>
      </c>
      <c r="V32" s="39">
        <v>10.27</v>
      </c>
      <c r="W32" s="31">
        <v>2.2000000000000002</v>
      </c>
      <c r="X32" s="40">
        <v>8542</v>
      </c>
      <c r="Y32" s="41">
        <v>6001</v>
      </c>
      <c r="Z32" s="29">
        <v>0.99501443000000001</v>
      </c>
      <c r="AA32" s="42">
        <v>0.65500000000000003</v>
      </c>
      <c r="AB32" s="43">
        <v>0.84299999999999997</v>
      </c>
      <c r="AC32" s="29">
        <v>0.15315643000000001</v>
      </c>
      <c r="AD32" s="29">
        <v>0.89600000000000002</v>
      </c>
      <c r="AE32" s="29">
        <v>0.73099999999999998</v>
      </c>
      <c r="AF32" s="44">
        <f>0/C32</f>
        <v>0</v>
      </c>
      <c r="AG32" s="45">
        <v>0.97580677733349486</v>
      </c>
      <c r="AH32" s="46">
        <v>0.98350605000000002</v>
      </c>
      <c r="AI32" s="47">
        <v>1.9386900000000001E-3</v>
      </c>
    </row>
    <row r="33" spans="1:35" ht="14.4">
      <c r="A33" s="29">
        <v>32</v>
      </c>
      <c r="B33" s="30" t="s">
        <v>196</v>
      </c>
      <c r="C33" s="29">
        <v>42260</v>
      </c>
      <c r="D33" s="40">
        <v>32046</v>
      </c>
      <c r="E33" s="32">
        <v>13094</v>
      </c>
      <c r="F33" s="29">
        <v>0.99740339</v>
      </c>
      <c r="G33" s="29">
        <v>0.99549412000000004</v>
      </c>
      <c r="H33" s="29">
        <v>3.22</v>
      </c>
      <c r="I33" s="29">
        <v>0.99426999999999999</v>
      </c>
      <c r="J33" s="32">
        <v>0.93300000000000005</v>
      </c>
      <c r="K33" s="33">
        <v>0.78900000000000003</v>
      </c>
      <c r="L33" s="34">
        <v>0.97763842877425466</v>
      </c>
      <c r="M33" s="35">
        <v>0.78300000000000003</v>
      </c>
      <c r="N33" s="36">
        <v>0.60199999999999998</v>
      </c>
      <c r="O33" s="48">
        <v>18826</v>
      </c>
      <c r="P33" s="35">
        <v>0.77200000000000002</v>
      </c>
      <c r="Q33" s="35">
        <v>0.88600000000000001</v>
      </c>
      <c r="R33" s="38">
        <v>40.283000000000001</v>
      </c>
      <c r="S33" s="35">
        <v>0.874</v>
      </c>
      <c r="T33" s="35">
        <v>0.98505273999999998</v>
      </c>
      <c r="U33" s="35">
        <v>0.41952193999999998</v>
      </c>
      <c r="V33" s="39">
        <v>9.9</v>
      </c>
      <c r="W33" s="31">
        <v>1.9</v>
      </c>
      <c r="X33" s="40">
        <v>19982</v>
      </c>
      <c r="Y33" s="41">
        <v>6960</v>
      </c>
      <c r="Z33" s="29">
        <v>0.99381396</v>
      </c>
      <c r="AA33" s="42">
        <v>0.629</v>
      </c>
      <c r="AB33" s="43">
        <v>0.85799999999999998</v>
      </c>
      <c r="AC33" s="29">
        <v>0.12255088</v>
      </c>
      <c r="AD33" s="29">
        <v>0.90100000000000002</v>
      </c>
      <c r="AE33" s="29">
        <v>0.751</v>
      </c>
      <c r="AF33" s="44">
        <f>4/C33</f>
        <v>9.4652153336488405E-5</v>
      </c>
      <c r="AG33" s="45">
        <v>0.94311405584477048</v>
      </c>
      <c r="AH33" s="46">
        <v>0.98433501999999995</v>
      </c>
      <c r="AI33" s="47">
        <v>9.938499999999999E-4</v>
      </c>
    </row>
    <row r="34" spans="1:35" ht="14.4">
      <c r="A34" s="29">
        <v>33</v>
      </c>
      <c r="B34" s="30" t="s">
        <v>197</v>
      </c>
      <c r="C34" s="29">
        <v>101041</v>
      </c>
      <c r="D34" s="40">
        <v>72410</v>
      </c>
      <c r="E34" s="32">
        <v>26577</v>
      </c>
      <c r="F34" s="29">
        <v>0.99492042000000003</v>
      </c>
      <c r="G34" s="29">
        <v>0.93648644000000003</v>
      </c>
      <c r="H34" s="29">
        <v>3.79</v>
      </c>
      <c r="I34" s="29">
        <v>0.98770000000000002</v>
      </c>
      <c r="J34" s="32">
        <v>0.92800000000000005</v>
      </c>
      <c r="K34" s="33">
        <v>0.81699999999999995</v>
      </c>
      <c r="L34" s="34">
        <v>0.96113458892924652</v>
      </c>
      <c r="M34" s="35">
        <v>0.51500000000000001</v>
      </c>
      <c r="N34" s="36">
        <v>0.317</v>
      </c>
      <c r="O34" s="48">
        <v>20618</v>
      </c>
      <c r="P34" s="35">
        <v>0.70899999999999996</v>
      </c>
      <c r="Q34" s="35">
        <v>0.86399999999999999</v>
      </c>
      <c r="R34" s="38">
        <v>42.981000000000002</v>
      </c>
      <c r="S34" s="35">
        <v>0.82599999999999996</v>
      </c>
      <c r="T34" s="35">
        <v>0.96372047999999999</v>
      </c>
      <c r="U34" s="35">
        <v>0.32715095</v>
      </c>
      <c r="V34" s="39">
        <v>8.93</v>
      </c>
      <c r="W34" s="31">
        <v>1</v>
      </c>
      <c r="X34" s="40">
        <v>10161</v>
      </c>
      <c r="Y34" s="41">
        <v>5001</v>
      </c>
      <c r="Z34" s="29">
        <v>0.98370771999999995</v>
      </c>
      <c r="AA34" s="42">
        <v>0.54400000000000004</v>
      </c>
      <c r="AB34" s="43">
        <v>0.86699999999999999</v>
      </c>
      <c r="AC34" s="29">
        <v>0.27254283000000001</v>
      </c>
      <c r="AD34" s="29">
        <v>0.76600000000000001</v>
      </c>
      <c r="AE34" s="29">
        <v>0.55600000000000005</v>
      </c>
      <c r="AF34" s="44">
        <f>6/C34</f>
        <v>5.9381835096643935E-5</v>
      </c>
      <c r="AG34" s="45">
        <v>0.96978454290832439</v>
      </c>
      <c r="AH34" s="46">
        <v>0.98196382000000004</v>
      </c>
      <c r="AI34" s="47">
        <v>1.0886699999999999E-3</v>
      </c>
    </row>
    <row r="35" spans="1:35" ht="14.4">
      <c r="A35" s="29">
        <v>34</v>
      </c>
      <c r="B35" s="30" t="s">
        <v>198</v>
      </c>
      <c r="C35" s="29">
        <v>6744</v>
      </c>
      <c r="D35" s="40">
        <v>4733</v>
      </c>
      <c r="E35" s="32">
        <v>1924</v>
      </c>
      <c r="F35" s="29">
        <v>0.98492723000000004</v>
      </c>
      <c r="G35" s="29">
        <v>0.97713097999999998</v>
      </c>
      <c r="H35" s="29">
        <v>3.39</v>
      </c>
      <c r="I35" s="29">
        <v>0.97504999999999997</v>
      </c>
      <c r="J35" s="32">
        <v>0.89</v>
      </c>
      <c r="K35" s="33">
        <v>0.67</v>
      </c>
      <c r="L35" s="34">
        <v>0.98784104389086591</v>
      </c>
      <c r="M35" s="35">
        <v>0.83099999999999996</v>
      </c>
      <c r="N35" s="36">
        <v>0.74399999999999999</v>
      </c>
      <c r="O35" s="48">
        <v>10054</v>
      </c>
      <c r="P35" s="35">
        <v>0.71299999999999997</v>
      </c>
      <c r="Q35" s="35">
        <v>0.85299999999999998</v>
      </c>
      <c r="R35" s="38">
        <v>42.136000000000003</v>
      </c>
      <c r="S35" s="35">
        <v>0.85199999999999998</v>
      </c>
      <c r="T35" s="35">
        <v>0.97633636000000001</v>
      </c>
      <c r="U35" s="35">
        <v>0.33319248000000001</v>
      </c>
      <c r="V35" s="39">
        <v>9.3000000000000007</v>
      </c>
      <c r="W35" s="31">
        <v>4.2</v>
      </c>
      <c r="X35" s="40">
        <v>13666</v>
      </c>
      <c r="Y35" s="41">
        <v>4927</v>
      </c>
      <c r="Z35" s="29">
        <v>0.98804574000000001</v>
      </c>
      <c r="AA35" s="42">
        <v>0.65500000000000003</v>
      </c>
      <c r="AB35" s="43">
        <v>0.86599999999999999</v>
      </c>
      <c r="AC35" s="29">
        <v>0.12485172</v>
      </c>
      <c r="AD35" s="29">
        <v>0.88500000000000001</v>
      </c>
      <c r="AE35" s="29">
        <v>0.68899999999999995</v>
      </c>
      <c r="AF35" s="44">
        <f>0/C35</f>
        <v>0</v>
      </c>
      <c r="AG35" s="45">
        <v>0.98769276393831551</v>
      </c>
      <c r="AH35" s="46">
        <v>0.99915487000000003</v>
      </c>
      <c r="AI35" s="47">
        <v>2.0759200000000002E-3</v>
      </c>
    </row>
    <row r="36" spans="1:35" ht="14.4">
      <c r="A36" s="29">
        <v>35</v>
      </c>
      <c r="B36" s="30" t="s">
        <v>199</v>
      </c>
      <c r="C36" s="29">
        <v>720848</v>
      </c>
      <c r="D36" s="40">
        <v>541716</v>
      </c>
      <c r="E36" s="32">
        <v>215039</v>
      </c>
      <c r="F36" s="29">
        <v>0.99644250999999995</v>
      </c>
      <c r="G36" s="29">
        <v>0.99514506999999996</v>
      </c>
      <c r="H36" s="29">
        <v>3.34</v>
      </c>
      <c r="I36" s="29">
        <v>0.99541000000000002</v>
      </c>
      <c r="J36" s="32">
        <v>0.96299999999999997</v>
      </c>
      <c r="K36" s="33">
        <v>0.752</v>
      </c>
      <c r="L36" s="34">
        <v>0.97289858610969304</v>
      </c>
      <c r="M36" s="35">
        <v>0.73799999999999999</v>
      </c>
      <c r="N36" s="36">
        <v>0.6</v>
      </c>
      <c r="O36" s="48">
        <v>32926</v>
      </c>
      <c r="P36" s="35">
        <v>0.79400000000000004</v>
      </c>
      <c r="Q36" s="35">
        <v>0.93600000000000005</v>
      </c>
      <c r="R36" s="38">
        <v>39.753</v>
      </c>
      <c r="S36" s="35">
        <v>0.89900000000000002</v>
      </c>
      <c r="T36" s="35">
        <v>0.98761712999999995</v>
      </c>
      <c r="U36" s="35">
        <v>0.53441839999999996</v>
      </c>
      <c r="V36" s="39">
        <v>11.25</v>
      </c>
      <c r="W36" s="31">
        <v>1.9</v>
      </c>
      <c r="X36" s="40">
        <v>19920</v>
      </c>
      <c r="Y36" s="41">
        <v>6432</v>
      </c>
      <c r="Z36" s="29">
        <v>0.98787197000000004</v>
      </c>
      <c r="AA36" s="42">
        <v>0.58600000000000008</v>
      </c>
      <c r="AB36" s="43">
        <v>0.873</v>
      </c>
      <c r="AC36" s="29">
        <v>0.22195108999999999</v>
      </c>
      <c r="AD36" s="29">
        <v>0.79600000000000004</v>
      </c>
      <c r="AE36" s="29">
        <v>0.66400000000000003</v>
      </c>
      <c r="AF36" s="44">
        <f>25/C36</f>
        <v>3.4681375269127475E-5</v>
      </c>
      <c r="AG36" s="45">
        <v>0.97036545846003597</v>
      </c>
      <c r="AH36" s="46">
        <v>0.98236161</v>
      </c>
      <c r="AI36" s="47">
        <v>1.65361E-3</v>
      </c>
    </row>
    <row r="37" spans="1:35" ht="14.4">
      <c r="A37" s="29">
        <v>36</v>
      </c>
      <c r="B37" s="30" t="s">
        <v>200</v>
      </c>
      <c r="C37" s="29">
        <v>20305</v>
      </c>
      <c r="D37" s="40">
        <v>14551</v>
      </c>
      <c r="E37" s="32">
        <v>5353</v>
      </c>
      <c r="F37" s="29">
        <v>0.98953857999999995</v>
      </c>
      <c r="G37" s="29">
        <v>0.89426490000000003</v>
      </c>
      <c r="H37" s="29">
        <v>3.77</v>
      </c>
      <c r="I37" s="29">
        <v>0.97514999999999996</v>
      </c>
      <c r="J37" s="32">
        <v>0.91100000000000003</v>
      </c>
      <c r="K37" s="33">
        <v>0.76900000000000002</v>
      </c>
      <c r="L37" s="34">
        <v>0.96715094804235413</v>
      </c>
      <c r="M37" s="35">
        <v>0.5</v>
      </c>
      <c r="N37" s="36">
        <v>0.34399999999999997</v>
      </c>
      <c r="O37" s="48">
        <v>6134</v>
      </c>
      <c r="P37" s="35">
        <v>0.61899999999999999</v>
      </c>
      <c r="Q37" s="35">
        <v>0.72399999999999998</v>
      </c>
      <c r="R37" s="38">
        <v>45.182000000000002</v>
      </c>
      <c r="S37" s="35">
        <v>0.77300000000000002</v>
      </c>
      <c r="T37" s="35">
        <v>0.95333654000000001</v>
      </c>
      <c r="U37" s="35">
        <v>0.23304240000000001</v>
      </c>
      <c r="V37" s="39">
        <v>7.83</v>
      </c>
      <c r="W37" s="31">
        <v>0</v>
      </c>
      <c r="X37" s="31">
        <v>259</v>
      </c>
      <c r="Y37" s="41">
        <v>2115</v>
      </c>
      <c r="Z37" s="29">
        <v>0.97029703</v>
      </c>
      <c r="AA37" s="42">
        <v>0.53600000000000003</v>
      </c>
      <c r="AB37" s="43">
        <v>0.86399999999999999</v>
      </c>
      <c r="AC37" s="29">
        <v>0.28106377999999999</v>
      </c>
      <c r="AD37" s="29">
        <v>0.73099999999999998</v>
      </c>
      <c r="AE37" s="29">
        <v>0.58499999999999996</v>
      </c>
      <c r="AF37" s="44">
        <f t="shared" ref="AF37:AF38" si="4">0/C37</f>
        <v>0</v>
      </c>
      <c r="AG37" s="45">
        <v>0.99315439546909623</v>
      </c>
      <c r="AH37" s="46">
        <v>0.99195931999999998</v>
      </c>
      <c r="AI37" s="47">
        <v>2.1177000000000001E-3</v>
      </c>
    </row>
    <row r="38" spans="1:35" ht="14.4">
      <c r="A38" s="29">
        <v>37</v>
      </c>
      <c r="B38" s="30" t="s">
        <v>201</v>
      </c>
      <c r="C38" s="29">
        <v>6188</v>
      </c>
      <c r="D38" s="40">
        <v>4429</v>
      </c>
      <c r="E38" s="32">
        <v>1820</v>
      </c>
      <c r="F38" s="29">
        <v>0.98681319000000001</v>
      </c>
      <c r="G38" s="29">
        <v>0.98516484000000004</v>
      </c>
      <c r="H38" s="29">
        <v>3.4</v>
      </c>
      <c r="I38" s="29">
        <v>0.99285999999999996</v>
      </c>
      <c r="J38" s="32">
        <v>0.92200000000000004</v>
      </c>
      <c r="K38" s="33">
        <v>0.80400000000000005</v>
      </c>
      <c r="L38" s="34">
        <v>0.99127343244990307</v>
      </c>
      <c r="M38" s="35">
        <v>0.61699999999999999</v>
      </c>
      <c r="N38" s="36">
        <v>0.42599999999999999</v>
      </c>
      <c r="O38" s="48">
        <v>12654</v>
      </c>
      <c r="P38" s="35">
        <v>0.68899999999999995</v>
      </c>
      <c r="Q38" s="35">
        <v>0.86299999999999999</v>
      </c>
      <c r="R38" s="38">
        <v>41.703000000000003</v>
      </c>
      <c r="S38" s="35">
        <v>0.83599999999999997</v>
      </c>
      <c r="T38" s="35">
        <v>0.97177692000000004</v>
      </c>
      <c r="U38" s="35">
        <v>0.22917137000000001</v>
      </c>
      <c r="V38" s="39">
        <v>8.24</v>
      </c>
      <c r="W38" s="31">
        <v>2.2999999999999998</v>
      </c>
      <c r="X38" s="40">
        <v>2127</v>
      </c>
      <c r="Y38" s="41">
        <v>3258</v>
      </c>
      <c r="Z38" s="29">
        <v>0.99560439999999994</v>
      </c>
      <c r="AA38" s="42">
        <v>0.66300000000000003</v>
      </c>
      <c r="AB38" s="43">
        <v>0.83099999999999996</v>
      </c>
      <c r="AC38" s="29">
        <v>0.27666450999999997</v>
      </c>
      <c r="AD38" s="29">
        <v>0.89700000000000002</v>
      </c>
      <c r="AE38" s="29">
        <v>0.63600000000000001</v>
      </c>
      <c r="AF38" s="44">
        <f t="shared" si="4"/>
        <v>0</v>
      </c>
      <c r="AG38" s="45">
        <v>0.93923723335488041</v>
      </c>
      <c r="AH38" s="46">
        <v>0.9882592</v>
      </c>
      <c r="AI38" s="47">
        <v>2.2624400000000001E-3</v>
      </c>
    </row>
    <row r="39" spans="1:35" ht="14.4">
      <c r="A39" s="29">
        <v>38</v>
      </c>
      <c r="B39" s="30" t="s">
        <v>202</v>
      </c>
      <c r="C39" s="29">
        <v>13135</v>
      </c>
      <c r="D39" s="40">
        <v>9450</v>
      </c>
      <c r="E39" s="32">
        <v>3986</v>
      </c>
      <c r="F39" s="29">
        <v>0.97441043999999999</v>
      </c>
      <c r="G39" s="29">
        <v>0.99297541</v>
      </c>
      <c r="H39" s="29">
        <v>3.29</v>
      </c>
      <c r="I39" s="29">
        <v>0.98970999999999998</v>
      </c>
      <c r="J39" s="32">
        <v>0.92300000000000004</v>
      </c>
      <c r="K39" s="33">
        <v>0.746</v>
      </c>
      <c r="L39" s="34">
        <v>0.9830985915492958</v>
      </c>
      <c r="M39" s="35">
        <v>0.65200000000000002</v>
      </c>
      <c r="N39" s="36">
        <v>0.49399999999999999</v>
      </c>
      <c r="O39" s="48">
        <v>19498</v>
      </c>
      <c r="P39" s="35">
        <v>0.69</v>
      </c>
      <c r="Q39" s="35">
        <v>0.83299999999999996</v>
      </c>
      <c r="R39" s="38">
        <v>42.273000000000003</v>
      </c>
      <c r="S39" s="35">
        <v>0.80400000000000005</v>
      </c>
      <c r="T39" s="35">
        <v>0.97026455</v>
      </c>
      <c r="U39" s="35">
        <v>0.27100529000000001</v>
      </c>
      <c r="V39" s="39">
        <v>8.3800000000000008</v>
      </c>
      <c r="W39" s="31">
        <v>1.1000000000000001</v>
      </c>
      <c r="X39" s="40">
        <v>4010</v>
      </c>
      <c r="Y39" s="41">
        <v>3405</v>
      </c>
      <c r="Z39" s="29">
        <v>0.98469644000000001</v>
      </c>
      <c r="AA39" s="42">
        <v>0.61299999999999999</v>
      </c>
      <c r="AB39" s="43">
        <v>0.84399999999999997</v>
      </c>
      <c r="AC39" s="29">
        <v>0.19710696999999999</v>
      </c>
      <c r="AD39" s="29">
        <v>0.90600000000000003</v>
      </c>
      <c r="AE39" s="29">
        <v>0.57099999999999995</v>
      </c>
      <c r="AF39" s="44">
        <f>2/C39</f>
        <v>1.5226494099733535E-4</v>
      </c>
      <c r="AG39" s="45">
        <v>0.96444613627712217</v>
      </c>
      <c r="AH39" s="46">
        <v>0.99301587000000002</v>
      </c>
      <c r="AI39" s="47">
        <v>1.29425E-3</v>
      </c>
    </row>
    <row r="40" spans="1:35" ht="13.2">
      <c r="R40" s="49"/>
      <c r="AC40" s="50"/>
    </row>
    <row r="41" spans="1:35" ht="14.4">
      <c r="T41" s="51"/>
      <c r="U41" s="51"/>
      <c r="AC41" s="52"/>
      <c r="AF41" s="53"/>
    </row>
    <row r="42" spans="1:35" ht="14.4">
      <c r="M42" s="29"/>
      <c r="T42" s="51"/>
      <c r="U42" s="51"/>
      <c r="AC42" s="52"/>
      <c r="AD42" s="29"/>
      <c r="AF42" s="53"/>
    </row>
    <row r="43" spans="1:35" ht="14.4">
      <c r="M43" s="54"/>
      <c r="T43" s="51"/>
      <c r="U43" s="51"/>
      <c r="AC43" s="52"/>
      <c r="AD43" s="29"/>
      <c r="AF43" s="53"/>
    </row>
    <row r="44" spans="1:35" ht="14.4">
      <c r="M44" s="29"/>
      <c r="T44" s="51"/>
      <c r="U44" s="51"/>
      <c r="AC44" s="52"/>
      <c r="AD44" s="29"/>
      <c r="AF44" s="53"/>
    </row>
    <row r="45" spans="1:35" ht="14.4">
      <c r="M45" s="54"/>
      <c r="T45" s="51"/>
      <c r="U45" s="51"/>
      <c r="AC45" s="52"/>
      <c r="AD45" s="29"/>
      <c r="AF45" s="53"/>
    </row>
    <row r="46" spans="1:35" ht="14.4">
      <c r="M46" s="54"/>
      <c r="T46" s="51"/>
      <c r="U46" s="51"/>
      <c r="AC46" s="52"/>
      <c r="AD46" s="29"/>
      <c r="AF46" s="53"/>
    </row>
    <row r="47" spans="1:35" ht="14.4">
      <c r="M47" s="54"/>
      <c r="T47" s="51"/>
      <c r="U47" s="51"/>
      <c r="AC47" s="52"/>
      <c r="AD47" s="29"/>
      <c r="AF47" s="53"/>
    </row>
    <row r="48" spans="1:35" ht="14.4">
      <c r="M48" s="29"/>
      <c r="T48" s="51"/>
      <c r="U48" s="51"/>
      <c r="AC48" s="52"/>
      <c r="AD48" s="29"/>
      <c r="AF48" s="53"/>
    </row>
    <row r="49" spans="13:32" ht="14.4">
      <c r="M49" s="54"/>
      <c r="T49" s="51"/>
      <c r="U49" s="51"/>
      <c r="AC49" s="52"/>
      <c r="AD49" s="29"/>
      <c r="AF49" s="53"/>
    </row>
    <row r="50" spans="13:32" ht="14.4">
      <c r="M50" s="54"/>
      <c r="T50" s="51"/>
      <c r="U50" s="51"/>
      <c r="AC50" s="52"/>
      <c r="AD50" s="29"/>
      <c r="AF50" s="53"/>
    </row>
    <row r="51" spans="13:32" ht="14.4">
      <c r="M51" s="54"/>
      <c r="T51" s="51"/>
      <c r="U51" s="51"/>
      <c r="AC51" s="52"/>
      <c r="AD51" s="29"/>
      <c r="AF51" s="53"/>
    </row>
    <row r="52" spans="13:32" ht="14.4">
      <c r="M52" s="54"/>
      <c r="T52" s="51"/>
      <c r="U52" s="51"/>
      <c r="AC52" s="52"/>
      <c r="AD52" s="29"/>
      <c r="AF52" s="53"/>
    </row>
    <row r="53" spans="13:32" ht="14.4">
      <c r="M53" s="54"/>
      <c r="T53" s="51"/>
      <c r="U53" s="51"/>
      <c r="AC53" s="52"/>
      <c r="AD53" s="29"/>
      <c r="AF53" s="53"/>
    </row>
    <row r="54" spans="13:32" ht="14.4">
      <c r="M54" s="54"/>
      <c r="T54" s="51"/>
      <c r="U54" s="51"/>
      <c r="AC54" s="52"/>
      <c r="AD54" s="29"/>
      <c r="AF54" s="53"/>
    </row>
    <row r="55" spans="13:32" ht="14.4">
      <c r="M55" s="29"/>
      <c r="T55" s="51"/>
      <c r="U55" s="51"/>
      <c r="AC55" s="52"/>
      <c r="AD55" s="29"/>
      <c r="AF55" s="53"/>
    </row>
    <row r="56" spans="13:32" ht="14.4">
      <c r="M56" s="29"/>
      <c r="T56" s="51"/>
      <c r="U56" s="51"/>
      <c r="AC56" s="52"/>
      <c r="AD56" s="29"/>
      <c r="AF56" s="53"/>
    </row>
    <row r="57" spans="13:32" ht="14.4">
      <c r="M57" s="54"/>
      <c r="T57" s="51"/>
      <c r="U57" s="51"/>
      <c r="AC57" s="52"/>
      <c r="AD57" s="29"/>
      <c r="AF57" s="53"/>
    </row>
    <row r="58" spans="13:32" ht="14.4">
      <c r="M58" s="29"/>
      <c r="T58" s="51"/>
      <c r="U58" s="51"/>
      <c r="AC58" s="52"/>
      <c r="AD58" s="29"/>
      <c r="AF58" s="53"/>
    </row>
    <row r="59" spans="13:32" ht="14.4">
      <c r="M59" s="29"/>
      <c r="T59" s="51"/>
      <c r="U59" s="51"/>
      <c r="AC59" s="52"/>
      <c r="AD59" s="29"/>
      <c r="AF59" s="53"/>
    </row>
    <row r="60" spans="13:32" ht="14.4">
      <c r="M60" s="54"/>
      <c r="T60" s="51"/>
      <c r="U60" s="51"/>
      <c r="AC60" s="52"/>
      <c r="AD60" s="29"/>
      <c r="AF60" s="53"/>
    </row>
    <row r="61" spans="13:32" ht="14.4">
      <c r="M61" s="54"/>
      <c r="T61" s="51"/>
      <c r="U61" s="51"/>
      <c r="AC61" s="52"/>
      <c r="AD61" s="29"/>
      <c r="AF61" s="53"/>
    </row>
    <row r="62" spans="13:32" ht="14.4">
      <c r="M62" s="54"/>
      <c r="T62" s="51"/>
      <c r="U62" s="51"/>
      <c r="AC62" s="52"/>
      <c r="AD62" s="29"/>
      <c r="AF62" s="53"/>
    </row>
    <row r="63" spans="13:32" ht="14.4">
      <c r="M63" s="54"/>
      <c r="T63" s="51"/>
      <c r="U63" s="51"/>
      <c r="AC63" s="52"/>
      <c r="AD63" s="29"/>
      <c r="AF63" s="53"/>
    </row>
    <row r="64" spans="13:32" ht="14.4">
      <c r="M64" s="54"/>
      <c r="T64" s="51"/>
      <c r="U64" s="51"/>
      <c r="AC64" s="52"/>
      <c r="AD64" s="29"/>
      <c r="AF64" s="53"/>
    </row>
    <row r="65" spans="13:32" ht="14.4">
      <c r="M65" s="54"/>
      <c r="T65" s="51"/>
      <c r="U65" s="51"/>
      <c r="AC65" s="52"/>
      <c r="AD65" s="29"/>
      <c r="AF65" s="53"/>
    </row>
    <row r="66" spans="13:32" ht="14.4">
      <c r="M66" s="54"/>
      <c r="T66" s="51"/>
      <c r="U66" s="51"/>
      <c r="AC66" s="52"/>
      <c r="AD66" s="29"/>
      <c r="AF66" s="53"/>
    </row>
    <row r="67" spans="13:32" ht="14.4">
      <c r="M67" s="54"/>
      <c r="T67" s="51"/>
      <c r="U67" s="51"/>
      <c r="AC67" s="52"/>
      <c r="AD67" s="29"/>
      <c r="AF67" s="53"/>
    </row>
    <row r="68" spans="13:32" ht="14.4">
      <c r="M68" s="54"/>
      <c r="T68" s="51"/>
      <c r="U68" s="51"/>
      <c r="AC68" s="52"/>
      <c r="AD68" s="29"/>
      <c r="AF68" s="53"/>
    </row>
    <row r="69" spans="13:32" ht="14.4">
      <c r="M69" s="29"/>
      <c r="T69" s="51"/>
      <c r="U69" s="51"/>
      <c r="AC69" s="52"/>
      <c r="AD69" s="29"/>
      <c r="AF69" s="53"/>
    </row>
    <row r="70" spans="13:32" ht="14.4">
      <c r="M70" s="54"/>
      <c r="T70" s="51"/>
      <c r="U70" s="51"/>
      <c r="AC70" s="52"/>
      <c r="AD70" s="29"/>
      <c r="AF70" s="53"/>
    </row>
    <row r="71" spans="13:32" ht="14.4">
      <c r="M71" s="54"/>
      <c r="T71" s="51"/>
      <c r="U71" s="51"/>
      <c r="AC71" s="52"/>
      <c r="AD71" s="29"/>
      <c r="AF71" s="53"/>
    </row>
    <row r="72" spans="13:32" ht="14.4">
      <c r="M72" s="29"/>
      <c r="T72" s="51"/>
      <c r="U72" s="51"/>
      <c r="AC72" s="52"/>
      <c r="AD72" s="29"/>
      <c r="AF72" s="53"/>
    </row>
    <row r="73" spans="13:32" ht="14.4">
      <c r="M73" s="54"/>
      <c r="T73" s="51"/>
      <c r="U73" s="51"/>
      <c r="AC73" s="52"/>
      <c r="AD73" s="29"/>
      <c r="AF73" s="53"/>
    </row>
    <row r="74" spans="13:32" ht="14.4">
      <c r="M74" s="54"/>
      <c r="T74" s="51"/>
      <c r="U74" s="51"/>
      <c r="AC74" s="52"/>
      <c r="AD74" s="29"/>
      <c r="AF74" s="53"/>
    </row>
    <row r="75" spans="13:32" ht="14.4">
      <c r="M75" s="54"/>
      <c r="T75" s="51"/>
      <c r="U75" s="51"/>
      <c r="AC75" s="52"/>
      <c r="AD75" s="29"/>
      <c r="AF75" s="53"/>
    </row>
    <row r="76" spans="13:32" ht="14.4">
      <c r="M76" s="54"/>
      <c r="T76" s="51"/>
      <c r="U76" s="51"/>
      <c r="AC76" s="52"/>
      <c r="AD76" s="29"/>
      <c r="AF76" s="53"/>
    </row>
    <row r="77" spans="13:32" ht="14.4">
      <c r="M77" s="54"/>
      <c r="T77" s="51"/>
      <c r="U77" s="51"/>
      <c r="AC77" s="52"/>
      <c r="AD77" s="29"/>
      <c r="AF77" s="53"/>
    </row>
    <row r="78" spans="13:32" ht="14.4">
      <c r="M78" s="54"/>
      <c r="T78" s="51"/>
      <c r="U78" s="51"/>
      <c r="AC78" s="52"/>
      <c r="AD78" s="29"/>
      <c r="AF78" s="53"/>
    </row>
    <row r="79" spans="13:32" ht="14.4">
      <c r="M79" s="54"/>
      <c r="AD79" s="29"/>
    </row>
    <row r="80" spans="13:32" ht="14.4">
      <c r="M80" s="54"/>
    </row>
    <row r="81" spans="13:13" ht="14.4">
      <c r="M81" s="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D994D-0FA5-4487-B259-6BD7EDF649EA}">
  <dimension ref="A1"/>
  <sheetViews>
    <sheetView workbookViewId="0">
      <selection activeCell="M16" sqref="M16"/>
    </sheetView>
  </sheetViews>
  <sheetFormatPr baseColWidth="10" defaultRowHeight="13.2"/>
  <sheetData>
    <row r="1" spans="1:1">
      <c r="A1" t="s">
        <v>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Explicación indicadores</vt:lpstr>
      <vt:lpstr>base</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Verónica Gabriela Márquez M.</dc:creator>
  <cp:lastModifiedBy>Verónica Gabriela Márquez M.</cp:lastModifiedBy>
  <dcterms:created xsi:type="dcterms:W3CDTF">2021-12-04T21:57:51Z</dcterms:created>
  <dcterms:modified xsi:type="dcterms:W3CDTF">2021-12-04T22:32:35Z</dcterms:modified>
</cp:coreProperties>
</file>