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\Documents\Robotique\TWIN BRISTLEBOT\TBB#3\GitHub\"/>
    </mc:Choice>
  </mc:AlternateContent>
  <xr:revisionPtr revIDLastSave="0" documentId="13_ncr:1_{D3324C00-3C59-4ACD-A373-35A1EB3CAF14}" xr6:coauthVersionLast="47" xr6:coauthVersionMax="47" xr10:uidLastSave="{00000000-0000-0000-0000-000000000000}"/>
  <bookViews>
    <workbookView xWindow="-108" yWindow="-108" windowWidth="23256" windowHeight="12576" xr2:uid="{A16CED69-F7C7-47C8-8FEA-45A09C4F86DF}"/>
  </bookViews>
  <sheets>
    <sheet name="BOM &amp; COST TBB#3" sheetId="3" r:id="rId1"/>
  </sheets>
  <definedNames>
    <definedName name="DonnéesExternes_1" localSheetId="0" hidden="1">'BOM &amp; COST TBB#3'!$A$1:$H$32</definedName>
    <definedName name="_xlnm.Print_Area" localSheetId="0">miniBOM3[#All]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3" l="1"/>
  <c r="F24" i="3"/>
  <c r="E23" i="3"/>
  <c r="F23" i="3" s="1"/>
  <c r="E22" i="3"/>
  <c r="F22" i="3" s="1"/>
  <c r="E21" i="3"/>
  <c r="F21" i="3" s="1"/>
  <c r="E18" i="3"/>
  <c r="F18" i="3" s="1"/>
  <c r="E12" i="3"/>
  <c r="F12" i="3" s="1"/>
  <c r="E8" i="3"/>
  <c r="F8" i="3" s="1"/>
  <c r="E17" i="3"/>
  <c r="F17" i="3" s="1"/>
  <c r="E16" i="3"/>
  <c r="F16" i="3" s="1"/>
  <c r="E13" i="3"/>
  <c r="F13" i="3" s="1"/>
  <c r="E9" i="3"/>
  <c r="F9" i="3" s="1"/>
  <c r="E4" i="3"/>
  <c r="F4" i="3" s="1"/>
  <c r="E5" i="3"/>
  <c r="F5" i="3" s="1"/>
  <c r="E6" i="3"/>
  <c r="F6" i="3" s="1"/>
  <c r="E3" i="3"/>
  <c r="F3" i="3" s="1"/>
  <c r="E7" i="3"/>
  <c r="F7" i="3" s="1"/>
  <c r="C28" i="3"/>
  <c r="D28" i="3"/>
  <c r="E31" i="3"/>
  <c r="F31" i="3" s="1"/>
  <c r="E27" i="3"/>
  <c r="F27" i="3" s="1"/>
  <c r="E10" i="3"/>
  <c r="F10" i="3" s="1"/>
  <c r="E2" i="3"/>
  <c r="F2" i="3" s="1"/>
  <c r="E26" i="3"/>
  <c r="F26" i="3" s="1"/>
  <c r="E11" i="3"/>
  <c r="F11" i="3" s="1"/>
  <c r="F19" i="3" l="1"/>
  <c r="F28" i="3"/>
  <c r="F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38D29-D687-406A-90B2-11649BB03EAB}" keepAlive="1" name="Requête - miniBOM" description="Connexion à la requête « miniBOM » dans le classeur." type="5" refreshedVersion="6" background="1" saveData="1">
    <dbPr connection="Provider=Microsoft.Mashup.OleDb.1;Data Source=$Workbook$;Location=miniBOM;Extended Properties=&quot;&quot;" command="SELECT * FROM [miniBOM]"/>
  </connection>
  <connection id="2" xr16:uid="{0FB1E64B-70D4-49D1-A5F6-F21C8856D939}" keepAlive="1" name="Requête - miniBOM (2)" description="Connexion à la requête « miniBOM (2) » dans le classeur." type="5" refreshedVersion="6" background="1" saveData="1">
    <dbPr connection="Provider=Microsoft.Mashup.OleDb.1;Data Source=$Workbook$;Location=&quot;miniBOM (2)&quot;;Extended Properties=&quot;&quot;" command="SELECT * FROM [miniBOM (2)]"/>
  </connection>
</connections>
</file>

<file path=xl/sharedStrings.xml><?xml version="1.0" encoding="utf-8"?>
<sst xmlns="http://schemas.openxmlformats.org/spreadsheetml/2006/main" count="90" uniqueCount="84">
  <si>
    <t>Total</t>
  </si>
  <si>
    <t>Quantity needed</t>
  </si>
  <si>
    <t>Price 
€/Kg</t>
  </si>
  <si>
    <t>Weight
g</t>
  </si>
  <si>
    <t>3D printer 
Power W</t>
  </si>
  <si>
    <t>Quantity needed h</t>
  </si>
  <si>
    <t>3D printer price kWh</t>
  </si>
  <si>
    <t xml:space="preserve">Notes
</t>
  </si>
  <si>
    <t xml:space="preserve">Examples
</t>
  </si>
  <si>
    <t>Electronic 
componants</t>
  </si>
  <si>
    <t>3D parts 
raw material</t>
  </si>
  <si>
    <t>3D parts printing
electricity</t>
  </si>
  <si>
    <t xml:space="preserve"> Quantity 
per Parcell</t>
  </si>
  <si>
    <t>Notes 
A titre indicatif seulement - Imprimante Flsun FQQ Pro</t>
  </si>
  <si>
    <t>ERYONE TPU Filament 1.75mm</t>
  </si>
  <si>
    <t>Price Per Parcell €</t>
  </si>
  <si>
    <t>Price per Unit €</t>
  </si>
  <si>
    <t>Price per Kit €</t>
  </si>
  <si>
    <t>Price Per Unit €</t>
  </si>
  <si>
    <t>Price per kit €</t>
  </si>
  <si>
    <t>Price €/kWh</t>
  </si>
  <si>
    <t xml:space="preserve">40 Pièces M3 Écrou en Acier Inoxydable </t>
  </si>
  <si>
    <t>3Pcs Mini moteur de vibration CC 6V 1000RPM M20</t>
  </si>
  <si>
    <r>
      <t xml:space="preserve">Mini moteur de vibration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20</t>
    </r>
  </si>
  <si>
    <t>Moteurs de vibration</t>
  </si>
  <si>
    <t>Vis cruciformes à tête ronde en acier inoxydable</t>
  </si>
  <si>
    <t>Vis M3x6mm</t>
  </si>
  <si>
    <t>Vis M3x10mm</t>
  </si>
  <si>
    <t>Vis cruciformes à tête ronde M3 x 6</t>
  </si>
  <si>
    <t>Vis cruciformes à tête ronde M3 x 10</t>
  </si>
  <si>
    <t>Entretoise nylon noir M3x11mm</t>
  </si>
  <si>
    <t>Entretoise en nylon noir M3x11</t>
  </si>
  <si>
    <t>Câble JST XH avec prise femelle à 2 broches, pas de 2.54mm</t>
  </si>
  <si>
    <t>Câbles moteurs</t>
  </si>
  <si>
    <t>Câble JST XH avec prise femelle à 2 broches</t>
  </si>
  <si>
    <t>Capteur de télémétrie laser ToF</t>
  </si>
  <si>
    <t>GY-VL53L0XV2 - I2C (Mauve)</t>
  </si>
  <si>
    <t>Capteur de télémétrie laser à temps de vol (ToF) 940nm</t>
  </si>
  <si>
    <t>Capteur de ligne IR à 8 Canaux</t>
  </si>
  <si>
    <t>Capteur de suivi infrarouge à 8 canaux IR</t>
  </si>
  <si>
    <t>Carte energie ESP32-WROVER-B</t>
  </si>
  <si>
    <t>TTGO T-Energy ESP32 8MByte</t>
  </si>
  <si>
    <t>Barettes femelle 20 pins 2,54mm</t>
  </si>
  <si>
    <t>Single Row Pin Female Header Socket Pitch 2.54mm</t>
  </si>
  <si>
    <t>Single Row 20 Pin Female Header Socket Pitch 2.54mm</t>
  </si>
  <si>
    <t>TTGO T-Energy ESP32 8 Mbytes, with separate pin header strip</t>
  </si>
  <si>
    <t>Battery Lithium Ion 18650 3,7V 3500mAh</t>
  </si>
  <si>
    <t>18650 Lithium Ion Battery for Toys</t>
  </si>
  <si>
    <t xml:space="preserve">Option code d’indentification </t>
  </si>
  <si>
    <t xml:space="preserve">LED IR 5mm 940nm </t>
  </si>
  <si>
    <t>Diode électroluminescente LED IR</t>
  </si>
  <si>
    <t>TL1838 Infrared Receiver </t>
  </si>
  <si>
    <t xml:space="preserve">Récepteur infrarouge </t>
  </si>
  <si>
    <t>TL1838 - Fréquence porteuse : 38 KHz</t>
  </si>
  <si>
    <t>Condensateur électrolytique</t>
  </si>
  <si>
    <t>10µf 25V Aluminum Electrolytic Capacitor</t>
  </si>
  <si>
    <t>10µf 25V capacitor</t>
  </si>
  <si>
    <t>Right Angle Male Header 6 pin 2,54mm</t>
  </si>
  <si>
    <t>Right angle Male headers 6Pin</t>
  </si>
  <si>
    <t xml:space="preserve">Batterie 18650 </t>
  </si>
  <si>
    <t>LED infrarouge 5mm</t>
  </si>
  <si>
    <t xml:space="preserve">Corps </t>
  </si>
  <si>
    <t>8,47m PLA  2h00</t>
  </si>
  <si>
    <t>Pattes</t>
  </si>
  <si>
    <r>
      <t xml:space="preserve">2,95m </t>
    </r>
    <r>
      <rPr>
        <b/>
        <sz val="11"/>
        <color theme="1"/>
        <rFont val="Calibri"/>
        <family val="2"/>
        <scheme val="minor"/>
      </rPr>
      <t>TPU</t>
    </r>
    <r>
      <rPr>
        <sz val="11"/>
        <color theme="1"/>
        <rFont val="Calibri"/>
        <family val="2"/>
        <scheme val="minor"/>
      </rPr>
      <t xml:space="preserve"> Blanc 1h36</t>
    </r>
  </si>
  <si>
    <t>SUNLU Meta Filament PLA 1,75 mm</t>
  </si>
  <si>
    <t>Connecteur mâle angle droit 6pins</t>
  </si>
  <si>
    <t>Rondelles M3</t>
  </si>
  <si>
    <t>Rondelle Plate en Acier Inoxydable DIN125 M3</t>
  </si>
  <si>
    <t>Rondelle Plate en Acier Inoxydable</t>
  </si>
  <si>
    <t>Prix matiére</t>
  </si>
  <si>
    <t>Prix composants version de base</t>
  </si>
  <si>
    <t>Prix composants option</t>
  </si>
  <si>
    <t>Prix énergie</t>
  </si>
  <si>
    <t>PCB double face gravé</t>
  </si>
  <si>
    <t xml:space="preserve">Gerber_PCB1_2024-06-16 </t>
  </si>
  <si>
    <t>PCB assemblé SMD</t>
  </si>
  <si>
    <t>Composants SMD</t>
  </si>
  <si>
    <t>Frais de port &amp; taxes</t>
  </si>
  <si>
    <t>Prix PCB et SMD assemblés</t>
  </si>
  <si>
    <t>BOM_TTB3.1_PCB1_2024-06-16</t>
  </si>
  <si>
    <t>JLCPCB</t>
  </si>
  <si>
    <t>Gerber_PCB1_2024-06-16.zip</t>
  </si>
  <si>
    <t>PickAndPlace_PCB1_2024-06-16_SMD-only.xlsx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</si>
</sst>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 applyNumberFormat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1" applyNumberFormat="1" applyAlignment="1">
      <alignment wrapText="1"/>
    </xf>
    <xf numFmtId="0" fontId="1" fillId="0" borderId="0" xfId="1" applyFill="1"/>
    <xf numFmtId="0" fontId="0" fillId="2" borderId="0" xfId="0" applyFill="1"/>
    <xf numFmtId="0" fontId="2" fillId="2" borderId="0" xfId="0" applyFont="1" applyFill="1"/>
    <xf numFmtId="0" fontId="1" fillId="0" borderId="0" xfId="1" applyNumberFormat="1" applyFill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vertical="top" wrapText="1"/>
    </xf>
    <xf numFmtId="0" fontId="4" fillId="3" borderId="0" xfId="1" applyNumberFormat="1" applyFont="1" applyFill="1"/>
    <xf numFmtId="0" fontId="3" fillId="3" borderId="0" xfId="0" applyFont="1" applyFill="1" applyAlignment="1">
      <alignment horizontal="center" wrapText="1"/>
    </xf>
    <xf numFmtId="2" fontId="3" fillId="3" borderId="0" xfId="0" applyNumberFormat="1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1" fillId="3" borderId="0" xfId="1" applyNumberFormat="1" applyFill="1"/>
    <xf numFmtId="0" fontId="3" fillId="3" borderId="0" xfId="0" applyFont="1" applyFill="1"/>
    <xf numFmtId="0" fontId="2" fillId="0" borderId="0" xfId="0" applyFont="1"/>
  </cellXfs>
  <cellStyles count="2">
    <cellStyle name="Lien hypertexte" xfId="1" builtinId="8"/>
    <cellStyle name="Normal" xfId="0" builtinId="0"/>
  </cellStyles>
  <dxfs count="17"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2" formatCode="0.00"/>
      <alignment horizontal="center" vertical="bottom" textRotation="0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headers="0" connectionId="2" xr16:uid="{41A1765E-12DC-434E-B51D-A49B1CD81BCB}" autoFormatId="16" applyNumberFormats="0" applyBorderFormats="0" applyFontFormats="0" applyPatternFormats="0" applyAlignmentFormats="0" applyWidthHeightFormats="0">
  <queryTableRefresh headersInLastRefresh="0" nextId="10">
    <queryTableFields count="8">
      <queryTableField id="1" name="Item" tableColumnId="1"/>
      <queryTableField id="8" dataBound="0" tableColumnId="8"/>
      <queryTableField id="7" dataBound="0" tableColumnId="7"/>
      <queryTableField id="2" name="Quantity" tableColumnId="2"/>
      <queryTableField id="5" dataBound="0" tableColumnId="5"/>
      <queryTableField id="6" dataBound="0" tableColumnId="6"/>
      <queryTableField id="3" name="Notes" tableColumnId="3"/>
      <queryTableField id="4" name="Examp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B092C7-F270-4CD3-AA3A-A1990A6D1413}" name="miniBOM3" displayName="miniBOM3" ref="A1:H32" tableType="queryTable" headerRowCount="0" totalsRowShown="0" headerRowDxfId="16">
  <tableColumns count="8">
    <tableColumn id="1" xr3:uid="{2EBEBD30-1F39-4C4B-A482-5BC11207656F}" uniqueName="1" name="Item" queryTableFieldId="1" headerRowDxfId="15" dataDxfId="14"/>
    <tableColumn id="8" xr3:uid="{8EC2A430-851F-43EA-AA2F-5CE449D29AE5}" uniqueName="8" name="Price Per Parcell" queryTableFieldId="8" headerRowDxfId="13" dataDxfId="12"/>
    <tableColumn id="7" xr3:uid="{13C9F428-8654-4A8B-94A6-767AD0E342CD}" uniqueName="7" name=" Quantity per Parcell" queryTableFieldId="7" headerRowDxfId="11" dataDxfId="10"/>
    <tableColumn id="2" xr3:uid="{1FA8533E-E4F6-4C20-A1D4-9A8DEC2BD2D7}" uniqueName="2" name="Quantity needed" queryTableFieldId="2" headerRowDxfId="9" dataDxfId="8"/>
    <tableColumn id="5" xr3:uid="{9F36F698-1F89-4083-AC15-B21488AB3714}" uniqueName="5" name="Price Per Unit" queryTableFieldId="5" headerRowDxfId="7" dataDxfId="6"/>
    <tableColumn id="6" xr3:uid="{8422351C-32D5-41DB-BEF6-44798800407B}" uniqueName="6" name="Price per kit Total" queryTableFieldId="6" headerRowDxfId="5" dataDxfId="4">
      <calculatedColumnFormula>miniBOM3[[#This Row],[Price Per Unit]]*miniBOM3[[#This Row],[Quantity needed]]</calculatedColumnFormula>
    </tableColumn>
    <tableColumn id="3" xr3:uid="{0C5E1715-9722-4C31-B53B-22B209B5634D}" uniqueName="3" name="Notes" queryTableFieldId="3" headerRowDxfId="3" dataDxfId="2"/>
    <tableColumn id="4" xr3:uid="{06DE7B8E-7222-4586-80AC-905C6F40498E}" uniqueName="4" name="Examples" queryTableFieldId="4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1005006719586781.html?spm=a2g0o.productlist.main.5.29cdxVyuxVyuQB&amp;algo_pvid=29fe8236-fcc0-456b-99a5-30d418f9b280&amp;algo_exp_id=29fe8236-fcc0-456b-99a5-30d418f9b280-2&amp;pdp_npi=4%40dis%21EUR%212.03%212.03%21%21%2115.22%2115.22%21%402103854617335956196627795ecda0%2112000038087190836%21sea%21FR%21139764902%21X&amp;curPageLogUid=Ajw3X8YxToP0&amp;utparam-url=scene%3Asearch%7Cquery_from%3A" TargetMode="External"/><Relationship Id="rId13" Type="http://schemas.openxmlformats.org/officeDocument/2006/relationships/hyperlink" Target="https://fr.aliexpress.com/item/1005003946239993.html?spm=a2g0o.productlist.main.9.3f5a17602fx6fw&amp;algo_pvid=47dfe39b-37f2-4ad5-b374-624e8113f263&amp;algo_exp_id=47dfe39b-37f2-4ad5-b374-624e8113f263-4&amp;pdp_npi=4%40dis%21EUR%211.16%211.12%21%21%211.19%211.15%21%40210385a817339406145233553e8ea4%2112000027534065457%21sea%21FR%21139764902%21X&amp;curPageLogUid=4ZeLPqz00uYv&amp;utparam-url=scene%3Asearch%7Cquery_from%3A" TargetMode="External"/><Relationship Id="rId18" Type="http://schemas.openxmlformats.org/officeDocument/2006/relationships/hyperlink" Target="https://jlcpcb.com/" TargetMode="External"/><Relationship Id="rId3" Type="http://schemas.openxmlformats.org/officeDocument/2006/relationships/hyperlink" Target="https://www.amazon.fr/dp/B0B24Y84LN/ref=twister_B0B87C7YH4?_encoding=UTF8&amp;th=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r.aliexpress.com/item/1005005902593401.html?spm=a2g0o.order_list.order_list_main.55.16295e5bdxxvz6&amp;gatewayAdapt=glo2fra" TargetMode="External"/><Relationship Id="rId12" Type="http://schemas.openxmlformats.org/officeDocument/2006/relationships/hyperlink" Target="https://fr.aliexpress.com/item/1005003926489930.html?spm=a2g0o.order_list.order_list_main.50.467b5e5bO8lrXt&amp;gatewayAdapt=glo2fra" TargetMode="External"/><Relationship Id="rId17" Type="http://schemas.openxmlformats.org/officeDocument/2006/relationships/hyperlink" Target="https://www.aliexpress.com/item/1005006203199812.html?spm=a2g0o.productlist.main.3.ee1d6962qh8FiP&amp;algo_pvid=9443a350-426d-4525-a857-6f9998942abc&amp;algo_exp_id=9443a350-426d-4525-a857-6f9998942abc-1&amp;pdp_npi=4%40dis%21EUR%211.39%211.38%21%21%2110.36%2110.27%21%40211b876e17339412615783916ebdd4%2112000036254388161%21sea%21FR%21139764902%21X&amp;curPageLogUid=26R9utAU5aOz&amp;utparam-url=scene%3Asearch%7Cquery_from%3A" TargetMode="External"/><Relationship Id="rId2" Type="http://schemas.openxmlformats.org/officeDocument/2006/relationships/hyperlink" Target="https://www.amazon.fr/ERYONE-Filament-1-75mm-Drucker-0-05mm/dp/B07WDF31WP/ref=asc_df_B07XNYTPN9/?tag=&amp;linkCode=df0&amp;hvadid=411298501561&amp;hvpos=&amp;hvnetw=g&amp;hvrand=15263918315951396516&amp;hvpone=&amp;hvptwo=&amp;hvqmt=&amp;hvdev=c&amp;hvdvcmdl=&amp;hvlocint=&amp;hvlocphy=9056168&amp;hvtargid=pla-852184509316&amp;mcid=e771e7dbafdc33029ce3e69cd1e69b53&amp;ref=&amp;adgrpid=91875333800&amp;th=1" TargetMode="External"/><Relationship Id="rId16" Type="http://schemas.openxmlformats.org/officeDocument/2006/relationships/hyperlink" Target="https://fr.aliexpress.com/item/32975752411.html?spm=a2g0o.productlist.main.1.d8b367e5ImHvFa&amp;algo_pvid=89705f7c-5858-491d-bd2e-a093251d63ce&amp;algo_exp_id=89705f7c-5858-491d-bd2e-a093251d63ce-0&amp;pdp_npi=4%40dis%21EUR%211.15%211.09%21%21%211.18%211.12%21%402103868817339862522312898e9056%2166794792643%21sea%21FR%21139764902%21X&amp;curPageLogUid=Y1YHpyblzwdv&amp;utparam-url=scene%3Asearch%7Cquery_from%3A" TargetMode="External"/><Relationship Id="rId20" Type="http://schemas.openxmlformats.org/officeDocument/2006/relationships/hyperlink" Target="https://github.com/Versatilerobot/TwinBristleBot/blob/f80b584be0ccc95bc99f441bce5966740ef62b1b/PCB/Gerber_PCB1_2024-06-16.zip" TargetMode="External"/><Relationship Id="rId1" Type="http://schemas.openxmlformats.org/officeDocument/2006/relationships/hyperlink" Target="https://www.amazon.fr/dp/B07WP2PGBW?ref_=ppx_hzod_title_dt_b_fed_asin_title_0_1" TargetMode="External"/><Relationship Id="rId6" Type="http://schemas.openxmlformats.org/officeDocument/2006/relationships/hyperlink" Target="https://fr.aliexpress.com/item/1005003789611708.html?spm=a2g0o.order_detail.order_detail_item.2.179f7d56oMvu7R&amp;gatewayAdapt=glo2fra" TargetMode="External"/><Relationship Id="rId11" Type="http://schemas.openxmlformats.org/officeDocument/2006/relationships/hyperlink" Target="https://www.aliexpress.com/item/1005007365816245.html?spm=a2g0o.productlist.main.7.343e2UDR2UDRhy&amp;algo_pvid=a685ad0f-158f-43af-add7-9dfd18ab2e00&amp;aem_p4p_detail=2024120710565112607475923665240001353269&amp;algo_exp_id=a685ad0f-158f-43af-add7-9dfd18ab2e00-3&amp;pdp_npi=4%40dis%21EUR%2114.78%217.39%21%21%21110.88%2155.44%21%40211b61b017335978116994288e823a%2112000040448199458%21sea%21FR%21139764902%21X&amp;curPageLogUid=sFTKIEa1AkVD&amp;utparam-url=scene%3Asearch%7Cquery_from%3A&amp;search_p4p_id=2024120710565112607475923665240001353269_1" TargetMode="External"/><Relationship Id="rId5" Type="http://schemas.openxmlformats.org/officeDocument/2006/relationships/hyperlink" Target="https://fr.aliexpress.com/item/1005003789611708.html?spm=a2g0o.order_detail.order_detail_item.2.179f7d56oMvu7R&amp;gatewayAdapt=glo2fra" TargetMode="External"/><Relationship Id="rId15" Type="http://schemas.openxmlformats.org/officeDocument/2006/relationships/hyperlink" Target="https://www.aliexpress.com/item/1005007569841697.html?spm=a2g0o.productlist.main.1.f953tjPxtjPxlo&amp;algo_pvid=837aee82-e1fd-493b-98bd-25517c98ed1c&amp;algo_exp_id=837aee82-e1fd-493b-98bd-25517c98ed1c-0&amp;pdp_npi=4%40dis%21EUR%210.83%210.80%21%21%210.85%210.82%21%4021038da617339418468302551e94f6%2112000041441724078%21sea%21FR%21139764902%21X&amp;curPageLogUid=q729Iv4uL5Ps&amp;utparam-url=scene%3Asearch%7Cquery_from%3A" TargetMode="External"/><Relationship Id="rId10" Type="http://schemas.openxmlformats.org/officeDocument/2006/relationships/hyperlink" Target="https://fr.aliexpress.com/item/1005005489393083.html?src=google&amp;src=google&amp;albch=shopping&amp;acnt=248-630-5778&amp;slnk=&amp;plac=&amp;mtctp=&amp;albbt=Google_7_shopping&amp;gclsrc=aw.ds&amp;albagn=888888&amp;isSmbAutoCall=false&amp;needSmbHouyi=false&amp;src=google&amp;albch=shopping&amp;acnt=248-630-5778&amp;slnk=&amp;plac=&amp;mtctp=&amp;albbt=Google_7_shopping&amp;gclsrc=aw.ds&amp;albagn=888888&amp;ds_e_adid=&amp;ds_e_matchtype=&amp;ds_e_device=c&amp;ds_e_network=x&amp;ds_e_product_group_id=&amp;ds_e_product_id=fr1005005489393083&amp;ds_e_product_merchant_id=730095337&amp;ds_e_product_country=FR&amp;ds_e_product_language=fr&amp;ds_e_product_channel=online&amp;ds_e_product_store_id=&amp;ds_url_v=2&amp;albcp=19000710609&amp;albag=&amp;isSmbAutoCall=false&amp;needSmbHouyi=false&amp;gad_source=1&amp;gclid=Cj0KCQjwztOwBhD7ARIsAPDKnkAK5u7jWjIZkx9-9ngCceI4yh2rZO9XuEfbhdauEnkUTulJyKqA5KMaAhLYEALw_wcB&amp;aff_fcid=07fd17da8db04f7b980eee8a2ad16cb6-1712685030230-06867-UneMJZVf&amp;aff_fsk=UneMJZVf&amp;aff_platform=aaf&amp;sk=UneMJZVf&amp;aff_trace_key=07fd17da8db04f7b980eee8a2ad16cb6-1712685030230-06867-UneMJZVf&amp;terminal_id=75b558701c464916b5cfb6c9d876e51b&amp;afSmartRedirect=y&amp;gatewayAdapt=glo2fra" TargetMode="External"/><Relationship Id="rId19" Type="http://schemas.openxmlformats.org/officeDocument/2006/relationships/hyperlink" Target="https://github.com/Versatilerobot/TwinBristleBot/blob/94f209d313d76e8f80e0b64e5a1752f9c5207bc9/PCB/PickAndPlace_PCB1_2024-06-16_SMD-only.xlsx" TargetMode="External"/><Relationship Id="rId4" Type="http://schemas.openxmlformats.org/officeDocument/2006/relationships/hyperlink" Target="https://www.aliexpress.com/item/4001198421663.html?spm=a2g0o.productlist.main.3.2c63kz72kz72Z6&amp;algo_pvid=fffe7472-a4ab-4ce1-a538-d718d226d438&amp;algo_exp_id=fffe7472-a4ab-4ce1-a538-d718d226d438-1&amp;pdp_npi=4%40dis%21EUR%211.22%211.22%21%21%211.26%211.26%21%402103956a17335970500144542e88eb%2110000015275671642%21sea%21FR%21139764902%21X&amp;curPageLogUid=Es9b22XS4U21&amp;utparam-url=scene%3Asearch%7Cquery_from%3A" TargetMode="External"/><Relationship Id="rId9" Type="http://schemas.openxmlformats.org/officeDocument/2006/relationships/hyperlink" Target="https://fr.aliexpress.com/item/1005003333788694.html?spm=a2g0o.detail.1000014.1.42387c28Qp0VT0&amp;gps-id=pcDetailBottomMoreOtherSeller&amp;scm=1007.40000.267768.0&amp;scm_id=1007.40000.267768.0&amp;scm-url=1007.40000.267768.0&amp;pvid=9cee653c-a656-4008-a245-f3cb113688ea&amp;_t=gps-id%3ApcDetailBottomMoreOtherSeller%2Cscm-url%3A1007.40000.267768.0%2Cpvid%3A9cee653c-a656-4008-a245-f3cb113688ea%2Ctpp_buckets%3A668%232846%238111%23486&amp;pdp_ext_f=%7B%22sku_id%22%3A%2212000025266876438%22%2C%22sceneId%22%3A%2230050%22%7D&amp;pdp_npi=2%40dis%21EUR%21%211.35%21%21%21%21%21%40211b5e1f16545097951678191eb115%2112000025266876438%21rec&amp;gatewayAdapt=glo2fra" TargetMode="External"/><Relationship Id="rId14" Type="http://schemas.openxmlformats.org/officeDocument/2006/relationships/hyperlink" Target="https://fr.aliexpress.com/item/1005006501718320.html?spm=a2g0o.productlist.main.1.63f23106MNnD0X&amp;algo_pvid=01337654-a61c-4388-b048-f8271a4d66aa&amp;algo_exp_id=01337654-a61c-4388-b048-f8271a4d66aa-0&amp;pdp_npi=4%40dis%21EUR%211.03%210.98%21%21%217.68%217.33%21%402103891017339408712517005e8b0b%2112000037435778093%21sea%21FR%21139764902%21X&amp;curPageLogUid=mrarILkL6Den&amp;utparam-url=scene%3Asearch%7Cquery_from%3A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331A-2C5B-488C-B178-17ABE4964F35}">
  <sheetPr>
    <pageSetUpPr fitToPage="1"/>
  </sheetPr>
  <dimension ref="A1:H32"/>
  <sheetViews>
    <sheetView tabSelected="1" zoomScale="80" zoomScaleNormal="80" workbookViewId="0"/>
  </sheetViews>
  <sheetFormatPr baseColWidth="10" defaultRowHeight="14.4" x14ac:dyDescent="0.3"/>
  <cols>
    <col min="1" max="1" width="32.88671875" bestFit="1" customWidth="1"/>
    <col min="2" max="2" width="10.33203125" style="15" hidden="1" customWidth="1"/>
    <col min="3" max="3" width="10.6640625" style="15" hidden="1" customWidth="1"/>
    <col min="4" max="4" width="10.33203125" style="15" customWidth="1"/>
    <col min="5" max="5" width="9.44140625" style="15" customWidth="1"/>
    <col min="6" max="6" width="10.88671875" style="15" customWidth="1"/>
    <col min="7" max="7" width="56.6640625" style="2" customWidth="1"/>
    <col min="8" max="8" width="69.33203125" customWidth="1"/>
    <col min="9" max="9" width="203.88671875" customWidth="1"/>
  </cols>
  <sheetData>
    <row r="1" spans="1:8" s="3" customFormat="1" ht="28.8" x14ac:dyDescent="0.3">
      <c r="A1" s="9" t="s">
        <v>9</v>
      </c>
      <c r="B1" s="12" t="s">
        <v>15</v>
      </c>
      <c r="C1" s="12" t="s">
        <v>12</v>
      </c>
      <c r="D1" s="12" t="s">
        <v>1</v>
      </c>
      <c r="E1" s="12" t="s">
        <v>16</v>
      </c>
      <c r="F1" s="13" t="s">
        <v>17</v>
      </c>
      <c r="G1" s="9" t="s">
        <v>7</v>
      </c>
      <c r="H1" s="9" t="s">
        <v>8</v>
      </c>
    </row>
    <row r="2" spans="1:8" s="3" customFormat="1" x14ac:dyDescent="0.3">
      <c r="A2" s="3" t="s">
        <v>24</v>
      </c>
      <c r="B2" s="14">
        <v>14.81</v>
      </c>
      <c r="C2" s="14">
        <v>3</v>
      </c>
      <c r="D2" s="18">
        <v>2</v>
      </c>
      <c r="E2" s="16">
        <f>miniBOM3[[#This Row],[Price Per Parcell]]/miniBOM3[[#This Row],[ Quantity per Parcell]]</f>
        <v>4.9366666666666665</v>
      </c>
      <c r="F2" s="16">
        <f>miniBOM3[[#This Row],[Price Per Unit]]*miniBOM3[[#This Row],[Quantity needed]]</f>
        <v>9.8733333333333331</v>
      </c>
      <c r="G2" s="3" t="s">
        <v>23</v>
      </c>
      <c r="H2" s="4" t="s">
        <v>22</v>
      </c>
    </row>
    <row r="3" spans="1:8" s="3" customFormat="1" x14ac:dyDescent="0.3">
      <c r="A3" s="3" t="s">
        <v>33</v>
      </c>
      <c r="B3" s="14">
        <v>1.72</v>
      </c>
      <c r="C3" s="14">
        <v>5</v>
      </c>
      <c r="D3" s="18">
        <v>2</v>
      </c>
      <c r="E3" s="16">
        <f>miniBOM3[[#This Row],[Price Per Parcell]]/miniBOM3[[#This Row],[ Quantity per Parcell]]</f>
        <v>0.34399999999999997</v>
      </c>
      <c r="F3" s="16">
        <f>miniBOM3[[#This Row],[Price Per Unit]]*miniBOM3[[#This Row],[Quantity needed]]</f>
        <v>0.68799999999999994</v>
      </c>
      <c r="G3" s="3" t="s">
        <v>32</v>
      </c>
      <c r="H3" s="4" t="s">
        <v>34</v>
      </c>
    </row>
    <row r="4" spans="1:8" s="3" customFormat="1" x14ac:dyDescent="0.3">
      <c r="A4" s="3" t="s">
        <v>40</v>
      </c>
      <c r="B4" s="14">
        <v>8.49</v>
      </c>
      <c r="C4" s="14">
        <v>1</v>
      </c>
      <c r="D4" s="18">
        <v>1</v>
      </c>
      <c r="E4" s="16">
        <f>miniBOM3[[#This Row],[Price Per Parcell]]/miniBOM3[[#This Row],[ Quantity per Parcell]]</f>
        <v>8.49</v>
      </c>
      <c r="F4" s="16">
        <f>miniBOM3[[#This Row],[Price Per Unit]]*miniBOM3[[#This Row],[Quantity needed]]</f>
        <v>8.49</v>
      </c>
      <c r="G4" s="3" t="s">
        <v>45</v>
      </c>
      <c r="H4" s="4" t="s">
        <v>41</v>
      </c>
    </row>
    <row r="5" spans="1:8" s="3" customFormat="1" x14ac:dyDescent="0.3">
      <c r="A5" s="3" t="s">
        <v>38</v>
      </c>
      <c r="B5" s="14">
        <v>2.21</v>
      </c>
      <c r="C5" s="14">
        <v>1</v>
      </c>
      <c r="D5" s="18">
        <v>1</v>
      </c>
      <c r="E5" s="16">
        <f>miniBOM3[[#This Row],[Price Per Parcell]]/miniBOM3[[#This Row],[ Quantity per Parcell]]</f>
        <v>2.21</v>
      </c>
      <c r="F5" s="16">
        <f>miniBOM3[[#This Row],[Price Per Unit]]*miniBOM3[[#This Row],[Quantity needed]]</f>
        <v>2.21</v>
      </c>
      <c r="G5" s="3" t="s">
        <v>39</v>
      </c>
      <c r="H5" s="4" t="s">
        <v>39</v>
      </c>
    </row>
    <row r="6" spans="1:8" s="3" customFormat="1" x14ac:dyDescent="0.3">
      <c r="A6" s="3" t="s">
        <v>35</v>
      </c>
      <c r="B6" s="14">
        <v>2.0299999999999998</v>
      </c>
      <c r="C6" s="14">
        <v>1</v>
      </c>
      <c r="D6" s="18">
        <v>1</v>
      </c>
      <c r="E6" s="16">
        <f>miniBOM3[[#This Row],[Price Per Parcell]]/miniBOM3[[#This Row],[ Quantity per Parcell]]</f>
        <v>2.0299999999999998</v>
      </c>
      <c r="F6" s="16">
        <f>miniBOM3[[#This Row],[Price Per Unit]]*miniBOM3[[#This Row],[Quantity needed]]</f>
        <v>2.0299999999999998</v>
      </c>
      <c r="G6" s="3" t="s">
        <v>36</v>
      </c>
      <c r="H6" s="4" t="s">
        <v>37</v>
      </c>
    </row>
    <row r="7" spans="1:8" x14ac:dyDescent="0.3">
      <c r="A7" t="s">
        <v>42</v>
      </c>
      <c r="B7" s="15">
        <v>1.74</v>
      </c>
      <c r="C7" s="15">
        <v>10</v>
      </c>
      <c r="D7" s="18">
        <v>3</v>
      </c>
      <c r="E7" s="16">
        <f>miniBOM3[[#This Row],[Price Per Parcell]]/miniBOM3[[#This Row],[ Quantity per Parcell]]</f>
        <v>0.17399999999999999</v>
      </c>
      <c r="F7" s="16">
        <f>miniBOM3[[#This Row],[Price Per Unit]]*miniBOM3[[#This Row],[Quantity needed]]</f>
        <v>0.52200000000000002</v>
      </c>
      <c r="G7" t="s">
        <v>44</v>
      </c>
      <c r="H7" s="1" t="s">
        <v>43</v>
      </c>
    </row>
    <row r="8" spans="1:8" x14ac:dyDescent="0.3">
      <c r="A8" t="s">
        <v>66</v>
      </c>
      <c r="B8" s="15">
        <v>0.79</v>
      </c>
      <c r="C8" s="15">
        <v>10</v>
      </c>
      <c r="D8" s="18">
        <v>1</v>
      </c>
      <c r="E8" s="16">
        <f>miniBOM3[[#This Row],[Price Per Parcell]]/miniBOM3[[#This Row],[ Quantity per Parcell]]</f>
        <v>7.9000000000000001E-2</v>
      </c>
      <c r="F8" s="16">
        <f>miniBOM3[[#This Row],[Price Per Unit]]*miniBOM3[[#This Row],[Quantity needed]]</f>
        <v>7.9000000000000001E-2</v>
      </c>
      <c r="G8" t="s">
        <v>57</v>
      </c>
      <c r="H8" s="1" t="s">
        <v>58</v>
      </c>
    </row>
    <row r="9" spans="1:8" x14ac:dyDescent="0.3">
      <c r="A9" t="s">
        <v>59</v>
      </c>
      <c r="B9" s="15">
        <v>7.39</v>
      </c>
      <c r="C9" s="15">
        <v>4</v>
      </c>
      <c r="D9" s="18">
        <v>1</v>
      </c>
      <c r="E9" s="16">
        <f>miniBOM3[[#This Row],[Price Per Parcell]]/miniBOM3[[#This Row],[ Quantity per Parcell]]</f>
        <v>1.8474999999999999</v>
      </c>
      <c r="F9" s="16">
        <f>miniBOM3[[#This Row],[Price Per Unit]]*miniBOM3[[#This Row],[Quantity needed]]</f>
        <v>1.8474999999999999</v>
      </c>
      <c r="G9" t="s">
        <v>46</v>
      </c>
      <c r="H9" s="1" t="s">
        <v>47</v>
      </c>
    </row>
    <row r="10" spans="1:8" x14ac:dyDescent="0.3">
      <c r="A10" t="s">
        <v>26</v>
      </c>
      <c r="B10" s="15">
        <v>4.99</v>
      </c>
      <c r="C10" s="15">
        <v>50</v>
      </c>
      <c r="D10" s="18">
        <v>8</v>
      </c>
      <c r="E10" s="16">
        <f>miniBOM3[[#This Row],[Price Per Parcell]]/miniBOM3[[#This Row],[ Quantity per Parcell]]</f>
        <v>9.98E-2</v>
      </c>
      <c r="F10" s="16">
        <f>miniBOM3[[#This Row],[Price Per Unit]]*miniBOM3[[#This Row],[Quantity needed]]</f>
        <v>0.7984</v>
      </c>
      <c r="G10" t="s">
        <v>25</v>
      </c>
      <c r="H10" s="1" t="s">
        <v>28</v>
      </c>
    </row>
    <row r="11" spans="1:8" x14ac:dyDescent="0.3">
      <c r="A11" t="s">
        <v>27</v>
      </c>
      <c r="B11" s="15">
        <v>5.17</v>
      </c>
      <c r="C11" s="15">
        <v>50</v>
      </c>
      <c r="D11" s="18">
        <v>6</v>
      </c>
      <c r="E11" s="16">
        <f>miniBOM3[[#This Row],[Price Per Parcell]]/miniBOM3[[#This Row],[ Quantity per Parcell]]</f>
        <v>0.10339999999999999</v>
      </c>
      <c r="F11" s="16">
        <f>miniBOM3[[#This Row],[Price Per Unit]]*miniBOM3[[#This Row],[Quantity needed]]</f>
        <v>0.62039999999999995</v>
      </c>
      <c r="G11" t="s">
        <v>25</v>
      </c>
      <c r="H11" s="1" t="s">
        <v>29</v>
      </c>
    </row>
    <row r="12" spans="1:8" x14ac:dyDescent="0.3">
      <c r="A12" t="s">
        <v>67</v>
      </c>
      <c r="B12" s="15">
        <v>0.99</v>
      </c>
      <c r="C12" s="15">
        <v>50</v>
      </c>
      <c r="D12" s="18">
        <v>6</v>
      </c>
      <c r="E12" s="16">
        <f>miniBOM3[[#This Row],[Price Per Parcell]]/miniBOM3[[#This Row],[ Quantity per Parcell]]</f>
        <v>1.9799999999999998E-2</v>
      </c>
      <c r="F12" s="16">
        <f>miniBOM3[[#This Row],[Price Per Unit]]*miniBOM3[[#This Row],[Quantity needed]]</f>
        <v>0.11879999999999999</v>
      </c>
      <c r="G12" t="s">
        <v>68</v>
      </c>
      <c r="H12" s="1" t="s">
        <v>69</v>
      </c>
    </row>
    <row r="13" spans="1:8" x14ac:dyDescent="0.3">
      <c r="A13" t="s">
        <v>30</v>
      </c>
      <c r="B13" s="15">
        <v>2.31</v>
      </c>
      <c r="C13" s="15">
        <v>50</v>
      </c>
      <c r="D13" s="18">
        <v>6</v>
      </c>
      <c r="E13" s="16">
        <f>miniBOM3[[#This Row],[Price Per Parcell]]/miniBOM3[[#This Row],[ Quantity per Parcell]]</f>
        <v>4.6199999999999998E-2</v>
      </c>
      <c r="F13" s="16">
        <f>miniBOM3[[#This Row],[Price Per Unit]]*miniBOM3[[#This Row],[Quantity needed]]</f>
        <v>0.2772</v>
      </c>
      <c r="G13" t="s">
        <v>31</v>
      </c>
      <c r="H13" s="5" t="s">
        <v>21</v>
      </c>
    </row>
    <row r="14" spans="1:8" x14ac:dyDescent="0.3">
      <c r="A14" s="29" t="s">
        <v>71</v>
      </c>
      <c r="B14" s="17"/>
      <c r="E14" s="16"/>
      <c r="F14" s="17">
        <f>SUM(F2:F13)</f>
        <v>27.554633333333335</v>
      </c>
      <c r="G14"/>
      <c r="H14" s="8"/>
    </row>
    <row r="15" spans="1:8" x14ac:dyDescent="0.3">
      <c r="A15" s="28" t="s">
        <v>48</v>
      </c>
      <c r="B15" s="23"/>
      <c r="C15" s="24"/>
      <c r="D15" s="24"/>
      <c r="E15" s="25"/>
      <c r="F15" s="26"/>
      <c r="G15" s="22"/>
      <c r="H15" s="27"/>
    </row>
    <row r="16" spans="1:8" x14ac:dyDescent="0.3">
      <c r="A16" t="s">
        <v>60</v>
      </c>
      <c r="B16" s="18">
        <v>0.99</v>
      </c>
      <c r="C16" s="15">
        <v>10</v>
      </c>
      <c r="D16" s="15">
        <v>2</v>
      </c>
      <c r="E16" s="16">
        <f>miniBOM3[[#This Row],[Price Per Parcell]]/miniBOM3[[#This Row],[ Quantity per Parcell]]</f>
        <v>9.9000000000000005E-2</v>
      </c>
      <c r="F16" s="16">
        <f>miniBOM3[[#This Row],[Price Per Unit]]*miniBOM3[[#This Row],[Quantity needed]]</f>
        <v>0.19800000000000001</v>
      </c>
      <c r="G16" t="s">
        <v>49</v>
      </c>
      <c r="H16" s="8" t="s">
        <v>50</v>
      </c>
    </row>
    <row r="17" spans="1:8" x14ac:dyDescent="0.3">
      <c r="A17" t="s">
        <v>52</v>
      </c>
      <c r="B17" s="18">
        <v>0.98</v>
      </c>
      <c r="C17" s="15">
        <v>5</v>
      </c>
      <c r="D17" s="15">
        <v>1</v>
      </c>
      <c r="E17" s="16">
        <f>miniBOM3[[#This Row],[Price Per Parcell]]/miniBOM3[[#This Row],[ Quantity per Parcell]]</f>
        <v>0.19600000000000001</v>
      </c>
      <c r="F17" s="16">
        <f>miniBOM3[[#This Row],[Price Per Unit]]*miniBOM3[[#This Row],[Quantity needed]]</f>
        <v>0.19600000000000001</v>
      </c>
      <c r="G17" t="s">
        <v>53</v>
      </c>
      <c r="H17" s="8" t="s">
        <v>51</v>
      </c>
    </row>
    <row r="18" spans="1:8" x14ac:dyDescent="0.3">
      <c r="A18" t="s">
        <v>54</v>
      </c>
      <c r="B18" s="18">
        <v>0.99</v>
      </c>
      <c r="C18" s="15">
        <v>10</v>
      </c>
      <c r="D18" s="15">
        <v>1</v>
      </c>
      <c r="E18" s="16">
        <f>miniBOM3[[#This Row],[Price Per Parcell]]/miniBOM3[[#This Row],[ Quantity per Parcell]]</f>
        <v>9.9000000000000005E-2</v>
      </c>
      <c r="F18" s="16">
        <f>miniBOM3[[#This Row],[Price Per Unit]]*miniBOM3[[#This Row],[Quantity needed]]</f>
        <v>9.9000000000000005E-2</v>
      </c>
      <c r="G18" t="s">
        <v>55</v>
      </c>
      <c r="H18" s="8" t="s">
        <v>56</v>
      </c>
    </row>
    <row r="19" spans="1:8" x14ac:dyDescent="0.3">
      <c r="A19" s="29" t="s">
        <v>72</v>
      </c>
      <c r="B19" s="18"/>
      <c r="E19" s="16"/>
      <c r="F19" s="17">
        <f>SUM(F16:F18)</f>
        <v>0.49299999999999999</v>
      </c>
      <c r="G19"/>
      <c r="H19" s="8"/>
    </row>
    <row r="20" spans="1:8" x14ac:dyDescent="0.3">
      <c r="A20" s="28" t="s">
        <v>76</v>
      </c>
      <c r="B20" s="23"/>
      <c r="C20" s="24"/>
      <c r="D20" s="24"/>
      <c r="E20" s="25"/>
      <c r="F20" s="26"/>
      <c r="G20" s="22"/>
      <c r="H20" s="27"/>
    </row>
    <row r="21" spans="1:8" x14ac:dyDescent="0.3">
      <c r="A21" t="s">
        <v>74</v>
      </c>
      <c r="B21" s="18">
        <v>3.04</v>
      </c>
      <c r="C21" s="15">
        <v>5</v>
      </c>
      <c r="D21" s="15">
        <v>1</v>
      </c>
      <c r="E21" s="16">
        <f>miniBOM3[[#This Row],[Price Per Parcell]]/miniBOM3[[#This Row],[ Quantity per Parcell]]</f>
        <v>0.60799999999999998</v>
      </c>
      <c r="F21" s="16">
        <f>miniBOM3[[#This Row],[Price Per Unit]]*miniBOM3[[#This Row],[Quantity needed]]</f>
        <v>0.60799999999999998</v>
      </c>
      <c r="G21" t="s">
        <v>75</v>
      </c>
      <c r="H21" s="5" t="s">
        <v>82</v>
      </c>
    </row>
    <row r="22" spans="1:8" x14ac:dyDescent="0.3">
      <c r="A22" t="s">
        <v>77</v>
      </c>
      <c r="B22" s="18">
        <v>14.61</v>
      </c>
      <c r="C22" s="15">
        <v>5</v>
      </c>
      <c r="D22" s="15">
        <v>1</v>
      </c>
      <c r="E22" s="16">
        <f>miniBOM3[[#This Row],[Price Per Parcell]]/miniBOM3[[#This Row],[ Quantity per Parcell]]</f>
        <v>2.9219999999999997</v>
      </c>
      <c r="F22" s="16">
        <f>miniBOM3[[#This Row],[Price Per Unit]]*miniBOM3[[#This Row],[Quantity needed]]</f>
        <v>2.9219999999999997</v>
      </c>
      <c r="G22" t="s">
        <v>80</v>
      </c>
      <c r="H22" s="8" t="s">
        <v>83</v>
      </c>
    </row>
    <row r="23" spans="1:8" x14ac:dyDescent="0.3">
      <c r="A23" t="s">
        <v>78</v>
      </c>
      <c r="B23" s="18">
        <v>20.5</v>
      </c>
      <c r="C23" s="15">
        <v>5</v>
      </c>
      <c r="D23" s="15">
        <v>1</v>
      </c>
      <c r="E23" s="16">
        <f>miniBOM3[[#This Row],[Price Per Parcell]]/miniBOM3[[#This Row],[ Quantity per Parcell]]</f>
        <v>4.0999999999999996</v>
      </c>
      <c r="F23" s="16">
        <f>miniBOM3[[#This Row],[Price Per Unit]]*miniBOM3[[#This Row],[Quantity needed]]</f>
        <v>4.0999999999999996</v>
      </c>
      <c r="G23"/>
      <c r="H23" s="5" t="s">
        <v>81</v>
      </c>
    </row>
    <row r="24" spans="1:8" x14ac:dyDescent="0.3">
      <c r="A24" s="29" t="s">
        <v>79</v>
      </c>
      <c r="B24" s="18"/>
      <c r="E24" s="16"/>
      <c r="F24" s="17">
        <f>SUM(F21:F23)</f>
        <v>7.629999999999999</v>
      </c>
      <c r="G24"/>
      <c r="H24" s="8"/>
    </row>
    <row r="25" spans="1:8" s="3" customFormat="1" ht="28.8" x14ac:dyDescent="0.3">
      <c r="A25" s="10" t="s">
        <v>10</v>
      </c>
      <c r="B25" s="12" t="s">
        <v>2</v>
      </c>
      <c r="C25" s="12" t="s">
        <v>3</v>
      </c>
      <c r="D25" s="12" t="s">
        <v>1</v>
      </c>
      <c r="E25" s="13" t="s">
        <v>18</v>
      </c>
      <c r="F25" s="13" t="s">
        <v>19</v>
      </c>
      <c r="G25" s="9" t="s">
        <v>13</v>
      </c>
      <c r="H25" s="9" t="s">
        <v>8</v>
      </c>
    </row>
    <row r="26" spans="1:8" x14ac:dyDescent="0.3">
      <c r="A26" t="s">
        <v>61</v>
      </c>
      <c r="B26" s="15">
        <v>25</v>
      </c>
      <c r="C26" s="15">
        <v>25</v>
      </c>
      <c r="D26" s="15">
        <v>1</v>
      </c>
      <c r="E26" s="16">
        <f>miniBOM3[[#This Row],[Price Per Parcell]]*miniBOM3[[#This Row],[ Quantity per Parcell]]/1000</f>
        <v>0.625</v>
      </c>
      <c r="F26" s="16">
        <f>miniBOM3[[#This Row],[Price Per Unit]]*miniBOM3[[#This Row],[Quantity needed]]</f>
        <v>0.625</v>
      </c>
      <c r="G26" t="s">
        <v>62</v>
      </c>
      <c r="H26" s="1" t="s">
        <v>65</v>
      </c>
    </row>
    <row r="27" spans="1:8" x14ac:dyDescent="0.3">
      <c r="A27" t="s">
        <v>63</v>
      </c>
      <c r="B27" s="15">
        <v>25</v>
      </c>
      <c r="C27" s="15">
        <v>9</v>
      </c>
      <c r="D27" s="15">
        <v>2</v>
      </c>
      <c r="E27" s="16">
        <f>miniBOM3[[#This Row],[Price Per Parcell]]*miniBOM3[[#This Row],[ Quantity per Parcell]]/1000</f>
        <v>0.22500000000000001</v>
      </c>
      <c r="F27" s="16">
        <f>miniBOM3[[#This Row],[Price Per Unit]]*miniBOM3[[#This Row],[Quantity needed]]</f>
        <v>0.45</v>
      </c>
      <c r="G27" t="s">
        <v>64</v>
      </c>
      <c r="H27" s="1" t="s">
        <v>14</v>
      </c>
    </row>
    <row r="28" spans="1:8" x14ac:dyDescent="0.3">
      <c r="A28" s="29" t="s">
        <v>70</v>
      </c>
      <c r="B28" s="17"/>
      <c r="C28" s="21">
        <f>SUM(C26:C27)</f>
        <v>34</v>
      </c>
      <c r="D28" s="21">
        <f>SUM(D26:D27)</f>
        <v>3</v>
      </c>
      <c r="E28" s="17"/>
      <c r="F28" s="17">
        <f>SUM(F26:F27)</f>
        <v>1.075</v>
      </c>
      <c r="G28"/>
      <c r="H28" s="8"/>
    </row>
    <row r="29" spans="1:8" ht="1.05" customHeight="1" x14ac:dyDescent="0.3">
      <c r="B29" s="18"/>
      <c r="E29" s="16"/>
      <c r="F29" s="17"/>
      <c r="G29"/>
      <c r="H29" s="8"/>
    </row>
    <row r="30" spans="1:8" ht="28.8" x14ac:dyDescent="0.3">
      <c r="A30" s="9" t="s">
        <v>11</v>
      </c>
      <c r="B30" s="12" t="s">
        <v>20</v>
      </c>
      <c r="C30" s="12" t="s">
        <v>4</v>
      </c>
      <c r="D30" s="12" t="s">
        <v>5</v>
      </c>
      <c r="E30" s="13" t="s">
        <v>6</v>
      </c>
      <c r="F30" s="13" t="s">
        <v>19</v>
      </c>
      <c r="G30" s="9" t="s">
        <v>13</v>
      </c>
      <c r="H30" s="11"/>
    </row>
    <row r="31" spans="1:8" x14ac:dyDescent="0.3">
      <c r="A31" s="29" t="s">
        <v>73</v>
      </c>
      <c r="B31" s="15">
        <v>0.21</v>
      </c>
      <c r="C31" s="15">
        <v>150</v>
      </c>
      <c r="D31" s="15">
        <v>3.5</v>
      </c>
      <c r="E31" s="16">
        <f>miniBOM3[[#This Row],[Price Per Parcell]]*miniBOM3[[#This Row],[ Quantity per Parcell]]/1000</f>
        <v>3.15E-2</v>
      </c>
      <c r="F31" s="17">
        <f>miniBOM3[[#This Row],[Price Per Unit]]*miniBOM3[[#This Row],[Quantity needed]]</f>
        <v>0.11025</v>
      </c>
      <c r="G31"/>
      <c r="H31" s="1"/>
    </row>
    <row r="32" spans="1:8" x14ac:dyDescent="0.3">
      <c r="A32" s="7" t="s">
        <v>0</v>
      </c>
      <c r="B32" s="19"/>
      <c r="C32" s="20"/>
      <c r="D32" s="20"/>
      <c r="E32" s="20"/>
      <c r="F32" s="19">
        <f>F14+F19+F24+F28+F31</f>
        <v>36.862883333333336</v>
      </c>
      <c r="G32" s="6"/>
      <c r="H32" s="6"/>
    </row>
  </sheetData>
  <hyperlinks>
    <hyperlink ref="H2" r:id="rId1" xr:uid="{E119D392-D3EF-496A-8101-D523A005F7BB}"/>
    <hyperlink ref="H27" r:id="rId2" xr:uid="{0862C58D-D2F6-42CE-B1D0-6E5AB17BFB77}"/>
    <hyperlink ref="H26" r:id="rId3" xr:uid="{FDC0E589-40BB-4BC5-BDDB-5A9F771EC014}"/>
    <hyperlink ref="H7" r:id="rId4" xr:uid="{CB479EA9-2B49-48E5-8C0E-E5621AD79F7F}"/>
    <hyperlink ref="H10" r:id="rId5" xr:uid="{12FC095B-65F1-4DED-90BB-5972F5A5045F}"/>
    <hyperlink ref="H11" r:id="rId6" xr:uid="{80C34E3E-11A6-417D-A5C0-ED8283498CD7}"/>
    <hyperlink ref="H3" r:id="rId7" xr:uid="{F67A026A-40DD-4ED5-AC24-E499F646DD42}"/>
    <hyperlink ref="H6" r:id="rId8" xr:uid="{DCC54B24-7466-4F24-AE64-3089E33EC781}"/>
    <hyperlink ref="H5" r:id="rId9" xr:uid="{708CAFFB-720B-4666-8211-6148995F1F0F}"/>
    <hyperlink ref="H4" r:id="rId10" xr:uid="{2D5A6AB7-D7BC-4E86-A822-97018C58A0F5}"/>
    <hyperlink ref="H9" r:id="rId11" xr:uid="{FCC48CD9-52D1-4B04-BA20-83032B3A7365}"/>
    <hyperlink ref="H13" r:id="rId12" xr:uid="{BCF98C0B-AF63-454B-94D7-422D60EF7277}"/>
    <hyperlink ref="H16" r:id="rId13" xr:uid="{171D60AC-ABF2-43A2-A86B-57FE8919EC9D}"/>
    <hyperlink ref="H17" r:id="rId14" xr:uid="{2ACD5870-D11C-4BC6-86AA-68C3D196A1EF}"/>
    <hyperlink ref="H8" r:id="rId15" xr:uid="{CA84CC63-EF26-4E11-916C-4F881678017C}"/>
    <hyperlink ref="H12" r:id="rId16" xr:uid="{4053DCAD-33D9-4857-83D4-49C1DA93DF36}"/>
    <hyperlink ref="H18" r:id="rId17" xr:uid="{41F5B02A-2395-4EC6-9C47-963248DC0DB8}"/>
    <hyperlink ref="H23" r:id="rId18" xr:uid="{94CBD171-A12A-404F-AE7A-27B994F3E671}"/>
    <hyperlink ref="H22" r:id="rId19" xr:uid="{FD2B5D0D-1309-4F76-91E2-721E40FE6A1E}"/>
    <hyperlink ref="H21" r:id="rId20" xr:uid="{4CD7FCAC-826F-451F-B70B-6E9F715DED3F}"/>
  </hyperlinks>
  <pageMargins left="0.70866141732283472" right="0.70866141732283472" top="0.74803149606299213" bottom="0.74803149606299213" header="0.31496062992125984" footer="0.31496062992125984"/>
  <pageSetup paperSize="9" scale="59" orientation="landscape" horizontalDpi="4294967293" r:id="rId21"/>
  <headerFooter>
    <oddHeader>&amp;LGF&amp;C&amp;F&amp;R&amp;D</oddHeader>
  </headerFooter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92666-3654-48F4-9997-6C3E9A76D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 &amp; COST TBB#3</vt:lpstr>
      <vt:lpstr>'BOM &amp; COST TBB#3'!Zone_d_impression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 feuilloley</cp:lastModifiedBy>
  <cp:lastPrinted>2021-06-28T14:26:05Z</cp:lastPrinted>
  <dcterms:created xsi:type="dcterms:W3CDTF">2018-12-01T15:07:27Z</dcterms:created>
  <dcterms:modified xsi:type="dcterms:W3CDTF">2024-12-12T08:53:40Z</dcterms:modified>
</cp:coreProperties>
</file>