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Bdd\Exercice 4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T33" i="1"/>
  <c r="T34" i="1"/>
  <c r="T35" i="1"/>
  <c r="C4" i="1" s="1"/>
  <c r="T36" i="1"/>
  <c r="C5" i="1" s="1"/>
  <c r="T37" i="1"/>
  <c r="C6" i="1" s="1"/>
  <c r="T32" i="1"/>
  <c r="C1" i="1" s="1"/>
  <c r="C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  <c r="C2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2" i="1"/>
  <c r="U33" i="1"/>
  <c r="U34" i="1"/>
  <c r="U35" i="1"/>
  <c r="U36" i="1"/>
  <c r="U37" i="1"/>
  <c r="U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32" i="1"/>
  <c r="A2" i="1"/>
  <c r="A3" i="1"/>
  <c r="A4" i="1"/>
  <c r="A1" i="1"/>
</calcChain>
</file>

<file path=xl/sharedStrings.xml><?xml version="1.0" encoding="utf-8"?>
<sst xmlns="http://schemas.openxmlformats.org/spreadsheetml/2006/main" count="170" uniqueCount="59">
  <si>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</si>
  <si>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</si>
  <si>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</si>
  <si>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</si>
  <si>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</si>
  <si>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</si>
  <si>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</si>
  <si>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</si>
  <si>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</si>
  <si>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</si>
  <si>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Departement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</si>
  <si>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</si>
  <si>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</si>
  <si>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</si>
  <si>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</si>
  <si>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</si>
  <si>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</si>
  <si>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</si>
  <si>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</si>
  <si>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</si>
  <si>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</si>
  <si>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</si>
  <si>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</si>
  <si>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</si>
  <si>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Employe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</si>
  <si>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</si>
  <si>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</si>
  <si>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</si>
  <si>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</si>
  <si>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</si>
  <si>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</si>
  <si>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</si>
  <si>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</si>
  <si>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</si>
  <si>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</si>
  <si>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</si>
  <si>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</si>
  <si>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</si>
  <si>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</si>
  <si>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</si>
  <si>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</si>
  <si>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</si>
  <si>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</si>
  <si>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</si>
  <si>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</si>
  <si>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</si>
  <si>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</si>
  <si>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</si>
  <si>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</si>
  <si>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</si>
  <si>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</si>
  <si>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</si>
  <si>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Grade</t>
  </si>
  <si>
    <t>date_nom</t>
  </si>
  <si>
    <t>Fonction</t>
  </si>
  <si>
    <t>responsable</t>
  </si>
  <si>
    <t>président</t>
  </si>
  <si>
    <t>Histofonction</t>
  </si>
  <si>
    <t>datenom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</si>
</sst>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abSelected="1" topLeftCell="C1" workbookViewId="0">
      <selection activeCell="C23" sqref="C23"/>
    </sheetView>
  </sheetViews>
  <sheetFormatPr baseColWidth="10" defaultColWidth="12.85546875" defaultRowHeight="15" x14ac:dyDescent="0.25"/>
  <cols>
    <col min="1" max="1" width="89.7109375" style="1" bestFit="1" customWidth="1"/>
    <col min="2" max="2" width="150.5703125" style="1" bestFit="1" customWidth="1"/>
    <col min="3" max="3" width="72.140625" style="1" bestFit="1" customWidth="1"/>
    <col min="4" max="4" width="90.5703125" style="14" bestFit="1" customWidth="1"/>
    <col min="5" max="9" width="12.85546875" style="1"/>
    <col min="10" max="10" width="12.85546875" style="9"/>
    <col min="11" max="12" width="12.85546875" style="10"/>
    <col min="13" max="14" width="12.85546875" style="1"/>
    <col min="15" max="15" width="12.85546875" style="10"/>
    <col min="16" max="19" width="12.85546875" style="1"/>
    <col min="20" max="21" width="12.85546875" style="10"/>
    <col min="22" max="23" width="12.85546875" style="1"/>
    <col min="24" max="24" width="10.42578125" style="9" bestFit="1" customWidth="1"/>
    <col min="25" max="16384" width="12.85546875" style="1"/>
  </cols>
  <sheetData>
    <row r="1" spans="1:25" ht="30" customHeight="1" x14ac:dyDescent="0.25">
      <c r="A1" s="5" t="str">
        <f>"INSERT INTO departement (`"&amp;$F$2&amp;"`,`"&amp;$G$2&amp;"`,`"&amp;$H$2&amp;"`) VALUES ("&amp;$F3&amp;","""&amp;$G3&amp;""","""&amp;$H3&amp;""");"</f>
        <v>INSERT INTO departement (`nodep`,`nomdep`,`ville`) VALUES (10,"Formation","Aix");</v>
      </c>
      <c r="B1" s="1" t="str">
        <f>"INSERT INTO employe (`"&amp;$J$2&amp;"`,`"&amp;$K$2&amp;"`,`"&amp;$L$2&amp;"`,`"&amp;$M$2&amp;"`,`"&amp;$N$2&amp;"`,`"&amp;$O$2&amp;"`,`"&amp;$P$2&amp;"`, `"&amp;$Q$2&amp;"`) VALUES ("&amp;$J3&amp;","""&amp;$K3&amp;""","""&amp;$L3&amp;""","&amp;$M3&amp;",'"&amp;$N32&amp;"',"&amp;$O32&amp;","&amp;$P32&amp;","&amp;$Q3&amp;") ;"</f>
        <v>INSERT INTO employe (`noemp`,`nomemp`,`fonction`,`noresp`,`datemb`,`sala`,`comm`, `nodep`) VALUES (1,"Costanza","psychologue",8,'1994-10-19',1715,200,30) ;</v>
      </c>
      <c r="C1" s="1" t="str">
        <f>"INSERT INTO grade (`"&amp;$S$2&amp;"`,`"&amp;$T$2&amp;"`,`"&amp;$U$2&amp;"`) VALUES ("&amp;$S3&amp;","&amp;$T32&amp;","&amp;$U32&amp;");"</f>
        <v>INSERT INTO grade (`nograde`,`salmin`,`salmax`) VALUES (1,0,1000);</v>
      </c>
      <c r="D1" s="14" t="str">
        <f>"INSERT INTO histofonction (`"&amp;$W$2&amp;"`,`"&amp;$X$31&amp;"`,`"&amp;$Y$2&amp;"`) VALUES ("&amp;$W3&amp;",'"&amp;$X32&amp;"',"""&amp;$Y3&amp;""");"</f>
        <v>INSERT INTO histofonction (`noemp`,`datenom`,`Fonction`) VALUES (1,'1994-10-19',"vendeur");</v>
      </c>
      <c r="F1" s="11" t="s">
        <v>10</v>
      </c>
      <c r="G1" s="12"/>
      <c r="H1" s="13"/>
      <c r="J1" s="11" t="s">
        <v>24</v>
      </c>
      <c r="K1" s="12"/>
      <c r="L1" s="12"/>
      <c r="M1" s="12"/>
      <c r="N1" s="12"/>
      <c r="O1" s="12"/>
      <c r="P1" s="12"/>
      <c r="Q1" s="13"/>
      <c r="S1" s="11" t="s">
        <v>52</v>
      </c>
      <c r="T1" s="12"/>
      <c r="U1" s="13"/>
      <c r="W1" s="11" t="s">
        <v>57</v>
      </c>
      <c r="X1" s="12"/>
      <c r="Y1" s="13"/>
    </row>
    <row r="2" spans="1:25" x14ac:dyDescent="0.25">
      <c r="A2" s="5" t="str">
        <f t="shared" ref="A2:A4" si="0">"INSERT INTO departement (`"&amp;$F$2&amp;"`,`"&amp;$G$2&amp;"`,`"&amp;$H$2&amp;"`) VALUES ("&amp;$F4&amp;","""&amp;$G4&amp;""","""&amp;$H4&amp;""");"</f>
        <v>INSERT INTO departement (`nodep`,`nomdep`,`ville`) VALUES (20,"Ingénierie","Paris");</v>
      </c>
      <c r="B2" s="1" t="str">
        <f t="shared" ref="B2:B18" si="1">"INSERT INTO employe (`"&amp;$J$2&amp;"`,`"&amp;$K$2&amp;"`,`"&amp;$L$2&amp;"`,`"&amp;$M$2&amp;"`,`"&amp;$N$2&amp;"`,`"&amp;$O$2&amp;"`,`"&amp;$P$2&amp;"`, `"&amp;$Q$2&amp;"`) VALUES ("&amp;$J4&amp;","""&amp;$K4&amp;""","""&amp;$L4&amp;""","&amp;$M4&amp;",'"&amp;$N33&amp;"',"&amp;$O33&amp;","&amp;$P33&amp;","&amp;$Q4&amp;") ;"</f>
        <v>INSERT INTO employe (`noemp`,`nomemp`,`fonction`,`noresp`,`datemb`,`sala`,`comm`, `nodep`) VALUES (2,"Mioche","Directeur",6,'1990-03-15',2200,1000,20) ;</v>
      </c>
      <c r="C2" s="1" t="str">
        <f t="shared" ref="C2:C6" si="2">"INSERT INTO grade (`"&amp;$S$2&amp;"`,`"&amp;$T$2&amp;"`,`"&amp;$U$2&amp;"`) VALUES ("&amp;$S4&amp;","&amp;$T33&amp;","&amp;$U33&amp;");"</f>
        <v>INSERT INTO grade (`nograde`,`salmin`,`salmax`) VALUES (2,1000,2000);</v>
      </c>
      <c r="D2" s="14" t="str">
        <f t="shared" ref="D2:D18" si="3">"INSERT INTO histofonction (`"&amp;$W$2&amp;"`,`"&amp;$X$31&amp;"`,`"&amp;$Y$2&amp;"`) VALUES ("&amp;$W4&amp;",'"&amp;$X33&amp;"',"""&amp;$Y4&amp;""");"</f>
        <v>INSERT INTO histofonction (`noemp`,`datenom`,`Fonction`) VALUES (1,'1996-12-18',"psychologue");</v>
      </c>
      <c r="F2" s="6" t="s">
        <v>0</v>
      </c>
      <c r="G2" s="6" t="s">
        <v>1</v>
      </c>
      <c r="H2" s="6" t="s">
        <v>2</v>
      </c>
      <c r="J2" s="6" t="s">
        <v>11</v>
      </c>
      <c r="K2" s="6" t="s">
        <v>12</v>
      </c>
      <c r="L2" s="6" t="s">
        <v>13</v>
      </c>
      <c r="M2" s="6" t="s">
        <v>14</v>
      </c>
      <c r="N2" s="7" t="s">
        <v>15</v>
      </c>
      <c r="O2" s="8" t="s">
        <v>16</v>
      </c>
      <c r="P2" s="8" t="s">
        <v>17</v>
      </c>
      <c r="Q2" s="6" t="s">
        <v>0</v>
      </c>
      <c r="S2" s="6" t="s">
        <v>49</v>
      </c>
      <c r="T2" s="8" t="s">
        <v>50</v>
      </c>
      <c r="U2" s="8" t="s">
        <v>51</v>
      </c>
      <c r="W2" s="6" t="s">
        <v>11</v>
      </c>
      <c r="X2" s="7" t="s">
        <v>53</v>
      </c>
      <c r="Y2" s="6" t="s">
        <v>54</v>
      </c>
    </row>
    <row r="3" spans="1:25" x14ac:dyDescent="0.25">
      <c r="A3" s="5" t="str">
        <f t="shared" si="0"/>
        <v>INSERT INTO departement (`nodep`,`nomdep`,`ville`) VALUES (30,"Industrie","Bordeaux");</v>
      </c>
      <c r="B3" s="1" t="str">
        <f t="shared" si="1"/>
        <v>INSERT INTO employe (`noemp`,`nomemp`,`fonction`,`noresp`,`datemb`,`sala`,`comm`, `nodep`) VALUES (3,"Durand","Responsable",2,'1996-04-18',3250,0,10) ;</v>
      </c>
      <c r="C3" s="1" t="str">
        <f t="shared" si="2"/>
        <v>INSERT INTO grade (`nograde`,`salmin`,`salmax`) VALUES (3,2000,3000);</v>
      </c>
      <c r="D3" s="14" t="str">
        <f t="shared" si="3"/>
        <v>INSERT INTO histofonction (`noemp`,`datenom`,`Fonction`) VALUES (2,'1990-03-15',"responsable");</v>
      </c>
      <c r="F3" s="2">
        <v>10</v>
      </c>
      <c r="G3" s="2" t="s">
        <v>3</v>
      </c>
      <c r="H3" s="2" t="s">
        <v>4</v>
      </c>
      <c r="J3" s="2">
        <v>1</v>
      </c>
      <c r="K3" s="2" t="s">
        <v>18</v>
      </c>
      <c r="L3" s="2" t="s">
        <v>19</v>
      </c>
      <c r="M3" s="2">
        <v>8</v>
      </c>
      <c r="N3" s="3">
        <v>34626</v>
      </c>
      <c r="O3" s="4">
        <v>1715</v>
      </c>
      <c r="P3" s="4">
        <v>200</v>
      </c>
      <c r="Q3" s="2">
        <v>30</v>
      </c>
      <c r="S3" s="2">
        <v>1</v>
      </c>
      <c r="T3" s="4">
        <v>0</v>
      </c>
      <c r="U3" s="4">
        <v>1000</v>
      </c>
      <c r="W3" s="2">
        <v>1</v>
      </c>
      <c r="X3" s="3">
        <v>34626</v>
      </c>
      <c r="Y3" s="2" t="s">
        <v>26</v>
      </c>
    </row>
    <row r="4" spans="1:25" x14ac:dyDescent="0.25">
      <c r="A4" s="5" t="str">
        <f t="shared" si="0"/>
        <v>INSERT INTO departement (`nodep`,`nomdep`,`ville`) VALUES (40,"Direction générale","Paris");</v>
      </c>
      <c r="B4" s="1" t="str">
        <f t="shared" si="1"/>
        <v>INSERT INTO employe (`noemp`,`nomemp`,`fonction`,`noresp`,`datemb`,`sala`,`comm`, `nodep`) VALUES (4,"Xiong","vendeur",5,'1994-12-15',1150,200,30) ;</v>
      </c>
      <c r="C4" s="1" t="str">
        <f t="shared" si="2"/>
        <v>INSERT INTO grade (`nograde`,`salmin`,`salmax`) VALUES (4,3000,4000);</v>
      </c>
      <c r="D4" s="14" t="str">
        <f t="shared" si="3"/>
        <v>INSERT INTO histofonction (`noemp`,`datenom`,`Fonction`) VALUES (2,'1994-10-18',"directeur");</v>
      </c>
      <c r="F4" s="2">
        <v>20</v>
      </c>
      <c r="G4" s="2" t="s">
        <v>5</v>
      </c>
      <c r="H4" s="2" t="s">
        <v>6</v>
      </c>
      <c r="J4" s="2">
        <v>2</v>
      </c>
      <c r="K4" s="2" t="s">
        <v>20</v>
      </c>
      <c r="L4" s="2" t="s">
        <v>21</v>
      </c>
      <c r="M4" s="2">
        <v>6</v>
      </c>
      <c r="N4" s="3">
        <v>32947</v>
      </c>
      <c r="O4" s="4">
        <v>2200</v>
      </c>
      <c r="P4" s="4">
        <v>1000</v>
      </c>
      <c r="Q4" s="2">
        <v>20</v>
      </c>
      <c r="S4" s="2">
        <v>2</v>
      </c>
      <c r="T4" s="4">
        <v>1000.01</v>
      </c>
      <c r="U4" s="4">
        <v>2000</v>
      </c>
      <c r="W4" s="2">
        <v>1</v>
      </c>
      <c r="X4" s="3">
        <v>35417</v>
      </c>
      <c r="Y4" s="2" t="s">
        <v>19</v>
      </c>
    </row>
    <row r="5" spans="1:25" x14ac:dyDescent="0.25">
      <c r="B5" s="1" t="str">
        <f t="shared" si="1"/>
        <v>INSERT INTO employe (`noemp`,`nomemp`,`fonction`,`noresp`,`datemb`,`sala`,`comm`, `nodep`) VALUES (5,"Manoukian","vendeur",11,'1993-08-15',2530,500,30) ;</v>
      </c>
      <c r="C5" s="1" t="str">
        <f t="shared" si="2"/>
        <v>INSERT INTO grade (`nograde`,`salmin`,`salmax`) VALUES (5,4000,5000);</v>
      </c>
      <c r="D5" s="14" t="str">
        <f t="shared" si="3"/>
        <v>INSERT INTO histofonction (`noemp`,`datenom`,`Fonction`) VALUES (3,'1996-04-18',"vendeur");</v>
      </c>
      <c r="F5" s="2">
        <v>30</v>
      </c>
      <c r="G5" s="2" t="s">
        <v>7</v>
      </c>
      <c r="H5" s="2" t="s">
        <v>8</v>
      </c>
      <c r="J5" s="2">
        <v>3</v>
      </c>
      <c r="K5" s="2" t="s">
        <v>22</v>
      </c>
      <c r="L5" s="2" t="s">
        <v>23</v>
      </c>
      <c r="M5" s="2">
        <v>2</v>
      </c>
      <c r="N5" s="3">
        <v>35173</v>
      </c>
      <c r="O5" s="4">
        <v>3250</v>
      </c>
      <c r="P5" s="4">
        <v>0</v>
      </c>
      <c r="Q5" s="2">
        <v>10</v>
      </c>
      <c r="S5" s="2">
        <v>3</v>
      </c>
      <c r="T5" s="4">
        <v>2000.01</v>
      </c>
      <c r="U5" s="4">
        <v>3000</v>
      </c>
      <c r="W5" s="2">
        <v>2</v>
      </c>
      <c r="X5" s="3">
        <v>32947</v>
      </c>
      <c r="Y5" s="2" t="s">
        <v>55</v>
      </c>
    </row>
    <row r="6" spans="1:25" x14ac:dyDescent="0.25">
      <c r="B6" s="1" t="str">
        <f t="shared" si="1"/>
        <v>INSERT INTO employe (`noemp`,`nomemp`,`fonction`,`noresp`,`datemb`,`sala`,`comm`, `nodep`) VALUES (6,"Bourdais","directeur",15,'2002-07-12',3550,850,40) ;</v>
      </c>
      <c r="C6" s="1" t="str">
        <f t="shared" si="2"/>
        <v>INSERT INTO grade (`nograde`,`salmin`,`salmax`) VALUES (6,5000,6000);</v>
      </c>
      <c r="D6" s="14" t="str">
        <f t="shared" si="3"/>
        <v>INSERT INTO histofonction (`noemp`,`datenom`,`Fonction`) VALUES (3,'1998-06-18',"responsable");</v>
      </c>
      <c r="F6" s="2">
        <v>40</v>
      </c>
      <c r="G6" s="2" t="s">
        <v>9</v>
      </c>
      <c r="H6" s="2" t="s">
        <v>6</v>
      </c>
      <c r="J6" s="2">
        <v>4</v>
      </c>
      <c r="K6" s="2" t="s">
        <v>25</v>
      </c>
      <c r="L6" s="2" t="s">
        <v>26</v>
      </c>
      <c r="M6" s="2">
        <v>5</v>
      </c>
      <c r="N6" s="3">
        <v>34683</v>
      </c>
      <c r="O6" s="4">
        <v>1150</v>
      </c>
      <c r="P6" s="4">
        <v>200</v>
      </c>
      <c r="Q6" s="2">
        <v>30</v>
      </c>
      <c r="S6" s="2">
        <v>4</v>
      </c>
      <c r="T6" s="4">
        <v>3000.01</v>
      </c>
      <c r="U6" s="4">
        <v>4000</v>
      </c>
      <c r="W6" s="2">
        <v>2</v>
      </c>
      <c r="X6" s="3">
        <v>34625</v>
      </c>
      <c r="Y6" s="2" t="s">
        <v>29</v>
      </c>
    </row>
    <row r="7" spans="1:25" x14ac:dyDescent="0.25">
      <c r="B7" s="1" t="str">
        <f t="shared" si="1"/>
        <v>INSERT INTO employe (`noemp`,`nomemp`,`fonction`,`noresp`,`datemb`,`sala`,`comm`, `nodep`) VALUES (7,"Moreno","ouvrier",3,'1999-05-05',1075,50,10) ;</v>
      </c>
      <c r="D7" s="14" t="str">
        <f t="shared" si="3"/>
        <v>INSERT INTO histofonction (`noemp`,`datenom`,`Fonction`) VALUES (4,'1994-12-15',"vendeur");</v>
      </c>
      <c r="J7" s="2">
        <v>5</v>
      </c>
      <c r="K7" s="2" t="s">
        <v>27</v>
      </c>
      <c r="L7" s="2" t="s">
        <v>26</v>
      </c>
      <c r="M7" s="2">
        <v>11</v>
      </c>
      <c r="N7" s="3">
        <v>34196</v>
      </c>
      <c r="O7" s="4">
        <v>2530</v>
      </c>
      <c r="P7" s="4">
        <v>500</v>
      </c>
      <c r="Q7" s="2">
        <v>30</v>
      </c>
      <c r="S7" s="2">
        <v>5</v>
      </c>
      <c r="T7" s="4">
        <v>4000.01</v>
      </c>
      <c r="U7" s="4">
        <v>5000</v>
      </c>
      <c r="W7" s="2">
        <v>3</v>
      </c>
      <c r="X7" s="3">
        <v>35173</v>
      </c>
      <c r="Y7" s="2" t="s">
        <v>26</v>
      </c>
    </row>
    <row r="8" spans="1:25" x14ac:dyDescent="0.25">
      <c r="B8" s="1" t="str">
        <f t="shared" si="1"/>
        <v>INSERT INTO employe (`noemp`,`nomemp`,`fonction`,`noresp`,`datemb`,`sala`,`comm`, `nodep`) VALUES (8,"Perou","directeur",2,'1995-07-05',2450,800,10) ;</v>
      </c>
      <c r="D8" s="14" t="str">
        <f t="shared" si="3"/>
        <v>INSERT INTO histofonction (`noemp`,`datenom`,`Fonction`) VALUES (5,'1993-08-15',"vendeur");</v>
      </c>
      <c r="J8" s="2">
        <v>6</v>
      </c>
      <c r="K8" s="2" t="s">
        <v>28</v>
      </c>
      <c r="L8" s="2" t="s">
        <v>29</v>
      </c>
      <c r="M8" s="2">
        <v>15</v>
      </c>
      <c r="N8" s="3">
        <v>37449</v>
      </c>
      <c r="O8" s="4">
        <v>3550</v>
      </c>
      <c r="P8" s="4">
        <v>850</v>
      </c>
      <c r="Q8" s="2">
        <v>40</v>
      </c>
      <c r="S8" s="2">
        <v>6</v>
      </c>
      <c r="T8" s="4">
        <v>5000.01</v>
      </c>
      <c r="U8" s="4">
        <v>6000</v>
      </c>
      <c r="W8" s="2">
        <v>3</v>
      </c>
      <c r="X8" s="3">
        <v>35964</v>
      </c>
      <c r="Y8" s="2" t="s">
        <v>55</v>
      </c>
    </row>
    <row r="9" spans="1:25" x14ac:dyDescent="0.25">
      <c r="B9" s="1" t="str">
        <f t="shared" si="1"/>
        <v>INSERT INTO employe (`noemp`,`nomemp`,`fonction`,`noresp`,`datemb`,`sala`,`comm`, `nodep`) VALUES (9,"Bibaut","chef de service",8,'1993-06-07',2200,0,20) ;</v>
      </c>
      <c r="D9" s="14" t="str">
        <f t="shared" si="3"/>
        <v>INSERT INTO histofonction (`noemp`,`datenom`,`Fonction`) VALUES (6,'2002-07-12',"directeur");</v>
      </c>
      <c r="J9" s="2">
        <v>7</v>
      </c>
      <c r="K9" s="2" t="s">
        <v>30</v>
      </c>
      <c r="L9" s="2" t="s">
        <v>31</v>
      </c>
      <c r="M9" s="2">
        <v>3</v>
      </c>
      <c r="N9" s="3">
        <v>36285</v>
      </c>
      <c r="O9" s="4">
        <v>1075</v>
      </c>
      <c r="P9" s="4">
        <v>50</v>
      </c>
      <c r="Q9" s="2">
        <v>10</v>
      </c>
      <c r="W9" s="2">
        <v>4</v>
      </c>
      <c r="X9" s="3">
        <v>34683</v>
      </c>
      <c r="Y9" s="2" t="s">
        <v>26</v>
      </c>
    </row>
    <row r="10" spans="1:25" x14ac:dyDescent="0.25">
      <c r="B10" s="1" t="str">
        <f t="shared" si="1"/>
        <v>INSERT INTO employe (`noemp`,`nomemp`,`fonction`,`noresp`,`datemb`,`sala`,`comm`, `nodep`) VALUES (10,"Manian","assistant",9,'1996-10-18',1000,250,10) ;</v>
      </c>
      <c r="D10" s="14" t="str">
        <f t="shared" si="3"/>
        <v>INSERT INTO histofonction (`noemp`,`datenom`,`Fonction`) VALUES (7,'1999-05-05',"ouvrier");</v>
      </c>
      <c r="J10" s="2">
        <v>8</v>
      </c>
      <c r="K10" s="2" t="s">
        <v>32</v>
      </c>
      <c r="L10" s="2" t="s">
        <v>29</v>
      </c>
      <c r="M10" s="2">
        <v>2</v>
      </c>
      <c r="N10" s="3">
        <v>34885</v>
      </c>
      <c r="O10" s="4">
        <v>2450</v>
      </c>
      <c r="P10" s="4">
        <v>800</v>
      </c>
      <c r="Q10" s="2">
        <v>10</v>
      </c>
      <c r="W10" s="2">
        <v>5</v>
      </c>
      <c r="X10" s="3">
        <v>34196</v>
      </c>
      <c r="Y10" s="2" t="s">
        <v>26</v>
      </c>
    </row>
    <row r="11" spans="1:25" x14ac:dyDescent="0.25">
      <c r="B11" s="1" t="str">
        <f t="shared" si="1"/>
        <v>INSERT INTO employe (`noemp`,`nomemp`,`fonction`,`noresp`,`datemb`,`sala`,`comm`, `nodep`) VALUES (11,"Colin","analyste",2,'1992-07-05',2703,625,30) ;</v>
      </c>
      <c r="D11" s="14" t="str">
        <f t="shared" si="3"/>
        <v>INSERT INTO histofonction (`noemp`,`datenom`,`Fonction`) VALUES (8,'1995-07-05',"vendeur");</v>
      </c>
      <c r="J11" s="2">
        <v>9</v>
      </c>
      <c r="K11" s="2" t="s">
        <v>33</v>
      </c>
      <c r="L11" s="2" t="s">
        <v>34</v>
      </c>
      <c r="M11" s="2">
        <v>8</v>
      </c>
      <c r="N11" s="3">
        <v>34127</v>
      </c>
      <c r="O11" s="4">
        <v>2200</v>
      </c>
      <c r="P11" s="4"/>
      <c r="Q11" s="2">
        <v>20</v>
      </c>
      <c r="W11" s="2">
        <v>6</v>
      </c>
      <c r="X11" s="3">
        <v>37449</v>
      </c>
      <c r="Y11" s="2" t="s">
        <v>29</v>
      </c>
    </row>
    <row r="12" spans="1:25" x14ac:dyDescent="0.25">
      <c r="B12" s="1" t="str">
        <f t="shared" si="1"/>
        <v>INSERT INTO employe (`noemp`,`nomemp`,`fonction`,`noresp`,`datemb`,`sala`,`comm`, `nodep`) VALUES (12,"Coulon","ouvrier",8,'2002-09-18',858,125,20) ;</v>
      </c>
      <c r="D12" s="14" t="str">
        <f t="shared" si="3"/>
        <v>INSERT INTO histofonction (`noemp`,`datenom`,`Fonction`) VALUES (8,'1997-04-15',"responsable");</v>
      </c>
      <c r="J12" s="2">
        <v>10</v>
      </c>
      <c r="K12" s="2" t="s">
        <v>35</v>
      </c>
      <c r="L12" s="2" t="s">
        <v>36</v>
      </c>
      <c r="M12" s="2">
        <v>9</v>
      </c>
      <c r="N12" s="3">
        <v>35356</v>
      </c>
      <c r="O12" s="4">
        <v>1000</v>
      </c>
      <c r="P12" s="4">
        <v>250</v>
      </c>
      <c r="Q12" s="2">
        <v>10</v>
      </c>
      <c r="W12" s="2">
        <v>7</v>
      </c>
      <c r="X12" s="3">
        <v>36285</v>
      </c>
      <c r="Y12" s="2" t="s">
        <v>31</v>
      </c>
    </row>
    <row r="13" spans="1:25" x14ac:dyDescent="0.25">
      <c r="B13" s="1" t="str">
        <f t="shared" si="1"/>
        <v>INSERT INTO employe (`noemp`,`nomemp`,`fonction`,`noresp`,`datemb`,`sala`,`comm`, `nodep`) VALUES (13,"Roméo","assistant",8,'2001-08-16',1025,1150,10) ;</v>
      </c>
      <c r="D13" s="14" t="str">
        <f t="shared" si="3"/>
        <v>INSERT INTO histofonction (`noemp`,`datenom`,`Fonction`) VALUES (8,'1999-10-18',"directeur");</v>
      </c>
      <c r="J13" s="2">
        <v>11</v>
      </c>
      <c r="K13" s="2" t="s">
        <v>37</v>
      </c>
      <c r="L13" s="2" t="s">
        <v>38</v>
      </c>
      <c r="M13" s="2">
        <v>2</v>
      </c>
      <c r="N13" s="3">
        <v>33790</v>
      </c>
      <c r="O13" s="4">
        <v>2702.5</v>
      </c>
      <c r="P13" s="4">
        <v>625</v>
      </c>
      <c r="Q13" s="2">
        <v>30</v>
      </c>
      <c r="W13" s="2">
        <v>8</v>
      </c>
      <c r="X13" s="3">
        <v>34885</v>
      </c>
      <c r="Y13" s="2" t="s">
        <v>26</v>
      </c>
    </row>
    <row r="14" spans="1:25" x14ac:dyDescent="0.25">
      <c r="B14" s="1" t="str">
        <f t="shared" si="1"/>
        <v>INSERT INTO employe (`noemp`,`nomemp`,`fonction`,`noresp`,`datemb`,`sala`,`comm`, `nodep`) VALUES (14,"Solal","secrétaire",3,'1992-02-15',1225,0,20) ;</v>
      </c>
      <c r="D14" s="14" t="str">
        <f t="shared" si="3"/>
        <v>INSERT INTO histofonction (`noemp`,`datenom`,`Fonction`) VALUES (10,'1996-10-18',"assistant");</v>
      </c>
      <c r="J14" s="2">
        <v>12</v>
      </c>
      <c r="K14" s="2" t="s">
        <v>39</v>
      </c>
      <c r="L14" s="2" t="s">
        <v>31</v>
      </c>
      <c r="M14" s="2">
        <v>8</v>
      </c>
      <c r="N14" s="3">
        <v>37517</v>
      </c>
      <c r="O14" s="4">
        <v>858</v>
      </c>
      <c r="P14" s="4">
        <v>125</v>
      </c>
      <c r="Q14" s="2">
        <v>20</v>
      </c>
      <c r="W14" s="2">
        <v>8</v>
      </c>
      <c r="X14" s="3">
        <v>35535</v>
      </c>
      <c r="Y14" s="2" t="s">
        <v>55</v>
      </c>
    </row>
    <row r="15" spans="1:25" x14ac:dyDescent="0.25">
      <c r="B15" s="1" t="str">
        <f t="shared" si="1"/>
        <v>INSERT INTO employe (`noemp`,`nomemp`,`fonction`,`noresp`,`datemb`,`sala`,`comm`, `nodep`) VALUES (15,"Bailly","Président",,'1985-01-05',4275,2000,40) ;</v>
      </c>
      <c r="D15" s="14" t="str">
        <f t="shared" si="3"/>
        <v>INSERT INTO histofonction (`noemp`,`datenom`,`Fonction`) VALUES (11,'1992-07-05',"vendeur");</v>
      </c>
      <c r="J15" s="2">
        <v>13</v>
      </c>
      <c r="K15" s="2" t="s">
        <v>40</v>
      </c>
      <c r="L15" s="2" t="s">
        <v>36</v>
      </c>
      <c r="M15" s="2">
        <v>8</v>
      </c>
      <c r="N15" s="3">
        <v>37119</v>
      </c>
      <c r="O15" s="4">
        <v>1025</v>
      </c>
      <c r="P15" s="4">
        <v>1150</v>
      </c>
      <c r="Q15" s="2">
        <v>10</v>
      </c>
      <c r="W15" s="2">
        <v>8</v>
      </c>
      <c r="X15" s="3">
        <v>36451</v>
      </c>
      <c r="Y15" s="2" t="s">
        <v>29</v>
      </c>
    </row>
    <row r="16" spans="1:25" x14ac:dyDescent="0.25">
      <c r="B16" s="1" t="str">
        <f t="shared" si="1"/>
        <v>INSERT INTO employe (`noemp`,`nomemp`,`fonction`,`noresp`,`datemb`,`sala`,`comm`, `nodep`) VALUES (16,"Jazarin","Ouvrier",2,'2001-07-05',875,0,10) ;</v>
      </c>
      <c r="D16" s="14" t="str">
        <f t="shared" si="3"/>
        <v>INSERT INTO histofonction (`noemp`,`datenom`,`Fonction`) VALUES (11,'1995-07-15',"responsable");</v>
      </c>
      <c r="J16" s="2">
        <v>14</v>
      </c>
      <c r="K16" s="2" t="s">
        <v>41</v>
      </c>
      <c r="L16" s="2" t="s">
        <v>42</v>
      </c>
      <c r="M16" s="2">
        <v>3</v>
      </c>
      <c r="N16" s="3">
        <v>33649</v>
      </c>
      <c r="O16" s="4">
        <v>1225</v>
      </c>
      <c r="P16" s="4"/>
      <c r="Q16" s="2">
        <v>20</v>
      </c>
      <c r="W16" s="2">
        <v>10</v>
      </c>
      <c r="X16" s="3">
        <v>35356</v>
      </c>
      <c r="Y16" s="2" t="s">
        <v>36</v>
      </c>
    </row>
    <row r="17" spans="2:25" x14ac:dyDescent="0.25">
      <c r="B17" s="1" t="str">
        <f t="shared" si="1"/>
        <v>INSERT INTO employe (`noemp`,`nomemp`,`fonction`,`noresp`,`datemb`,`sala`,`comm`, `nodep`) VALUES (17,"Font","Ouvrier",2,'1990-08-04',1200,250,10) ;</v>
      </c>
      <c r="D17" s="14" t="str">
        <f t="shared" si="3"/>
        <v>INSERT INTO histofonction (`noemp`,`datenom`,`Fonction`) VALUES (11,'1999-05-19',"analyste");</v>
      </c>
      <c r="J17" s="2">
        <v>15</v>
      </c>
      <c r="K17" s="2" t="s">
        <v>43</v>
      </c>
      <c r="L17" s="2" t="s">
        <v>44</v>
      </c>
      <c r="M17" s="2"/>
      <c r="N17" s="3">
        <v>31052</v>
      </c>
      <c r="O17" s="4">
        <v>4275</v>
      </c>
      <c r="P17" s="4">
        <v>2000</v>
      </c>
      <c r="Q17" s="2">
        <v>40</v>
      </c>
      <c r="W17" s="2">
        <v>11</v>
      </c>
      <c r="X17" s="3">
        <v>33790</v>
      </c>
      <c r="Y17" s="2" t="s">
        <v>26</v>
      </c>
    </row>
    <row r="18" spans="2:25" x14ac:dyDescent="0.25">
      <c r="B18" s="1" t="str">
        <f t="shared" si="1"/>
        <v>INSERT INTO employe (`noemp`,`nomemp`,`fonction`,`noresp`,`datemb`,`sala`,`comm`, `nodep`) VALUES (18,"Servel","ouvrier",3,'1998-12-02',1025,55,30) ;</v>
      </c>
      <c r="D18" s="14" t="str">
        <f t="shared" si="3"/>
        <v>INSERT INTO histofonction (`noemp`,`datenom`,`Fonction`) VALUES (12,'2002-09-18',"ouvrier");</v>
      </c>
      <c r="J18" s="2">
        <v>16</v>
      </c>
      <c r="K18" s="2" t="s">
        <v>45</v>
      </c>
      <c r="L18" s="2" t="s">
        <v>46</v>
      </c>
      <c r="M18" s="2">
        <v>2</v>
      </c>
      <c r="N18" s="3">
        <v>37077</v>
      </c>
      <c r="O18" s="4">
        <v>875</v>
      </c>
      <c r="P18" s="4"/>
      <c r="Q18" s="2">
        <v>10</v>
      </c>
      <c r="W18" s="2">
        <v>11</v>
      </c>
      <c r="X18" s="3">
        <v>34895</v>
      </c>
      <c r="Y18" s="2" t="s">
        <v>55</v>
      </c>
    </row>
    <row r="19" spans="2:25" x14ac:dyDescent="0.25">
      <c r="J19" s="2">
        <v>17</v>
      </c>
      <c r="K19" s="2" t="s">
        <v>47</v>
      </c>
      <c r="L19" s="2" t="s">
        <v>46</v>
      </c>
      <c r="M19" s="2">
        <v>2</v>
      </c>
      <c r="N19" s="3">
        <v>33089</v>
      </c>
      <c r="O19" s="4">
        <v>1200</v>
      </c>
      <c r="P19" s="4">
        <v>250</v>
      </c>
      <c r="Q19" s="2">
        <v>10</v>
      </c>
      <c r="W19" s="2">
        <v>11</v>
      </c>
      <c r="X19" s="3">
        <v>36299</v>
      </c>
      <c r="Y19" s="2" t="s">
        <v>38</v>
      </c>
    </row>
    <row r="20" spans="2:25" x14ac:dyDescent="0.25">
      <c r="J20" s="2">
        <v>18</v>
      </c>
      <c r="K20" s="2" t="s">
        <v>48</v>
      </c>
      <c r="L20" s="2" t="s">
        <v>31</v>
      </c>
      <c r="M20" s="2">
        <v>3</v>
      </c>
      <c r="N20" s="3">
        <v>36131</v>
      </c>
      <c r="O20" s="4">
        <v>1025</v>
      </c>
      <c r="P20" s="4">
        <v>55</v>
      </c>
      <c r="Q20" s="2">
        <v>30</v>
      </c>
      <c r="W20" s="2">
        <v>12</v>
      </c>
      <c r="X20" s="3">
        <v>37517</v>
      </c>
      <c r="Y20" s="2" t="s">
        <v>31</v>
      </c>
    </row>
    <row r="21" spans="2:25" x14ac:dyDescent="0.25">
      <c r="J21" s="1"/>
      <c r="K21" s="1"/>
      <c r="L21" s="1"/>
      <c r="N21" s="9"/>
      <c r="P21" s="10"/>
      <c r="W21" s="2">
        <v>13</v>
      </c>
      <c r="X21" s="3">
        <v>37119</v>
      </c>
      <c r="Y21" s="2" t="s">
        <v>31</v>
      </c>
    </row>
    <row r="22" spans="2:25" x14ac:dyDescent="0.25">
      <c r="J22" s="1"/>
      <c r="K22" s="1"/>
      <c r="L22" s="1"/>
      <c r="N22" s="9"/>
      <c r="P22" s="10"/>
      <c r="W22" s="2">
        <v>13</v>
      </c>
      <c r="X22" s="3">
        <v>37819</v>
      </c>
      <c r="Y22" s="2" t="s">
        <v>36</v>
      </c>
    </row>
    <row r="23" spans="2:25" x14ac:dyDescent="0.25">
      <c r="J23" s="1"/>
      <c r="K23" s="1"/>
      <c r="L23" s="1"/>
      <c r="N23" s="9"/>
      <c r="P23" s="10"/>
      <c r="W23" s="2">
        <v>14</v>
      </c>
      <c r="X23" s="3">
        <v>33605</v>
      </c>
      <c r="Y23" s="2" t="s">
        <v>42</v>
      </c>
    </row>
    <row r="24" spans="2:25" ht="15" customHeight="1" x14ac:dyDescent="0.25">
      <c r="J24" s="1"/>
      <c r="K24" s="1"/>
      <c r="L24" s="1"/>
      <c r="N24" s="9"/>
      <c r="P24" s="10"/>
      <c r="W24" s="2">
        <v>15</v>
      </c>
      <c r="X24" s="3">
        <v>31052</v>
      </c>
      <c r="Y24" s="2" t="s">
        <v>29</v>
      </c>
    </row>
    <row r="25" spans="2:25" x14ac:dyDescent="0.25">
      <c r="J25" s="1"/>
      <c r="K25" s="1"/>
      <c r="L25" s="1"/>
      <c r="N25" s="9"/>
      <c r="P25" s="10"/>
      <c r="W25" s="2">
        <v>15</v>
      </c>
      <c r="X25" s="3">
        <v>34977</v>
      </c>
      <c r="Y25" s="2" t="s">
        <v>56</v>
      </c>
    </row>
    <row r="26" spans="2:25" x14ac:dyDescent="0.25">
      <c r="J26" s="1"/>
      <c r="K26" s="1"/>
      <c r="L26" s="1"/>
      <c r="N26" s="9"/>
      <c r="P26" s="10"/>
      <c r="W26" s="2">
        <v>16</v>
      </c>
      <c r="X26" s="3">
        <v>37077</v>
      </c>
      <c r="Y26" s="2" t="s">
        <v>31</v>
      </c>
    </row>
    <row r="27" spans="2:25" x14ac:dyDescent="0.25">
      <c r="J27" s="1"/>
      <c r="K27" s="1"/>
      <c r="L27" s="1"/>
      <c r="N27" s="9"/>
      <c r="P27" s="10"/>
      <c r="W27" s="2">
        <v>17</v>
      </c>
      <c r="X27" s="3">
        <v>33089</v>
      </c>
      <c r="Y27" s="2" t="s">
        <v>31</v>
      </c>
    </row>
    <row r="28" spans="2:25" x14ac:dyDescent="0.25">
      <c r="J28" s="1"/>
      <c r="K28" s="1"/>
      <c r="L28" s="1"/>
      <c r="N28" s="9"/>
      <c r="P28" s="10"/>
      <c r="W28" s="2">
        <v>18</v>
      </c>
      <c r="X28" s="3">
        <v>36131</v>
      </c>
      <c r="Y28" s="2" t="s">
        <v>31</v>
      </c>
    </row>
    <row r="30" spans="2:25" x14ac:dyDescent="0.25">
      <c r="J30" s="11" t="s">
        <v>24</v>
      </c>
      <c r="K30" s="12"/>
      <c r="L30" s="12"/>
      <c r="M30" s="12"/>
      <c r="N30" s="12"/>
      <c r="O30" s="12"/>
      <c r="P30" s="12"/>
      <c r="Q30" s="13"/>
      <c r="S30" s="11" t="s">
        <v>52</v>
      </c>
      <c r="T30" s="12"/>
      <c r="U30" s="13"/>
      <c r="W30" s="11" t="s">
        <v>57</v>
      </c>
      <c r="X30" s="12"/>
      <c r="Y30" s="13"/>
    </row>
    <row r="31" spans="2:25" x14ac:dyDescent="0.25">
      <c r="J31" s="6" t="s">
        <v>11</v>
      </c>
      <c r="K31" s="6" t="s">
        <v>12</v>
      </c>
      <c r="L31" s="6" t="s">
        <v>13</v>
      </c>
      <c r="M31" s="6" t="s">
        <v>14</v>
      </c>
      <c r="N31" s="7" t="s">
        <v>15</v>
      </c>
      <c r="O31" s="8" t="s">
        <v>16</v>
      </c>
      <c r="P31" s="8" t="s">
        <v>17</v>
      </c>
      <c r="Q31" s="6" t="s">
        <v>0</v>
      </c>
      <c r="S31" s="6" t="s">
        <v>49</v>
      </c>
      <c r="T31" s="8" t="s">
        <v>50</v>
      </c>
      <c r="U31" s="8" t="s">
        <v>51</v>
      </c>
      <c r="W31" s="6" t="s">
        <v>11</v>
      </c>
      <c r="X31" s="7" t="s">
        <v>58</v>
      </c>
      <c r="Y31" s="6" t="s">
        <v>54</v>
      </c>
    </row>
    <row r="32" spans="2:25" x14ac:dyDescent="0.25">
      <c r="J32" s="2">
        <v>1</v>
      </c>
      <c r="K32" s="2" t="s">
        <v>18</v>
      </c>
      <c r="L32" s="2" t="s">
        <v>19</v>
      </c>
      <c r="M32" s="2">
        <v>8</v>
      </c>
      <c r="N32" s="3" t="str">
        <f>TEXT(N3,"aaaa-mm-jj")</f>
        <v>1994-10-19</v>
      </c>
      <c r="O32" s="4" t="str">
        <f>TEXT(O3,"0")</f>
        <v>1715</v>
      </c>
      <c r="P32" s="4" t="str">
        <f>TEXT(P3,"0")</f>
        <v>200</v>
      </c>
      <c r="Q32" s="2">
        <v>30</v>
      </c>
      <c r="S32" s="2">
        <v>1</v>
      </c>
      <c r="T32" s="4" t="str">
        <f>TEXT(T3,"0")</f>
        <v>0</v>
      </c>
      <c r="U32" s="4" t="str">
        <f>TEXT(U3,"0")</f>
        <v>1000</v>
      </c>
      <c r="W32" s="2">
        <v>1</v>
      </c>
      <c r="X32" s="3" t="str">
        <f>TEXT($X3,"aaaa-mm-jj")</f>
        <v>1994-10-19</v>
      </c>
      <c r="Y32" s="2" t="s">
        <v>26</v>
      </c>
    </row>
    <row r="33" spans="10:25" x14ac:dyDescent="0.25">
      <c r="J33" s="2">
        <v>2</v>
      </c>
      <c r="K33" s="2" t="s">
        <v>20</v>
      </c>
      <c r="L33" s="2" t="s">
        <v>21</v>
      </c>
      <c r="M33" s="2">
        <v>6</v>
      </c>
      <c r="N33" s="3" t="str">
        <f t="shared" ref="N33:N49" si="4">TEXT(N4,"aaaa-mm-jj")</f>
        <v>1990-03-15</v>
      </c>
      <c r="O33" s="4" t="str">
        <f t="shared" ref="O33:P49" si="5">TEXT(O4,"0")</f>
        <v>2200</v>
      </c>
      <c r="P33" s="4" t="str">
        <f t="shared" si="5"/>
        <v>1000</v>
      </c>
      <c r="Q33" s="2">
        <v>20</v>
      </c>
      <c r="S33" s="2">
        <v>2</v>
      </c>
      <c r="T33" s="4" t="str">
        <f t="shared" ref="T33:T37" si="6">TEXT(T4,"0")</f>
        <v>1000</v>
      </c>
      <c r="U33" s="4" t="str">
        <f t="shared" ref="T33:U33" si="7">TEXT(U4,"0")</f>
        <v>2000</v>
      </c>
      <c r="W33" s="2">
        <v>1</v>
      </c>
      <c r="X33" s="3" t="str">
        <f t="shared" ref="X33:X57" si="8">TEXT($X4,"aaaa-mm-jj")</f>
        <v>1996-12-18</v>
      </c>
      <c r="Y33" s="2" t="s">
        <v>19</v>
      </c>
    </row>
    <row r="34" spans="10:25" x14ac:dyDescent="0.25">
      <c r="J34" s="2">
        <v>3</v>
      </c>
      <c r="K34" s="2" t="s">
        <v>22</v>
      </c>
      <c r="L34" s="2" t="s">
        <v>23</v>
      </c>
      <c r="M34" s="2">
        <v>2</v>
      </c>
      <c r="N34" s="3" t="str">
        <f t="shared" si="4"/>
        <v>1996-04-18</v>
      </c>
      <c r="O34" s="4" t="str">
        <f t="shared" si="5"/>
        <v>3250</v>
      </c>
      <c r="P34" s="4" t="str">
        <f t="shared" si="5"/>
        <v>0</v>
      </c>
      <c r="Q34" s="2">
        <v>10</v>
      </c>
      <c r="S34" s="2">
        <v>3</v>
      </c>
      <c r="T34" s="4" t="str">
        <f t="shared" si="6"/>
        <v>2000</v>
      </c>
      <c r="U34" s="4" t="str">
        <f t="shared" ref="T34:U34" si="9">TEXT(U5,"0")</f>
        <v>3000</v>
      </c>
      <c r="W34" s="2">
        <v>2</v>
      </c>
      <c r="X34" s="3" t="str">
        <f t="shared" si="8"/>
        <v>1990-03-15</v>
      </c>
      <c r="Y34" s="2" t="s">
        <v>55</v>
      </c>
    </row>
    <row r="35" spans="10:25" x14ac:dyDescent="0.25">
      <c r="J35" s="2">
        <v>4</v>
      </c>
      <c r="K35" s="2" t="s">
        <v>25</v>
      </c>
      <c r="L35" s="2" t="s">
        <v>26</v>
      </c>
      <c r="M35" s="2">
        <v>5</v>
      </c>
      <c r="N35" s="3" t="str">
        <f t="shared" si="4"/>
        <v>1994-12-15</v>
      </c>
      <c r="O35" s="4" t="str">
        <f t="shared" si="5"/>
        <v>1150</v>
      </c>
      <c r="P35" s="4" t="str">
        <f t="shared" si="5"/>
        <v>200</v>
      </c>
      <c r="Q35" s="2">
        <v>30</v>
      </c>
      <c r="S35" s="2">
        <v>4</v>
      </c>
      <c r="T35" s="4" t="str">
        <f t="shared" si="6"/>
        <v>3000</v>
      </c>
      <c r="U35" s="4" t="str">
        <f t="shared" ref="T35:U35" si="10">TEXT(U6,"0")</f>
        <v>4000</v>
      </c>
      <c r="W35" s="2">
        <v>2</v>
      </c>
      <c r="X35" s="3" t="str">
        <f t="shared" si="8"/>
        <v>1994-10-18</v>
      </c>
      <c r="Y35" s="2" t="s">
        <v>29</v>
      </c>
    </row>
    <row r="36" spans="10:25" x14ac:dyDescent="0.25">
      <c r="J36" s="2">
        <v>5</v>
      </c>
      <c r="K36" s="2" t="s">
        <v>27</v>
      </c>
      <c r="L36" s="2" t="s">
        <v>26</v>
      </c>
      <c r="M36" s="2">
        <v>11</v>
      </c>
      <c r="N36" s="3" t="str">
        <f t="shared" si="4"/>
        <v>1993-08-15</v>
      </c>
      <c r="O36" s="4" t="str">
        <f t="shared" si="5"/>
        <v>2530</v>
      </c>
      <c r="P36" s="4" t="str">
        <f t="shared" si="5"/>
        <v>500</v>
      </c>
      <c r="Q36" s="2">
        <v>30</v>
      </c>
      <c r="S36" s="2">
        <v>5</v>
      </c>
      <c r="T36" s="4" t="str">
        <f t="shared" si="6"/>
        <v>4000</v>
      </c>
      <c r="U36" s="4" t="str">
        <f t="shared" ref="T36:U36" si="11">TEXT(U7,"0")</f>
        <v>5000</v>
      </c>
      <c r="W36" s="2">
        <v>3</v>
      </c>
      <c r="X36" s="3" t="str">
        <f t="shared" si="8"/>
        <v>1996-04-18</v>
      </c>
      <c r="Y36" s="2" t="s">
        <v>26</v>
      </c>
    </row>
    <row r="37" spans="10:25" x14ac:dyDescent="0.25">
      <c r="J37" s="2">
        <v>6</v>
      </c>
      <c r="K37" s="2" t="s">
        <v>28</v>
      </c>
      <c r="L37" s="2" t="s">
        <v>29</v>
      </c>
      <c r="M37" s="2">
        <v>15</v>
      </c>
      <c r="N37" s="3" t="str">
        <f t="shared" si="4"/>
        <v>2002-07-12</v>
      </c>
      <c r="O37" s="4" t="str">
        <f t="shared" si="5"/>
        <v>3550</v>
      </c>
      <c r="P37" s="4" t="str">
        <f t="shared" si="5"/>
        <v>850</v>
      </c>
      <c r="Q37" s="2">
        <v>40</v>
      </c>
      <c r="S37" s="2">
        <v>6</v>
      </c>
      <c r="T37" s="4" t="str">
        <f t="shared" si="6"/>
        <v>5000</v>
      </c>
      <c r="U37" s="4" t="str">
        <f t="shared" ref="T37:U37" si="12">TEXT(U8,"0")</f>
        <v>6000</v>
      </c>
      <c r="W37" s="2">
        <v>3</v>
      </c>
      <c r="X37" s="3" t="str">
        <f t="shared" si="8"/>
        <v>1998-06-18</v>
      </c>
      <c r="Y37" s="2" t="s">
        <v>55</v>
      </c>
    </row>
    <row r="38" spans="10:25" x14ac:dyDescent="0.25">
      <c r="J38" s="2">
        <v>7</v>
      </c>
      <c r="K38" s="2" t="s">
        <v>30</v>
      </c>
      <c r="L38" s="2" t="s">
        <v>31</v>
      </c>
      <c r="M38" s="2">
        <v>3</v>
      </c>
      <c r="N38" s="3" t="str">
        <f t="shared" si="4"/>
        <v>1999-05-05</v>
      </c>
      <c r="O38" s="4" t="str">
        <f t="shared" si="5"/>
        <v>1075</v>
      </c>
      <c r="P38" s="4" t="str">
        <f t="shared" si="5"/>
        <v>50</v>
      </c>
      <c r="Q38" s="2">
        <v>10</v>
      </c>
      <c r="W38" s="2">
        <v>4</v>
      </c>
      <c r="X38" s="3" t="str">
        <f t="shared" si="8"/>
        <v>1994-12-15</v>
      </c>
      <c r="Y38" s="2" t="s">
        <v>26</v>
      </c>
    </row>
    <row r="39" spans="10:25" x14ac:dyDescent="0.25">
      <c r="J39" s="2">
        <v>8</v>
      </c>
      <c r="K39" s="2" t="s">
        <v>32</v>
      </c>
      <c r="L39" s="2" t="s">
        <v>29</v>
      </c>
      <c r="M39" s="2">
        <v>2</v>
      </c>
      <c r="N39" s="3" t="str">
        <f t="shared" si="4"/>
        <v>1995-07-05</v>
      </c>
      <c r="O39" s="4" t="str">
        <f t="shared" si="5"/>
        <v>2450</v>
      </c>
      <c r="P39" s="4" t="str">
        <f t="shared" si="5"/>
        <v>800</v>
      </c>
      <c r="Q39" s="2">
        <v>10</v>
      </c>
      <c r="W39" s="2">
        <v>5</v>
      </c>
      <c r="X39" s="3" t="str">
        <f t="shared" si="8"/>
        <v>1993-08-15</v>
      </c>
      <c r="Y39" s="2" t="s">
        <v>26</v>
      </c>
    </row>
    <row r="40" spans="10:25" x14ac:dyDescent="0.25">
      <c r="J40" s="2">
        <v>9</v>
      </c>
      <c r="K40" s="2" t="s">
        <v>33</v>
      </c>
      <c r="L40" s="2" t="s">
        <v>34</v>
      </c>
      <c r="M40" s="2">
        <v>8</v>
      </c>
      <c r="N40" s="3" t="str">
        <f t="shared" si="4"/>
        <v>1993-06-07</v>
      </c>
      <c r="O40" s="4" t="str">
        <f t="shared" si="5"/>
        <v>2200</v>
      </c>
      <c r="P40" s="4" t="str">
        <f t="shared" si="5"/>
        <v>0</v>
      </c>
      <c r="Q40" s="2">
        <v>20</v>
      </c>
      <c r="W40" s="2">
        <v>6</v>
      </c>
      <c r="X40" s="3" t="str">
        <f t="shared" si="8"/>
        <v>2002-07-12</v>
      </c>
      <c r="Y40" s="2" t="s">
        <v>29</v>
      </c>
    </row>
    <row r="41" spans="10:25" x14ac:dyDescent="0.25">
      <c r="J41" s="2">
        <v>10</v>
      </c>
      <c r="K41" s="2" t="s">
        <v>35</v>
      </c>
      <c r="L41" s="2" t="s">
        <v>36</v>
      </c>
      <c r="M41" s="2">
        <v>9</v>
      </c>
      <c r="N41" s="3" t="str">
        <f t="shared" si="4"/>
        <v>1996-10-18</v>
      </c>
      <c r="O41" s="4" t="str">
        <f t="shared" si="5"/>
        <v>1000</v>
      </c>
      <c r="P41" s="4" t="str">
        <f t="shared" si="5"/>
        <v>250</v>
      </c>
      <c r="Q41" s="2">
        <v>10</v>
      </c>
      <c r="W41" s="2">
        <v>7</v>
      </c>
      <c r="X41" s="3" t="str">
        <f t="shared" si="8"/>
        <v>1999-05-05</v>
      </c>
      <c r="Y41" s="2" t="s">
        <v>31</v>
      </c>
    </row>
    <row r="42" spans="10:25" x14ac:dyDescent="0.25">
      <c r="J42" s="2">
        <v>11</v>
      </c>
      <c r="K42" s="2" t="s">
        <v>37</v>
      </c>
      <c r="L42" s="2" t="s">
        <v>38</v>
      </c>
      <c r="M42" s="2">
        <v>2</v>
      </c>
      <c r="N42" s="3" t="str">
        <f t="shared" si="4"/>
        <v>1992-07-05</v>
      </c>
      <c r="O42" s="4" t="str">
        <f t="shared" si="5"/>
        <v>2703</v>
      </c>
      <c r="P42" s="4" t="str">
        <f t="shared" si="5"/>
        <v>625</v>
      </c>
      <c r="Q42" s="2">
        <v>30</v>
      </c>
      <c r="W42" s="2">
        <v>8</v>
      </c>
      <c r="X42" s="3" t="str">
        <f t="shared" si="8"/>
        <v>1995-07-05</v>
      </c>
      <c r="Y42" s="2" t="s">
        <v>26</v>
      </c>
    </row>
    <row r="43" spans="10:25" x14ac:dyDescent="0.25">
      <c r="J43" s="2">
        <v>12</v>
      </c>
      <c r="K43" s="2" t="s">
        <v>39</v>
      </c>
      <c r="L43" s="2" t="s">
        <v>31</v>
      </c>
      <c r="M43" s="2">
        <v>8</v>
      </c>
      <c r="N43" s="3" t="str">
        <f t="shared" si="4"/>
        <v>2002-09-18</v>
      </c>
      <c r="O43" s="4" t="str">
        <f t="shared" si="5"/>
        <v>858</v>
      </c>
      <c r="P43" s="4" t="str">
        <f t="shared" si="5"/>
        <v>125</v>
      </c>
      <c r="Q43" s="2">
        <v>20</v>
      </c>
      <c r="W43" s="2">
        <v>8</v>
      </c>
      <c r="X43" s="3" t="str">
        <f t="shared" si="8"/>
        <v>1997-04-15</v>
      </c>
      <c r="Y43" s="2" t="s">
        <v>55</v>
      </c>
    </row>
    <row r="44" spans="10:25" x14ac:dyDescent="0.25">
      <c r="J44" s="2">
        <v>13</v>
      </c>
      <c r="K44" s="2" t="s">
        <v>40</v>
      </c>
      <c r="L44" s="2" t="s">
        <v>36</v>
      </c>
      <c r="M44" s="2">
        <v>8</v>
      </c>
      <c r="N44" s="3" t="str">
        <f t="shared" si="4"/>
        <v>2001-08-16</v>
      </c>
      <c r="O44" s="4" t="str">
        <f t="shared" si="5"/>
        <v>1025</v>
      </c>
      <c r="P44" s="4" t="str">
        <f t="shared" si="5"/>
        <v>1150</v>
      </c>
      <c r="Q44" s="2">
        <v>10</v>
      </c>
      <c r="W44" s="2">
        <v>8</v>
      </c>
      <c r="X44" s="3" t="str">
        <f t="shared" si="8"/>
        <v>1999-10-18</v>
      </c>
      <c r="Y44" s="2" t="s">
        <v>29</v>
      </c>
    </row>
    <row r="45" spans="10:25" x14ac:dyDescent="0.25">
      <c r="J45" s="2">
        <v>14</v>
      </c>
      <c r="K45" s="2" t="s">
        <v>41</v>
      </c>
      <c r="L45" s="2" t="s">
        <v>42</v>
      </c>
      <c r="M45" s="2">
        <v>3</v>
      </c>
      <c r="N45" s="3" t="str">
        <f t="shared" si="4"/>
        <v>1992-02-15</v>
      </c>
      <c r="O45" s="4" t="str">
        <f t="shared" si="5"/>
        <v>1225</v>
      </c>
      <c r="P45" s="4" t="str">
        <f t="shared" si="5"/>
        <v>0</v>
      </c>
      <c r="Q45" s="2">
        <v>20</v>
      </c>
      <c r="W45" s="2">
        <v>10</v>
      </c>
      <c r="X45" s="3" t="str">
        <f t="shared" si="8"/>
        <v>1996-10-18</v>
      </c>
      <c r="Y45" s="2" t="s">
        <v>36</v>
      </c>
    </row>
    <row r="46" spans="10:25" x14ac:dyDescent="0.25">
      <c r="J46" s="2">
        <v>15</v>
      </c>
      <c r="K46" s="2" t="s">
        <v>43</v>
      </c>
      <c r="L46" s="2" t="s">
        <v>44</v>
      </c>
      <c r="M46" s="2"/>
      <c r="N46" s="3" t="str">
        <f t="shared" si="4"/>
        <v>1985-01-05</v>
      </c>
      <c r="O46" s="4" t="str">
        <f t="shared" si="5"/>
        <v>4275</v>
      </c>
      <c r="P46" s="4" t="str">
        <f t="shared" si="5"/>
        <v>2000</v>
      </c>
      <c r="Q46" s="2">
        <v>40</v>
      </c>
      <c r="W46" s="2">
        <v>11</v>
      </c>
      <c r="X46" s="3" t="str">
        <f t="shared" si="8"/>
        <v>1992-07-05</v>
      </c>
      <c r="Y46" s="2" t="s">
        <v>26</v>
      </c>
    </row>
    <row r="47" spans="10:25" x14ac:dyDescent="0.25">
      <c r="J47" s="2">
        <v>16</v>
      </c>
      <c r="K47" s="2" t="s">
        <v>45</v>
      </c>
      <c r="L47" s="2" t="s">
        <v>46</v>
      </c>
      <c r="M47" s="2">
        <v>2</v>
      </c>
      <c r="N47" s="3" t="str">
        <f t="shared" si="4"/>
        <v>2001-07-05</v>
      </c>
      <c r="O47" s="4" t="str">
        <f t="shared" si="5"/>
        <v>875</v>
      </c>
      <c r="P47" s="4" t="str">
        <f t="shared" si="5"/>
        <v>0</v>
      </c>
      <c r="Q47" s="2">
        <v>10</v>
      </c>
      <c r="W47" s="2">
        <v>11</v>
      </c>
      <c r="X47" s="3" t="str">
        <f t="shared" si="8"/>
        <v>1995-07-15</v>
      </c>
      <c r="Y47" s="2" t="s">
        <v>55</v>
      </c>
    </row>
    <row r="48" spans="10:25" x14ac:dyDescent="0.25">
      <c r="J48" s="2">
        <v>17</v>
      </c>
      <c r="K48" s="2" t="s">
        <v>47</v>
      </c>
      <c r="L48" s="2" t="s">
        <v>46</v>
      </c>
      <c r="M48" s="2">
        <v>2</v>
      </c>
      <c r="N48" s="3" t="str">
        <f t="shared" si="4"/>
        <v>1990-08-04</v>
      </c>
      <c r="O48" s="4" t="str">
        <f t="shared" si="5"/>
        <v>1200</v>
      </c>
      <c r="P48" s="4" t="str">
        <f t="shared" si="5"/>
        <v>250</v>
      </c>
      <c r="Q48" s="2">
        <v>10</v>
      </c>
      <c r="W48" s="2">
        <v>11</v>
      </c>
      <c r="X48" s="3" t="str">
        <f t="shared" si="8"/>
        <v>1999-05-19</v>
      </c>
      <c r="Y48" s="2" t="s">
        <v>38</v>
      </c>
    </row>
    <row r="49" spans="10:25" x14ac:dyDescent="0.25">
      <c r="J49" s="2">
        <v>18</v>
      </c>
      <c r="K49" s="2" t="s">
        <v>48</v>
      </c>
      <c r="L49" s="2" t="s">
        <v>31</v>
      </c>
      <c r="M49" s="2">
        <v>3</v>
      </c>
      <c r="N49" s="3" t="str">
        <f t="shared" si="4"/>
        <v>1998-12-02</v>
      </c>
      <c r="O49" s="4" t="str">
        <f t="shared" si="5"/>
        <v>1025</v>
      </c>
      <c r="P49" s="4" t="str">
        <f t="shared" si="5"/>
        <v>55</v>
      </c>
      <c r="Q49" s="2">
        <v>30</v>
      </c>
      <c r="W49" s="2">
        <v>12</v>
      </c>
      <c r="X49" s="3" t="str">
        <f t="shared" si="8"/>
        <v>2002-09-18</v>
      </c>
      <c r="Y49" s="2" t="s">
        <v>31</v>
      </c>
    </row>
    <row r="50" spans="10:25" x14ac:dyDescent="0.25">
      <c r="W50" s="2">
        <v>13</v>
      </c>
      <c r="X50" s="3" t="str">
        <f t="shared" si="8"/>
        <v>2001-08-16</v>
      </c>
      <c r="Y50" s="2" t="s">
        <v>31</v>
      </c>
    </row>
    <row r="51" spans="10:25" x14ac:dyDescent="0.25">
      <c r="W51" s="2">
        <v>13</v>
      </c>
      <c r="X51" s="3" t="str">
        <f t="shared" si="8"/>
        <v>2003-07-17</v>
      </c>
      <c r="Y51" s="2" t="s">
        <v>36</v>
      </c>
    </row>
    <row r="52" spans="10:25" x14ac:dyDescent="0.25">
      <c r="J52" s="1"/>
      <c r="K52" s="1"/>
      <c r="L52" s="1"/>
      <c r="N52" s="9"/>
      <c r="P52" s="10"/>
      <c r="W52" s="2">
        <v>14</v>
      </c>
      <c r="X52" s="3" t="str">
        <f t="shared" si="8"/>
        <v>1992-01-02</v>
      </c>
      <c r="Y52" s="2" t="s">
        <v>42</v>
      </c>
    </row>
    <row r="53" spans="10:25" x14ac:dyDescent="0.25">
      <c r="W53" s="2">
        <v>15</v>
      </c>
      <c r="X53" s="3" t="str">
        <f t="shared" si="8"/>
        <v>1985-01-05</v>
      </c>
      <c r="Y53" s="2" t="s">
        <v>29</v>
      </c>
    </row>
    <row r="54" spans="10:25" x14ac:dyDescent="0.25">
      <c r="W54" s="2">
        <v>15</v>
      </c>
      <c r="X54" s="3" t="str">
        <f t="shared" si="8"/>
        <v>1995-10-05</v>
      </c>
      <c r="Y54" s="2" t="s">
        <v>56</v>
      </c>
    </row>
    <row r="55" spans="10:25" x14ac:dyDescent="0.25">
      <c r="W55" s="2">
        <v>16</v>
      </c>
      <c r="X55" s="3" t="str">
        <f t="shared" si="8"/>
        <v>2001-07-05</v>
      </c>
      <c r="Y55" s="2" t="s">
        <v>31</v>
      </c>
    </row>
    <row r="56" spans="10:25" x14ac:dyDescent="0.25">
      <c r="W56" s="2">
        <v>17</v>
      </c>
      <c r="X56" s="3" t="str">
        <f t="shared" si="8"/>
        <v>1990-08-04</v>
      </c>
      <c r="Y56" s="2" t="s">
        <v>31</v>
      </c>
    </row>
    <row r="57" spans="10:25" x14ac:dyDescent="0.25">
      <c r="W57" s="2">
        <v>18</v>
      </c>
      <c r="X57" s="3" t="str">
        <f t="shared" si="8"/>
        <v>1998-12-02</v>
      </c>
      <c r="Y57" s="2" t="s">
        <v>31</v>
      </c>
    </row>
  </sheetData>
  <mergeCells count="7">
    <mergeCell ref="F1:H1"/>
    <mergeCell ref="J1:Q1"/>
    <mergeCell ref="S1:U1"/>
    <mergeCell ref="W1:Y1"/>
    <mergeCell ref="W30:Y30"/>
    <mergeCell ref="S30:U30"/>
    <mergeCell ref="J30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59011-82-12</dc:creator>
  <cp:lastModifiedBy>59011-82-12</cp:lastModifiedBy>
  <dcterms:created xsi:type="dcterms:W3CDTF">2023-10-24T09:28:12Z</dcterms:created>
  <dcterms:modified xsi:type="dcterms:W3CDTF">2023-10-24T15:05:46Z</dcterms:modified>
</cp:coreProperties>
</file>