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Rick\Downloads\"/>
    </mc:Choice>
  </mc:AlternateContent>
  <xr:revisionPtr revIDLastSave="0" documentId="8_{BA7C4900-ACDA-4E26-8CA1-BFA95F338B50}" xr6:coauthVersionLast="47" xr6:coauthVersionMax="47" xr10:uidLastSave="{00000000-0000-0000-0000-000000000000}"/>
  <bookViews>
    <workbookView xWindow="-108" yWindow="-108" windowWidth="23256" windowHeight="12456" xr2:uid="{6E9411CA-CAA6-4A90-993D-0569070D53C6}"/>
  </bookViews>
  <sheets>
    <sheet name="VF" sheetId="1" r:id="rId1"/>
    <sheet name="Sheet1" sheetId="2" r:id="rId2"/>
  </sheets>
  <definedNames>
    <definedName name="ExternalData_2" localSheetId="0" hidden="1">VF!$A$28:$C$75</definedName>
  </definedName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" i="1" l="1"/>
  <c r="G150" i="1"/>
  <c r="H150" i="1" s="1"/>
  <c r="J150" i="1" s="1"/>
  <c r="G149" i="1"/>
  <c r="H149" i="1" s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04" i="1"/>
  <c r="G78" i="1"/>
  <c r="G79" i="1"/>
  <c r="G80" i="1"/>
  <c r="G82" i="1"/>
  <c r="G83" i="1"/>
  <c r="G129" i="1"/>
  <c r="G143" i="1"/>
  <c r="G144" i="1"/>
  <c r="G145" i="1"/>
  <c r="G142" i="1"/>
  <c r="G130" i="1"/>
  <c r="G132" i="1"/>
  <c r="G133" i="1"/>
  <c r="G134" i="1"/>
  <c r="G135" i="1"/>
  <c r="G151" i="1"/>
  <c r="G152" i="1"/>
  <c r="G153" i="1"/>
  <c r="D219" i="1"/>
  <c r="F220" i="1" s="1"/>
  <c r="F213" i="1"/>
  <c r="F210" i="1"/>
  <c r="D204" i="1"/>
  <c r="D203" i="1"/>
  <c r="D202" i="1"/>
  <c r="D201" i="1"/>
  <c r="D200" i="1"/>
  <c r="D199" i="1"/>
  <c r="K150" i="1" l="1"/>
  <c r="K149" i="1"/>
  <c r="J149" i="1"/>
  <c r="D205" i="1"/>
  <c r="D207" i="1" s="1"/>
  <c r="F208" i="1" s="1"/>
  <c r="M176" i="1" s="1"/>
  <c r="K138" i="1"/>
  <c r="J87" i="1"/>
  <c r="K87" i="1"/>
  <c r="K84" i="1"/>
  <c r="G136" i="1"/>
  <c r="H136" i="1" s="1"/>
  <c r="G147" i="1"/>
  <c r="H147" i="1" s="1"/>
  <c r="G137" i="1"/>
  <c r="H137" i="1" s="1"/>
  <c r="J84" i="1"/>
  <c r="G22" i="1"/>
  <c r="G146" i="1"/>
  <c r="H146" i="1" s="1"/>
  <c r="J146" i="1" s="1"/>
  <c r="G154" i="1"/>
  <c r="H154" i="1" s="1"/>
  <c r="H153" i="1"/>
  <c r="H151" i="1"/>
  <c r="H152" i="1"/>
  <c r="J152" i="1" s="1"/>
  <c r="H130" i="1"/>
  <c r="H132" i="1"/>
  <c r="K132" i="1" s="1"/>
  <c r="H133" i="1"/>
  <c r="H134" i="1"/>
  <c r="H135" i="1"/>
  <c r="H142" i="1"/>
  <c r="H145" i="1"/>
  <c r="H144" i="1"/>
  <c r="H143" i="1"/>
  <c r="H129" i="1"/>
  <c r="K83" i="1"/>
  <c r="G12" i="1"/>
  <c r="J83" i="1"/>
  <c r="G21" i="1"/>
  <c r="G3" i="1"/>
  <c r="G4" i="1"/>
  <c r="G5" i="1"/>
  <c r="G6" i="1"/>
  <c r="G7" i="1"/>
  <c r="G8" i="1"/>
  <c r="G9" i="1"/>
  <c r="G10" i="1"/>
  <c r="G13" i="1"/>
  <c r="G14" i="1"/>
  <c r="G15" i="1"/>
  <c r="G16" i="1"/>
  <c r="G17" i="1"/>
  <c r="G18" i="1"/>
  <c r="G19" i="1"/>
  <c r="H19" i="1" s="1"/>
  <c r="K19" i="1" s="1"/>
  <c r="G20" i="1"/>
  <c r="J20" i="1" s="1"/>
  <c r="F15" i="1"/>
  <c r="E11" i="1"/>
  <c r="G11" i="1" s="1"/>
  <c r="N6" i="1"/>
  <c r="M78" i="1" l="1"/>
  <c r="J132" i="1"/>
  <c r="K137" i="1"/>
  <c r="J137" i="1"/>
  <c r="J19" i="1"/>
  <c r="K152" i="1"/>
  <c r="H20" i="1"/>
  <c r="K20" i="1" s="1"/>
  <c r="J130" i="1"/>
  <c r="K130" i="1"/>
  <c r="J147" i="1"/>
  <c r="K147" i="1"/>
  <c r="J136" i="1"/>
  <c r="K136" i="1"/>
  <c r="K151" i="1"/>
  <c r="J151" i="1"/>
  <c r="K153" i="1"/>
  <c r="J153" i="1"/>
  <c r="J22" i="1"/>
  <c r="H22" i="1"/>
  <c r="K22" i="1" s="1"/>
  <c r="J154" i="1"/>
  <c r="K154" i="1"/>
  <c r="K146" i="1"/>
  <c r="J135" i="1"/>
  <c r="K135" i="1"/>
  <c r="J134" i="1"/>
  <c r="K134" i="1"/>
  <c r="K133" i="1"/>
  <c r="J133" i="1"/>
  <c r="K142" i="1"/>
  <c r="J142" i="1"/>
  <c r="K129" i="1"/>
  <c r="J129" i="1"/>
  <c r="K143" i="1"/>
  <c r="J143" i="1"/>
  <c r="K144" i="1"/>
  <c r="J144" i="1"/>
  <c r="K145" i="1"/>
  <c r="J145" i="1"/>
  <c r="J21" i="1"/>
  <c r="H21" i="1"/>
  <c r="K21" i="1" s="1"/>
  <c r="J11" i="1"/>
  <c r="K11" i="1"/>
  <c r="J17" i="1"/>
  <c r="H17" i="1"/>
  <c r="K17" i="1" s="1"/>
  <c r="J16" i="1"/>
  <c r="H16" i="1"/>
  <c r="K16" i="1" s="1"/>
  <c r="J15" i="1"/>
  <c r="H15" i="1"/>
  <c r="K15" i="1" s="1"/>
  <c r="J14" i="1"/>
  <c r="H14" i="1"/>
  <c r="K14" i="1" s="1"/>
  <c r="J13" i="1"/>
  <c r="H13" i="1"/>
  <c r="K13" i="1" s="1"/>
  <c r="J12" i="1"/>
  <c r="H12" i="1"/>
  <c r="K12" i="1" s="1"/>
  <c r="J10" i="1"/>
  <c r="H10" i="1"/>
  <c r="K10" i="1" s="1"/>
  <c r="J9" i="1"/>
  <c r="H9" i="1"/>
  <c r="K9" i="1" s="1"/>
  <c r="J8" i="1"/>
  <c r="H8" i="1"/>
  <c r="K8" i="1" s="1"/>
  <c r="J7" i="1"/>
  <c r="H7" i="1"/>
  <c r="K7" i="1" s="1"/>
  <c r="J6" i="1"/>
  <c r="H6" i="1"/>
  <c r="K6" i="1" s="1"/>
  <c r="J5" i="1"/>
  <c r="H5" i="1"/>
  <c r="K5" i="1" s="1"/>
  <c r="J3" i="1"/>
  <c r="H3" i="1"/>
  <c r="K3" i="1" s="1"/>
  <c r="J18" i="1"/>
  <c r="H18" i="1"/>
  <c r="K18" i="1" s="1"/>
  <c r="J4" i="1"/>
  <c r="H4" i="1"/>
  <c r="K4" i="1" s="1"/>
  <c r="M129" i="1" l="1"/>
  <c r="M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tc={2262847C-0297-4456-BB38-D5B507D88898}</author>
  </authors>
  <commentList>
    <comment ref="A1" authorId="0" shapeId="0" xr:uid="{2262847C-0297-4456-BB38-D5B507D88898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Bij wijzigingen, gelieve ook aan te passen in git en op website. Danku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D5C8ED4-3291-4563-B577-7730783AB0FF}" keepAlive="1" name="Query - PCB_Watersysteem" description="Verbinding maken met de query PCB_Watersysteem in de werkmap." type="5" refreshedVersion="8" background="1" saveData="1">
    <dbPr connection="Provider=Microsoft.Mashup.OleDb.1;Data Source=$Workbook$;Location=PCB_Watersysteem;Extended Properties=&quot;&quot;" command="SELECT * FROM [PCB_Watersysteem]"/>
  </connection>
</connections>
</file>

<file path=xl/sharedStrings.xml><?xml version="1.0" encoding="utf-8"?>
<sst xmlns="http://schemas.openxmlformats.org/spreadsheetml/2006/main" count="698" uniqueCount="366">
  <si>
    <t>Component</t>
  </si>
  <si>
    <t>Status</t>
  </si>
  <si>
    <t>Link</t>
  </si>
  <si>
    <t>Aantal/module plantenbak</t>
  </si>
  <si>
    <t>Aantal/module kast</t>
  </si>
  <si>
    <t>Aantal in bezit</t>
  </si>
  <si>
    <t>Totaal aantal</t>
  </si>
  <si>
    <t>Totaal aantal te bestellen</t>
  </si>
  <si>
    <t>Prijs/eenheid</t>
  </si>
  <si>
    <t>Kost</t>
  </si>
  <si>
    <t>Prijs</t>
  </si>
  <si>
    <t>Info</t>
  </si>
  <si>
    <t>Totaal Watersysteem (Te bestellen)</t>
  </si>
  <si>
    <t>Aantal modules kast:</t>
  </si>
  <si>
    <t>WATERSYSTEEM</t>
  </si>
  <si>
    <t>Waterpomp (12VDC)</t>
  </si>
  <si>
    <t>In bezit</t>
  </si>
  <si>
    <t>TinyTronics</t>
  </si>
  <si>
    <t>Aantal modules plantenbak per module kast:</t>
  </si>
  <si>
    <t>Aquariumpomp (mengen)</t>
  </si>
  <si>
    <t>Sensor ISE-2922 NO3-</t>
  </si>
  <si>
    <t>MTLAB</t>
  </si>
  <si>
    <t>Totaal aantal modules plantenbak:</t>
  </si>
  <si>
    <t>Sensor ISE-2923 Ca2+</t>
  </si>
  <si>
    <t>Sensor ISE-2920 K+</t>
  </si>
  <si>
    <t>ADC</t>
  </si>
  <si>
    <t>op pcb</t>
  </si>
  <si>
    <t>UV</t>
  </si>
  <si>
    <t>Kapot</t>
  </si>
  <si>
    <t>Aliexpress</t>
  </si>
  <si>
    <t>TOTALE KOST:</t>
  </si>
  <si>
    <t>Excl verzending, excl xtra kosten, incl btw</t>
  </si>
  <si>
    <t>Waterhoogte sensor: Ultrasoon</t>
  </si>
  <si>
    <t>QuickConnects water</t>
  </si>
  <si>
    <t>PU-8 voor 8 mm OD (1x 10 stuks bestellen)</t>
  </si>
  <si>
    <t xml:space="preserve">TOTAAL TE BESTELLEN: </t>
  </si>
  <si>
    <t>Waterslang (6mm ID-8mm OD)</t>
  </si>
  <si>
    <t>per meter (AAN 1 STUK BESTELLEN!)</t>
  </si>
  <si>
    <t>Silicone kit</t>
  </si>
  <si>
    <t>Hubo</t>
  </si>
  <si>
    <t>Klemringen/Slangklemmen</t>
  </si>
  <si>
    <t>Per 10</t>
  </si>
  <si>
    <t>Reservoir</t>
  </si>
  <si>
    <t>Vorig jaar</t>
  </si>
  <si>
    <t>Luchtsteen</t>
  </si>
  <si>
    <t>T stuk (luchtsteen)</t>
  </si>
  <si>
    <t>Luchtpomp</t>
  </si>
  <si>
    <t>Waterslang (3.5mm ID-Xmm OD)</t>
  </si>
  <si>
    <t>per meter, 3.5mm</t>
  </si>
  <si>
    <t>Eindeloopschakelaars</t>
  </si>
  <si>
    <t>Hobbyelectronica</t>
  </si>
  <si>
    <t>PCBs</t>
  </si>
  <si>
    <t>PCBWay</t>
  </si>
  <si>
    <t>Relais 5V</t>
  </si>
  <si>
    <t>Mouser</t>
  </si>
  <si>
    <t xml:space="preserve">waterslang </t>
  </si>
  <si>
    <t>tinytronics</t>
  </si>
  <si>
    <t xml:space="preserve">PPF </t>
  </si>
  <si>
    <t>AliExpress</t>
  </si>
  <si>
    <t>PH- sensor + ADC</t>
  </si>
  <si>
    <t>UV-C filter (nieuw) [14W - ordinary]</t>
  </si>
  <si>
    <t>Componenten PCB</t>
  </si>
  <si>
    <t>Footprint</t>
  </si>
  <si>
    <t>Value</t>
  </si>
  <si>
    <t>References</t>
  </si>
  <si>
    <t>Aanwezig op campus</t>
  </si>
  <si>
    <t>C_0805_2012Metric_Pad1.18x1.45mm_HandSolder</t>
  </si>
  <si>
    <t>100n</t>
  </si>
  <si>
    <t>C3, C4, C6, C7, C10, C11, C12, C13, C14</t>
  </si>
  <si>
    <t>-</t>
  </si>
  <si>
    <t>CP_Elec_6.3x3.9</t>
  </si>
  <si>
    <t>100u</t>
  </si>
  <si>
    <t>C1, C2</t>
  </si>
  <si>
    <t>10u</t>
  </si>
  <si>
    <t>C5, C9</t>
  </si>
  <si>
    <t>CP_EIA-3528-12_Kemet-T_Pad1.50x2.35mm_HandSolder</t>
  </si>
  <si>
    <t>22u</t>
  </si>
  <si>
    <t>C8</t>
  </si>
  <si>
    <t>yyyyy</t>
  </si>
  <si>
    <t>R_0805_2012Metric_Pad1.20x1.40mm_HandSolder</t>
  </si>
  <si>
    <t>10k</t>
  </si>
  <si>
    <t>R2, R4, R5, R6, R7, R8, R9, R11, R13</t>
  </si>
  <si>
    <t>470</t>
  </si>
  <si>
    <t>R1, R3, R14, R15</t>
  </si>
  <si>
    <t>4.7k</t>
  </si>
  <si>
    <t>R10, R12</t>
  </si>
  <si>
    <t>D_0805_2012Metric_Pad1.15x1.40mm_HandSolder</t>
  </si>
  <si>
    <t>1N4148</t>
  </si>
  <si>
    <t>D4, D5, D6, D7, D8, D9, D10</t>
  </si>
  <si>
    <t>LED_0805_2012Metric_Pad1.15x1.40mm_HandSolder</t>
  </si>
  <si>
    <t>PWR</t>
  </si>
  <si>
    <t>D1</t>
  </si>
  <si>
    <t>LED</t>
  </si>
  <si>
    <t>D2</t>
  </si>
  <si>
    <t>DIOM5226X290N</t>
  </si>
  <si>
    <t>SK36A</t>
  </si>
  <si>
    <t>D3</t>
  </si>
  <si>
    <t>MP1584_Module</t>
  </si>
  <si>
    <t>U1</t>
  </si>
  <si>
    <t>ESP32-WROOM-32D</t>
  </si>
  <si>
    <t>U2</t>
  </si>
  <si>
    <t>TSSOP-10_3x3mm_P0.5mm</t>
  </si>
  <si>
    <t>ADS1115IDGS</t>
  </si>
  <si>
    <t>U3</t>
  </si>
  <si>
    <t>SOT-223-3_TabPin2</t>
  </si>
  <si>
    <t>AMS1117-3.3</t>
  </si>
  <si>
    <t>U4</t>
  </si>
  <si>
    <t>SOIC-28W_7.5x17.9mm_P1.27mm</t>
  </si>
  <si>
    <t>MCP23017_SO</t>
  </si>
  <si>
    <t>U5</t>
  </si>
  <si>
    <t>Wurth_Tactile_Switch_SPST-NO_434111043826</t>
  </si>
  <si>
    <t>EN</t>
  </si>
  <si>
    <t>SW1</t>
  </si>
  <si>
    <t>BOOT</t>
  </si>
  <si>
    <t>SW2</t>
  </si>
  <si>
    <t>AHQSS105DM2FA0G</t>
  </si>
  <si>
    <t>K1, K2, K3, K4, K5, K6, K7</t>
  </si>
  <si>
    <t>SOT-23</t>
  </si>
  <si>
    <t>BSS138</t>
  </si>
  <si>
    <t>Q1, Q2, Q3, Q4, Q5, Q6, Q7</t>
  </si>
  <si>
    <t>MountingHole_3.2mm_M3_Pad_TopBottom</t>
  </si>
  <si>
    <t>MountingHole_Pad</t>
  </si>
  <si>
    <t>H1, H2, H3, H4</t>
  </si>
  <si>
    <t>SolderJumper-2_P1.3mm_Open_RoundedPad1.0x1.5mm</t>
  </si>
  <si>
    <t>SolderJumper_2_Open</t>
  </si>
  <si>
    <t>JP1, JP2, JP3, JP4</t>
  </si>
  <si>
    <t>TestPoint_Pad_D2.0mm</t>
  </si>
  <si>
    <t>TestPoint</t>
  </si>
  <si>
    <t>TP1, TP2, TP3, TP4</t>
  </si>
  <si>
    <t>PinHeader_1x04_P2.54mm_Vertical</t>
  </si>
  <si>
    <t>Height Water</t>
  </si>
  <si>
    <t>J1</t>
  </si>
  <si>
    <t>Height Nutrients</t>
  </si>
  <si>
    <t>J2</t>
  </si>
  <si>
    <t>Height Mixer</t>
  </si>
  <si>
    <t>J3</t>
  </si>
  <si>
    <t>PinHeader_1x02_P2.54mm_Vertical</t>
  </si>
  <si>
    <t>TestPins</t>
  </si>
  <si>
    <t>J4</t>
  </si>
  <si>
    <t>TerminalBlock_Phoenix_PT-1,5-2-5.0-H_1x02_P5.00mm_Horizontal</t>
  </si>
  <si>
    <t>12V ingang</t>
  </si>
  <si>
    <t>J5</t>
  </si>
  <si>
    <t>Pomp1</t>
  </si>
  <si>
    <t>J6</t>
  </si>
  <si>
    <t>TTL Connector</t>
  </si>
  <si>
    <t>J7</t>
  </si>
  <si>
    <t>PinHeader_1x03_P2.54mm_Vertical</t>
  </si>
  <si>
    <t>Endstop UV</t>
  </si>
  <si>
    <t>J8</t>
  </si>
  <si>
    <t>Endstop Lade1</t>
  </si>
  <si>
    <t>J9</t>
  </si>
  <si>
    <t>BNC_Amphenol_B6252HB-NPP3G-50_Horizontal</t>
  </si>
  <si>
    <t>ReferentieProbe</t>
  </si>
  <si>
    <t>J10</t>
  </si>
  <si>
    <t>Endstop Lade0</t>
  </si>
  <si>
    <t>J11</t>
  </si>
  <si>
    <t>Pomp2</t>
  </si>
  <si>
    <t>J12</t>
  </si>
  <si>
    <t>LED Water Level</t>
  </si>
  <si>
    <t>J13</t>
  </si>
  <si>
    <t>LED Nutrient Level</t>
  </si>
  <si>
    <t>J14</t>
  </si>
  <si>
    <t>Voedingsstoffen 1</t>
  </si>
  <si>
    <t>J15</t>
  </si>
  <si>
    <t>Pomp3</t>
  </si>
  <si>
    <t>J16</t>
  </si>
  <si>
    <t>Pomp4</t>
  </si>
  <si>
    <t>J17</t>
  </si>
  <si>
    <t>PinHeader_1x06_P2.54mm_Vertical</t>
  </si>
  <si>
    <t>Backup GPIO</t>
  </si>
  <si>
    <t>J18</t>
  </si>
  <si>
    <t>Voedingsstoffen 2</t>
  </si>
  <si>
    <t>J19</t>
  </si>
  <si>
    <t>J20</t>
  </si>
  <si>
    <t>Voedingsstoffen 3</t>
  </si>
  <si>
    <t>J21</t>
  </si>
  <si>
    <t>Mixer</t>
  </si>
  <si>
    <t>J22</t>
  </si>
  <si>
    <t>230V</t>
  </si>
  <si>
    <t>J23</t>
  </si>
  <si>
    <t>J24</t>
  </si>
  <si>
    <t>PLANTENBAK</t>
  </si>
  <si>
    <t>Totaal Plantenbak (Te bestellen)</t>
  </si>
  <si>
    <t>Capacitive soil moisture sensor</t>
  </si>
  <si>
    <t>GY-SCD40 module</t>
  </si>
  <si>
    <t>NFC-reader PN532</t>
  </si>
  <si>
    <t>NFC-tags</t>
  </si>
  <si>
    <t>Nieuwe PCB's</t>
  </si>
  <si>
    <t>BH1750 lichtsensor</t>
  </si>
  <si>
    <t>CH340C</t>
  </si>
  <si>
    <t>ESP-WROOM-32</t>
  </si>
  <si>
    <t>Ventilatoren (12V)</t>
  </si>
  <si>
    <t>Relais SR5</t>
  </si>
  <si>
    <t>Digikey</t>
  </si>
  <si>
    <t>MP1584</t>
  </si>
  <si>
    <t>Dupont kabels</t>
  </si>
  <si>
    <t>5V relais</t>
  </si>
  <si>
    <t>Tinytronics</t>
  </si>
  <si>
    <t>rockwol aliexpress</t>
  </si>
  <si>
    <t>100 stuks per batch</t>
  </si>
  <si>
    <t>potjes voor plantjes: NO.40 white</t>
  </si>
  <si>
    <t>NO.50 white (15 stuk per batch)</t>
  </si>
  <si>
    <t>witte verf</t>
  </si>
  <si>
    <t>Action</t>
  </si>
  <si>
    <t>verfborstel en verfbak</t>
  </si>
  <si>
    <t>action</t>
  </si>
  <si>
    <t>kokosvezel potgrond</t>
  </si>
  <si>
    <t>plantenvoeding</t>
  </si>
  <si>
    <t>bloempotjes</t>
  </si>
  <si>
    <t>hydrokorrels</t>
  </si>
  <si>
    <t>Glasbokalen</t>
  </si>
  <si>
    <t>Kitlijm voor bakken</t>
  </si>
  <si>
    <t>Gamma</t>
  </si>
  <si>
    <t>Regentonkraan voor bakken</t>
  </si>
  <si>
    <t>EuroShop</t>
  </si>
  <si>
    <t>Capacitor_SMD:C_0805_2012Metric_Pad1.18x1.45mm_HandSolder</t>
  </si>
  <si>
    <t>C1 C7 C8 C9 C12</t>
  </si>
  <si>
    <t>C2 C3 C10 C11</t>
  </si>
  <si>
    <t>1u</t>
  </si>
  <si>
    <t>C5</t>
  </si>
  <si>
    <t>C6</t>
  </si>
  <si>
    <t>Diode_SMD:D_SOD-323_HandSoldering</t>
  </si>
  <si>
    <t>D_Schottky</t>
  </si>
  <si>
    <t>D1 D4</t>
  </si>
  <si>
    <t>LED_SMD:LED_0805_2012Metric_Pad1.15x1.40mm_HandSolder</t>
  </si>
  <si>
    <t>D2 D3</t>
  </si>
  <si>
    <t>Diode_SMD:D_SOD-123</t>
  </si>
  <si>
    <t>1N4148W</t>
  </si>
  <si>
    <t>D5</t>
  </si>
  <si>
    <t>Connector_PinHeader_2.54mm:PinHeader_1x02_P2.54mm_Vertical</t>
  </si>
  <si>
    <t>Conn_01x02</t>
  </si>
  <si>
    <t>J2 J3</t>
  </si>
  <si>
    <t>Connector_PinHeader_2.54mm:PinHeader_1x04_P2.54mm_Vertical</t>
  </si>
  <si>
    <t>Conn_01x04</t>
  </si>
  <si>
    <t>J4 J8 J14 J15</t>
  </si>
  <si>
    <t>Connector_PinHeader_2.54mm:PinHeader_1x05_P2.54mm_Vertical</t>
  </si>
  <si>
    <t>Conn_01x05</t>
  </si>
  <si>
    <t>J5 J7</t>
  </si>
  <si>
    <t>Connector_PinHeader_2.54mm:PinHeader_1x10_P2.54mm_Vertical</t>
  </si>
  <si>
    <t>Conn_01x10</t>
  </si>
  <si>
    <t>J6 J10</t>
  </si>
  <si>
    <t>TerminalBlock_Phoenix:TerminalBlock_Phoenix_MKDS-1</t>
  </si>
  <si>
    <t>Screw_Terminal_01x02</t>
  </si>
  <si>
    <t>J9 J11</t>
  </si>
  <si>
    <t>Connector_PinHeader_2.54mm:PinHeader_2x02_P2.54mm_Vertical</t>
  </si>
  <si>
    <t>Conn_02x02_Counter_Clockwise</t>
  </si>
  <si>
    <t>Connector_PinHeader_2.54mm:PinHeader_1x03_P2.54mm_Vertical</t>
  </si>
  <si>
    <t>Conn_01x03</t>
  </si>
  <si>
    <t>Package_TO_SOT_SMD:SOT-23</t>
  </si>
  <si>
    <t>Q1 Q2 Q3 Q4 Q5</t>
  </si>
  <si>
    <t>Resistor_SMD:R_0805_2012Metric_Pad1.20x1.40mm_HandSolder</t>
  </si>
  <si>
    <t>4K7</t>
  </si>
  <si>
    <t>R1 R2 R5 R6</t>
  </si>
  <si>
    <t>1M</t>
  </si>
  <si>
    <t>R3</t>
  </si>
  <si>
    <t>10K</t>
  </si>
  <si>
    <t>R4 R7 R8 R9 R10 R11 R12 R14 R16</t>
  </si>
  <si>
    <t>1K</t>
  </si>
  <si>
    <t>R13 R15 R17</t>
  </si>
  <si>
    <t>434111043826:434111043826</t>
  </si>
  <si>
    <t>SW_Push</t>
  </si>
  <si>
    <t>SW1 SW2</t>
  </si>
  <si>
    <t>Watersysteem_Footprints_Library:MP1584_Module</t>
  </si>
  <si>
    <t>Package_TO_SOT_SMD:SOT-223-3_TabPin2</t>
  </si>
  <si>
    <t>RF_Module:ESP32-WROOM-32E</t>
  </si>
  <si>
    <t>ESP32-WROOM-32E</t>
  </si>
  <si>
    <t>Verlichting en power</t>
  </si>
  <si>
    <t>nt</t>
  </si>
  <si>
    <t>Totaal Licht (Te bestellen)</t>
  </si>
  <si>
    <t>Houten plaat</t>
  </si>
  <si>
    <t>Main connector</t>
  </si>
  <si>
    <t>Connectoren kast</t>
  </si>
  <si>
    <t>conectoren led pcb's</t>
  </si>
  <si>
    <t>12v 3A supply voor water en planten</t>
  </si>
  <si>
    <t>24v 4.2 A supply voor verlichting</t>
  </si>
  <si>
    <t>Fuse voor main connector</t>
  </si>
  <si>
    <t>Knop</t>
  </si>
  <si>
    <t>Stencils</t>
  </si>
  <si>
    <t>Thermische Lijm</t>
  </si>
  <si>
    <t>RS</t>
  </si>
  <si>
    <t>Componenten LED-PCB</t>
  </si>
  <si>
    <t>Led PCB</t>
  </si>
  <si>
    <t>15 ipv 10?</t>
  </si>
  <si>
    <t>Ver rode leds</t>
  </si>
  <si>
    <t>Ver rode leds Mouser</t>
  </si>
  <si>
    <t>Rode leds</t>
  </si>
  <si>
    <t>Rode leds Mouser</t>
  </si>
  <si>
    <t>Blauwe leds</t>
  </si>
  <si>
    <t>Blauwe leds Mouser</t>
  </si>
  <si>
    <t>Heatsink LED-PCB</t>
  </si>
  <si>
    <t>Thermal Pad LED-PCB</t>
  </si>
  <si>
    <t>Componenten Driver-PCB</t>
  </si>
  <si>
    <t>Driver PCB</t>
  </si>
  <si>
    <t>LDO voor ESP</t>
  </si>
  <si>
    <t>Connector driver pcb</t>
  </si>
  <si>
    <t>Driver IC</t>
  </si>
  <si>
    <t>Driver Heatsink</t>
  </si>
  <si>
    <t>Nog aanvullen</t>
  </si>
  <si>
    <t xml:space="preserve">Componenten per Driver-PCB </t>
  </si>
  <si>
    <t>CAPC2013X95X50LL10T25</t>
  </si>
  <si>
    <t>Capacitor 100 nF +/-10% 50 V 0805</t>
  </si>
  <si>
    <t>C1, C2, C3, C4, C5</t>
  </si>
  <si>
    <t>AL1793AFE13</t>
  </si>
  <si>
    <t>IC1_1, IC1_2, IC1_3</t>
  </si>
  <si>
    <t>ESPWROOM32D</t>
  </si>
  <si>
    <t>IC2</t>
  </si>
  <si>
    <t>UA78M33IKVURG3</t>
  </si>
  <si>
    <t>Voltage Regulator</t>
  </si>
  <si>
    <t>IC3</t>
  </si>
  <si>
    <t>2828346</t>
  </si>
  <si>
    <t>Connector</t>
  </si>
  <si>
    <t>J1_1, J1_2, J1_3</t>
  </si>
  <si>
    <t>282834-2_1</t>
  </si>
  <si>
    <t>61300411121</t>
  </si>
  <si>
    <t>Pin Header</t>
  </si>
  <si>
    <t>P1</t>
  </si>
  <si>
    <t>Resistors</t>
  </si>
  <si>
    <t>R1_1, R1_2, R1_3, R2_1, R2_2, R2_3, R3_1, R3_2, R3_3, R4_1, R4_2, R4_3, R5_1, R5_2, R5_3, R6_1, R6_2, R6_3, R7_1, R7_2, R7_3, R8</t>
  </si>
  <si>
    <t>FSM4JSMATR</t>
  </si>
  <si>
    <t>Micro Miniature Push Button Switch FSM JSM, 50 mA, -35 to 85 degC, 4-Pin SMD, RoHS, Tape and Reel</t>
  </si>
  <si>
    <t xml:space="preserve">Componenten per LED-PCB </t>
  </si>
  <si>
    <t>282834-6</t>
  </si>
  <si>
    <t>J0, J1</t>
  </si>
  <si>
    <t>JE2835ARY-N-0002A0000-N0000001</t>
  </si>
  <si>
    <t>B0, B1, B2</t>
  </si>
  <si>
    <t>JE2835AFR-N-0001A0000-N0000001</t>
  </si>
  <si>
    <t>FR0, FR1, FR2, FR3</t>
  </si>
  <si>
    <t>JE2835AHR-N-0001A0000-N0000001</t>
  </si>
  <si>
    <t>R0, R1, R2, R3, R4</t>
  </si>
  <si>
    <t>Totaal  Buitenkast (Te bestellen)</t>
  </si>
  <si>
    <t>DEUR</t>
  </si>
  <si>
    <t>lengte</t>
  </si>
  <si>
    <t>aantal</t>
  </si>
  <si>
    <t>deurkader (sectie 18 mm x 60mm)</t>
  </si>
  <si>
    <t>m</t>
  </si>
  <si>
    <t>breedte</t>
  </si>
  <si>
    <t>opp</t>
  </si>
  <si>
    <t>eenheidsprijs/m2 eurabo</t>
  </si>
  <si>
    <t>prijs</t>
  </si>
  <si>
    <t>klepscharnieren</t>
  </si>
  <si>
    <t>Scharnieren</t>
  </si>
  <si>
    <t>MMLAB plaat 840 x 1200 x 6</t>
  </si>
  <si>
    <t>ZIJKANTEN: fineerplaten op kaders</t>
  </si>
  <si>
    <t>hoogte</t>
  </si>
  <si>
    <t>m2</t>
  </si>
  <si>
    <t>eenheidsprijs CRAS Merelbeke</t>
  </si>
  <si>
    <t>Blachon</t>
  </si>
  <si>
    <t>Blanchon</t>
  </si>
  <si>
    <t>gerecupereerd</t>
  </si>
  <si>
    <t>Netsnoer</t>
  </si>
  <si>
    <t>KAST</t>
  </si>
  <si>
    <t>Resthout</t>
  </si>
  <si>
    <t>afmetingen</t>
  </si>
  <si>
    <t>2000x600x18</t>
  </si>
  <si>
    <t>Gextrudeerde aluminium profielen</t>
  </si>
  <si>
    <t>2200x90x45</t>
  </si>
  <si>
    <t>640x90x45</t>
  </si>
  <si>
    <t>550x90x45</t>
  </si>
  <si>
    <t>Hout binnenkast (schatting)</t>
  </si>
  <si>
    <t>m^2</t>
  </si>
  <si>
    <t>Totaal:</t>
  </si>
  <si>
    <t>Oude laden</t>
  </si>
  <si>
    <t>Wieltjes</t>
  </si>
  <si>
    <t>Draaiend</t>
  </si>
  <si>
    <t>Vast</t>
  </si>
  <si>
    <t>Houtschroeven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</si>
</sst>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€-2]\ * #,##0.00_-;\-[$€-2]\ * #,##0.00_-;_-[$€-2]\ * &quot;-&quot;??_-;_-@_-"/>
    <numFmt numFmtId="165" formatCode="[$€-813]\ #,##0.00"/>
    <numFmt numFmtId="166" formatCode="&quot;€&quot;\ #,##0.00"/>
  </numFmts>
  <fonts count="18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0000"/>
      <name val="Aptos Narrow"/>
      <family val="2"/>
    </font>
    <font>
      <sz val="11"/>
      <color rgb="FFFFFF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b/>
      <sz val="11"/>
      <color rgb="FF000000"/>
      <name val="Aptos Narrow"/>
      <scheme val="minor"/>
    </font>
    <font>
      <sz val="10"/>
      <color rgb="FF000000"/>
      <name val="Aptos Narrow"/>
      <scheme val="minor"/>
    </font>
    <font>
      <sz val="11"/>
      <color rgb="FF000000"/>
      <name val="Aptos Narrow"/>
      <scheme val="minor"/>
    </font>
    <font>
      <i/>
      <sz val="10"/>
      <color rgb="FF000000"/>
      <name val="Aptos Narrow"/>
      <scheme val="minor"/>
    </font>
    <font>
      <i/>
      <sz val="11"/>
      <color rgb="FF000000"/>
      <name val="Aptos Narrow"/>
      <scheme val="minor"/>
    </font>
    <font>
      <sz val="11"/>
      <color rgb="FF000000"/>
      <name val="Aptos Narrow"/>
      <charset val="1"/>
    </font>
  </fonts>
  <fills count="15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3">
    <xf numFmtId="0" fontId="0" fillId="0" borderId="0" xfId="0"/>
    <xf numFmtId="0" fontId="1" fillId="0" borderId="0" xfId="1"/>
    <xf numFmtId="164" fontId="0" fillId="0" borderId="0" xfId="0" applyNumberFormat="1"/>
    <xf numFmtId="0" fontId="0" fillId="3" borderId="0" xfId="0" applyFill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1" fillId="5" borderId="0" xfId="1" applyFill="1" applyBorder="1"/>
    <xf numFmtId="0" fontId="0" fillId="5" borderId="0" xfId="0" applyFill="1"/>
    <xf numFmtId="0" fontId="0" fillId="0" borderId="1" xfId="0" applyBorder="1"/>
    <xf numFmtId="0" fontId="0" fillId="6" borderId="1" xfId="0" applyFill="1" applyBorder="1"/>
    <xf numFmtId="165" fontId="0" fillId="0" borderId="0" xfId="0" applyNumberFormat="1"/>
    <xf numFmtId="165" fontId="0" fillId="2" borderId="3" xfId="0" applyNumberFormat="1" applyFill="1" applyBorder="1"/>
    <xf numFmtId="165" fontId="0" fillId="4" borderId="3" xfId="0" applyNumberFormat="1" applyFill="1" applyBorder="1"/>
    <xf numFmtId="0" fontId="2" fillId="7" borderId="0" xfId="0" applyFont="1" applyFill="1"/>
    <xf numFmtId="165" fontId="2" fillId="7" borderId="0" xfId="0" applyNumberFormat="1" applyFont="1" applyFill="1"/>
    <xf numFmtId="0" fontId="0" fillId="8" borderId="0" xfId="0" applyFill="1"/>
    <xf numFmtId="0" fontId="1" fillId="5" borderId="0" xfId="1" applyFill="1"/>
    <xf numFmtId="0" fontId="2" fillId="7" borderId="0" xfId="0" applyFont="1" applyFill="1" applyAlignment="1">
      <alignment wrapText="1"/>
    </xf>
    <xf numFmtId="0" fontId="4" fillId="8" borderId="3" xfId="0" applyFont="1" applyFill="1" applyBorder="1"/>
    <xf numFmtId="165" fontId="4" fillId="8" borderId="3" xfId="0" applyNumberFormat="1" applyFont="1" applyFill="1" applyBorder="1"/>
    <xf numFmtId="0" fontId="4" fillId="8" borderId="4" xfId="0" applyFont="1" applyFill="1" applyBorder="1"/>
    <xf numFmtId="0" fontId="5" fillId="8" borderId="2" xfId="0" applyFont="1" applyFill="1" applyBorder="1"/>
    <xf numFmtId="0" fontId="0" fillId="9" borderId="0" xfId="0" applyFill="1"/>
    <xf numFmtId="164" fontId="0" fillId="8" borderId="0" xfId="0" applyNumberFormat="1" applyFill="1"/>
    <xf numFmtId="164" fontId="0" fillId="10" borderId="0" xfId="0" applyNumberFormat="1" applyFill="1"/>
    <xf numFmtId="0" fontId="0" fillId="11" borderId="0" xfId="0" applyFill="1"/>
    <xf numFmtId="165" fontId="0" fillId="8" borderId="0" xfId="0" applyNumberFormat="1" applyFill="1"/>
    <xf numFmtId="0" fontId="0" fillId="12" borderId="0" xfId="0" applyFill="1"/>
    <xf numFmtId="0" fontId="6" fillId="0" borderId="0" xfId="0" applyFont="1"/>
    <xf numFmtId="0" fontId="7" fillId="0" borderId="0" xfId="0" applyFont="1"/>
    <xf numFmtId="0" fontId="0" fillId="13" borderId="0" xfId="0" applyFill="1"/>
    <xf numFmtId="164" fontId="7" fillId="0" borderId="0" xfId="0" applyNumberFormat="1" applyFont="1"/>
    <xf numFmtId="164" fontId="8" fillId="0" borderId="0" xfId="0" applyNumberFormat="1" applyFont="1"/>
    <xf numFmtId="0" fontId="8" fillId="0" borderId="0" xfId="0" applyFont="1"/>
    <xf numFmtId="165" fontId="8" fillId="0" borderId="0" xfId="0" applyNumberFormat="1" applyFont="1"/>
    <xf numFmtId="164" fontId="0" fillId="4" borderId="3" xfId="0" applyNumberFormat="1" applyFill="1" applyBorder="1"/>
    <xf numFmtId="164" fontId="4" fillId="8" borderId="3" xfId="0" applyNumberFormat="1" applyFont="1" applyFill="1" applyBorder="1"/>
    <xf numFmtId="0" fontId="10" fillId="0" borderId="0" xfId="0" applyFont="1"/>
    <xf numFmtId="0" fontId="0" fillId="10" borderId="0" xfId="0" applyFill="1" applyAlignment="1">
      <alignment horizontal="right"/>
    </xf>
    <xf numFmtId="166" fontId="0" fillId="10" borderId="0" xfId="0" applyNumberFormat="1" applyFill="1"/>
    <xf numFmtId="0" fontId="0" fillId="10" borderId="0" xfId="0" applyFill="1"/>
    <xf numFmtId="0" fontId="9" fillId="0" borderId="0" xfId="0" applyFont="1"/>
    <xf numFmtId="166" fontId="9" fillId="6" borderId="0" xfId="0" applyNumberFormat="1" applyFont="1" applyFill="1"/>
    <xf numFmtId="166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9" fillId="0" borderId="0" xfId="0" applyFont="1" applyAlignment="1">
      <alignment horizontal="right"/>
    </xf>
    <xf numFmtId="0" fontId="3" fillId="3" borderId="0" xfId="0" applyFont="1" applyFill="1"/>
    <xf numFmtId="165" fontId="5" fillId="0" borderId="0" xfId="0" applyNumberFormat="1" applyFont="1"/>
    <xf numFmtId="0" fontId="0" fillId="14" borderId="0" xfId="0" applyFill="1"/>
    <xf numFmtId="165" fontId="0" fillId="14" borderId="0" xfId="0" applyNumberFormat="1" applyFill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0" xfId="0" quotePrefix="1"/>
    <xf numFmtId="0" fontId="17" fillId="0" borderId="0" xfId="0" applyFont="1"/>
  </cellXfs>
  <cellStyles count="2">
    <cellStyle name="Hyperlink" xfId="1" builtinId="8"/>
    <cellStyle name="Standaard" xfId="0" builtinId="0"/>
  </cellStyles>
  <dxfs count="1">
    <dxf>
      <font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iels Verhoeve" id="{2976756B-EE46-4AA5-9E26-90D3DC7D2A21}" userId="S::niels.verhoeve@student.kuleuven.be::ecc705fd-f58a-469b-b004-a5ef077d2e58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D531873A-F8C7-4562-9BAC-D57A1F264865}" autoFormatId="16" applyNumberFormats="0" applyBorderFormats="0" applyFontFormats="0" applyPatternFormats="0" applyAlignmentFormats="0" applyWidthHeightFormats="0">
  <queryTableRefresh nextId="10">
    <queryTableFields count="3">
      <queryTableField id="6" name="Footprint" tableColumnId="1"/>
      <queryTableField id="5" name="Value" tableColumnId="2"/>
      <queryTableField id="4" name="References" tableColumnId="3"/>
    </queryTableFields>
    <queryTableDeletedFields count="4">
      <deletedField name="null"/>
      <deletedField name="Placed"/>
      <deletedField name="Sourced"/>
      <deletedField name="Quantity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3DDDF36-30DF-4C35-B403-8A95238BF0A4}" name="PCB_Watersysteem" displayName="PCB_Watersysteem" ref="A28:C75" tableType="queryTable" totalsRowShown="0" headerRowDxfId="0">
  <autoFilter ref="A28:C75" xr:uid="{13DDDF36-30DF-4C35-B403-8A95238BF0A4}"/>
  <tableColumns count="3">
    <tableColumn id="1" xr3:uid="{FDB58613-DA40-470D-8C52-92952750F191}" uniqueName="1" name="Footprint" queryTableFieldId="6"/>
    <tableColumn id="2" xr3:uid="{C88A8BDD-465C-4883-9B08-881B67A716AD}" uniqueName="2" name="Value" queryTableFieldId="5"/>
    <tableColumn id="3" xr3:uid="{30C7AFA1-70D7-407E-ACDB-1ECB2E4E9D58}" uniqueName="3" name="References" queryTableFieldId="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5-05-06T18:46:16.98" personId="{2976756B-EE46-4AA5-9E26-90D3DC7D2A21}" id="{2262847C-0297-4456-BB38-D5B507D88898}">
    <text>Bij wijzigingen, gelieve ook aan te passen in git en op website. Danku</text>
  </threadedComment>
</ThreadedComments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nl.aliexpress.com/item/32900110036.html?spm=a2g0o.productlist.main.1.3fe5248bK6g3J7&amp;algo_pvid=a9cb8055-b24f-4980-8eae-1dc50e926908&amp;algo_exp_id=a9cb8055-b24f-4980-8eae-1dc50e926908-0&amp;pdp_ext_f=%7B%22order%22%3A%221234%22%2C%22eval%22%3A%221%22%7D&amp;pdp_npi=4%40dis%21EUR%211.57%210.97%21%21%211.60%210.99%21%40210390c217398679617916717ee7d6%2165799170851%21sea%21BE%210%21ABX&amp;curPageLogUid=9Ieu5BGV9gTy&amp;utparam-url=scene%3Asearch%7Cquery_from%3A" TargetMode="External"/><Relationship Id="rId18" Type="http://schemas.openxmlformats.org/officeDocument/2006/relationships/hyperlink" Target="https://www.tinytronics.nl/nl/mechanica-en-actuatoren/onderdelen/slangen/waterslang-voor-onderwaterpomp-verticaal-horizontaal-3-6v-transparant-1-meter" TargetMode="External"/><Relationship Id="rId26" Type="http://schemas.openxmlformats.org/officeDocument/2006/relationships/hyperlink" Target="https://www.action.com/nl-be/p/2552569/voorraadpot/" TargetMode="External"/><Relationship Id="rId39" Type="http://schemas.openxmlformats.org/officeDocument/2006/relationships/hyperlink" Target="https://www.mouser.be/ProductDetail/Schurter/43011403?qs=fxxZwZgTYwA8B4fs8Del4g%3D%3D&amp;utm_id=9882662061&amp;utm_source=google&amp;utm_medium=cpc&amp;utm_marketing_tactic=emeacorp&amp;gad_source=5&amp;gclid=EAIaIQobChMInYiuwfrviwMVVIN8Bh0_CgMvEAAYAiAAEgK05PD_BwE&amp;_gl=1*s3tya5*_ga*MzE2NTM5Nzk5LjE3Mzk4ODM4MzE.*_ga_15W4STQT4T*MTc0MTA3NTE5NC4yLjAuMTc0MTA3NTE5NS41OS4wLjA" TargetMode="External"/><Relationship Id="rId21" Type="http://schemas.openxmlformats.org/officeDocument/2006/relationships/hyperlink" Target="https://nl.aliexpress.com/item/1005006110975582.html?spm=a2g0o.detail.pcDetailBottomMoreOtherSeller.56.1dc5lUxFlUxFQM&amp;gps-id=pcDetailBottomMoreOtherSeller&amp;scm=1007.40050.354490.0&amp;scm_id=1007.40050.354490.0&amp;scm-url=1007.40050.354490.0&amp;pvid=dc0bb433-8fde-4045-9085-4eecaa485c2d&amp;_t=gps-id%3ApcDetailBottomMoreOtherSeller%2Cscm-url%3A1007.40050.354490.0%2Cpvid%3Adc0bb433-8fde-4045-9085-4eecaa485c2d%2Ctpp_buckets%3A668%232846%238108%231977&amp;pdp_ext_f=%7B%22order%22%3A%2218%22%2C%22eval%22%3A%221%22%2C%22sceneId%22%3A%2230050%22%7D&amp;pdp_npi=4%40dis!EUR!33.06!15.88!!!260.96!125.35!%40211b813b17443072665026527eba8d!12000038728939852!rec!BE!!ABX&amp;utparam-url=scene%3ApcDetailBottomMoreOtherSeller%7Cquery_from%3A" TargetMode="External"/><Relationship Id="rId34" Type="http://schemas.openxmlformats.org/officeDocument/2006/relationships/hyperlink" Target="https://www.aliexpress.com/item/1005006040438712.html?spm=a2g0o.productlist.main.2.3c0434f27h4oxU&amp;algo_pvid=585f11e0-90f9-4a9d-b10f-ba3302cc6611&amp;algo_exp_id=585f11e0-90f9-4a9d-b10f-ba3302cc6611-1&amp;pdp_ext_f=%7B%22order%22%3A%2292%22%2C%22eval%22%3A%221%22%7D&amp;pdp_npi=4%40dis%21EUR%214.41%214.41%21%21%2132.82%2132.82%21%40211b617b17398649403642431e71fe%2112000035445128028%21sea%21BE%212600563840%21X&amp;curPageLogUid=zeEPRAqU7K5J&amp;utparam-url=scene%3Asearch%7Cquery_from%3A" TargetMode="External"/><Relationship Id="rId42" Type="http://schemas.openxmlformats.org/officeDocument/2006/relationships/hyperlink" Target="https://eu.mouser.com/ProductDetail/TE-Connectivity-Alcoswitch/FSM4JSMATR?qs=wvf%252BmaPDr9OW%2FGIpfy5A8Q%3D%3D&amp;utm_id=20109199565&amp;utm_source=google&amp;utm_medium=cpc&amp;utm_marketing_tactic=emeacorp&amp;gad_source=5&amp;gclid=EAIaIQobChMImaaDwqOTjAMV9H9BAh3j0htJEAAYAiAAEgIxvfD_BwE" TargetMode="External"/><Relationship Id="rId47" Type="http://schemas.openxmlformats.org/officeDocument/2006/relationships/hyperlink" Target="https://www.mouser.be/ProductDetail/Schurter/KM00.1105.11?qs=h0lr9otJFD6kzO1nFMottA%3D%3D" TargetMode="External"/><Relationship Id="rId50" Type="http://schemas.openxmlformats.org/officeDocument/2006/relationships/hyperlink" Target="https://www.mouser.be/ProductDetail/Cree-LED/JE2835ARY-N-0002A0000-N0000001?qs=tlsG%2FOw5FFjsuj%2F2f9X0HQ%3D%3D" TargetMode="External"/><Relationship Id="rId55" Type="http://schemas.openxmlformats.org/officeDocument/2006/relationships/printerSettings" Target="../printerSettings/printerSettings1.bin"/><Relationship Id="rId7" Type="http://schemas.openxmlformats.org/officeDocument/2006/relationships/hyperlink" Target="https://www.tinytronics.nl/nl/sensoren/afstand/ultrasonische-afstandssensor-rcwl-1604" TargetMode="External"/><Relationship Id="rId2" Type="http://schemas.openxmlformats.org/officeDocument/2006/relationships/hyperlink" Target="http://www.measureteq.com/electrode-and-sensor/ion-selective-electrode/ise-2922-no3-nitrate-ion-selective-electrode.html" TargetMode="External"/><Relationship Id="rId16" Type="http://schemas.openxmlformats.org/officeDocument/2006/relationships/hyperlink" Target="https://nl.aliexpress.com/item/1005004493335123.html?spm=a2g0o.productlist.main.17.41cf4d08UDtuMx&amp;algo_pvid=5d2b4d9f-e278-4f4f-b7d5-58a4c65e50d8&amp;algo_exp_id=5d2b4d9f-e278-4f4f-b7d5-58a4c65e50d8-8&amp;pdp_ext_f=%7B%22order%22%3A%2254%22%2C%22eval%22%3A%221%22%7D&amp;pdp_npi=4%40dis%21EUR%2112.39%2110.43%21%21%2192.12%2177.55%21%40211b813f17398687876265310eddfb%2112000029351665295%21sea%21BE%210%21ABX&amp;curPageLogUid=RHxIVFYPUmrw&amp;utparam-url=scene%3Asearch%7Cquery_from%3A" TargetMode="External"/><Relationship Id="rId29" Type="http://schemas.openxmlformats.org/officeDocument/2006/relationships/hyperlink" Target="https://www.digikey.be/en/products/detail/same-sky-formerly-cui-devices/SR5-3V-200-1C/16602081" TargetMode="External"/><Relationship Id="rId11" Type="http://schemas.openxmlformats.org/officeDocument/2006/relationships/hyperlink" Target="https://nl.aliexpress.com/item/1005005808872752.html?spm=a2g0o.productlist.main.7.3edaJcT6JcT6q5&amp;algo_pvid=3a7059ff-e7ee-43a2-b5fc-a499e4ff6cb3&amp;algo_exp_id=3a7059ff-e7ee-43a2-b5fc-a499e4ff6cb3-3&amp;pdp_ext_f=%7B%22order%22%3A%22400%22%2C%22eval%22%3A%221%22%7D&amp;pdp_npi=4%40dis%21EUR%212.75%210.97%21%21%212.81%210.99%21%402103864c17398869650571235ecd39%2112000034430185033%21sea%21BE%210%21ABX&amp;curPageLogUid=4qEj3wATijZm&amp;utparam-url=scene%3Asearch%7Cquery_from%3A" TargetMode="External"/><Relationship Id="rId24" Type="http://schemas.openxmlformats.org/officeDocument/2006/relationships/hyperlink" Target="https://www.action.com/nl-be/p/2520586/kokos-potgrond/" TargetMode="External"/><Relationship Id="rId32" Type="http://schemas.openxmlformats.org/officeDocument/2006/relationships/hyperlink" Target="https://www.tinytronics.nl/nl/schakelaars/relais/relais-modules/5v-relais-1-channel-hoog-actief-of-laag-actief" TargetMode="External"/><Relationship Id="rId37" Type="http://schemas.openxmlformats.org/officeDocument/2006/relationships/hyperlink" Target="https://www.pcbway.com/" TargetMode="External"/><Relationship Id="rId40" Type="http://schemas.openxmlformats.org/officeDocument/2006/relationships/hyperlink" Target="https://benl.rs-online.com/web/p/heatsinks/9033096?gb=s" TargetMode="External"/><Relationship Id="rId45" Type="http://schemas.openxmlformats.org/officeDocument/2006/relationships/hyperlink" Target="https://www.mouser.be/ProductDetail/TRACO-Power/TXN-100-124?qs=sGAEpiMZZMtz8P%2FeuiupSYtBtoVD4ARHP%252BCoPGC9K58%3D" TargetMode="External"/><Relationship Id="rId53" Type="http://schemas.openxmlformats.org/officeDocument/2006/relationships/hyperlink" Target="https://benl.rs-online.com/web/p/adhesive-activators-primers-debonders/2384465?gb=s" TargetMode="External"/><Relationship Id="rId58" Type="http://schemas.openxmlformats.org/officeDocument/2006/relationships/comments" Target="../comments1.xml"/><Relationship Id="rId5" Type="http://schemas.openxmlformats.org/officeDocument/2006/relationships/hyperlink" Target="https://www.hubo.be/nl/p/hubo-siliconenkit-sanitair-310ml-transparant/12507/" TargetMode="External"/><Relationship Id="rId19" Type="http://schemas.openxmlformats.org/officeDocument/2006/relationships/hyperlink" Target="https://nl.aliexpress.com/item/1005008183056175.html?spm=a2g0o.productlist.main.29.571d5MkA5MkAHS&amp;algo_pvid=d2139a20-3428-4ac8-897a-c42b41f50638&amp;algo_exp_id=d2139a20-3428-4ac8-897a-c42b41f50638-14&amp;pdp_ext_f=%7B%22order%22%3A%22-1%22%2C%22eval%22%3A%221%22%7D&amp;pdp_npi=4%40dis%21EUR%210.12%210.10%21%21%210.91%210.77%21%40211b813f17416814965187952ec789%2112000044143372525%21sea%21BE%210%21ABX&amp;curPageLogUid=UcEPGSpsQuQL&amp;utparam-url=scene%3Asearch%7Cquery_from%3A" TargetMode="External"/><Relationship Id="rId4" Type="http://schemas.openxmlformats.org/officeDocument/2006/relationships/hyperlink" Target="http://www.measureteq.com/electrode-and-sensor/ion-selective-electrode/ise-2920-potassium-ion-selective-electrode.html" TargetMode="External"/><Relationship Id="rId9" Type="http://schemas.openxmlformats.org/officeDocument/2006/relationships/hyperlink" Target="https://www.tinytronics.nl/nl/mechanica-en-actuatoren/onderdelen/slangen/lucht-water-slang-3.5mm-transparant-1m" TargetMode="External"/><Relationship Id="rId14" Type="http://schemas.openxmlformats.org/officeDocument/2006/relationships/hyperlink" Target="https://nl.aliexpress.com/item/1005007403359089.html?spm=a2g0o.productlist.main.17.36e6lhxVlhxVkH&amp;algo_pvid=b6eead71-cfe6-4480-a909-2a0eb5de873a&amp;algo_exp_id=b6eead71-cfe6-4480-a909-2a0eb5de873a-8&amp;pdp_ext_f=%7B%22order%22%3A%2256%22%2C%22eval%22%3A%221%22%7D&amp;pdp_npi=4%40dis%21EUR%212.33%212.33%21%21%212.38%212.38%21%40211b617b17398682047071381e71cf%2112000040596724151%21sea%21BE%210%21ABX&amp;curPageLogUid=o2bKlnl87iB0&amp;utparam-url=scene%3Asearch%7Cquery_from%3A" TargetMode="External"/><Relationship Id="rId22" Type="http://schemas.openxmlformats.org/officeDocument/2006/relationships/hyperlink" Target="https://baticolage.com/products/blanchon-huile-environnement-5l?variant=39781262229678&amp;country=BE&amp;currency=EUR&amp;utm_medium=product_sync&amp;utm_source=google&amp;utm_content=sag_organic&amp;utm_campaign=sag_organic&amp;gad_source=1&amp;gbraid=0AAAAABfUCBSh9HtPDdoeSxhA4vkayaYNr&amp;gclid=CjwKCAjwq7fABhB2EiwAwk-YbN5z7WKB5IdwS_-bPzSjHU3UHKXPGbSIglfZd-XutUL7QuRfywhVWBoCTMAQAvD_BwE" TargetMode="External"/><Relationship Id="rId27" Type="http://schemas.openxmlformats.org/officeDocument/2006/relationships/hyperlink" Target="https://www.action.com/nl-be/p/2562268/hydrokorrels/" TargetMode="External"/><Relationship Id="rId30" Type="http://schemas.openxmlformats.org/officeDocument/2006/relationships/hyperlink" Target="https://nl.aliexpress.com/item/1005004666016798.html?spm=a2g0o.productlist.main.23.785e5c8a4WaTjT&amp;algo_pvid=9b3281be-198b-438e-84f7-fd8b206d0638&amp;algo_exp_id=9b3281be-198b-438e-84f7-fd8b206d0638-22&amp;pdp_ext_f=%7B%22order%22%3A%22187%22%2C%22eval%22%3A%221%22%7D&amp;pdp_npi=4%40dis%21EUR%212.19%212.19%21%21%212.32%212.32%21%40210391a017416876674358534ea121%2112000030034268256%21sea%21BE%212600563840%21X&amp;curPageLogUid=lH2OkC2iWty5&amp;utparam-url=scene%3Asearch%7Cquery_from%3A" TargetMode="External"/><Relationship Id="rId35" Type="http://schemas.openxmlformats.org/officeDocument/2006/relationships/hyperlink" Target="https://www.hobbyelectronica.nl/product/bh1750-digitale-licht-sensor/" TargetMode="External"/><Relationship Id="rId43" Type="http://schemas.openxmlformats.org/officeDocument/2006/relationships/hyperlink" Target="https://www.mouser.be/ProductDetail/Diodes-Incorporated/AL1793AFE-13?qs=bKenfurwlskeSg5Tj2A9LQ%3D%3D" TargetMode="External"/><Relationship Id="rId48" Type="http://schemas.openxmlformats.org/officeDocument/2006/relationships/hyperlink" Target="https://www.tinytronics.nl/nl/kabels-en-connectoren/connectoren/gx/gx12/gx12-4-connector-set" TargetMode="External"/><Relationship Id="rId56" Type="http://schemas.openxmlformats.org/officeDocument/2006/relationships/vmlDrawing" Target="../drawings/vmlDrawing1.vml"/><Relationship Id="rId8" Type="http://schemas.openxmlformats.org/officeDocument/2006/relationships/hyperlink" Target="https://www.tinytronics.nl/nl/mechanica-en-actuatoren/motoren/pompen/luchtpomp-pyp370-12z-12v" TargetMode="External"/><Relationship Id="rId51" Type="http://schemas.openxmlformats.org/officeDocument/2006/relationships/hyperlink" Target="https://www.mouser.be/ProductDetail/Cree-LED/JE2835AHR-N-0001A0000-N0000001?qs=tlsG%2FOw5FFjj3bMznpJhRA%3D%3D" TargetMode="External"/><Relationship Id="rId3" Type="http://schemas.openxmlformats.org/officeDocument/2006/relationships/hyperlink" Target="http://www.measureteq.com/electrode-and-sensor/ion-selective-electrode/ise-2923-calcium-ion-selective-electrode-ise.html" TargetMode="External"/><Relationship Id="rId12" Type="http://schemas.openxmlformats.org/officeDocument/2006/relationships/hyperlink" Target="https://nl.aliexpress.com/item/1005007443597285.html?spm=a2g0o.productlist.main.3.4a1049a6vx7Vpx&amp;algo_pvid=de01e062-ea6d-400d-88c9-a07874e6f9d2&amp;algo_exp_id=de01e062-ea6d-400d-88c9-a07874e6f9d2-1&amp;pdp_ext_f=%7B%22order%22%3A%22312%22%2C%22eval%22%3A%221%22%7D&amp;pdp_npi=4%40dis%21EUR%212.05%210.97%21%21%2115.22%217.19%21%402103919917398752453552720ea209%2112000040774308148%21sea%21BE%210%21ABX&amp;curPageLogUid=gjOskVCvOZWp&amp;utparam-url=scene%3Asearch%7Cquery_from%3A" TargetMode="External"/><Relationship Id="rId17" Type="http://schemas.openxmlformats.org/officeDocument/2006/relationships/hyperlink" Target="https://www.mouser.be/ProductDetail/Amphenol-Anytek/AHQSS105DM2FA0G?qs=sGAEpiMZZMtGt%252Bn33CgIP9XlPQtUUHRJfc1wvVmmNTo%3D" TargetMode="External"/><Relationship Id="rId25" Type="http://schemas.openxmlformats.org/officeDocument/2006/relationships/hyperlink" Target="https://www.action.com/nl-be/p/3004917/green-boots-biologische-plantenvoeding-voor-groenten/" TargetMode="External"/><Relationship Id="rId33" Type="http://schemas.openxmlformats.org/officeDocument/2006/relationships/hyperlink" Target="https://www.tinytronics.nl/en/power/voltage-converters/buck-(step-down)-converters/mini-dc-dc-adjustable-step-down-buck-converter-1a-mp1584" TargetMode="External"/><Relationship Id="rId38" Type="http://schemas.openxmlformats.org/officeDocument/2006/relationships/hyperlink" Target="https://www.mouser.be/ProductDetail/Texas-Instruments/UA78M33IKVURG3?qs=dP8SwFlKThxMmGpfgS%2FADQ%3D%3D" TargetMode="External"/><Relationship Id="rId46" Type="http://schemas.openxmlformats.org/officeDocument/2006/relationships/hyperlink" Target="https://www.mouser.be/ProductDetail/TRACO-Power/TXN-35-112?qs=sGAEpiMZZMtz8P%2FeuiupSQiVgHNkNDcwR0jPCMYR%2FPw%3D" TargetMode="External"/><Relationship Id="rId59" Type="http://schemas.microsoft.com/office/2017/10/relationships/threadedComment" Target="../threadedComments/threadedComment1.xml"/><Relationship Id="rId20" Type="http://schemas.openxmlformats.org/officeDocument/2006/relationships/hyperlink" Target="https://nl.aliexpress.com/item/1005006063176996.html?spm=a2g0o.productlist.main.115.307031c2JATBrr&amp;algo_pvid=62d5342a-588c-4537-a674-e9afbfd1070f&amp;algo_exp_id=62d5342a-588c-4537-a674-e9afbfd1070f-57&amp;pdp_ext_f=%7B%22order%22%3A%22313%22%2C%22eval%22%3A%221%22%7D&amp;pdp_npi=4%40dis!EUR!6.03!4.82!!!6.34!5.07!%40210385a817430803088781346eafba!12000035561276406!sea!BE!0!ABX&amp;curPageLogUid=X6BxvMVVvpLV&amp;utparam-url=scene%3Asearch%7Cquery_from%3A" TargetMode="External"/><Relationship Id="rId41" Type="http://schemas.openxmlformats.org/officeDocument/2006/relationships/hyperlink" Target="https://benl.rs-online.com/web/p/thermal-pads/1745714?gb=s" TargetMode="External"/><Relationship Id="rId54" Type="http://schemas.openxmlformats.org/officeDocument/2006/relationships/hyperlink" Target="https://www.mouser.be/ProductDetail/onsemi/NCP718BSN330T1G?qs=MLItCLRbWsy3SIiB9fjYCg%3D%3D" TargetMode="External"/><Relationship Id="rId1" Type="http://schemas.openxmlformats.org/officeDocument/2006/relationships/hyperlink" Target="https://www.tinytronics.nl/nl/mechanica-en-actuatoren/motoren/pompen/waterpomp-12v" TargetMode="External"/><Relationship Id="rId6" Type="http://schemas.openxmlformats.org/officeDocument/2006/relationships/hyperlink" Target="https://www.tinytronics.nl/nl/mechanica-en-actuatoren/onderdelen/slangen/waterslang-voor-onderwaterpomp-verticaal-horizontaal-3-6v-transparant-1-meter" TargetMode="External"/><Relationship Id="rId15" Type="http://schemas.openxmlformats.org/officeDocument/2006/relationships/hyperlink" Target="https://www.tinytronics.nl/nl/mechanica-en-actuatoren/motoren/pompen/onderwaterpomp-horizontaal-3-6v" TargetMode="External"/><Relationship Id="rId23" Type="http://schemas.openxmlformats.org/officeDocument/2006/relationships/hyperlink" Target="https://www.meubelbeslagonline.nl/klepscharnier-staal-vernikkeld-gepolijst" TargetMode="External"/><Relationship Id="rId28" Type="http://schemas.openxmlformats.org/officeDocument/2006/relationships/hyperlink" Target="https://www.action.com/nl-be/p/3015431/spectrum-2-in-1-hoogglans-verf-wit/" TargetMode="External"/><Relationship Id="rId36" Type="http://schemas.openxmlformats.org/officeDocument/2006/relationships/hyperlink" Target="https://www.pcbway.com/" TargetMode="External"/><Relationship Id="rId49" Type="http://schemas.openxmlformats.org/officeDocument/2006/relationships/hyperlink" Target="https://www.tinytronics.nl/nl/kabels-en-connectoren/connectoren/schroefterminals/6-pin-schroef-terminal-block-connector-2.54mm-afstand" TargetMode="External"/><Relationship Id="rId57" Type="http://schemas.openxmlformats.org/officeDocument/2006/relationships/table" Target="../tables/table1.xml"/><Relationship Id="rId10" Type="http://schemas.openxmlformats.org/officeDocument/2006/relationships/hyperlink" Target="https://www.hobbyelectronica.nl/product/3d-printer-endstop-mechanisch-ramps-1-4/" TargetMode="External"/><Relationship Id="rId31" Type="http://schemas.openxmlformats.org/officeDocument/2006/relationships/hyperlink" Target="https://www.aliexpress.com/item/1005007321849079.html?spm=a2g0o.productlist.main.5.616478bf6U5gEK&amp;algo_pvid=16c85401-3092-45ca-a042-b1b6acdc508f&amp;algo_exp_id=16c85401-3092-45ca-a042-b1b6acdc508f-4&amp;pdp_ext_f=%7B%22order%22%3A%22367%22%2C%22eval%22%3A%221%22%7D&amp;pdp_npi=4%40dis%21EUR%213.02%213.02%21%21%2123.24%2123.24%21%40211b81a317416854214193238edd4f%2112000040254091258%21sea%21BE%212600563840%21X&amp;curPageLogUid=LXVbuOW6WT6m&amp;utparam-url=scene%3Asearch%7Cquery_from%3A" TargetMode="External"/><Relationship Id="rId44" Type="http://schemas.openxmlformats.org/officeDocument/2006/relationships/hyperlink" Target="https://www.tinytronics.nl/nl/kabels-en-connectoren/connectoren/schroefterminals/2-pin-schroef-terminal-block-connector-2.54mm-afstand" TargetMode="External"/><Relationship Id="rId52" Type="http://schemas.openxmlformats.org/officeDocument/2006/relationships/hyperlink" Target="https://www.mouser.be/ProductDetail/Cree-LED/JE2835AFR-N-0001A0000-N0000001?qs=tlsG%2FOw5FFhxeS5Ond46k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E648A-8C3E-47FC-B74E-64D7348172DE}">
  <sheetPr>
    <pageSetUpPr fitToPage="1"/>
  </sheetPr>
  <dimension ref="A1:P235"/>
  <sheetViews>
    <sheetView tabSelected="1" topLeftCell="C1" zoomScale="70" zoomScaleNormal="70" workbookViewId="0">
      <selection activeCell="L20" sqref="L20"/>
    </sheetView>
  </sheetViews>
  <sheetFormatPr defaultRowHeight="15" customHeight="1" x14ac:dyDescent="0.3"/>
  <cols>
    <col min="1" max="1" width="58.6640625" bestFit="1" customWidth="1"/>
    <col min="2" max="2" width="25.6640625" customWidth="1"/>
    <col min="3" max="3" width="26" customWidth="1"/>
    <col min="4" max="4" width="26.33203125" bestFit="1" customWidth="1"/>
    <col min="5" max="5" width="18" bestFit="1" customWidth="1"/>
    <col min="6" max="6" width="25.33203125" customWidth="1"/>
    <col min="7" max="7" width="27.33203125" bestFit="1" customWidth="1"/>
    <col min="8" max="8" width="22.88671875" bestFit="1" customWidth="1"/>
    <col min="9" max="9" width="12.33203125" style="14" bestFit="1" customWidth="1"/>
    <col min="10" max="10" width="9.5546875" style="14" bestFit="1" customWidth="1"/>
    <col min="11" max="11" width="9.5546875" bestFit="1" customWidth="1"/>
    <col min="12" max="12" width="38.88671875" bestFit="1" customWidth="1"/>
    <col min="13" max="13" width="38.33203125" bestFit="1" customWidth="1"/>
    <col min="14" max="14" width="40.109375" bestFit="1" customWidth="1"/>
    <col min="15" max="15" width="33.88671875" bestFit="1" customWidth="1"/>
  </cols>
  <sheetData>
    <row r="1" spans="1:15" thickBot="1" x14ac:dyDescent="0.3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21" t="s">
        <v>7</v>
      </c>
      <c r="I1" s="18" t="s">
        <v>8</v>
      </c>
      <c r="J1" s="18" t="s">
        <v>9</v>
      </c>
      <c r="K1" s="17" t="s">
        <v>10</v>
      </c>
      <c r="L1" s="17" t="s">
        <v>11</v>
      </c>
      <c r="M1" s="31" t="s">
        <v>12</v>
      </c>
      <c r="N1" s="12" t="s">
        <v>13</v>
      </c>
    </row>
    <row r="2" spans="1:15" ht="14.4" x14ac:dyDescent="0.3">
      <c r="A2" s="4" t="s">
        <v>14</v>
      </c>
      <c r="B2" s="5"/>
      <c r="C2" s="5"/>
      <c r="D2" s="5"/>
      <c r="E2" s="5"/>
      <c r="F2" s="5"/>
      <c r="G2" s="5"/>
      <c r="H2" s="5"/>
      <c r="I2" s="15"/>
      <c r="J2" s="15"/>
      <c r="K2" s="5"/>
      <c r="L2" s="6"/>
      <c r="M2" s="14">
        <f>SUM(K3:K30)</f>
        <v>123.38999999999999</v>
      </c>
      <c r="N2" s="12">
        <v>1</v>
      </c>
    </row>
    <row r="3" spans="1:15" ht="14.4" x14ac:dyDescent="0.3">
      <c r="A3" t="s">
        <v>15</v>
      </c>
      <c r="B3" s="3" t="s">
        <v>16</v>
      </c>
      <c r="C3" s="1" t="s">
        <v>17</v>
      </c>
      <c r="D3" s="10"/>
      <c r="E3">
        <v>4</v>
      </c>
      <c r="F3" s="20"/>
      <c r="G3">
        <f t="shared" ref="G3" si="0">E3*$N$2</f>
        <v>4</v>
      </c>
      <c r="H3" s="19">
        <f t="shared" ref="H3" si="1">G3-F3</f>
        <v>4</v>
      </c>
      <c r="I3" s="14">
        <v>6</v>
      </c>
      <c r="J3" s="2">
        <f t="shared" ref="J3" si="2">G3*I3</f>
        <v>24</v>
      </c>
      <c r="K3" s="27">
        <f t="shared" ref="K3" si="3">H3*I3</f>
        <v>24</v>
      </c>
      <c r="L3" s="2"/>
      <c r="M3" s="14"/>
      <c r="N3" s="12" t="s">
        <v>18</v>
      </c>
    </row>
    <row r="4" spans="1:15" ht="14.4" x14ac:dyDescent="0.3">
      <c r="A4" t="s">
        <v>19</v>
      </c>
      <c r="B4" s="3" t="s">
        <v>16</v>
      </c>
      <c r="C4" s="1" t="s">
        <v>17</v>
      </c>
      <c r="D4" s="11"/>
      <c r="E4">
        <v>1</v>
      </c>
      <c r="F4" s="20"/>
      <c r="G4">
        <f t="shared" ref="G4:G22" si="4">E4*$N$2</f>
        <v>1</v>
      </c>
      <c r="H4" s="19">
        <f t="shared" ref="H4:H10" si="5">G4-F4</f>
        <v>1</v>
      </c>
      <c r="I4" s="14">
        <v>4</v>
      </c>
      <c r="J4" s="2">
        <f t="shared" ref="J4:J22" si="6">G4*I4</f>
        <v>4</v>
      </c>
      <c r="K4" s="27">
        <f t="shared" ref="K4:K22" si="7">H4*I4</f>
        <v>4</v>
      </c>
      <c r="L4" s="2"/>
      <c r="N4" s="13">
        <v>2</v>
      </c>
    </row>
    <row r="5" spans="1:15" ht="14.4" x14ac:dyDescent="0.3">
      <c r="A5" t="s">
        <v>20</v>
      </c>
      <c r="B5" s="3" t="s">
        <v>16</v>
      </c>
      <c r="C5" s="1" t="s">
        <v>21</v>
      </c>
      <c r="D5" s="10"/>
      <c r="E5">
        <v>1</v>
      </c>
      <c r="F5">
        <v>1</v>
      </c>
      <c r="G5">
        <f t="shared" si="4"/>
        <v>1</v>
      </c>
      <c r="H5">
        <f t="shared" si="5"/>
        <v>0</v>
      </c>
      <c r="I5" s="14">
        <v>36.83</v>
      </c>
      <c r="J5" s="2">
        <f t="shared" si="6"/>
        <v>36.83</v>
      </c>
      <c r="K5" s="2">
        <f t="shared" si="7"/>
        <v>0</v>
      </c>
      <c r="L5" s="2"/>
      <c r="N5" s="12" t="s">
        <v>22</v>
      </c>
    </row>
    <row r="6" spans="1:15" ht="15" customHeight="1" x14ac:dyDescent="0.3">
      <c r="A6" t="s">
        <v>23</v>
      </c>
      <c r="B6" s="3" t="s">
        <v>16</v>
      </c>
      <c r="C6" s="1" t="s">
        <v>21</v>
      </c>
      <c r="D6" s="10"/>
      <c r="E6">
        <v>1</v>
      </c>
      <c r="F6">
        <v>1</v>
      </c>
      <c r="G6">
        <f t="shared" si="4"/>
        <v>1</v>
      </c>
      <c r="H6">
        <f t="shared" si="5"/>
        <v>0</v>
      </c>
      <c r="I6" s="14">
        <v>27.62</v>
      </c>
      <c r="J6" s="2">
        <f t="shared" si="6"/>
        <v>27.62</v>
      </c>
      <c r="K6" s="2">
        <f t="shared" si="7"/>
        <v>0</v>
      </c>
      <c r="L6" s="2"/>
      <c r="N6" s="12">
        <f>N2*N4</f>
        <v>2</v>
      </c>
    </row>
    <row r="7" spans="1:15" ht="15" customHeight="1" x14ac:dyDescent="0.3">
      <c r="A7" t="s">
        <v>24</v>
      </c>
      <c r="B7" s="3" t="s">
        <v>16</v>
      </c>
      <c r="C7" s="1" t="s">
        <v>21</v>
      </c>
      <c r="D7" s="10"/>
      <c r="E7">
        <v>1</v>
      </c>
      <c r="F7">
        <v>1</v>
      </c>
      <c r="G7">
        <f t="shared" si="4"/>
        <v>1</v>
      </c>
      <c r="H7">
        <f t="shared" si="5"/>
        <v>0</v>
      </c>
      <c r="I7" s="14">
        <v>32.22</v>
      </c>
      <c r="J7" s="2">
        <f t="shared" si="6"/>
        <v>32.22</v>
      </c>
      <c r="K7" s="2">
        <f t="shared" si="7"/>
        <v>0</v>
      </c>
      <c r="L7" s="2"/>
    </row>
    <row r="8" spans="1:15" ht="15" customHeight="1" x14ac:dyDescent="0.3">
      <c r="A8" t="s">
        <v>25</v>
      </c>
      <c r="B8" s="3" t="s">
        <v>16</v>
      </c>
      <c r="C8" s="1"/>
      <c r="D8" s="10"/>
      <c r="E8">
        <v>1</v>
      </c>
      <c r="F8">
        <v>1</v>
      </c>
      <c r="G8">
        <f t="shared" si="4"/>
        <v>1</v>
      </c>
      <c r="H8">
        <f t="shared" si="5"/>
        <v>0</v>
      </c>
      <c r="I8" s="14">
        <v>0</v>
      </c>
      <c r="J8" s="2">
        <f t="shared" si="6"/>
        <v>0</v>
      </c>
      <c r="K8" s="2">
        <f t="shared" si="7"/>
        <v>0</v>
      </c>
      <c r="L8" s="2" t="s">
        <v>26</v>
      </c>
      <c r="M8" s="14"/>
    </row>
    <row r="9" spans="1:15" ht="15" customHeight="1" x14ac:dyDescent="0.3">
      <c r="A9" t="s">
        <v>27</v>
      </c>
      <c r="B9" s="34" t="s">
        <v>28</v>
      </c>
      <c r="C9" s="1" t="s">
        <v>29</v>
      </c>
      <c r="D9" s="10"/>
      <c r="E9">
        <v>1</v>
      </c>
      <c r="F9" s="20"/>
      <c r="G9">
        <f t="shared" si="4"/>
        <v>1</v>
      </c>
      <c r="H9" s="19">
        <f t="shared" si="5"/>
        <v>1</v>
      </c>
      <c r="I9" s="14">
        <v>10.43</v>
      </c>
      <c r="J9" s="2">
        <f t="shared" si="6"/>
        <v>10.43</v>
      </c>
      <c r="K9" s="27">
        <f t="shared" si="7"/>
        <v>10.43</v>
      </c>
      <c r="L9" s="2"/>
      <c r="N9" t="s">
        <v>30</v>
      </c>
      <c r="O9" t="s">
        <v>31</v>
      </c>
    </row>
    <row r="10" spans="1:15" ht="15" customHeight="1" x14ac:dyDescent="0.3">
      <c r="A10" t="s">
        <v>32</v>
      </c>
      <c r="B10" s="3" t="s">
        <v>16</v>
      </c>
      <c r="C10" s="1" t="s">
        <v>17</v>
      </c>
      <c r="D10" s="10"/>
      <c r="E10">
        <v>3</v>
      </c>
      <c r="F10">
        <v>3</v>
      </c>
      <c r="G10">
        <f t="shared" si="4"/>
        <v>3</v>
      </c>
      <c r="H10">
        <f t="shared" si="5"/>
        <v>0</v>
      </c>
      <c r="I10" s="14">
        <v>2.75</v>
      </c>
      <c r="J10" s="2">
        <f t="shared" si="6"/>
        <v>8.25</v>
      </c>
      <c r="K10" s="2">
        <f t="shared" si="7"/>
        <v>0</v>
      </c>
      <c r="L10" s="2"/>
      <c r="N10" s="14"/>
    </row>
    <row r="11" spans="1:15" ht="15" customHeight="1" x14ac:dyDescent="0.3">
      <c r="A11" t="s">
        <v>33</v>
      </c>
      <c r="B11" s="3" t="s">
        <v>16</v>
      </c>
      <c r="C11" s="1" t="s">
        <v>29</v>
      </c>
      <c r="D11">
        <v>2</v>
      </c>
      <c r="E11">
        <f>D11*N4</f>
        <v>4</v>
      </c>
      <c r="F11" s="20"/>
      <c r="G11">
        <f t="shared" si="4"/>
        <v>4</v>
      </c>
      <c r="H11" s="19">
        <v>1</v>
      </c>
      <c r="I11" s="14">
        <v>0.97</v>
      </c>
      <c r="J11" s="2">
        <f t="shared" si="6"/>
        <v>3.88</v>
      </c>
      <c r="K11" s="27">
        <f t="shared" si="7"/>
        <v>0.97</v>
      </c>
      <c r="L11" s="2" t="s">
        <v>34</v>
      </c>
      <c r="N11" s="19" t="s">
        <v>35</v>
      </c>
      <c r="O11" s="32"/>
    </row>
    <row r="12" spans="1:15" ht="15" customHeight="1" x14ac:dyDescent="0.3">
      <c r="A12" t="s">
        <v>36</v>
      </c>
      <c r="B12" s="3" t="s">
        <v>16</v>
      </c>
      <c r="C12" s="1" t="s">
        <v>17</v>
      </c>
      <c r="D12" s="10"/>
      <c r="E12">
        <v>6</v>
      </c>
      <c r="F12" s="20"/>
      <c r="G12">
        <f t="shared" si="4"/>
        <v>6</v>
      </c>
      <c r="H12" s="19">
        <f t="shared" ref="H12:H22" si="8">G12-F12</f>
        <v>6</v>
      </c>
      <c r="I12" s="14">
        <v>1.5</v>
      </c>
      <c r="J12" s="2">
        <f t="shared" si="6"/>
        <v>9</v>
      </c>
      <c r="K12" s="27">
        <f t="shared" si="7"/>
        <v>9</v>
      </c>
      <c r="L12" s="2" t="s">
        <v>37</v>
      </c>
      <c r="N12" s="30">
        <f>M2+M78+M129+M176</f>
        <v>766.61891244000003</v>
      </c>
    </row>
    <row r="13" spans="1:15" ht="15" customHeight="1" x14ac:dyDescent="0.3">
      <c r="A13" t="s">
        <v>38</v>
      </c>
      <c r="B13" s="3" t="s">
        <v>16</v>
      </c>
      <c r="C13" s="1" t="s">
        <v>39</v>
      </c>
      <c r="D13" s="10"/>
      <c r="E13">
        <v>1</v>
      </c>
      <c r="F13">
        <v>1</v>
      </c>
      <c r="G13">
        <f t="shared" si="4"/>
        <v>1</v>
      </c>
      <c r="H13">
        <f t="shared" si="8"/>
        <v>0</v>
      </c>
      <c r="I13" s="14">
        <v>6.5</v>
      </c>
      <c r="J13" s="2">
        <f t="shared" si="6"/>
        <v>6.5</v>
      </c>
      <c r="K13" s="2">
        <f t="shared" si="7"/>
        <v>0</v>
      </c>
      <c r="L13" s="2"/>
    </row>
    <row r="14" spans="1:15" ht="15" customHeight="1" x14ac:dyDescent="0.3">
      <c r="A14" t="s">
        <v>40</v>
      </c>
      <c r="B14" s="3" t="s">
        <v>16</v>
      </c>
      <c r="C14" s="1" t="s">
        <v>29</v>
      </c>
      <c r="D14" s="10"/>
      <c r="E14">
        <v>1</v>
      </c>
      <c r="F14" s="20"/>
      <c r="G14">
        <f t="shared" si="4"/>
        <v>1</v>
      </c>
      <c r="H14" s="19">
        <f t="shared" si="8"/>
        <v>1</v>
      </c>
      <c r="I14" s="14">
        <v>2.33</v>
      </c>
      <c r="J14" s="2">
        <f t="shared" si="6"/>
        <v>2.33</v>
      </c>
      <c r="K14" s="27">
        <f t="shared" si="7"/>
        <v>2.33</v>
      </c>
      <c r="L14" s="2" t="s">
        <v>41</v>
      </c>
    </row>
    <row r="15" spans="1:15" ht="15" customHeight="1" x14ac:dyDescent="0.3">
      <c r="A15" t="s">
        <v>42</v>
      </c>
      <c r="B15" s="3" t="s">
        <v>16</v>
      </c>
      <c r="C15" t="s">
        <v>43</v>
      </c>
      <c r="D15" s="10"/>
      <c r="E15">
        <v>4</v>
      </c>
      <c r="F15">
        <f>N2*E15</f>
        <v>4</v>
      </c>
      <c r="G15">
        <f t="shared" si="4"/>
        <v>4</v>
      </c>
      <c r="H15">
        <f t="shared" si="8"/>
        <v>0</v>
      </c>
      <c r="I15" s="14">
        <v>2.99</v>
      </c>
      <c r="J15" s="2">
        <f t="shared" si="6"/>
        <v>11.96</v>
      </c>
      <c r="K15" s="2">
        <f t="shared" si="7"/>
        <v>0</v>
      </c>
      <c r="L15" s="2"/>
    </row>
    <row r="16" spans="1:15" ht="15" customHeight="1" x14ac:dyDescent="0.3">
      <c r="A16" t="s">
        <v>44</v>
      </c>
      <c r="B16" s="3" t="s">
        <v>16</v>
      </c>
      <c r="C16" s="1" t="s">
        <v>29</v>
      </c>
      <c r="D16" s="10"/>
      <c r="E16">
        <v>2</v>
      </c>
      <c r="F16" s="20"/>
      <c r="G16">
        <f t="shared" si="4"/>
        <v>2</v>
      </c>
      <c r="H16" s="19">
        <f t="shared" si="8"/>
        <v>2</v>
      </c>
      <c r="I16" s="14">
        <v>0.97</v>
      </c>
      <c r="J16" s="2">
        <f t="shared" si="6"/>
        <v>1.94</v>
      </c>
      <c r="K16" s="27">
        <f t="shared" si="7"/>
        <v>1.94</v>
      </c>
      <c r="L16" s="2"/>
    </row>
    <row r="17" spans="1:12" ht="15" customHeight="1" x14ac:dyDescent="0.3">
      <c r="A17" t="s">
        <v>45</v>
      </c>
      <c r="B17" s="3" t="s">
        <v>16</v>
      </c>
      <c r="C17" s="1" t="s">
        <v>29</v>
      </c>
      <c r="D17" s="10"/>
      <c r="E17">
        <v>1</v>
      </c>
      <c r="F17" s="20"/>
      <c r="G17">
        <f t="shared" si="4"/>
        <v>1</v>
      </c>
      <c r="H17" s="19">
        <f t="shared" si="8"/>
        <v>1</v>
      </c>
      <c r="I17" s="14">
        <v>0.97</v>
      </c>
      <c r="J17" s="2">
        <f t="shared" si="6"/>
        <v>0.97</v>
      </c>
      <c r="K17" s="27">
        <f t="shared" si="7"/>
        <v>0.97</v>
      </c>
      <c r="L17" s="2"/>
    </row>
    <row r="18" spans="1:12" ht="15" customHeight="1" x14ac:dyDescent="0.3">
      <c r="A18" t="s">
        <v>46</v>
      </c>
      <c r="B18" s="3" t="s">
        <v>16</v>
      </c>
      <c r="C18" s="1" t="s">
        <v>17</v>
      </c>
      <c r="D18" s="10"/>
      <c r="E18">
        <v>2</v>
      </c>
      <c r="F18" s="20"/>
      <c r="G18">
        <f t="shared" si="4"/>
        <v>2</v>
      </c>
      <c r="H18" s="19">
        <f t="shared" si="8"/>
        <v>2</v>
      </c>
      <c r="I18" s="14">
        <v>4.5</v>
      </c>
      <c r="J18" s="2">
        <f t="shared" si="6"/>
        <v>9</v>
      </c>
      <c r="K18" s="27">
        <f t="shared" si="7"/>
        <v>9</v>
      </c>
      <c r="L18" s="2"/>
    </row>
    <row r="19" spans="1:12" ht="15" customHeight="1" x14ac:dyDescent="0.3">
      <c r="A19" t="s">
        <v>47</v>
      </c>
      <c r="B19" s="3" t="s">
        <v>16</v>
      </c>
      <c r="C19" s="1" t="s">
        <v>17</v>
      </c>
      <c r="D19" s="10"/>
      <c r="E19">
        <v>1</v>
      </c>
      <c r="F19" s="20"/>
      <c r="G19">
        <f t="shared" si="4"/>
        <v>1</v>
      </c>
      <c r="H19" s="19">
        <f t="shared" si="8"/>
        <v>1</v>
      </c>
      <c r="I19" s="14">
        <v>2</v>
      </c>
      <c r="J19" s="2">
        <f t="shared" si="6"/>
        <v>2</v>
      </c>
      <c r="K19" s="27">
        <f t="shared" si="7"/>
        <v>2</v>
      </c>
      <c r="L19" s="2" t="s">
        <v>48</v>
      </c>
    </row>
    <row r="20" spans="1:12" ht="15" customHeight="1" x14ac:dyDescent="0.3">
      <c r="A20" t="s">
        <v>49</v>
      </c>
      <c r="B20" s="3" t="s">
        <v>16</v>
      </c>
      <c r="C20" s="1" t="s">
        <v>50</v>
      </c>
      <c r="D20" s="10"/>
      <c r="E20">
        <v>3</v>
      </c>
      <c r="F20">
        <v>3</v>
      </c>
      <c r="G20">
        <f t="shared" si="4"/>
        <v>3</v>
      </c>
      <c r="H20">
        <f t="shared" si="8"/>
        <v>0</v>
      </c>
      <c r="I20" s="14">
        <v>1.95</v>
      </c>
      <c r="J20" s="2">
        <f t="shared" si="6"/>
        <v>5.85</v>
      </c>
      <c r="K20" s="2">
        <f t="shared" si="7"/>
        <v>0</v>
      </c>
      <c r="L20" s="35"/>
    </row>
    <row r="21" spans="1:12" ht="15" customHeight="1" x14ac:dyDescent="0.3">
      <c r="A21" t="s">
        <v>51</v>
      </c>
      <c r="B21" s="3" t="s">
        <v>16</v>
      </c>
      <c r="C21" s="1" t="s">
        <v>52</v>
      </c>
      <c r="D21" s="10"/>
      <c r="E21">
        <v>1</v>
      </c>
      <c r="F21" s="20"/>
      <c r="G21">
        <f t="shared" si="4"/>
        <v>1</v>
      </c>
      <c r="H21" s="19">
        <f t="shared" si="8"/>
        <v>1</v>
      </c>
      <c r="I21" s="14">
        <v>4.3899999999999997</v>
      </c>
      <c r="J21" s="2">
        <f t="shared" si="6"/>
        <v>4.3899999999999997</v>
      </c>
      <c r="K21" s="27">
        <f t="shared" si="7"/>
        <v>4.3899999999999997</v>
      </c>
      <c r="L21" s="35"/>
    </row>
    <row r="22" spans="1:12" ht="15" customHeight="1" x14ac:dyDescent="0.3">
      <c r="A22" t="s">
        <v>53</v>
      </c>
      <c r="B22" s="3" t="s">
        <v>16</v>
      </c>
      <c r="C22" s="1" t="s">
        <v>54</v>
      </c>
      <c r="D22" s="10"/>
      <c r="E22">
        <v>10</v>
      </c>
      <c r="F22" s="20"/>
      <c r="G22">
        <f t="shared" si="4"/>
        <v>10</v>
      </c>
      <c r="H22" s="19">
        <f t="shared" si="8"/>
        <v>10</v>
      </c>
      <c r="I22" s="14">
        <v>1.47</v>
      </c>
      <c r="J22" s="2">
        <f t="shared" si="6"/>
        <v>14.7</v>
      </c>
      <c r="K22" s="27">
        <f t="shared" si="7"/>
        <v>14.7</v>
      </c>
      <c r="L22" s="2"/>
    </row>
    <row r="23" spans="1:12" ht="15" customHeight="1" x14ac:dyDescent="0.3">
      <c r="A23" t="s">
        <v>55</v>
      </c>
      <c r="B23" s="3" t="s">
        <v>16</v>
      </c>
      <c r="C23" s="1" t="s">
        <v>56</v>
      </c>
      <c r="D23" s="10"/>
      <c r="E23">
        <v>1</v>
      </c>
      <c r="F23" s="20"/>
      <c r="G23">
        <v>1</v>
      </c>
      <c r="H23" s="19">
        <v>1</v>
      </c>
      <c r="I23" s="14">
        <v>1.5</v>
      </c>
      <c r="J23" s="14">
        <v>1.5</v>
      </c>
      <c r="K23" s="27">
        <v>1.5</v>
      </c>
      <c r="L23" s="2"/>
    </row>
    <row r="24" spans="1:12" ht="15" customHeight="1" x14ac:dyDescent="0.3">
      <c r="A24" s="37" t="s">
        <v>57</v>
      </c>
      <c r="B24" s="3" t="s">
        <v>16</v>
      </c>
      <c r="C24" s="1" t="s">
        <v>58</v>
      </c>
      <c r="D24" s="10"/>
      <c r="E24" s="37">
        <v>5</v>
      </c>
      <c r="F24" s="20"/>
      <c r="G24" s="37">
        <v>5</v>
      </c>
      <c r="H24" s="37">
        <v>5</v>
      </c>
      <c r="I24" s="38">
        <v>0.75</v>
      </c>
      <c r="J24" s="38">
        <v>3.8</v>
      </c>
      <c r="K24" s="36">
        <v>3.8</v>
      </c>
    </row>
    <row r="25" spans="1:12" ht="15" customHeight="1" x14ac:dyDescent="0.3">
      <c r="A25" s="37" t="s">
        <v>59</v>
      </c>
      <c r="B25" s="3" t="s">
        <v>16</v>
      </c>
      <c r="C25" s="1" t="s">
        <v>58</v>
      </c>
      <c r="D25" s="10"/>
      <c r="E25">
        <v>1</v>
      </c>
      <c r="F25" s="20"/>
      <c r="H25" s="19">
        <v>1</v>
      </c>
      <c r="I25" s="14">
        <v>4.5199999999999996</v>
      </c>
      <c r="J25" s="14">
        <v>4.5199999999999996</v>
      </c>
      <c r="K25" s="27">
        <v>4.5199999999999996</v>
      </c>
    </row>
    <row r="26" spans="1:12" ht="14.4" x14ac:dyDescent="0.3">
      <c r="A26" s="37" t="s">
        <v>60</v>
      </c>
      <c r="B26" s="3" t="s">
        <v>16</v>
      </c>
      <c r="C26" s="1" t="s">
        <v>58</v>
      </c>
      <c r="D26" s="10"/>
      <c r="E26">
        <v>1</v>
      </c>
      <c r="F26" s="20"/>
      <c r="H26" s="19">
        <v>1</v>
      </c>
      <c r="I26" s="14">
        <v>29.84</v>
      </c>
      <c r="J26" s="14">
        <v>29.84</v>
      </c>
      <c r="K26" s="27">
        <v>29.84</v>
      </c>
    </row>
    <row r="27" spans="1:12" ht="15" customHeight="1" x14ac:dyDescent="0.3">
      <c r="A27" s="55" t="s">
        <v>61</v>
      </c>
      <c r="K27" s="2"/>
    </row>
    <row r="28" spans="1:12" ht="14.4" x14ac:dyDescent="0.3">
      <c r="A28" s="41" t="s">
        <v>62</v>
      </c>
      <c r="B28" s="41" t="s">
        <v>63</v>
      </c>
      <c r="C28" s="41" t="s">
        <v>64</v>
      </c>
      <c r="I28"/>
      <c r="J28"/>
      <c r="L28" t="s">
        <v>65</v>
      </c>
    </row>
    <row r="29" spans="1:12" ht="14.4" x14ac:dyDescent="0.3">
      <c r="A29" t="s">
        <v>66</v>
      </c>
      <c r="B29" t="s">
        <v>67</v>
      </c>
      <c r="C29" t="s">
        <v>68</v>
      </c>
      <c r="D29" s="10"/>
      <c r="E29">
        <v>9</v>
      </c>
      <c r="F29">
        <v>9</v>
      </c>
      <c r="G29">
        <v>9</v>
      </c>
      <c r="H29">
        <v>0</v>
      </c>
      <c r="I29" t="s">
        <v>69</v>
      </c>
      <c r="J29" t="s">
        <v>69</v>
      </c>
      <c r="K29" t="s">
        <v>69</v>
      </c>
    </row>
    <row r="30" spans="1:12" ht="14.4" x14ac:dyDescent="0.3">
      <c r="A30" t="s">
        <v>70</v>
      </c>
      <c r="B30" t="s">
        <v>71</v>
      </c>
      <c r="C30" t="s">
        <v>72</v>
      </c>
      <c r="D30" s="10"/>
      <c r="E30">
        <v>2</v>
      </c>
      <c r="F30">
        <v>2</v>
      </c>
      <c r="G30">
        <v>2</v>
      </c>
      <c r="H30">
        <v>0</v>
      </c>
      <c r="I30" t="s">
        <v>69</v>
      </c>
      <c r="J30" t="s">
        <v>69</v>
      </c>
      <c r="K30" t="s">
        <v>69</v>
      </c>
    </row>
    <row r="31" spans="1:12" ht="14.4" x14ac:dyDescent="0.3">
      <c r="A31" t="s">
        <v>66</v>
      </c>
      <c r="B31" t="s">
        <v>73</v>
      </c>
      <c r="C31" t="s">
        <v>74</v>
      </c>
      <c r="D31" s="10"/>
      <c r="E31">
        <v>2</v>
      </c>
      <c r="F31">
        <v>2</v>
      </c>
      <c r="G31">
        <v>2</v>
      </c>
      <c r="H31">
        <v>0</v>
      </c>
      <c r="I31" t="s">
        <v>69</v>
      </c>
      <c r="J31" t="s">
        <v>69</v>
      </c>
      <c r="K31" t="s">
        <v>69</v>
      </c>
    </row>
    <row r="32" spans="1:12" ht="14.4" x14ac:dyDescent="0.3">
      <c r="A32" t="s">
        <v>75</v>
      </c>
      <c r="B32" t="s">
        <v>76</v>
      </c>
      <c r="C32" t="s">
        <v>77</v>
      </c>
      <c r="D32" s="10"/>
      <c r="E32">
        <v>1</v>
      </c>
      <c r="F32" t="s">
        <v>78</v>
      </c>
      <c r="G32">
        <v>1</v>
      </c>
      <c r="H32">
        <v>0</v>
      </c>
      <c r="I32" t="s">
        <v>69</v>
      </c>
      <c r="J32" t="s">
        <v>69</v>
      </c>
      <c r="K32" t="s">
        <v>69</v>
      </c>
    </row>
    <row r="33" spans="1:11" ht="14.4" x14ac:dyDescent="0.3">
      <c r="A33" t="s">
        <v>79</v>
      </c>
      <c r="B33" t="s">
        <v>80</v>
      </c>
      <c r="C33" t="s">
        <v>81</v>
      </c>
      <c r="D33" s="10"/>
      <c r="E33">
        <v>9</v>
      </c>
      <c r="F33">
        <v>9</v>
      </c>
      <c r="G33">
        <v>9</v>
      </c>
      <c r="H33">
        <v>0</v>
      </c>
      <c r="I33" t="s">
        <v>69</v>
      </c>
      <c r="J33" t="s">
        <v>69</v>
      </c>
      <c r="K33" t="s">
        <v>69</v>
      </c>
    </row>
    <row r="34" spans="1:11" ht="14.4" x14ac:dyDescent="0.3">
      <c r="A34" t="s">
        <v>79</v>
      </c>
      <c r="B34" t="s">
        <v>82</v>
      </c>
      <c r="C34" t="s">
        <v>83</v>
      </c>
      <c r="D34" s="10"/>
      <c r="E34">
        <v>4</v>
      </c>
      <c r="F34">
        <v>4</v>
      </c>
      <c r="G34">
        <v>4</v>
      </c>
      <c r="H34">
        <v>0</v>
      </c>
      <c r="I34" t="s">
        <v>69</v>
      </c>
      <c r="J34" t="s">
        <v>69</v>
      </c>
      <c r="K34" t="s">
        <v>69</v>
      </c>
    </row>
    <row r="35" spans="1:11" ht="14.4" x14ac:dyDescent="0.3">
      <c r="A35" t="s">
        <v>79</v>
      </c>
      <c r="B35" t="s">
        <v>84</v>
      </c>
      <c r="C35" t="s">
        <v>85</v>
      </c>
      <c r="D35" s="10"/>
      <c r="E35">
        <v>2</v>
      </c>
      <c r="F35">
        <v>2</v>
      </c>
      <c r="G35">
        <v>2</v>
      </c>
      <c r="H35">
        <v>0</v>
      </c>
      <c r="I35" t="s">
        <v>69</v>
      </c>
      <c r="J35" t="s">
        <v>69</v>
      </c>
      <c r="K35" t="s">
        <v>69</v>
      </c>
    </row>
    <row r="36" spans="1:11" ht="14.4" x14ac:dyDescent="0.3">
      <c r="A36" t="s">
        <v>86</v>
      </c>
      <c r="B36" t="s">
        <v>87</v>
      </c>
      <c r="C36" t="s">
        <v>88</v>
      </c>
      <c r="D36" s="10"/>
      <c r="E36">
        <v>7</v>
      </c>
      <c r="F36">
        <v>7</v>
      </c>
      <c r="G36">
        <v>7</v>
      </c>
      <c r="H36">
        <v>0</v>
      </c>
      <c r="I36" t="s">
        <v>69</v>
      </c>
      <c r="J36" t="s">
        <v>69</v>
      </c>
      <c r="K36" t="s">
        <v>69</v>
      </c>
    </row>
    <row r="37" spans="1:11" ht="14.4" x14ac:dyDescent="0.3">
      <c r="A37" t="s">
        <v>89</v>
      </c>
      <c r="B37" t="s">
        <v>90</v>
      </c>
      <c r="C37" t="s">
        <v>91</v>
      </c>
      <c r="D37" s="10"/>
      <c r="E37">
        <v>1</v>
      </c>
      <c r="F37">
        <v>1</v>
      </c>
      <c r="G37">
        <v>1</v>
      </c>
      <c r="H37">
        <v>0</v>
      </c>
      <c r="I37" t="s">
        <v>69</v>
      </c>
      <c r="J37" t="s">
        <v>69</v>
      </c>
      <c r="K37" t="s">
        <v>69</v>
      </c>
    </row>
    <row r="38" spans="1:11" ht="14.4" x14ac:dyDescent="0.3">
      <c r="A38" t="s">
        <v>89</v>
      </c>
      <c r="B38" t="s">
        <v>92</v>
      </c>
      <c r="C38" t="s">
        <v>93</v>
      </c>
      <c r="D38" s="10"/>
      <c r="E38">
        <v>1</v>
      </c>
      <c r="F38">
        <v>1</v>
      </c>
      <c r="G38">
        <v>1</v>
      </c>
      <c r="H38">
        <v>0</v>
      </c>
      <c r="I38" t="s">
        <v>69</v>
      </c>
      <c r="J38" t="s">
        <v>69</v>
      </c>
      <c r="K38" t="s">
        <v>69</v>
      </c>
    </row>
    <row r="39" spans="1:11" ht="14.4" x14ac:dyDescent="0.3">
      <c r="A39" t="s">
        <v>94</v>
      </c>
      <c r="B39" t="s">
        <v>95</v>
      </c>
      <c r="C39" t="s">
        <v>96</v>
      </c>
      <c r="D39" s="10"/>
      <c r="E39">
        <v>1</v>
      </c>
      <c r="F39">
        <v>1</v>
      </c>
      <c r="G39">
        <v>1</v>
      </c>
      <c r="H39">
        <v>0</v>
      </c>
      <c r="I39" t="s">
        <v>69</v>
      </c>
      <c r="J39" t="s">
        <v>69</v>
      </c>
      <c r="K39" t="s">
        <v>69</v>
      </c>
    </row>
    <row r="40" spans="1:11" ht="14.4" x14ac:dyDescent="0.3">
      <c r="A40" t="s">
        <v>97</v>
      </c>
      <c r="B40" t="s">
        <v>97</v>
      </c>
      <c r="C40" t="s">
        <v>98</v>
      </c>
      <c r="D40" s="10"/>
      <c r="E40">
        <v>1</v>
      </c>
      <c r="F40">
        <v>1</v>
      </c>
      <c r="G40">
        <v>1</v>
      </c>
      <c r="H40">
        <v>0</v>
      </c>
      <c r="I40" t="s">
        <v>69</v>
      </c>
      <c r="J40" t="s">
        <v>69</v>
      </c>
      <c r="K40" t="s">
        <v>69</v>
      </c>
    </row>
    <row r="41" spans="1:11" ht="14.4" x14ac:dyDescent="0.3">
      <c r="A41" t="s">
        <v>99</v>
      </c>
      <c r="B41" t="s">
        <v>99</v>
      </c>
      <c r="C41" t="s">
        <v>100</v>
      </c>
      <c r="D41" s="10"/>
      <c r="E41">
        <v>1</v>
      </c>
      <c r="F41">
        <v>1</v>
      </c>
      <c r="G41">
        <v>1</v>
      </c>
      <c r="H41">
        <v>0</v>
      </c>
      <c r="I41" t="s">
        <v>69</v>
      </c>
      <c r="J41" t="s">
        <v>69</v>
      </c>
      <c r="K41" t="s">
        <v>69</v>
      </c>
    </row>
    <row r="42" spans="1:11" ht="14.4" x14ac:dyDescent="0.3">
      <c r="A42" t="s">
        <v>101</v>
      </c>
      <c r="B42" t="s">
        <v>102</v>
      </c>
      <c r="C42" t="s">
        <v>103</v>
      </c>
      <c r="D42" s="10"/>
      <c r="E42">
        <v>1</v>
      </c>
      <c r="F42">
        <v>1</v>
      </c>
      <c r="G42">
        <v>1</v>
      </c>
      <c r="H42">
        <v>0</v>
      </c>
      <c r="I42" t="s">
        <v>69</v>
      </c>
      <c r="J42" t="s">
        <v>69</v>
      </c>
      <c r="K42" t="s">
        <v>69</v>
      </c>
    </row>
    <row r="43" spans="1:11" ht="14.4" x14ac:dyDescent="0.3">
      <c r="A43" t="s">
        <v>104</v>
      </c>
      <c r="B43" t="s">
        <v>105</v>
      </c>
      <c r="C43" t="s">
        <v>106</v>
      </c>
      <c r="D43" s="10"/>
      <c r="E43">
        <v>1</v>
      </c>
      <c r="F43">
        <v>1</v>
      </c>
      <c r="G43">
        <v>1</v>
      </c>
      <c r="H43">
        <v>0</v>
      </c>
      <c r="I43" t="s">
        <v>69</v>
      </c>
      <c r="J43" t="s">
        <v>69</v>
      </c>
      <c r="K43" t="s">
        <v>69</v>
      </c>
    </row>
    <row r="44" spans="1:11" ht="14.4" x14ac:dyDescent="0.3">
      <c r="A44" t="s">
        <v>107</v>
      </c>
      <c r="B44" t="s">
        <v>108</v>
      </c>
      <c r="C44" t="s">
        <v>109</v>
      </c>
      <c r="D44" s="10"/>
      <c r="E44">
        <v>1</v>
      </c>
      <c r="F44">
        <v>1</v>
      </c>
      <c r="G44">
        <v>1</v>
      </c>
      <c r="H44">
        <v>0</v>
      </c>
      <c r="I44" t="s">
        <v>69</v>
      </c>
      <c r="J44" t="s">
        <v>69</v>
      </c>
      <c r="K44" t="s">
        <v>69</v>
      </c>
    </row>
    <row r="45" spans="1:11" ht="14.4" x14ac:dyDescent="0.3">
      <c r="A45" t="s">
        <v>110</v>
      </c>
      <c r="B45" t="s">
        <v>111</v>
      </c>
      <c r="C45" t="s">
        <v>112</v>
      </c>
      <c r="D45" s="10"/>
      <c r="E45">
        <v>1</v>
      </c>
      <c r="F45">
        <v>1</v>
      </c>
      <c r="G45">
        <v>1</v>
      </c>
      <c r="H45">
        <v>0</v>
      </c>
      <c r="I45" t="s">
        <v>69</v>
      </c>
      <c r="J45" t="s">
        <v>69</v>
      </c>
      <c r="K45" t="s">
        <v>69</v>
      </c>
    </row>
    <row r="46" spans="1:11" ht="14.4" x14ac:dyDescent="0.3">
      <c r="A46" t="s">
        <v>110</v>
      </c>
      <c r="B46" t="s">
        <v>113</v>
      </c>
      <c r="C46" t="s">
        <v>114</v>
      </c>
      <c r="D46" s="10"/>
      <c r="E46">
        <v>1</v>
      </c>
      <c r="F46">
        <v>1</v>
      </c>
      <c r="G46">
        <v>1</v>
      </c>
      <c r="H46">
        <v>0</v>
      </c>
      <c r="I46" t="s">
        <v>69</v>
      </c>
      <c r="J46" t="s">
        <v>69</v>
      </c>
      <c r="K46" t="s">
        <v>69</v>
      </c>
    </row>
    <row r="47" spans="1:11" ht="14.4" x14ac:dyDescent="0.3">
      <c r="A47" t="s">
        <v>115</v>
      </c>
      <c r="B47" t="s">
        <v>115</v>
      </c>
      <c r="C47" t="s">
        <v>116</v>
      </c>
      <c r="D47" s="10"/>
      <c r="E47">
        <v>7</v>
      </c>
      <c r="F47">
        <v>7</v>
      </c>
      <c r="G47">
        <v>7</v>
      </c>
      <c r="H47">
        <v>0</v>
      </c>
      <c r="I47" t="s">
        <v>69</v>
      </c>
      <c r="J47" t="s">
        <v>69</v>
      </c>
      <c r="K47" t="s">
        <v>69</v>
      </c>
    </row>
    <row r="48" spans="1:11" ht="14.4" x14ac:dyDescent="0.3">
      <c r="A48" t="s">
        <v>117</v>
      </c>
      <c r="B48" t="s">
        <v>118</v>
      </c>
      <c r="C48" t="s">
        <v>119</v>
      </c>
      <c r="D48" s="10"/>
      <c r="E48">
        <v>7</v>
      </c>
      <c r="F48">
        <v>7</v>
      </c>
      <c r="G48">
        <v>7</v>
      </c>
      <c r="H48">
        <v>0</v>
      </c>
      <c r="I48" t="s">
        <v>69</v>
      </c>
      <c r="J48" t="s">
        <v>69</v>
      </c>
      <c r="K48" t="s">
        <v>69</v>
      </c>
    </row>
    <row r="49" spans="1:11" ht="14.4" x14ac:dyDescent="0.3">
      <c r="A49" t="s">
        <v>120</v>
      </c>
      <c r="B49" t="s">
        <v>121</v>
      </c>
      <c r="C49" t="s">
        <v>122</v>
      </c>
      <c r="D49" s="10"/>
      <c r="E49">
        <v>4</v>
      </c>
      <c r="F49">
        <v>4</v>
      </c>
      <c r="G49">
        <v>4</v>
      </c>
      <c r="H49">
        <v>0</v>
      </c>
      <c r="I49" t="s">
        <v>69</v>
      </c>
      <c r="J49" t="s">
        <v>69</v>
      </c>
      <c r="K49" t="s">
        <v>69</v>
      </c>
    </row>
    <row r="50" spans="1:11" ht="14.4" x14ac:dyDescent="0.3">
      <c r="A50" t="s">
        <v>123</v>
      </c>
      <c r="B50" t="s">
        <v>124</v>
      </c>
      <c r="C50" t="s">
        <v>125</v>
      </c>
      <c r="D50" s="10"/>
      <c r="E50">
        <v>4</v>
      </c>
      <c r="F50">
        <v>4</v>
      </c>
      <c r="G50">
        <v>4</v>
      </c>
      <c r="H50">
        <v>0</v>
      </c>
      <c r="I50" t="s">
        <v>69</v>
      </c>
      <c r="J50" t="s">
        <v>69</v>
      </c>
      <c r="K50" t="s">
        <v>69</v>
      </c>
    </row>
    <row r="51" spans="1:11" ht="14.4" x14ac:dyDescent="0.3">
      <c r="A51" t="s">
        <v>126</v>
      </c>
      <c r="B51" t="s">
        <v>127</v>
      </c>
      <c r="C51" t="s">
        <v>128</v>
      </c>
      <c r="D51" s="10"/>
      <c r="E51">
        <v>4</v>
      </c>
      <c r="F51">
        <v>4</v>
      </c>
      <c r="G51">
        <v>4</v>
      </c>
      <c r="H51">
        <v>0</v>
      </c>
      <c r="I51" t="s">
        <v>69</v>
      </c>
      <c r="J51" t="s">
        <v>69</v>
      </c>
      <c r="K51" t="s">
        <v>69</v>
      </c>
    </row>
    <row r="52" spans="1:11" ht="14.4" x14ac:dyDescent="0.3">
      <c r="A52" t="s">
        <v>129</v>
      </c>
      <c r="B52" t="s">
        <v>130</v>
      </c>
      <c r="C52" t="s">
        <v>131</v>
      </c>
      <c r="D52" s="10"/>
      <c r="E52">
        <v>1</v>
      </c>
      <c r="F52">
        <v>1</v>
      </c>
      <c r="G52">
        <v>1</v>
      </c>
      <c r="H52">
        <v>0</v>
      </c>
      <c r="I52" t="s">
        <v>69</v>
      </c>
      <c r="J52" t="s">
        <v>69</v>
      </c>
      <c r="K52" t="s">
        <v>69</v>
      </c>
    </row>
    <row r="53" spans="1:11" ht="14.4" x14ac:dyDescent="0.3">
      <c r="A53" t="s">
        <v>129</v>
      </c>
      <c r="B53" t="s">
        <v>132</v>
      </c>
      <c r="C53" t="s">
        <v>133</v>
      </c>
      <c r="D53" s="10"/>
      <c r="E53">
        <v>1</v>
      </c>
      <c r="F53">
        <v>1</v>
      </c>
      <c r="G53">
        <v>1</v>
      </c>
      <c r="H53">
        <v>0</v>
      </c>
      <c r="I53" t="s">
        <v>69</v>
      </c>
      <c r="J53" t="s">
        <v>69</v>
      </c>
      <c r="K53" t="s">
        <v>69</v>
      </c>
    </row>
    <row r="54" spans="1:11" ht="14.4" x14ac:dyDescent="0.3">
      <c r="A54" t="s">
        <v>129</v>
      </c>
      <c r="B54" t="s">
        <v>134</v>
      </c>
      <c r="C54" t="s">
        <v>135</v>
      </c>
      <c r="D54" s="10"/>
      <c r="E54">
        <v>1</v>
      </c>
      <c r="F54">
        <v>1</v>
      </c>
      <c r="G54">
        <v>1</v>
      </c>
      <c r="H54">
        <v>0</v>
      </c>
      <c r="I54" t="s">
        <v>69</v>
      </c>
      <c r="J54" t="s">
        <v>69</v>
      </c>
      <c r="K54" t="s">
        <v>69</v>
      </c>
    </row>
    <row r="55" spans="1:11" ht="14.4" x14ac:dyDescent="0.3">
      <c r="A55" t="s">
        <v>136</v>
      </c>
      <c r="B55" t="s">
        <v>137</v>
      </c>
      <c r="C55" t="s">
        <v>138</v>
      </c>
      <c r="D55" s="10"/>
      <c r="E55">
        <v>1</v>
      </c>
      <c r="F55">
        <v>1</v>
      </c>
      <c r="G55">
        <v>1</v>
      </c>
      <c r="H55">
        <v>0</v>
      </c>
      <c r="I55" t="s">
        <v>69</v>
      </c>
      <c r="J55" t="s">
        <v>69</v>
      </c>
      <c r="K55" t="s">
        <v>69</v>
      </c>
    </row>
    <row r="56" spans="1:11" ht="14.4" x14ac:dyDescent="0.3">
      <c r="A56" t="s">
        <v>139</v>
      </c>
      <c r="B56" t="s">
        <v>140</v>
      </c>
      <c r="C56" t="s">
        <v>141</v>
      </c>
      <c r="D56" s="10"/>
      <c r="E56">
        <v>1</v>
      </c>
      <c r="F56">
        <v>1</v>
      </c>
      <c r="G56">
        <v>1</v>
      </c>
      <c r="H56">
        <v>0</v>
      </c>
      <c r="I56" t="s">
        <v>69</v>
      </c>
      <c r="J56" t="s">
        <v>69</v>
      </c>
      <c r="K56" t="s">
        <v>69</v>
      </c>
    </row>
    <row r="57" spans="1:11" ht="14.4" x14ac:dyDescent="0.3">
      <c r="A57" t="s">
        <v>139</v>
      </c>
      <c r="B57" t="s">
        <v>142</v>
      </c>
      <c r="C57" t="s">
        <v>143</v>
      </c>
      <c r="D57" s="10"/>
      <c r="E57">
        <v>1</v>
      </c>
      <c r="F57">
        <v>1</v>
      </c>
      <c r="G57">
        <v>1</v>
      </c>
      <c r="H57">
        <v>0</v>
      </c>
      <c r="I57" t="s">
        <v>69</v>
      </c>
      <c r="J57" t="s">
        <v>69</v>
      </c>
      <c r="K57" t="s">
        <v>69</v>
      </c>
    </row>
    <row r="58" spans="1:11" ht="14.4" x14ac:dyDescent="0.3">
      <c r="A58" t="s">
        <v>129</v>
      </c>
      <c r="B58" t="s">
        <v>144</v>
      </c>
      <c r="C58" t="s">
        <v>145</v>
      </c>
      <c r="D58" s="10"/>
      <c r="E58">
        <v>1</v>
      </c>
      <c r="F58">
        <v>1</v>
      </c>
      <c r="G58">
        <v>1</v>
      </c>
      <c r="H58">
        <v>0</v>
      </c>
      <c r="I58" t="s">
        <v>69</v>
      </c>
      <c r="J58" t="s">
        <v>69</v>
      </c>
      <c r="K58" t="s">
        <v>69</v>
      </c>
    </row>
    <row r="59" spans="1:11" ht="14.4" x14ac:dyDescent="0.3">
      <c r="A59" t="s">
        <v>146</v>
      </c>
      <c r="B59" t="s">
        <v>147</v>
      </c>
      <c r="C59" t="s">
        <v>148</v>
      </c>
      <c r="D59" s="10"/>
      <c r="E59">
        <v>1</v>
      </c>
      <c r="F59">
        <v>1</v>
      </c>
      <c r="G59">
        <v>1</v>
      </c>
      <c r="H59">
        <v>0</v>
      </c>
      <c r="I59" t="s">
        <v>69</v>
      </c>
      <c r="J59" t="s">
        <v>69</v>
      </c>
      <c r="K59" t="s">
        <v>69</v>
      </c>
    </row>
    <row r="60" spans="1:11" ht="14.4" x14ac:dyDescent="0.3">
      <c r="A60" t="s">
        <v>146</v>
      </c>
      <c r="B60" t="s">
        <v>149</v>
      </c>
      <c r="C60" t="s">
        <v>150</v>
      </c>
      <c r="D60" s="10"/>
      <c r="E60">
        <v>1</v>
      </c>
      <c r="F60">
        <v>1</v>
      </c>
      <c r="G60">
        <v>1</v>
      </c>
      <c r="H60">
        <v>0</v>
      </c>
      <c r="I60" t="s">
        <v>69</v>
      </c>
      <c r="J60" t="s">
        <v>69</v>
      </c>
      <c r="K60" t="s">
        <v>69</v>
      </c>
    </row>
    <row r="61" spans="1:11" ht="14.4" x14ac:dyDescent="0.3">
      <c r="A61" t="s">
        <v>151</v>
      </c>
      <c r="B61" t="s">
        <v>152</v>
      </c>
      <c r="C61" t="s">
        <v>153</v>
      </c>
      <c r="D61" s="10"/>
      <c r="E61">
        <v>1</v>
      </c>
      <c r="F61">
        <v>1</v>
      </c>
      <c r="G61">
        <v>1</v>
      </c>
      <c r="H61">
        <v>0</v>
      </c>
      <c r="I61" t="s">
        <v>69</v>
      </c>
      <c r="J61" t="s">
        <v>69</v>
      </c>
      <c r="K61" t="s">
        <v>69</v>
      </c>
    </row>
    <row r="62" spans="1:11" ht="14.4" x14ac:dyDescent="0.3">
      <c r="A62" t="s">
        <v>146</v>
      </c>
      <c r="B62" t="s">
        <v>154</v>
      </c>
      <c r="C62" t="s">
        <v>155</v>
      </c>
      <c r="D62" s="10"/>
      <c r="E62">
        <v>1</v>
      </c>
      <c r="F62">
        <v>1</v>
      </c>
      <c r="G62">
        <v>1</v>
      </c>
      <c r="H62">
        <v>0</v>
      </c>
      <c r="I62" t="s">
        <v>69</v>
      </c>
      <c r="J62" t="s">
        <v>69</v>
      </c>
      <c r="K62" t="s">
        <v>69</v>
      </c>
    </row>
    <row r="63" spans="1:11" ht="14.4" x14ac:dyDescent="0.3">
      <c r="A63" t="s">
        <v>139</v>
      </c>
      <c r="B63" t="s">
        <v>156</v>
      </c>
      <c r="C63" t="s">
        <v>157</v>
      </c>
      <c r="D63" s="10"/>
      <c r="E63">
        <v>1</v>
      </c>
      <c r="F63">
        <v>1</v>
      </c>
      <c r="G63">
        <v>1</v>
      </c>
      <c r="H63">
        <v>0</v>
      </c>
      <c r="I63" t="s">
        <v>69</v>
      </c>
      <c r="J63" t="s">
        <v>69</v>
      </c>
      <c r="K63" t="s">
        <v>69</v>
      </c>
    </row>
    <row r="64" spans="1:11" ht="14.4" x14ac:dyDescent="0.3">
      <c r="A64" t="s">
        <v>136</v>
      </c>
      <c r="B64" t="s">
        <v>158</v>
      </c>
      <c r="C64" t="s">
        <v>159</v>
      </c>
      <c r="D64" s="10"/>
      <c r="E64">
        <v>1</v>
      </c>
      <c r="F64">
        <v>1</v>
      </c>
      <c r="G64">
        <v>1</v>
      </c>
      <c r="H64">
        <v>0</v>
      </c>
      <c r="I64" t="s">
        <v>69</v>
      </c>
      <c r="J64" t="s">
        <v>69</v>
      </c>
      <c r="K64" t="s">
        <v>69</v>
      </c>
    </row>
    <row r="65" spans="1:13" ht="14.4" x14ac:dyDescent="0.3">
      <c r="A65" t="s">
        <v>136</v>
      </c>
      <c r="B65" t="s">
        <v>160</v>
      </c>
      <c r="C65" t="s">
        <v>161</v>
      </c>
      <c r="D65" s="10"/>
      <c r="E65">
        <v>1</v>
      </c>
      <c r="F65">
        <v>1</v>
      </c>
      <c r="G65">
        <v>1</v>
      </c>
      <c r="H65">
        <v>0</v>
      </c>
      <c r="I65" t="s">
        <v>69</v>
      </c>
      <c r="J65" t="s">
        <v>69</v>
      </c>
      <c r="K65" t="s">
        <v>69</v>
      </c>
    </row>
    <row r="66" spans="1:13" ht="14.4" x14ac:dyDescent="0.3">
      <c r="A66" t="s">
        <v>151</v>
      </c>
      <c r="B66" t="s">
        <v>162</v>
      </c>
      <c r="C66" t="s">
        <v>163</v>
      </c>
      <c r="D66" s="10"/>
      <c r="E66">
        <v>1</v>
      </c>
      <c r="F66">
        <v>1</v>
      </c>
      <c r="G66">
        <v>1</v>
      </c>
      <c r="H66">
        <v>0</v>
      </c>
      <c r="I66" t="s">
        <v>69</v>
      </c>
      <c r="J66" t="s">
        <v>69</v>
      </c>
      <c r="K66" t="s">
        <v>69</v>
      </c>
    </row>
    <row r="67" spans="1:13" ht="14.4" x14ac:dyDescent="0.3">
      <c r="A67" t="s">
        <v>139</v>
      </c>
      <c r="B67" t="s">
        <v>164</v>
      </c>
      <c r="C67" t="s">
        <v>165</v>
      </c>
      <c r="D67" s="10"/>
      <c r="E67">
        <v>1</v>
      </c>
      <c r="F67">
        <v>1</v>
      </c>
      <c r="G67">
        <v>1</v>
      </c>
      <c r="H67">
        <v>0</v>
      </c>
      <c r="I67" t="s">
        <v>69</v>
      </c>
      <c r="J67" t="s">
        <v>69</v>
      </c>
      <c r="K67" t="s">
        <v>69</v>
      </c>
    </row>
    <row r="68" spans="1:13" ht="14.4" x14ac:dyDescent="0.3">
      <c r="A68" t="s">
        <v>139</v>
      </c>
      <c r="B68" t="s">
        <v>166</v>
      </c>
      <c r="C68" t="s">
        <v>167</v>
      </c>
      <c r="D68" s="10"/>
      <c r="E68">
        <v>1</v>
      </c>
      <c r="F68">
        <v>1</v>
      </c>
      <c r="G68">
        <v>1</v>
      </c>
      <c r="H68">
        <v>0</v>
      </c>
      <c r="I68" t="s">
        <v>69</v>
      </c>
      <c r="J68" t="s">
        <v>69</v>
      </c>
      <c r="K68" t="s">
        <v>69</v>
      </c>
    </row>
    <row r="69" spans="1:13" ht="14.4" x14ac:dyDescent="0.3">
      <c r="A69" t="s">
        <v>168</v>
      </c>
      <c r="B69" t="s">
        <v>169</v>
      </c>
      <c r="C69" t="s">
        <v>170</v>
      </c>
      <c r="D69" s="10"/>
      <c r="E69">
        <v>1</v>
      </c>
      <c r="F69">
        <v>1</v>
      </c>
      <c r="G69">
        <v>1</v>
      </c>
      <c r="H69">
        <v>0</v>
      </c>
      <c r="I69" t="s">
        <v>69</v>
      </c>
      <c r="J69" t="s">
        <v>69</v>
      </c>
      <c r="K69" t="s">
        <v>69</v>
      </c>
    </row>
    <row r="70" spans="1:13" ht="14.4" x14ac:dyDescent="0.3">
      <c r="A70" t="s">
        <v>151</v>
      </c>
      <c r="B70" t="s">
        <v>171</v>
      </c>
      <c r="C70" t="s">
        <v>172</v>
      </c>
      <c r="D70" s="10"/>
      <c r="E70">
        <v>1</v>
      </c>
      <c r="F70">
        <v>1</v>
      </c>
      <c r="G70">
        <v>1</v>
      </c>
      <c r="H70">
        <v>0</v>
      </c>
      <c r="I70" t="s">
        <v>69</v>
      </c>
      <c r="J70" t="s">
        <v>69</v>
      </c>
      <c r="K70" t="s">
        <v>69</v>
      </c>
    </row>
    <row r="71" spans="1:13" ht="14.4" x14ac:dyDescent="0.3">
      <c r="A71" t="s">
        <v>139</v>
      </c>
      <c r="B71" t="s">
        <v>46</v>
      </c>
      <c r="C71" t="s">
        <v>173</v>
      </c>
      <c r="D71" s="10"/>
      <c r="E71">
        <v>1</v>
      </c>
      <c r="F71">
        <v>1</v>
      </c>
      <c r="G71">
        <v>1</v>
      </c>
      <c r="H71">
        <v>0</v>
      </c>
      <c r="I71" t="s">
        <v>69</v>
      </c>
      <c r="J71" t="s">
        <v>69</v>
      </c>
      <c r="K71" t="s">
        <v>69</v>
      </c>
    </row>
    <row r="72" spans="1:13" ht="14.4" x14ac:dyDescent="0.3">
      <c r="A72" t="s">
        <v>151</v>
      </c>
      <c r="B72" t="s">
        <v>174</v>
      </c>
      <c r="C72" t="s">
        <v>175</v>
      </c>
      <c r="D72" s="10"/>
      <c r="E72">
        <v>1</v>
      </c>
      <c r="F72">
        <v>1</v>
      </c>
      <c r="G72">
        <v>1</v>
      </c>
      <c r="H72">
        <v>0</v>
      </c>
      <c r="I72" t="s">
        <v>69</v>
      </c>
      <c r="J72" t="s">
        <v>69</v>
      </c>
      <c r="K72" t="s">
        <v>69</v>
      </c>
    </row>
    <row r="73" spans="1:13" ht="14.4" x14ac:dyDescent="0.3">
      <c r="A73" t="s">
        <v>139</v>
      </c>
      <c r="B73" t="s">
        <v>176</v>
      </c>
      <c r="C73" t="s">
        <v>177</v>
      </c>
      <c r="D73" s="10"/>
      <c r="E73">
        <v>1</v>
      </c>
      <c r="F73">
        <v>1</v>
      </c>
      <c r="G73">
        <v>1</v>
      </c>
      <c r="H73">
        <v>0</v>
      </c>
      <c r="I73" t="s">
        <v>69</v>
      </c>
      <c r="J73" t="s">
        <v>69</v>
      </c>
      <c r="K73" t="s">
        <v>69</v>
      </c>
    </row>
    <row r="74" spans="1:13" ht="14.4" x14ac:dyDescent="0.3">
      <c r="A74" t="s">
        <v>139</v>
      </c>
      <c r="B74" t="s">
        <v>178</v>
      </c>
      <c r="C74" t="s">
        <v>179</v>
      </c>
      <c r="D74" s="10"/>
      <c r="E74">
        <v>1</v>
      </c>
      <c r="F74">
        <v>1</v>
      </c>
      <c r="G74">
        <v>1</v>
      </c>
      <c r="H74">
        <v>0</v>
      </c>
      <c r="I74" t="s">
        <v>69</v>
      </c>
      <c r="J74" t="s">
        <v>69</v>
      </c>
      <c r="K74" t="s">
        <v>69</v>
      </c>
    </row>
    <row r="75" spans="1:13" ht="14.4" x14ac:dyDescent="0.3">
      <c r="A75" t="s">
        <v>139</v>
      </c>
      <c r="B75" t="s">
        <v>27</v>
      </c>
      <c r="C75" t="s">
        <v>180</v>
      </c>
      <c r="D75" s="10"/>
      <c r="E75">
        <v>1</v>
      </c>
      <c r="F75">
        <v>1</v>
      </c>
      <c r="G75">
        <v>1</v>
      </c>
      <c r="H75">
        <v>0</v>
      </c>
      <c r="I75" t="s">
        <v>69</v>
      </c>
      <c r="J75" t="s">
        <v>69</v>
      </c>
      <c r="K75" t="s">
        <v>69</v>
      </c>
    </row>
    <row r="77" spans="1:13" ht="15" customHeight="1" thickBot="1" x14ac:dyDescent="0.35">
      <c r="A77" s="7" t="s">
        <v>181</v>
      </c>
      <c r="B77" s="8"/>
      <c r="C77" s="8"/>
      <c r="D77" s="8"/>
      <c r="E77" s="8"/>
      <c r="F77" s="8"/>
      <c r="G77" s="8"/>
      <c r="H77" s="8"/>
      <c r="I77" s="16"/>
      <c r="J77" s="16"/>
      <c r="K77" s="39"/>
      <c r="L77" s="9"/>
      <c r="M77" s="26" t="s">
        <v>182</v>
      </c>
    </row>
    <row r="78" spans="1:13" ht="15" customHeight="1" x14ac:dyDescent="0.3">
      <c r="A78" t="s">
        <v>183</v>
      </c>
      <c r="B78" s="3" t="s">
        <v>16</v>
      </c>
      <c r="D78">
        <v>1</v>
      </c>
      <c r="E78">
        <v>2</v>
      </c>
      <c r="F78">
        <v>2</v>
      </c>
      <c r="G78">
        <f>D78*E78</f>
        <v>2</v>
      </c>
      <c r="K78" s="2"/>
      <c r="L78" s="2"/>
      <c r="M78" s="14">
        <f>SUM(K79:K101)</f>
        <v>87.43</v>
      </c>
    </row>
    <row r="79" spans="1:13" ht="15" customHeight="1" x14ac:dyDescent="0.3">
      <c r="A79" t="s">
        <v>184</v>
      </c>
      <c r="B79" s="3" t="s">
        <v>16</v>
      </c>
      <c r="D79">
        <v>1</v>
      </c>
      <c r="E79">
        <v>2</v>
      </c>
      <c r="F79">
        <v>2</v>
      </c>
      <c r="G79">
        <f t="shared" ref="G79:G83" si="9">D79*E79</f>
        <v>2</v>
      </c>
      <c r="K79" s="2"/>
      <c r="L79" s="2"/>
    </row>
    <row r="80" spans="1:13" ht="15" customHeight="1" x14ac:dyDescent="0.3">
      <c r="A80" t="s">
        <v>185</v>
      </c>
      <c r="B80" s="3" t="s">
        <v>16</v>
      </c>
      <c r="C80" s="1"/>
      <c r="D80">
        <v>1</v>
      </c>
      <c r="E80">
        <v>2</v>
      </c>
      <c r="F80">
        <v>2</v>
      </c>
      <c r="G80">
        <f t="shared" si="9"/>
        <v>2</v>
      </c>
      <c r="K80" s="2"/>
      <c r="L80" s="2"/>
    </row>
    <row r="81" spans="1:12" ht="15" customHeight="1" x14ac:dyDescent="0.3">
      <c r="A81" t="s">
        <v>186</v>
      </c>
      <c r="B81" s="3" t="s">
        <v>16</v>
      </c>
      <c r="C81" s="1"/>
      <c r="D81">
        <v>1</v>
      </c>
      <c r="E81">
        <v>2</v>
      </c>
      <c r="F81">
        <v>2</v>
      </c>
      <c r="G81">
        <v>2</v>
      </c>
      <c r="K81" s="2"/>
      <c r="L81" s="2"/>
    </row>
    <row r="82" spans="1:12" ht="15" customHeight="1" x14ac:dyDescent="0.3">
      <c r="A82" t="s">
        <v>187</v>
      </c>
      <c r="B82" s="3" t="s">
        <v>16</v>
      </c>
      <c r="C82" s="1" t="s">
        <v>52</v>
      </c>
      <c r="D82">
        <v>1</v>
      </c>
      <c r="E82">
        <v>2</v>
      </c>
      <c r="G82">
        <f t="shared" si="9"/>
        <v>2</v>
      </c>
      <c r="H82">
        <v>2</v>
      </c>
      <c r="K82" s="2">
        <v>4.3899999999999997</v>
      </c>
      <c r="L82" s="35"/>
    </row>
    <row r="83" spans="1:12" ht="15" customHeight="1" x14ac:dyDescent="0.3">
      <c r="A83" t="s">
        <v>188</v>
      </c>
      <c r="B83" s="3" t="s">
        <v>16</v>
      </c>
      <c r="C83" s="1" t="s">
        <v>50</v>
      </c>
      <c r="D83">
        <v>1</v>
      </c>
      <c r="E83">
        <v>2</v>
      </c>
      <c r="G83">
        <f t="shared" si="9"/>
        <v>2</v>
      </c>
      <c r="H83">
        <v>2</v>
      </c>
      <c r="I83" s="14">
        <v>2.25</v>
      </c>
      <c r="J83" s="14">
        <f>G83*I83</f>
        <v>4.5</v>
      </c>
      <c r="K83" s="2">
        <f>I83*H83</f>
        <v>4.5</v>
      </c>
      <c r="L83" s="2"/>
    </row>
    <row r="84" spans="1:12" ht="15" customHeight="1" x14ac:dyDescent="0.3">
      <c r="A84" t="s">
        <v>189</v>
      </c>
      <c r="B84" s="3" t="s">
        <v>16</v>
      </c>
      <c r="C84" s="1" t="s">
        <v>58</v>
      </c>
      <c r="D84">
        <v>1</v>
      </c>
      <c r="E84">
        <v>2</v>
      </c>
      <c r="G84">
        <v>10</v>
      </c>
      <c r="H84">
        <v>10</v>
      </c>
      <c r="I84" s="14">
        <v>0.40500000000000003</v>
      </c>
      <c r="J84" s="14">
        <f>G84*I84</f>
        <v>4.0500000000000007</v>
      </c>
      <c r="K84" s="2">
        <f>I84*H84</f>
        <v>4.0500000000000007</v>
      </c>
      <c r="L84" s="35"/>
    </row>
    <row r="85" spans="1:12" ht="15" customHeight="1" x14ac:dyDescent="0.3">
      <c r="A85" t="s">
        <v>190</v>
      </c>
      <c r="B85" s="3" t="s">
        <v>16</v>
      </c>
      <c r="C85" s="1"/>
      <c r="K85" s="2"/>
      <c r="L85" s="2"/>
    </row>
    <row r="86" spans="1:12" ht="15" customHeight="1" x14ac:dyDescent="0.3">
      <c r="A86" t="s">
        <v>191</v>
      </c>
      <c r="B86" s="3" t="s">
        <v>16</v>
      </c>
      <c r="D86">
        <v>2</v>
      </c>
      <c r="E86">
        <v>4</v>
      </c>
      <c r="G86">
        <v>4</v>
      </c>
      <c r="H86">
        <v>4</v>
      </c>
      <c r="K86" s="2"/>
      <c r="L86" s="2"/>
    </row>
    <row r="87" spans="1:12" ht="15" customHeight="1" x14ac:dyDescent="0.3">
      <c r="A87" t="s">
        <v>192</v>
      </c>
      <c r="B87" s="3" t="s">
        <v>16</v>
      </c>
      <c r="C87" s="1" t="s">
        <v>193</v>
      </c>
      <c r="D87">
        <v>1</v>
      </c>
      <c r="E87">
        <v>2</v>
      </c>
      <c r="G87">
        <v>2</v>
      </c>
      <c r="H87">
        <v>2</v>
      </c>
      <c r="I87" s="14">
        <v>1.1299999999999999</v>
      </c>
      <c r="J87" s="14">
        <f>G87*I87</f>
        <v>2.2599999999999998</v>
      </c>
      <c r="K87" s="2">
        <f t="shared" ref="K87" si="10">I87*H87</f>
        <v>2.2599999999999998</v>
      </c>
      <c r="L87" s="35"/>
    </row>
    <row r="88" spans="1:12" ht="15" customHeight="1" x14ac:dyDescent="0.3">
      <c r="A88" t="s">
        <v>194</v>
      </c>
      <c r="B88" s="3" t="s">
        <v>16</v>
      </c>
      <c r="C88" s="1" t="s">
        <v>17</v>
      </c>
      <c r="D88">
        <v>1</v>
      </c>
      <c r="E88">
        <v>2</v>
      </c>
      <c r="G88">
        <v>2</v>
      </c>
      <c r="H88">
        <v>2</v>
      </c>
      <c r="I88" s="52">
        <v>1.5</v>
      </c>
      <c r="J88" s="14">
        <v>3</v>
      </c>
      <c r="K88" s="2">
        <v>3</v>
      </c>
      <c r="L88" s="2"/>
    </row>
    <row r="89" spans="1:12" ht="15" customHeight="1" x14ac:dyDescent="0.3">
      <c r="A89" t="s">
        <v>195</v>
      </c>
      <c r="B89" s="3" t="s">
        <v>16</v>
      </c>
      <c r="G89">
        <v>4</v>
      </c>
      <c r="H89">
        <v>4</v>
      </c>
      <c r="I89" s="14">
        <v>2</v>
      </c>
      <c r="J89" s="14">
        <v>8</v>
      </c>
      <c r="K89" s="2">
        <v>8</v>
      </c>
      <c r="L89" s="2"/>
    </row>
    <row r="90" spans="1:12" ht="15" customHeight="1" x14ac:dyDescent="0.3">
      <c r="A90" t="s">
        <v>196</v>
      </c>
      <c r="B90" s="3" t="s">
        <v>16</v>
      </c>
      <c r="C90" s="1" t="s">
        <v>197</v>
      </c>
      <c r="G90">
        <v>2</v>
      </c>
      <c r="H90">
        <v>2</v>
      </c>
      <c r="I90" s="14">
        <v>2.5</v>
      </c>
      <c r="J90" s="14">
        <v>5</v>
      </c>
      <c r="K90" s="2">
        <v>5</v>
      </c>
      <c r="L90" s="2"/>
    </row>
    <row r="91" spans="1:12" ht="15" customHeight="1" x14ac:dyDescent="0.3">
      <c r="A91" t="s">
        <v>198</v>
      </c>
      <c r="B91" s="3" t="s">
        <v>16</v>
      </c>
      <c r="C91" s="1" t="s">
        <v>58</v>
      </c>
      <c r="G91">
        <v>1</v>
      </c>
      <c r="H91">
        <v>1</v>
      </c>
      <c r="I91" s="14">
        <v>4.6500000000000004</v>
      </c>
      <c r="J91" s="14">
        <v>4.6500000000000004</v>
      </c>
      <c r="K91" s="2">
        <v>4.6500000000000004</v>
      </c>
      <c r="L91" t="s">
        <v>199</v>
      </c>
    </row>
    <row r="92" spans="1:12" ht="15" customHeight="1" x14ac:dyDescent="0.3">
      <c r="A92" t="s">
        <v>200</v>
      </c>
      <c r="B92" s="3" t="s">
        <v>16</v>
      </c>
      <c r="C92" s="1" t="s">
        <v>58</v>
      </c>
      <c r="G92">
        <v>2</v>
      </c>
      <c r="H92">
        <v>2</v>
      </c>
      <c r="I92" s="14">
        <v>3.28</v>
      </c>
      <c r="J92" s="14">
        <v>3.28</v>
      </c>
      <c r="K92" s="2">
        <v>6.56</v>
      </c>
      <c r="L92" t="s">
        <v>201</v>
      </c>
    </row>
    <row r="93" spans="1:12" ht="15" customHeight="1" x14ac:dyDescent="0.3">
      <c r="A93" t="s">
        <v>202</v>
      </c>
      <c r="B93" s="3" t="s">
        <v>16</v>
      </c>
      <c r="C93" s="1" t="s">
        <v>203</v>
      </c>
      <c r="G93">
        <v>1</v>
      </c>
      <c r="H93">
        <v>1</v>
      </c>
      <c r="I93" s="14">
        <v>7.99</v>
      </c>
      <c r="J93" s="14">
        <v>7.99</v>
      </c>
      <c r="K93" s="2">
        <v>7.99</v>
      </c>
    </row>
    <row r="94" spans="1:12" ht="15" customHeight="1" x14ac:dyDescent="0.3">
      <c r="A94" t="s">
        <v>204</v>
      </c>
      <c r="B94" s="3" t="s">
        <v>16</v>
      </c>
      <c r="C94" t="s">
        <v>205</v>
      </c>
      <c r="G94">
        <v>1</v>
      </c>
      <c r="H94">
        <v>1</v>
      </c>
      <c r="I94" s="14">
        <v>1.84</v>
      </c>
      <c r="J94" s="14">
        <v>1.84</v>
      </c>
      <c r="K94" s="2">
        <v>1.84</v>
      </c>
    </row>
    <row r="95" spans="1:12" ht="15" customHeight="1" x14ac:dyDescent="0.3">
      <c r="A95" t="s">
        <v>206</v>
      </c>
      <c r="B95" s="3" t="s">
        <v>16</v>
      </c>
      <c r="C95" s="1" t="s">
        <v>203</v>
      </c>
      <c r="G95">
        <v>3</v>
      </c>
      <c r="H95">
        <v>3</v>
      </c>
      <c r="I95" s="38">
        <v>1.17</v>
      </c>
      <c r="J95" s="14">
        <v>3.51</v>
      </c>
      <c r="K95" s="2">
        <v>3.51</v>
      </c>
      <c r="L95" s="33"/>
    </row>
    <row r="96" spans="1:12" ht="15" customHeight="1" x14ac:dyDescent="0.3">
      <c r="A96" t="s">
        <v>207</v>
      </c>
      <c r="B96" s="3" t="s">
        <v>16</v>
      </c>
      <c r="C96" s="1" t="s">
        <v>203</v>
      </c>
      <c r="G96">
        <v>2</v>
      </c>
      <c r="H96">
        <v>2</v>
      </c>
      <c r="I96" s="14">
        <v>1.79</v>
      </c>
      <c r="J96" s="14">
        <v>3.58</v>
      </c>
      <c r="K96" s="2">
        <v>3.58</v>
      </c>
    </row>
    <row r="97" spans="1:12" ht="15" customHeight="1" x14ac:dyDescent="0.3">
      <c r="A97" t="s">
        <v>208</v>
      </c>
      <c r="B97" s="3" t="s">
        <v>16</v>
      </c>
      <c r="C97" t="s">
        <v>205</v>
      </c>
      <c r="G97">
        <v>2</v>
      </c>
      <c r="H97">
        <v>2</v>
      </c>
      <c r="I97" s="14">
        <v>1.1100000000000001</v>
      </c>
      <c r="J97" s="14">
        <v>2.2200000000000002</v>
      </c>
      <c r="K97" s="2">
        <v>2.2200000000000002</v>
      </c>
    </row>
    <row r="98" spans="1:12" ht="15" customHeight="1" x14ac:dyDescent="0.3">
      <c r="A98" t="s">
        <v>209</v>
      </c>
      <c r="B98" s="3" t="s">
        <v>16</v>
      </c>
      <c r="C98" s="1" t="s">
        <v>203</v>
      </c>
      <c r="G98">
        <v>1</v>
      </c>
      <c r="H98">
        <v>1</v>
      </c>
      <c r="I98" s="14">
        <v>2.37</v>
      </c>
      <c r="J98" s="14">
        <v>2.37</v>
      </c>
      <c r="K98" s="2">
        <v>2.37</v>
      </c>
    </row>
    <row r="99" spans="1:12" ht="15" customHeight="1" x14ac:dyDescent="0.3">
      <c r="A99" t="s">
        <v>210</v>
      </c>
      <c r="B99" s="3" t="s">
        <v>16</v>
      </c>
      <c r="C99" s="1" t="s">
        <v>203</v>
      </c>
      <c r="G99">
        <v>9</v>
      </c>
      <c r="H99">
        <v>9</v>
      </c>
      <c r="I99" s="14">
        <v>0.89</v>
      </c>
      <c r="J99" s="14">
        <v>8.01</v>
      </c>
      <c r="K99" s="2">
        <v>8.01</v>
      </c>
    </row>
    <row r="100" spans="1:12" ht="15" customHeight="1" x14ac:dyDescent="0.3">
      <c r="A100" t="s">
        <v>211</v>
      </c>
      <c r="B100" s="3" t="s">
        <v>16</v>
      </c>
      <c r="C100" t="s">
        <v>212</v>
      </c>
      <c r="G100">
        <v>1</v>
      </c>
      <c r="H100">
        <v>1</v>
      </c>
      <c r="I100" s="14">
        <v>11</v>
      </c>
      <c r="J100" s="14">
        <v>11</v>
      </c>
      <c r="K100" s="2">
        <v>11</v>
      </c>
    </row>
    <row r="101" spans="1:12" ht="15" customHeight="1" x14ac:dyDescent="0.3">
      <c r="A101" t="s">
        <v>213</v>
      </c>
      <c r="B101" s="3" t="s">
        <v>16</v>
      </c>
      <c r="C101" t="s">
        <v>214</v>
      </c>
      <c r="G101">
        <v>1</v>
      </c>
      <c r="H101">
        <v>1</v>
      </c>
      <c r="I101" s="14">
        <v>4.5</v>
      </c>
      <c r="J101" s="14">
        <v>4.5</v>
      </c>
      <c r="K101" s="2">
        <v>4.5</v>
      </c>
      <c r="L101" s="33"/>
    </row>
    <row r="102" spans="1:12" ht="15" customHeight="1" x14ac:dyDescent="0.3">
      <c r="A102" s="56" t="s">
        <v>61</v>
      </c>
      <c r="K102" s="2"/>
    </row>
    <row r="103" spans="1:12" ht="15" customHeight="1" x14ac:dyDescent="0.3">
      <c r="A103" s="59" t="s">
        <v>62</v>
      </c>
      <c r="B103" s="60" t="s">
        <v>63</v>
      </c>
      <c r="C103" s="60" t="s">
        <v>64</v>
      </c>
      <c r="L103" t="s">
        <v>65</v>
      </c>
    </row>
    <row r="104" spans="1:12" ht="15" customHeight="1" x14ac:dyDescent="0.3">
      <c r="A104" s="57" t="s">
        <v>215</v>
      </c>
      <c r="B104" s="58" t="s">
        <v>73</v>
      </c>
      <c r="C104" s="58" t="s">
        <v>216</v>
      </c>
      <c r="D104">
        <v>5</v>
      </c>
      <c r="E104">
        <f>2*D104</f>
        <v>10</v>
      </c>
      <c r="F104">
        <v>10</v>
      </c>
      <c r="G104">
        <v>10</v>
      </c>
      <c r="H104">
        <v>0</v>
      </c>
    </row>
    <row r="105" spans="1:12" ht="15" customHeight="1" x14ac:dyDescent="0.3">
      <c r="A105" s="57" t="s">
        <v>215</v>
      </c>
      <c r="B105" s="58" t="s">
        <v>67</v>
      </c>
      <c r="C105" s="58" t="s">
        <v>217</v>
      </c>
      <c r="D105">
        <v>4</v>
      </c>
      <c r="E105">
        <f t="shared" ref="E105:E126" si="11">2*D105</f>
        <v>8</v>
      </c>
      <c r="F105">
        <v>8</v>
      </c>
      <c r="G105">
        <v>8</v>
      </c>
      <c r="H105">
        <v>0</v>
      </c>
    </row>
    <row r="106" spans="1:12" ht="15" customHeight="1" x14ac:dyDescent="0.3">
      <c r="A106" s="57" t="s">
        <v>215</v>
      </c>
      <c r="B106" s="58" t="s">
        <v>218</v>
      </c>
      <c r="C106" s="58" t="s">
        <v>219</v>
      </c>
      <c r="D106">
        <v>1</v>
      </c>
      <c r="E106">
        <f t="shared" si="11"/>
        <v>2</v>
      </c>
      <c r="F106">
        <v>2</v>
      </c>
      <c r="G106">
        <v>2</v>
      </c>
      <c r="H106">
        <v>0</v>
      </c>
    </row>
    <row r="107" spans="1:12" ht="15" customHeight="1" x14ac:dyDescent="0.3">
      <c r="A107" s="57" t="s">
        <v>215</v>
      </c>
      <c r="B107" s="58" t="s">
        <v>71</v>
      </c>
      <c r="C107" s="58" t="s">
        <v>220</v>
      </c>
      <c r="D107">
        <v>1</v>
      </c>
      <c r="E107">
        <f t="shared" si="11"/>
        <v>2</v>
      </c>
      <c r="F107">
        <v>2</v>
      </c>
      <c r="G107">
        <v>2</v>
      </c>
      <c r="H107">
        <v>0</v>
      </c>
    </row>
    <row r="108" spans="1:12" ht="15" customHeight="1" x14ac:dyDescent="0.3">
      <c r="A108" s="57" t="s">
        <v>221</v>
      </c>
      <c r="B108" s="58" t="s">
        <v>222</v>
      </c>
      <c r="C108" s="58" t="s">
        <v>223</v>
      </c>
      <c r="D108">
        <v>2</v>
      </c>
      <c r="E108">
        <f t="shared" si="11"/>
        <v>4</v>
      </c>
      <c r="F108">
        <v>4</v>
      </c>
      <c r="G108">
        <v>4</v>
      </c>
      <c r="H108">
        <v>0</v>
      </c>
    </row>
    <row r="109" spans="1:12" ht="15" customHeight="1" x14ac:dyDescent="0.3">
      <c r="A109" s="57" t="s">
        <v>224</v>
      </c>
      <c r="B109" s="58" t="s">
        <v>92</v>
      </c>
      <c r="C109" s="58" t="s">
        <v>225</v>
      </c>
      <c r="D109">
        <v>2</v>
      </c>
      <c r="E109">
        <f t="shared" si="11"/>
        <v>4</v>
      </c>
      <c r="F109">
        <v>4</v>
      </c>
      <c r="G109">
        <v>4</v>
      </c>
      <c r="H109">
        <v>0</v>
      </c>
    </row>
    <row r="110" spans="1:12" ht="15" customHeight="1" x14ac:dyDescent="0.3">
      <c r="A110" s="57" t="s">
        <v>226</v>
      </c>
      <c r="B110" s="58" t="s">
        <v>227</v>
      </c>
      <c r="C110" s="58" t="s">
        <v>228</v>
      </c>
      <c r="D110">
        <v>1</v>
      </c>
      <c r="E110">
        <f t="shared" si="11"/>
        <v>2</v>
      </c>
      <c r="F110">
        <v>2</v>
      </c>
      <c r="G110">
        <v>2</v>
      </c>
      <c r="H110">
        <v>0</v>
      </c>
    </row>
    <row r="111" spans="1:12" ht="15" customHeight="1" x14ac:dyDescent="0.3">
      <c r="A111" s="57" t="s">
        <v>229</v>
      </c>
      <c r="B111" s="58" t="s">
        <v>230</v>
      </c>
      <c r="C111" s="58" t="s">
        <v>231</v>
      </c>
      <c r="D111">
        <v>2</v>
      </c>
      <c r="E111">
        <f t="shared" si="11"/>
        <v>4</v>
      </c>
      <c r="F111">
        <v>4</v>
      </c>
      <c r="G111">
        <v>4</v>
      </c>
      <c r="H111">
        <v>0</v>
      </c>
    </row>
    <row r="112" spans="1:12" ht="15" customHeight="1" x14ac:dyDescent="0.3">
      <c r="A112" s="57" t="s">
        <v>232</v>
      </c>
      <c r="B112" s="58" t="s">
        <v>233</v>
      </c>
      <c r="C112" s="58" t="s">
        <v>234</v>
      </c>
      <c r="D112">
        <v>4</v>
      </c>
      <c r="E112">
        <f t="shared" si="11"/>
        <v>8</v>
      </c>
      <c r="F112">
        <v>8</v>
      </c>
      <c r="G112">
        <v>8</v>
      </c>
      <c r="H112">
        <v>0</v>
      </c>
    </row>
    <row r="113" spans="1:13" ht="15" customHeight="1" x14ac:dyDescent="0.3">
      <c r="A113" s="57" t="s">
        <v>235</v>
      </c>
      <c r="B113" s="58" t="s">
        <v>236</v>
      </c>
      <c r="C113" s="58" t="s">
        <v>237</v>
      </c>
      <c r="D113">
        <v>2</v>
      </c>
      <c r="E113">
        <f t="shared" si="11"/>
        <v>4</v>
      </c>
      <c r="F113">
        <v>4</v>
      </c>
      <c r="G113">
        <v>4</v>
      </c>
      <c r="H113">
        <v>0</v>
      </c>
    </row>
    <row r="114" spans="1:13" ht="15" customHeight="1" x14ac:dyDescent="0.3">
      <c r="A114" s="57" t="s">
        <v>238</v>
      </c>
      <c r="B114" s="58" t="s">
        <v>239</v>
      </c>
      <c r="C114" s="58" t="s">
        <v>240</v>
      </c>
      <c r="D114">
        <v>2</v>
      </c>
      <c r="E114">
        <f t="shared" si="11"/>
        <v>4</v>
      </c>
      <c r="F114">
        <v>4</v>
      </c>
      <c r="G114">
        <v>4</v>
      </c>
      <c r="H114">
        <v>0</v>
      </c>
    </row>
    <row r="115" spans="1:13" ht="15" customHeight="1" x14ac:dyDescent="0.3">
      <c r="A115" s="57" t="s">
        <v>241</v>
      </c>
      <c r="B115" s="58" t="s">
        <v>242</v>
      </c>
      <c r="C115" s="58" t="s">
        <v>243</v>
      </c>
      <c r="D115">
        <v>2</v>
      </c>
      <c r="E115">
        <f t="shared" si="11"/>
        <v>4</v>
      </c>
      <c r="F115">
        <v>4</v>
      </c>
      <c r="G115">
        <v>4</v>
      </c>
      <c r="H115">
        <v>0</v>
      </c>
    </row>
    <row r="116" spans="1:13" ht="15" customHeight="1" x14ac:dyDescent="0.3">
      <c r="A116" s="57" t="s">
        <v>244</v>
      </c>
      <c r="B116" s="58" t="s">
        <v>245</v>
      </c>
      <c r="C116" s="58" t="s">
        <v>157</v>
      </c>
      <c r="D116">
        <v>1</v>
      </c>
      <c r="E116">
        <f t="shared" si="11"/>
        <v>2</v>
      </c>
      <c r="F116">
        <v>2</v>
      </c>
      <c r="G116">
        <v>2</v>
      </c>
      <c r="H116">
        <v>0</v>
      </c>
    </row>
    <row r="117" spans="1:13" ht="15" customHeight="1" x14ac:dyDescent="0.3">
      <c r="A117" s="57" t="s">
        <v>246</v>
      </c>
      <c r="B117" s="58" t="s">
        <v>247</v>
      </c>
      <c r="C117" s="58" t="s">
        <v>159</v>
      </c>
      <c r="D117">
        <v>1</v>
      </c>
      <c r="E117">
        <f t="shared" si="11"/>
        <v>2</v>
      </c>
      <c r="F117">
        <v>2</v>
      </c>
      <c r="G117">
        <v>2</v>
      </c>
      <c r="H117">
        <v>0</v>
      </c>
    </row>
    <row r="118" spans="1:13" ht="15" customHeight="1" x14ac:dyDescent="0.3">
      <c r="A118" s="57" t="s">
        <v>248</v>
      </c>
      <c r="B118" s="58" t="s">
        <v>118</v>
      </c>
      <c r="C118" s="58" t="s">
        <v>249</v>
      </c>
      <c r="D118">
        <v>5</v>
      </c>
      <c r="E118">
        <f t="shared" si="11"/>
        <v>10</v>
      </c>
      <c r="F118">
        <v>10</v>
      </c>
      <c r="G118">
        <v>10</v>
      </c>
      <c r="H118">
        <v>0</v>
      </c>
    </row>
    <row r="119" spans="1:13" ht="15" customHeight="1" x14ac:dyDescent="0.3">
      <c r="A119" s="57" t="s">
        <v>250</v>
      </c>
      <c r="B119" s="58" t="s">
        <v>251</v>
      </c>
      <c r="C119" s="58" t="s">
        <v>252</v>
      </c>
      <c r="D119">
        <v>4</v>
      </c>
      <c r="E119">
        <f t="shared" si="11"/>
        <v>8</v>
      </c>
      <c r="F119">
        <v>8</v>
      </c>
      <c r="G119">
        <v>8</v>
      </c>
      <c r="H119">
        <v>0</v>
      </c>
    </row>
    <row r="120" spans="1:13" ht="15" customHeight="1" x14ac:dyDescent="0.3">
      <c r="A120" s="57" t="s">
        <v>250</v>
      </c>
      <c r="B120" s="58" t="s">
        <v>253</v>
      </c>
      <c r="C120" s="58" t="s">
        <v>254</v>
      </c>
      <c r="D120">
        <v>1</v>
      </c>
      <c r="E120">
        <f t="shared" si="11"/>
        <v>2</v>
      </c>
      <c r="F120">
        <v>2</v>
      </c>
      <c r="G120">
        <v>2</v>
      </c>
      <c r="H120">
        <v>0</v>
      </c>
    </row>
    <row r="121" spans="1:13" ht="15" customHeight="1" x14ac:dyDescent="0.3">
      <c r="A121" s="57" t="s">
        <v>250</v>
      </c>
      <c r="B121" s="58" t="s">
        <v>255</v>
      </c>
      <c r="C121" s="58" t="s">
        <v>256</v>
      </c>
      <c r="D121">
        <v>9</v>
      </c>
      <c r="E121">
        <f t="shared" si="11"/>
        <v>18</v>
      </c>
      <c r="F121">
        <v>18</v>
      </c>
      <c r="G121">
        <v>18</v>
      </c>
      <c r="H121">
        <v>0</v>
      </c>
    </row>
    <row r="122" spans="1:13" ht="15" customHeight="1" x14ac:dyDescent="0.3">
      <c r="A122" s="57" t="s">
        <v>250</v>
      </c>
      <c r="B122" s="58" t="s">
        <v>257</v>
      </c>
      <c r="C122" s="58" t="s">
        <v>258</v>
      </c>
      <c r="D122">
        <v>3</v>
      </c>
      <c r="E122">
        <f t="shared" si="11"/>
        <v>6</v>
      </c>
      <c r="F122">
        <v>6</v>
      </c>
      <c r="G122">
        <v>6</v>
      </c>
      <c r="H122">
        <v>0</v>
      </c>
    </row>
    <row r="123" spans="1:13" ht="15" customHeight="1" x14ac:dyDescent="0.3">
      <c r="A123" s="57" t="s">
        <v>259</v>
      </c>
      <c r="B123" s="58" t="s">
        <v>260</v>
      </c>
      <c r="C123" s="58" t="s">
        <v>261</v>
      </c>
      <c r="D123">
        <v>2</v>
      </c>
      <c r="E123">
        <f t="shared" si="11"/>
        <v>4</v>
      </c>
      <c r="F123">
        <v>4</v>
      </c>
      <c r="G123">
        <v>4</v>
      </c>
      <c r="H123">
        <v>0</v>
      </c>
    </row>
    <row r="124" spans="1:13" ht="15" customHeight="1" x14ac:dyDescent="0.3">
      <c r="A124" s="57" t="s">
        <v>262</v>
      </c>
      <c r="B124" s="58" t="s">
        <v>97</v>
      </c>
      <c r="C124" s="58" t="s">
        <v>98</v>
      </c>
      <c r="D124">
        <v>1</v>
      </c>
      <c r="E124">
        <f t="shared" si="11"/>
        <v>2</v>
      </c>
      <c r="F124">
        <v>2</v>
      </c>
      <c r="G124">
        <v>2</v>
      </c>
      <c r="H124">
        <v>0</v>
      </c>
    </row>
    <row r="125" spans="1:13" ht="15" customHeight="1" x14ac:dyDescent="0.3">
      <c r="A125" s="57" t="s">
        <v>263</v>
      </c>
      <c r="B125" s="58" t="s">
        <v>105</v>
      </c>
      <c r="C125" s="58" t="s">
        <v>100</v>
      </c>
      <c r="D125">
        <v>1</v>
      </c>
      <c r="E125">
        <f t="shared" si="11"/>
        <v>2</v>
      </c>
      <c r="F125">
        <v>2</v>
      </c>
      <c r="G125">
        <v>2</v>
      </c>
      <c r="H125">
        <v>0</v>
      </c>
    </row>
    <row r="126" spans="1:13" ht="15" customHeight="1" x14ac:dyDescent="0.3">
      <c r="A126" s="57" t="s">
        <v>264</v>
      </c>
      <c r="B126" s="58" t="s">
        <v>265</v>
      </c>
      <c r="C126" s="58" t="s">
        <v>106</v>
      </c>
      <c r="D126">
        <v>1</v>
      </c>
      <c r="E126">
        <f t="shared" si="11"/>
        <v>2</v>
      </c>
      <c r="F126">
        <v>2</v>
      </c>
      <c r="G126">
        <v>2</v>
      </c>
      <c r="H126">
        <v>0</v>
      </c>
    </row>
    <row r="128" spans="1:13" ht="15" customHeight="1" x14ac:dyDescent="0.3">
      <c r="A128" s="25" t="s">
        <v>266</v>
      </c>
      <c r="B128" s="22" t="s">
        <v>267</v>
      </c>
      <c r="C128" s="22"/>
      <c r="D128" s="22"/>
      <c r="E128" s="22"/>
      <c r="F128" s="22"/>
      <c r="G128" s="22"/>
      <c r="H128" s="22"/>
      <c r="I128" s="23"/>
      <c r="J128" s="23"/>
      <c r="K128" s="40"/>
      <c r="L128" s="24"/>
      <c r="M128" s="26" t="s">
        <v>268</v>
      </c>
    </row>
    <row r="129" spans="1:13" ht="15" customHeight="1" x14ac:dyDescent="0.3">
      <c r="A129" t="s">
        <v>269</v>
      </c>
      <c r="B129" s="3" t="s">
        <v>16</v>
      </c>
      <c r="D129">
        <v>1</v>
      </c>
      <c r="E129">
        <v>2</v>
      </c>
      <c r="F129">
        <v>2</v>
      </c>
      <c r="G129">
        <f t="shared" ref="G129" si="12">E129*$N$2</f>
        <v>2</v>
      </c>
      <c r="H129">
        <f t="shared" ref="H129" si="13">G129-F129</f>
        <v>0</v>
      </c>
      <c r="I129" s="14">
        <v>0</v>
      </c>
      <c r="J129" s="14">
        <f t="shared" ref="J129" si="14">I129*H129</f>
        <v>0</v>
      </c>
      <c r="K129" s="28">
        <f t="shared" ref="K129" si="15">H129*I129</f>
        <v>0</v>
      </c>
      <c r="M129" s="14">
        <f>SUM(K129:K155)</f>
        <v>243.21199999999999</v>
      </c>
    </row>
    <row r="130" spans="1:13" ht="15" customHeight="1" x14ac:dyDescent="0.3">
      <c r="A130" t="s">
        <v>270</v>
      </c>
      <c r="B130" s="3" t="s">
        <v>16</v>
      </c>
      <c r="C130" s="1" t="s">
        <v>54</v>
      </c>
      <c r="D130">
        <v>0</v>
      </c>
      <c r="E130">
        <v>1</v>
      </c>
      <c r="F130" s="29"/>
      <c r="G130">
        <f>E130*$N$2</f>
        <v>1</v>
      </c>
      <c r="H130" s="19">
        <f t="shared" ref="H130:H137" si="16">G130-F130</f>
        <v>1</v>
      </c>
      <c r="I130" s="14">
        <v>13.35</v>
      </c>
      <c r="J130" s="14">
        <f>I130*H130</f>
        <v>13.35</v>
      </c>
      <c r="K130" s="27">
        <f>H130*I130</f>
        <v>13.35</v>
      </c>
    </row>
    <row r="131" spans="1:13" ht="15" customHeight="1" x14ac:dyDescent="0.3">
      <c r="A131" t="s">
        <v>349</v>
      </c>
      <c r="B131" s="3" t="s">
        <v>16</v>
      </c>
      <c r="C131" s="1"/>
      <c r="D131">
        <v>0</v>
      </c>
      <c r="E131">
        <v>1</v>
      </c>
      <c r="F131">
        <v>2</v>
      </c>
      <c r="G131">
        <v>1</v>
      </c>
      <c r="H131" s="19">
        <v>0</v>
      </c>
      <c r="I131" s="14" t="s">
        <v>69</v>
      </c>
      <c r="J131" s="14" t="s">
        <v>69</v>
      </c>
      <c r="K131" s="27" t="s">
        <v>69</v>
      </c>
    </row>
    <row r="132" spans="1:13" ht="15" customHeight="1" x14ac:dyDescent="0.3">
      <c r="A132" t="s">
        <v>271</v>
      </c>
      <c r="B132" s="3" t="s">
        <v>16</v>
      </c>
      <c r="C132" s="1" t="s">
        <v>56</v>
      </c>
      <c r="D132">
        <v>1</v>
      </c>
      <c r="E132">
        <v>4</v>
      </c>
      <c r="F132" s="29"/>
      <c r="G132">
        <f>E132*$N$2</f>
        <v>4</v>
      </c>
      <c r="H132" s="19">
        <f t="shared" si="16"/>
        <v>4</v>
      </c>
      <c r="I132" s="14">
        <v>2</v>
      </c>
      <c r="J132" s="14">
        <f>I132*H132</f>
        <v>8</v>
      </c>
      <c r="K132" s="27">
        <f>H132*I132</f>
        <v>8</v>
      </c>
    </row>
    <row r="133" spans="1:13" ht="15" customHeight="1" x14ac:dyDescent="0.3">
      <c r="A133" t="s">
        <v>272</v>
      </c>
      <c r="B133" s="3" t="s">
        <v>16</v>
      </c>
      <c r="C133" s="1" t="s">
        <v>56</v>
      </c>
      <c r="D133">
        <v>6</v>
      </c>
      <c r="E133">
        <v>9</v>
      </c>
      <c r="F133" s="29"/>
      <c r="G133">
        <f>E133*$N$2</f>
        <v>9</v>
      </c>
      <c r="H133" s="19">
        <f t="shared" si="16"/>
        <v>9</v>
      </c>
      <c r="I133" s="14">
        <v>0.6</v>
      </c>
      <c r="J133" s="14">
        <f>I133*H133</f>
        <v>5.3999999999999995</v>
      </c>
      <c r="K133" s="27">
        <f>H133*I133</f>
        <v>5.3999999999999995</v>
      </c>
    </row>
    <row r="134" spans="1:13" ht="15" customHeight="1" x14ac:dyDescent="0.3">
      <c r="A134" t="s">
        <v>273</v>
      </c>
      <c r="B134" s="3" t="s">
        <v>16</v>
      </c>
      <c r="C134" s="1" t="s">
        <v>54</v>
      </c>
      <c r="D134">
        <v>0</v>
      </c>
      <c r="E134">
        <v>1</v>
      </c>
      <c r="F134" s="29"/>
      <c r="G134">
        <f>E134*$N$2</f>
        <v>1</v>
      </c>
      <c r="H134" s="19">
        <f t="shared" si="16"/>
        <v>1</v>
      </c>
      <c r="I134" s="14">
        <v>16.52</v>
      </c>
      <c r="J134" s="14">
        <f>I134*H134</f>
        <v>16.52</v>
      </c>
      <c r="K134" s="27">
        <f>H134*I134</f>
        <v>16.52</v>
      </c>
    </row>
    <row r="135" spans="1:13" ht="15" customHeight="1" x14ac:dyDescent="0.3">
      <c r="A135" t="s">
        <v>274</v>
      </c>
      <c r="B135" s="3" t="s">
        <v>16</v>
      </c>
      <c r="C135" s="1" t="s">
        <v>54</v>
      </c>
      <c r="D135">
        <v>0</v>
      </c>
      <c r="E135">
        <v>1</v>
      </c>
      <c r="F135" s="29"/>
      <c r="G135">
        <f>E135*$N$2</f>
        <v>1</v>
      </c>
      <c r="H135" s="19">
        <f t="shared" si="16"/>
        <v>1</v>
      </c>
      <c r="I135" s="14">
        <v>23.81</v>
      </c>
      <c r="J135" s="14">
        <f>I135*H135</f>
        <v>23.81</v>
      </c>
      <c r="K135" s="27">
        <f>H135*I135</f>
        <v>23.81</v>
      </c>
    </row>
    <row r="136" spans="1:13" ht="15" customHeight="1" x14ac:dyDescent="0.3">
      <c r="A136" t="s">
        <v>275</v>
      </c>
      <c r="B136" s="51" t="s">
        <v>16</v>
      </c>
      <c r="C136" s="1" t="s">
        <v>54</v>
      </c>
      <c r="D136">
        <v>1</v>
      </c>
      <c r="E136">
        <v>1</v>
      </c>
      <c r="F136" s="29"/>
      <c r="G136">
        <f t="shared" ref="G136" si="17">E136*$N$2</f>
        <v>1</v>
      </c>
      <c r="H136" s="19">
        <f t="shared" si="16"/>
        <v>1</v>
      </c>
      <c r="I136" s="14">
        <v>5.22</v>
      </c>
      <c r="J136" s="14">
        <f t="shared" ref="J136" si="18">I136*H136</f>
        <v>5.22</v>
      </c>
      <c r="K136" s="27">
        <f t="shared" ref="K136" si="19">H136*I136</f>
        <v>5.22</v>
      </c>
    </row>
    <row r="137" spans="1:13" ht="15" customHeight="1" x14ac:dyDescent="0.3">
      <c r="A137" t="s">
        <v>276</v>
      </c>
      <c r="B137" s="51" t="s">
        <v>16</v>
      </c>
      <c r="C137" s="1" t="s">
        <v>54</v>
      </c>
      <c r="D137">
        <v>1</v>
      </c>
      <c r="E137">
        <v>2</v>
      </c>
      <c r="F137" s="29"/>
      <c r="G137">
        <f>E137*$N$2</f>
        <v>2</v>
      </c>
      <c r="H137" s="19">
        <f t="shared" si="16"/>
        <v>2</v>
      </c>
      <c r="I137" s="14">
        <v>0.3</v>
      </c>
      <c r="J137" s="14">
        <f>I137*H137</f>
        <v>0.6</v>
      </c>
      <c r="K137" s="27">
        <f>H137*I137</f>
        <v>0.6</v>
      </c>
    </row>
    <row r="138" spans="1:13" ht="15" customHeight="1" x14ac:dyDescent="0.3">
      <c r="A138" t="s">
        <v>277</v>
      </c>
      <c r="B138" s="51" t="s">
        <v>16</v>
      </c>
      <c r="F138" s="29"/>
      <c r="G138">
        <v>2</v>
      </c>
      <c r="H138" s="19">
        <v>2</v>
      </c>
      <c r="I138" s="14">
        <v>13.23</v>
      </c>
      <c r="J138" s="14">
        <v>13.23</v>
      </c>
      <c r="K138" s="27">
        <f>H138*I138</f>
        <v>26.46</v>
      </c>
    </row>
    <row r="139" spans="1:13" ht="15" customHeight="1" x14ac:dyDescent="0.3">
      <c r="A139" s="58" t="s">
        <v>278</v>
      </c>
      <c r="B139" s="51" t="s">
        <v>16</v>
      </c>
      <c r="C139" s="1" t="s">
        <v>279</v>
      </c>
      <c r="G139">
        <v>1</v>
      </c>
      <c r="H139" s="19">
        <v>1</v>
      </c>
      <c r="I139" s="14">
        <v>10.25</v>
      </c>
      <c r="J139" s="14">
        <v>10.25</v>
      </c>
      <c r="K139" s="14">
        <v>10.25</v>
      </c>
    </row>
    <row r="141" spans="1:13" ht="15" customHeight="1" x14ac:dyDescent="0.3">
      <c r="A141" s="56" t="s">
        <v>280</v>
      </c>
    </row>
    <row r="142" spans="1:13" ht="15" customHeight="1" x14ac:dyDescent="0.3">
      <c r="A142" t="s">
        <v>281</v>
      </c>
      <c r="B142" s="3" t="s">
        <v>16</v>
      </c>
      <c r="C142" t="s">
        <v>52</v>
      </c>
      <c r="D142">
        <v>5</v>
      </c>
      <c r="E142">
        <v>10</v>
      </c>
      <c r="F142" s="29"/>
      <c r="G142">
        <f t="shared" ref="G142:G147" si="20">E142*$N$2</f>
        <v>10</v>
      </c>
      <c r="H142" s="19">
        <f t="shared" ref="H142:H147" si="21">G142-F142</f>
        <v>10</v>
      </c>
      <c r="I142" s="14">
        <v>0.441</v>
      </c>
      <c r="J142" s="14">
        <f t="shared" ref="J142:J147" si="22">I142*H142</f>
        <v>4.41</v>
      </c>
      <c r="K142" s="27">
        <f t="shared" ref="K142:K147" si="23">H142*I142</f>
        <v>4.41</v>
      </c>
      <c r="L142" t="s">
        <v>282</v>
      </c>
    </row>
    <row r="143" spans="1:13" ht="15" customHeight="1" x14ac:dyDescent="0.3">
      <c r="A143" t="s">
        <v>283</v>
      </c>
      <c r="B143" s="3" t="s">
        <v>16</v>
      </c>
      <c r="C143" s="1" t="s">
        <v>284</v>
      </c>
      <c r="D143">
        <v>20</v>
      </c>
      <c r="E143">
        <v>40</v>
      </c>
      <c r="F143" s="29"/>
      <c r="G143">
        <f t="shared" si="20"/>
        <v>40</v>
      </c>
      <c r="H143" s="19">
        <f t="shared" si="21"/>
        <v>40</v>
      </c>
      <c r="I143" s="14">
        <v>0.28399999999999997</v>
      </c>
      <c r="J143" s="14">
        <f t="shared" si="22"/>
        <v>11.36</v>
      </c>
      <c r="K143" s="27">
        <f t="shared" si="23"/>
        <v>11.36</v>
      </c>
    </row>
    <row r="144" spans="1:13" ht="15" customHeight="1" x14ac:dyDescent="0.3">
      <c r="A144" t="s">
        <v>285</v>
      </c>
      <c r="B144" s="3" t="s">
        <v>16</v>
      </c>
      <c r="C144" s="1" t="s">
        <v>286</v>
      </c>
      <c r="D144">
        <v>30</v>
      </c>
      <c r="E144">
        <v>60</v>
      </c>
      <c r="F144" s="29"/>
      <c r="G144">
        <f t="shared" si="20"/>
        <v>60</v>
      </c>
      <c r="H144" s="19">
        <f t="shared" si="21"/>
        <v>60</v>
      </c>
      <c r="I144" s="14">
        <v>0.26600000000000001</v>
      </c>
      <c r="J144" s="14">
        <f t="shared" si="22"/>
        <v>15.96</v>
      </c>
      <c r="K144" s="27">
        <f t="shared" si="23"/>
        <v>15.96</v>
      </c>
    </row>
    <row r="145" spans="1:12" ht="15" customHeight="1" x14ac:dyDescent="0.3">
      <c r="A145" t="s">
        <v>287</v>
      </c>
      <c r="B145" s="3" t="s">
        <v>16</v>
      </c>
      <c r="C145" s="1" t="s">
        <v>288</v>
      </c>
      <c r="D145">
        <v>20</v>
      </c>
      <c r="E145">
        <v>40</v>
      </c>
      <c r="F145" s="29"/>
      <c r="G145">
        <f t="shared" si="20"/>
        <v>40</v>
      </c>
      <c r="H145" s="19">
        <f t="shared" si="21"/>
        <v>40</v>
      </c>
      <c r="I145" s="14">
        <v>0.21099999999999999</v>
      </c>
      <c r="J145" s="14">
        <f t="shared" si="22"/>
        <v>8.44</v>
      </c>
      <c r="K145" s="27">
        <f t="shared" si="23"/>
        <v>8.44</v>
      </c>
    </row>
    <row r="146" spans="1:12" ht="15" customHeight="1" x14ac:dyDescent="0.3">
      <c r="A146" t="s">
        <v>289</v>
      </c>
      <c r="B146" s="51" t="s">
        <v>16</v>
      </c>
      <c r="C146" s="1" t="s">
        <v>279</v>
      </c>
      <c r="D146">
        <v>1</v>
      </c>
      <c r="E146">
        <v>1</v>
      </c>
      <c r="F146" s="29"/>
      <c r="G146">
        <f t="shared" si="20"/>
        <v>1</v>
      </c>
      <c r="H146" s="19">
        <f t="shared" si="21"/>
        <v>1</v>
      </c>
      <c r="I146" s="14">
        <v>37.94</v>
      </c>
      <c r="J146" s="14">
        <f t="shared" si="22"/>
        <v>37.94</v>
      </c>
      <c r="K146" s="27">
        <f t="shared" si="23"/>
        <v>37.94</v>
      </c>
    </row>
    <row r="147" spans="1:12" ht="15" customHeight="1" x14ac:dyDescent="0.3">
      <c r="A147" t="s">
        <v>290</v>
      </c>
      <c r="B147" s="51" t="s">
        <v>16</v>
      </c>
      <c r="C147" s="1" t="s">
        <v>279</v>
      </c>
      <c r="D147">
        <v>1</v>
      </c>
      <c r="E147">
        <v>2</v>
      </c>
      <c r="F147" s="29"/>
      <c r="G147">
        <f t="shared" si="20"/>
        <v>2</v>
      </c>
      <c r="H147" s="19">
        <f t="shared" si="21"/>
        <v>2</v>
      </c>
      <c r="I147" s="14">
        <v>21.81</v>
      </c>
      <c r="J147" s="14">
        <f t="shared" si="22"/>
        <v>43.62</v>
      </c>
      <c r="K147" s="27">
        <f t="shared" si="23"/>
        <v>43.62</v>
      </c>
    </row>
    <row r="148" spans="1:12" ht="15" customHeight="1" x14ac:dyDescent="0.3">
      <c r="A148" s="56" t="s">
        <v>291</v>
      </c>
    </row>
    <row r="149" spans="1:12" ht="15" customHeight="1" x14ac:dyDescent="0.3">
      <c r="A149" t="s">
        <v>292</v>
      </c>
      <c r="B149" s="3" t="s">
        <v>16</v>
      </c>
      <c r="C149" t="s">
        <v>52</v>
      </c>
      <c r="D149">
        <v>5</v>
      </c>
      <c r="E149">
        <v>10</v>
      </c>
      <c r="F149" s="29"/>
      <c r="G149">
        <f t="shared" ref="G149" si="24">E149*$N$2</f>
        <v>10</v>
      </c>
      <c r="H149" s="19">
        <f t="shared" ref="H149" si="25">G149-F149</f>
        <v>10</v>
      </c>
      <c r="I149" s="14">
        <v>0.441</v>
      </c>
      <c r="J149" s="14">
        <f t="shared" ref="J149" si="26">I149*H149</f>
        <v>4.41</v>
      </c>
      <c r="K149" s="27">
        <f t="shared" ref="K149" si="27">H149*I149</f>
        <v>4.41</v>
      </c>
    </row>
    <row r="150" spans="1:12" ht="15" customHeight="1" x14ac:dyDescent="0.3">
      <c r="A150" t="s">
        <v>293</v>
      </c>
      <c r="B150" s="3" t="s">
        <v>16</v>
      </c>
      <c r="C150" s="1" t="s">
        <v>54</v>
      </c>
      <c r="D150">
        <v>0</v>
      </c>
      <c r="E150">
        <v>1</v>
      </c>
      <c r="F150" s="29"/>
      <c r="G150">
        <f>E150*$N$2</f>
        <v>1</v>
      </c>
      <c r="H150" s="19">
        <f>G150-F150</f>
        <v>1</v>
      </c>
      <c r="I150" s="14">
        <v>0.71</v>
      </c>
      <c r="J150" s="14">
        <f>I150*H150</f>
        <v>0.71</v>
      </c>
      <c r="K150" s="27">
        <f>H150*I150</f>
        <v>0.71</v>
      </c>
    </row>
    <row r="151" spans="1:12" ht="15" customHeight="1" x14ac:dyDescent="0.3">
      <c r="A151" t="s">
        <v>190</v>
      </c>
      <c r="B151" s="3" t="s">
        <v>16</v>
      </c>
      <c r="D151">
        <v>1</v>
      </c>
      <c r="E151">
        <v>2</v>
      </c>
      <c r="F151">
        <v>2</v>
      </c>
      <c r="G151">
        <f>E151*$N$2</f>
        <v>2</v>
      </c>
      <c r="H151">
        <f>G151-F151</f>
        <v>0</v>
      </c>
      <c r="I151" s="14">
        <v>0</v>
      </c>
      <c r="J151" s="14">
        <f>I151*H151</f>
        <v>0</v>
      </c>
      <c r="K151" s="28">
        <f>H151*I151</f>
        <v>0</v>
      </c>
    </row>
    <row r="152" spans="1:12" ht="15" customHeight="1" x14ac:dyDescent="0.3">
      <c r="A152" t="s">
        <v>294</v>
      </c>
      <c r="B152" s="3" t="s">
        <v>16</v>
      </c>
      <c r="C152" s="1" t="s">
        <v>56</v>
      </c>
      <c r="D152">
        <v>1</v>
      </c>
      <c r="E152">
        <v>2</v>
      </c>
      <c r="F152" s="29"/>
      <c r="G152">
        <f>E152*$N$2</f>
        <v>2</v>
      </c>
      <c r="H152" s="19">
        <f>G152-F152</f>
        <v>2</v>
      </c>
      <c r="I152" s="14">
        <v>0.3</v>
      </c>
      <c r="J152" s="14">
        <f>I152*H152</f>
        <v>0.6</v>
      </c>
      <c r="K152" s="27">
        <f>H152*I152</f>
        <v>0.6</v>
      </c>
    </row>
    <row r="153" spans="1:12" ht="15" customHeight="1" x14ac:dyDescent="0.3">
      <c r="A153" t="s">
        <v>295</v>
      </c>
      <c r="B153" s="3" t="s">
        <v>16</v>
      </c>
      <c r="C153" s="1" t="s">
        <v>54</v>
      </c>
      <c r="D153">
        <v>5</v>
      </c>
      <c r="E153">
        <v>10</v>
      </c>
      <c r="F153" s="29"/>
      <c r="G153">
        <f>E153*$N$2</f>
        <v>10</v>
      </c>
      <c r="H153" s="19">
        <f>G153-F153</f>
        <v>10</v>
      </c>
      <c r="I153" s="14">
        <v>0.48399999999999999</v>
      </c>
      <c r="J153" s="14">
        <f>I153*H153</f>
        <v>4.84</v>
      </c>
      <c r="K153" s="27">
        <f>H153*I153</f>
        <v>4.84</v>
      </c>
    </row>
    <row r="154" spans="1:12" ht="15" customHeight="1" x14ac:dyDescent="0.3">
      <c r="A154" t="s">
        <v>293</v>
      </c>
      <c r="B154" s="51" t="s">
        <v>16</v>
      </c>
      <c r="C154" s="1" t="s">
        <v>54</v>
      </c>
      <c r="D154">
        <v>1</v>
      </c>
      <c r="E154">
        <v>2</v>
      </c>
      <c r="F154" s="29"/>
      <c r="G154">
        <f>E154*$N$2</f>
        <v>2</v>
      </c>
      <c r="H154" s="19">
        <f>G154-F154</f>
        <v>2</v>
      </c>
      <c r="I154" s="14">
        <v>0.65600000000000003</v>
      </c>
      <c r="J154" s="14">
        <f>I154*H154</f>
        <v>1.3120000000000001</v>
      </c>
      <c r="K154" s="27">
        <f>H154*I154</f>
        <v>1.3120000000000001</v>
      </c>
    </row>
    <row r="155" spans="1:12" ht="15" customHeight="1" x14ac:dyDescent="0.3">
      <c r="A155" t="s">
        <v>296</v>
      </c>
      <c r="B155" s="51" t="s">
        <v>16</v>
      </c>
      <c r="C155" s="1"/>
      <c r="I155"/>
      <c r="J155"/>
      <c r="L155" t="s">
        <v>297</v>
      </c>
    </row>
    <row r="157" spans="1:12" ht="15" customHeight="1" x14ac:dyDescent="0.3">
      <c r="A157" s="56" t="s">
        <v>298</v>
      </c>
    </row>
    <row r="158" spans="1:12" ht="15" customHeight="1" x14ac:dyDescent="0.3">
      <c r="A158" s="59" t="s">
        <v>62</v>
      </c>
      <c r="B158" s="60" t="s">
        <v>63</v>
      </c>
      <c r="C158" s="60" t="s">
        <v>64</v>
      </c>
      <c r="D158" s="57"/>
    </row>
    <row r="159" spans="1:12" ht="15" customHeight="1" x14ac:dyDescent="0.3">
      <c r="A159" s="61" t="s">
        <v>299</v>
      </c>
      <c r="B159" s="61" t="s">
        <v>300</v>
      </c>
      <c r="C159" s="61" t="s">
        <v>301</v>
      </c>
      <c r="D159" s="61"/>
      <c r="G159">
        <v>5</v>
      </c>
    </row>
    <row r="160" spans="1:12" ht="15" customHeight="1" x14ac:dyDescent="0.3">
      <c r="A160" s="61" t="s">
        <v>302</v>
      </c>
      <c r="B160" s="61"/>
      <c r="C160" s="61" t="s">
        <v>303</v>
      </c>
      <c r="D160" s="61"/>
      <c r="G160">
        <v>3</v>
      </c>
    </row>
    <row r="161" spans="1:13" ht="15" customHeight="1" x14ac:dyDescent="0.3">
      <c r="A161" s="61" t="s">
        <v>304</v>
      </c>
      <c r="B161" s="61"/>
      <c r="C161" s="61" t="s">
        <v>305</v>
      </c>
      <c r="D161" s="61"/>
      <c r="G161">
        <v>1</v>
      </c>
    </row>
    <row r="162" spans="1:13" ht="15" customHeight="1" x14ac:dyDescent="0.3">
      <c r="A162" s="61" t="s">
        <v>306</v>
      </c>
      <c r="B162" s="61" t="s">
        <v>307</v>
      </c>
      <c r="C162" s="61" t="s">
        <v>308</v>
      </c>
      <c r="D162" s="61"/>
      <c r="G162">
        <v>1</v>
      </c>
    </row>
    <row r="163" spans="1:13" ht="15" customHeight="1" x14ac:dyDescent="0.3">
      <c r="A163" s="61" t="s">
        <v>309</v>
      </c>
      <c r="B163" s="61" t="s">
        <v>310</v>
      </c>
      <c r="C163" s="61" t="s">
        <v>311</v>
      </c>
      <c r="D163" s="61"/>
      <c r="G163">
        <v>3</v>
      </c>
    </row>
    <row r="164" spans="1:13" ht="15" customHeight="1" x14ac:dyDescent="0.3">
      <c r="A164" s="61" t="s">
        <v>312</v>
      </c>
      <c r="B164" s="61" t="s">
        <v>310</v>
      </c>
      <c r="C164" s="61" t="s">
        <v>133</v>
      </c>
      <c r="D164" s="61"/>
      <c r="G164">
        <v>1</v>
      </c>
    </row>
    <row r="165" spans="1:13" ht="15" customHeight="1" x14ac:dyDescent="0.3">
      <c r="A165" s="61" t="s">
        <v>313</v>
      </c>
      <c r="B165" s="61" t="s">
        <v>314</v>
      </c>
      <c r="C165" s="61" t="s">
        <v>315</v>
      </c>
      <c r="D165" s="61"/>
      <c r="G165">
        <v>1</v>
      </c>
    </row>
    <row r="166" spans="1:13" ht="15" customHeight="1" x14ac:dyDescent="0.3">
      <c r="A166" s="61" t="s">
        <v>316</v>
      </c>
      <c r="B166" s="62" t="s">
        <v>316</v>
      </c>
      <c r="C166" s="61" t="s">
        <v>317</v>
      </c>
      <c r="D166" s="61"/>
      <c r="G166">
        <v>22</v>
      </c>
    </row>
    <row r="167" spans="1:13" ht="15" customHeight="1" x14ac:dyDescent="0.3">
      <c r="A167" s="61" t="s">
        <v>318</v>
      </c>
      <c r="B167" s="61" t="s">
        <v>319</v>
      </c>
      <c r="C167" s="61" t="s">
        <v>112</v>
      </c>
      <c r="D167" s="61"/>
      <c r="G167">
        <v>1</v>
      </c>
    </row>
    <row r="168" spans="1:13" ht="15" customHeight="1" x14ac:dyDescent="0.3">
      <c r="A168" s="56" t="s">
        <v>320</v>
      </c>
    </row>
    <row r="169" spans="1:13" ht="15" customHeight="1" x14ac:dyDescent="0.3">
      <c r="A169" s="59" t="s">
        <v>62</v>
      </c>
      <c r="B169" s="60" t="s">
        <v>63</v>
      </c>
      <c r="C169" s="60" t="s">
        <v>64</v>
      </c>
      <c r="D169" s="57"/>
    </row>
    <row r="170" spans="1:13" ht="15" customHeight="1" x14ac:dyDescent="0.3">
      <c r="A170" t="s">
        <v>321</v>
      </c>
      <c r="B170" t="s">
        <v>310</v>
      </c>
      <c r="C170" t="s">
        <v>322</v>
      </c>
      <c r="G170">
        <v>2</v>
      </c>
    </row>
    <row r="171" spans="1:13" ht="15" customHeight="1" x14ac:dyDescent="0.3">
      <c r="A171" t="s">
        <v>323</v>
      </c>
      <c r="B171" t="s">
        <v>92</v>
      </c>
      <c r="C171" t="s">
        <v>324</v>
      </c>
      <c r="G171">
        <v>3</v>
      </c>
    </row>
    <row r="172" spans="1:13" ht="15" customHeight="1" x14ac:dyDescent="0.3">
      <c r="A172" t="s">
        <v>325</v>
      </c>
      <c r="B172" t="s">
        <v>92</v>
      </c>
      <c r="C172" t="s">
        <v>326</v>
      </c>
      <c r="G172">
        <v>4</v>
      </c>
    </row>
    <row r="173" spans="1:13" ht="15" customHeight="1" x14ac:dyDescent="0.3">
      <c r="A173" t="s">
        <v>327</v>
      </c>
      <c r="B173" t="s">
        <v>92</v>
      </c>
      <c r="C173" t="s">
        <v>328</v>
      </c>
      <c r="G173">
        <v>5</v>
      </c>
    </row>
    <row r="175" spans="1:13" ht="15" customHeight="1" x14ac:dyDescent="0.3">
      <c r="A175" s="53" t="s">
        <v>350</v>
      </c>
      <c r="B175" s="53"/>
      <c r="C175" s="53"/>
      <c r="D175" s="53"/>
      <c r="E175" s="53"/>
      <c r="F175" s="53"/>
      <c r="G175" s="53"/>
      <c r="H175" s="53"/>
      <c r="I175" s="54"/>
      <c r="J175" s="54"/>
      <c r="K175" s="53"/>
      <c r="L175" s="53"/>
      <c r="M175" s="31" t="s">
        <v>329</v>
      </c>
    </row>
    <row r="176" spans="1:13" ht="15" customHeight="1" x14ac:dyDescent="0.3">
      <c r="I176"/>
      <c r="J176"/>
      <c r="M176" s="14">
        <f>SUM(F208,F210,F213,F220)</f>
        <v>312.58691243999999</v>
      </c>
    </row>
    <row r="177" spans="1:10" ht="15" customHeight="1" x14ac:dyDescent="0.3">
      <c r="A177" t="s">
        <v>358</v>
      </c>
      <c r="B177" t="s">
        <v>351</v>
      </c>
      <c r="I177"/>
      <c r="J177"/>
    </row>
    <row r="178" spans="1:10" ht="15" customHeight="1" x14ac:dyDescent="0.3">
      <c r="B178" t="s">
        <v>352</v>
      </c>
      <c r="C178" t="s">
        <v>332</v>
      </c>
      <c r="I178"/>
      <c r="J178"/>
    </row>
    <row r="179" spans="1:10" ht="15" customHeight="1" x14ac:dyDescent="0.3">
      <c r="B179" t="s">
        <v>353</v>
      </c>
      <c r="C179">
        <v>4</v>
      </c>
      <c r="I179"/>
      <c r="J179"/>
    </row>
    <row r="181" spans="1:10" ht="15" customHeight="1" x14ac:dyDescent="0.3">
      <c r="A181" t="s">
        <v>361</v>
      </c>
      <c r="C181">
        <v>6</v>
      </c>
      <c r="I181"/>
      <c r="J181"/>
    </row>
    <row r="182" spans="1:10" ht="15" customHeight="1" x14ac:dyDescent="0.3">
      <c r="I182"/>
      <c r="J182"/>
    </row>
    <row r="183" spans="1:10" ht="15" customHeight="1" x14ac:dyDescent="0.3">
      <c r="A183" t="s">
        <v>354</v>
      </c>
      <c r="I183"/>
      <c r="J183"/>
    </row>
    <row r="184" spans="1:10" ht="15" customHeight="1" x14ac:dyDescent="0.3">
      <c r="B184" t="s">
        <v>352</v>
      </c>
      <c r="C184" t="s">
        <v>332</v>
      </c>
      <c r="I184"/>
      <c r="J184"/>
    </row>
    <row r="185" spans="1:10" ht="15" customHeight="1" x14ac:dyDescent="0.3">
      <c r="B185" t="s">
        <v>355</v>
      </c>
      <c r="C185">
        <v>4</v>
      </c>
      <c r="I185"/>
      <c r="J185"/>
    </row>
    <row r="186" spans="1:10" ht="15" customHeight="1" x14ac:dyDescent="0.3">
      <c r="B186" t="s">
        <v>356</v>
      </c>
      <c r="C186">
        <v>4</v>
      </c>
      <c r="I186"/>
      <c r="J186"/>
    </row>
    <row r="187" spans="1:10" ht="15" customHeight="1" x14ac:dyDescent="0.3">
      <c r="B187" t="s">
        <v>357</v>
      </c>
      <c r="C187">
        <v>4</v>
      </c>
      <c r="I187"/>
      <c r="J187"/>
    </row>
    <row r="188" spans="1:10" ht="15" customHeight="1" x14ac:dyDescent="0.3">
      <c r="A188" t="s">
        <v>362</v>
      </c>
      <c r="I188"/>
      <c r="J188"/>
    </row>
    <row r="189" spans="1:10" ht="15" customHeight="1" x14ac:dyDescent="0.3">
      <c r="B189" t="s">
        <v>363</v>
      </c>
      <c r="C189">
        <v>2</v>
      </c>
      <c r="I189"/>
      <c r="J189"/>
    </row>
    <row r="190" spans="1:10" ht="15" customHeight="1" x14ac:dyDescent="0.3">
      <c r="B190" t="s">
        <v>364</v>
      </c>
      <c r="C190">
        <v>2</v>
      </c>
      <c r="I190"/>
      <c r="J190"/>
    </row>
    <row r="191" spans="1:10" ht="15" customHeight="1" x14ac:dyDescent="0.3">
      <c r="I191"/>
      <c r="J191"/>
    </row>
    <row r="192" spans="1:10" ht="15" customHeight="1" x14ac:dyDescent="0.3">
      <c r="A192" t="s">
        <v>365</v>
      </c>
      <c r="I192"/>
      <c r="J192"/>
    </row>
    <row r="193" spans="1:10" ht="15" customHeight="1" x14ac:dyDescent="0.3">
      <c r="I193"/>
      <c r="J193"/>
    </row>
    <row r="194" spans="1:10" ht="15" customHeight="1" x14ac:dyDescent="0.3">
      <c r="I194"/>
      <c r="J194"/>
    </row>
    <row r="196" spans="1:10" ht="15" customHeight="1" x14ac:dyDescent="0.3">
      <c r="A196" t="s">
        <v>330</v>
      </c>
      <c r="I196"/>
      <c r="J196"/>
    </row>
    <row r="197" spans="1:10" ht="15" customHeight="1" x14ac:dyDescent="0.3">
      <c r="A197" s="41"/>
      <c r="B197" s="41" t="s">
        <v>331</v>
      </c>
      <c r="C197" s="41" t="s">
        <v>332</v>
      </c>
      <c r="F197" s="41"/>
      <c r="I197"/>
      <c r="J197"/>
    </row>
    <row r="198" spans="1:10" ht="15" customHeight="1" x14ac:dyDescent="0.3">
      <c r="A198" t="s">
        <v>333</v>
      </c>
      <c r="I198"/>
      <c r="J198"/>
    </row>
    <row r="199" spans="1:10" ht="15" customHeight="1" x14ac:dyDescent="0.3">
      <c r="B199">
        <v>2.294</v>
      </c>
      <c r="C199">
        <v>2</v>
      </c>
      <c r="D199">
        <f>C199*B199</f>
        <v>4.5880000000000001</v>
      </c>
      <c r="I199"/>
      <c r="J199"/>
    </row>
    <row r="200" spans="1:10" ht="15" customHeight="1" x14ac:dyDescent="0.3">
      <c r="B200">
        <v>2.33</v>
      </c>
      <c r="C200">
        <v>2</v>
      </c>
      <c r="D200">
        <f t="shared" ref="D200:D204" si="28">C200*B200</f>
        <v>4.66</v>
      </c>
      <c r="I200"/>
      <c r="J200"/>
    </row>
    <row r="201" spans="1:10" ht="15" customHeight="1" x14ac:dyDescent="0.3">
      <c r="B201">
        <v>0.73199999999999998</v>
      </c>
      <c r="C201">
        <v>2</v>
      </c>
      <c r="D201">
        <f t="shared" si="28"/>
        <v>1.464</v>
      </c>
      <c r="I201"/>
      <c r="J201"/>
    </row>
    <row r="202" spans="1:10" ht="15" customHeight="1" x14ac:dyDescent="0.3">
      <c r="B202">
        <v>2.194</v>
      </c>
      <c r="C202">
        <v>1</v>
      </c>
      <c r="D202">
        <f t="shared" si="28"/>
        <v>2.194</v>
      </c>
      <c r="I202"/>
      <c r="J202"/>
    </row>
    <row r="203" spans="1:10" ht="15" customHeight="1" x14ac:dyDescent="0.3">
      <c r="B203">
        <v>0.56000000000000005</v>
      </c>
      <c r="C203">
        <v>1</v>
      </c>
      <c r="D203">
        <f t="shared" si="28"/>
        <v>0.56000000000000005</v>
      </c>
      <c r="I203"/>
      <c r="J203"/>
    </row>
    <row r="204" spans="1:10" ht="15" customHeight="1" x14ac:dyDescent="0.3">
      <c r="B204">
        <v>0.73599999999999999</v>
      </c>
      <c r="C204">
        <v>1</v>
      </c>
      <c r="D204">
        <f t="shared" si="28"/>
        <v>0.73599999999999999</v>
      </c>
      <c r="I204"/>
      <c r="J204"/>
    </row>
    <row r="205" spans="1:10" ht="15" customHeight="1" x14ac:dyDescent="0.3">
      <c r="B205" t="s">
        <v>360</v>
      </c>
      <c r="C205" t="s">
        <v>331</v>
      </c>
      <c r="D205">
        <f>SUM(D199:D204)</f>
        <v>14.202000000000004</v>
      </c>
      <c r="E205" t="s">
        <v>334</v>
      </c>
      <c r="I205"/>
      <c r="J205"/>
    </row>
    <row r="206" spans="1:10" ht="15" customHeight="1" x14ac:dyDescent="0.3">
      <c r="C206" t="s">
        <v>335</v>
      </c>
      <c r="D206">
        <v>0.06</v>
      </c>
      <c r="E206" t="s">
        <v>334</v>
      </c>
      <c r="F206" s="42"/>
      <c r="I206"/>
      <c r="J206"/>
    </row>
    <row r="207" spans="1:10" ht="15" customHeight="1" x14ac:dyDescent="0.3">
      <c r="C207" t="s">
        <v>336</v>
      </c>
      <c r="D207">
        <f>D206*D205</f>
        <v>0.85212000000000021</v>
      </c>
      <c r="E207" t="s">
        <v>359</v>
      </c>
      <c r="F207" s="43">
        <v>95.787000000000006</v>
      </c>
      <c r="G207" s="44" t="s">
        <v>337</v>
      </c>
      <c r="I207"/>
      <c r="J207"/>
    </row>
    <row r="208" spans="1:10" ht="15" customHeight="1" x14ac:dyDescent="0.3">
      <c r="D208" s="45" t="s">
        <v>338</v>
      </c>
      <c r="F208" s="46">
        <f>F207*D207</f>
        <v>81.622018440000019</v>
      </c>
      <c r="I208"/>
      <c r="J208"/>
    </row>
    <row r="209" spans="1:13" ht="15" customHeight="1" x14ac:dyDescent="0.3">
      <c r="C209" s="45"/>
      <c r="D209" s="47" t="s">
        <v>332</v>
      </c>
      <c r="I209"/>
      <c r="J209"/>
    </row>
    <row r="210" spans="1:13" ht="15" customHeight="1" x14ac:dyDescent="0.3">
      <c r="A210" s="37" t="s">
        <v>339</v>
      </c>
      <c r="B210" s="37"/>
      <c r="C210" s="37"/>
      <c r="D210" s="37">
        <v>14</v>
      </c>
      <c r="E210" s="43">
        <v>4.6900000000000004</v>
      </c>
      <c r="F210" s="46">
        <f>D210*E210</f>
        <v>65.660000000000011</v>
      </c>
      <c r="G210" s="37"/>
      <c r="H210" s="1" t="s">
        <v>340</v>
      </c>
      <c r="I210" s="37"/>
      <c r="J210" s="37"/>
      <c r="K210" s="37"/>
      <c r="L210" s="37"/>
      <c r="M210" s="37"/>
    </row>
    <row r="211" spans="1:13" ht="15" customHeight="1" x14ac:dyDescent="0.3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</row>
    <row r="212" spans="1:13" ht="15" customHeight="1" x14ac:dyDescent="0.3">
      <c r="A212" t="s">
        <v>341</v>
      </c>
      <c r="I212"/>
      <c r="J212"/>
    </row>
    <row r="213" spans="1:13" ht="15" customHeight="1" x14ac:dyDescent="0.3">
      <c r="D213">
        <v>2</v>
      </c>
      <c r="E213" s="43">
        <v>42.12</v>
      </c>
      <c r="F213" s="46">
        <f>E213*D213</f>
        <v>84.24</v>
      </c>
      <c r="I213"/>
      <c r="J213"/>
    </row>
    <row r="214" spans="1:13" ht="15" customHeight="1" x14ac:dyDescent="0.3">
      <c r="I214"/>
      <c r="J214"/>
    </row>
    <row r="215" spans="1:13" ht="15" customHeight="1" x14ac:dyDescent="0.3">
      <c r="A215" t="s">
        <v>342</v>
      </c>
      <c r="I215"/>
      <c r="J215"/>
    </row>
    <row r="216" spans="1:13" ht="15" customHeight="1" x14ac:dyDescent="0.3">
      <c r="B216" s="48" t="s">
        <v>335</v>
      </c>
      <c r="D216">
        <v>0.73</v>
      </c>
      <c r="E216" t="s">
        <v>334</v>
      </c>
      <c r="I216"/>
      <c r="J216"/>
    </row>
    <row r="217" spans="1:13" ht="15" customHeight="1" x14ac:dyDescent="0.3">
      <c r="B217" s="48" t="s">
        <v>343</v>
      </c>
      <c r="D217">
        <v>2.33</v>
      </c>
      <c r="E217" t="s">
        <v>334</v>
      </c>
      <c r="I217"/>
      <c r="J217"/>
    </row>
    <row r="218" spans="1:13" ht="15" customHeight="1" x14ac:dyDescent="0.3">
      <c r="B218" s="48" t="s">
        <v>332</v>
      </c>
      <c r="D218">
        <v>2</v>
      </c>
      <c r="I218"/>
      <c r="J218"/>
    </row>
    <row r="219" spans="1:13" ht="15" customHeight="1" x14ac:dyDescent="0.3">
      <c r="B219" s="48" t="s">
        <v>336</v>
      </c>
      <c r="D219" s="45">
        <f>D216*D217*D218</f>
        <v>3.4018000000000002</v>
      </c>
      <c r="E219" t="s">
        <v>344</v>
      </c>
      <c r="F219" s="47">
        <v>23.83</v>
      </c>
      <c r="G219" s="49" t="s">
        <v>345</v>
      </c>
      <c r="I219"/>
      <c r="J219"/>
    </row>
    <row r="220" spans="1:13" ht="15" customHeight="1" x14ac:dyDescent="0.3">
      <c r="D220" s="50" t="s">
        <v>338</v>
      </c>
      <c r="E220" s="45"/>
      <c r="F220" s="46">
        <f>F219*D219</f>
        <v>81.064893999999995</v>
      </c>
      <c r="I220"/>
      <c r="J220"/>
    </row>
    <row r="221" spans="1:13" ht="15" customHeight="1" x14ac:dyDescent="0.3">
      <c r="I221"/>
      <c r="J221"/>
    </row>
    <row r="222" spans="1:13" ht="15" customHeight="1" x14ac:dyDescent="0.3">
      <c r="A222" t="s">
        <v>346</v>
      </c>
      <c r="H222" s="1" t="s">
        <v>347</v>
      </c>
      <c r="I222"/>
      <c r="J222"/>
    </row>
    <row r="223" spans="1:13" ht="15" customHeight="1" x14ac:dyDescent="0.3">
      <c r="I223"/>
      <c r="J223"/>
    </row>
    <row r="224" spans="1:13" ht="15" customHeight="1" x14ac:dyDescent="0.3">
      <c r="I224"/>
      <c r="J224"/>
    </row>
    <row r="227" spans="4:16" ht="15" customHeight="1" x14ac:dyDescent="0.3">
      <c r="G227" t="s">
        <v>348</v>
      </c>
    </row>
    <row r="228" spans="4:16" ht="15" customHeight="1" x14ac:dyDescent="0.3">
      <c r="D228" s="45"/>
      <c r="F228" t="s">
        <v>69</v>
      </c>
    </row>
    <row r="234" spans="4:16" ht="15" customHeight="1" x14ac:dyDescent="0.3">
      <c r="N234" s="37"/>
      <c r="O234" s="37"/>
      <c r="P234" s="37"/>
    </row>
    <row r="235" spans="4:16" ht="15" customHeight="1" x14ac:dyDescent="0.3">
      <c r="N235" s="37"/>
      <c r="O235" s="37"/>
      <c r="P235" s="37"/>
    </row>
  </sheetData>
  <hyperlinks>
    <hyperlink ref="C3" r:id="rId1" xr:uid="{1FE98DB6-FC20-4F34-A947-7071FD008E0C}"/>
    <hyperlink ref="C5" r:id="rId2" xr:uid="{B74262B0-A8FD-48FB-B857-EFA48CC2C869}"/>
    <hyperlink ref="C6" r:id="rId3" xr:uid="{DB3ECECD-E370-4B50-B206-D1865C50955D}"/>
    <hyperlink ref="C7" r:id="rId4" xr:uid="{47522731-09D3-4FA9-ABB1-1F76FFF3D288}"/>
    <hyperlink ref="C13" r:id="rId5" xr:uid="{39D441BD-5F99-479A-B9A6-78DF11D6A522}"/>
    <hyperlink ref="C12" r:id="rId6" xr:uid="{FE53CCCD-6E5D-4EBE-AE6D-CDF378F415AD}"/>
    <hyperlink ref="C10" r:id="rId7" xr:uid="{C84FD33E-11C6-4ED2-9543-0829DD3A013A}"/>
    <hyperlink ref="C18" r:id="rId8" xr:uid="{63B9A69A-85D5-414E-829A-E0F972674220}"/>
    <hyperlink ref="C19" r:id="rId9" xr:uid="{F30E2493-60A0-4F1A-A4CD-226E8B7A5C02}"/>
    <hyperlink ref="C20" r:id="rId10" xr:uid="{6CD78193-A936-4E09-B286-3B0F3C908ABF}"/>
    <hyperlink ref="C11" r:id="rId11" xr:uid="{3F4EE0F7-652A-49CA-9E17-061189AC04DC}"/>
    <hyperlink ref="C16" r:id="rId12" xr:uid="{49633B47-4034-4529-9E6E-6BDA95C73942}"/>
    <hyperlink ref="C17" r:id="rId13" xr:uid="{4ED5E233-BA2E-4599-AD19-E4561B4101D4}"/>
    <hyperlink ref="C14" r:id="rId14" xr:uid="{20029F4B-AE7F-484B-A58F-FD21E7295C11}"/>
    <hyperlink ref="C4" r:id="rId15" xr:uid="{25A2DA62-5A2D-4771-8367-F70A3F53546F}"/>
    <hyperlink ref="C9" r:id="rId16" xr:uid="{D9CD3033-4B93-4CD4-A17C-3D8B4703AB2B}"/>
    <hyperlink ref="C22" r:id="rId17" xr:uid="{044145AD-6D31-4341-83D6-5A3EBDB8EC27}"/>
    <hyperlink ref="C23" r:id="rId18" xr:uid="{FCC9E668-EC71-4A48-BB43-DEDDF40FA9D0}"/>
    <hyperlink ref="C24" r:id="rId19" xr:uid="{3EF150C1-DFAF-4A2F-B257-651FE5198896}"/>
    <hyperlink ref="C25" r:id="rId20" xr:uid="{06127F6A-10F3-46E3-A7B0-8822A092C9CE}"/>
    <hyperlink ref="C26" r:id="rId21" xr:uid="{B2D58D8A-7E9A-4A25-8885-F737DE2F9D8E}"/>
    <hyperlink ref="H222" r:id="rId22" xr:uid="{CE0478E4-3645-4A16-8F56-5FD866D0F9D1}"/>
    <hyperlink ref="H210" r:id="rId23" xr:uid="{8BF437BC-6B4E-43E4-BFD0-0B1EEB0400EE}"/>
    <hyperlink ref="C95" r:id="rId24" xr:uid="{5DAD7423-9C08-4288-8941-D722C9991236}"/>
    <hyperlink ref="C96" r:id="rId25" xr:uid="{98DA811C-F540-468E-BA73-3815A1ECB5C7}"/>
    <hyperlink ref="C99" r:id="rId26" xr:uid="{2845C4E0-B99B-4CCD-8BEE-C00F9C1A8763}"/>
    <hyperlink ref="C98" r:id="rId27" xr:uid="{F21C1E40-3C4E-4824-A751-F56E628D36D7}"/>
    <hyperlink ref="C93" r:id="rId28" xr:uid="{49E1D3BA-98D1-41A7-A0E0-67CECFF447F4}"/>
    <hyperlink ref="C87" r:id="rId29" xr:uid="{3122437F-684B-4761-A6D3-FDF192E6B96C}"/>
    <hyperlink ref="C92" r:id="rId30" xr:uid="{BA47DD64-96DF-458E-BC4A-5BF7D9C14F2B}"/>
    <hyperlink ref="C91" r:id="rId31" xr:uid="{8BFBA5B1-2FBB-42D8-A3AE-8C84CA36904F}"/>
    <hyperlink ref="C90" r:id="rId32" xr:uid="{1B4FCF07-3330-4336-9221-674344B6C484}"/>
    <hyperlink ref="C88" r:id="rId33" xr:uid="{795B7276-5176-4EEA-9C81-FF8F66817A4C}"/>
    <hyperlink ref="C84" r:id="rId34" xr:uid="{35083314-FD33-499D-BD4D-065D676236FC}"/>
    <hyperlink ref="C83" r:id="rId35" xr:uid="{0A19183E-18BD-4B0F-9AB6-DA3E7713DF20}"/>
    <hyperlink ref="C21" r:id="rId36" xr:uid="{267B8FAA-B52C-45B4-BF47-5E57A2DBC079}"/>
    <hyperlink ref="C82" r:id="rId37" xr:uid="{EDDE4641-65C1-4702-BBD0-845D8649E277}"/>
    <hyperlink ref="C154" r:id="rId38" xr:uid="{9DE6540A-1A16-428B-BB06-C6FDD8294F0C}"/>
    <hyperlink ref="C136" r:id="rId39" xr:uid="{80C83FE2-F48A-4A94-9791-E2DAC0970DF8}"/>
    <hyperlink ref="C146" r:id="rId40" xr:uid="{7FC78264-CDE2-4695-BFCB-FBAB8BE7274A}"/>
    <hyperlink ref="C147" r:id="rId41" xr:uid="{936E2498-5447-48CD-88D5-A97694540FCD}"/>
    <hyperlink ref="C137" r:id="rId42" xr:uid="{78A9BB77-5F8E-4B7A-9579-74FEBED176DC}"/>
    <hyperlink ref="C153" r:id="rId43" xr:uid="{A7938EFB-70B6-4EDC-BE38-AA6E312FC4B0}"/>
    <hyperlink ref="C152" r:id="rId44" xr:uid="{8970CBAD-5CC9-40C1-B2EE-1A59E74C7F68}"/>
    <hyperlink ref="C135" r:id="rId45" xr:uid="{880B37B8-68E1-48CD-8C03-5868FC13BA20}"/>
    <hyperlink ref="C134" r:id="rId46" xr:uid="{5D7B7750-C183-4E3A-99BB-C00C513267D8}"/>
    <hyperlink ref="C130" r:id="rId47" xr:uid="{B3A96863-94CC-4417-B147-43CC1A8ED38F}"/>
    <hyperlink ref="C132" r:id="rId48" xr:uid="{702F6EBC-17EF-43B7-8F3D-35690A48E8FE}"/>
    <hyperlink ref="C133" r:id="rId49" xr:uid="{0960EDAC-0BE6-4E6A-A5BE-C45C0399B89B}"/>
    <hyperlink ref="C145" r:id="rId50" xr:uid="{C0322EF9-EABA-4B7F-8569-97ED5DB41811}"/>
    <hyperlink ref="C144" r:id="rId51" xr:uid="{68479B5E-4FCA-4707-8DBF-D5EFCAD4BFC0}"/>
    <hyperlink ref="C143" r:id="rId52" xr:uid="{93CF7D31-4D1A-4740-B357-BEC9683D0842}"/>
    <hyperlink ref="C139" r:id="rId53" xr:uid="{84A76878-B965-4972-9015-FE41849D4593}"/>
    <hyperlink ref="C150" r:id="rId54" xr:uid="{01FAB1E5-9B16-4C11-8915-B8A44D6A99F2}"/>
  </hyperlinks>
  <pageMargins left="0.7" right="0.7" top="0.75" bottom="0.75" header="0.3" footer="0.3"/>
  <pageSetup scale="36" orientation="landscape" r:id="rId55"/>
  <legacyDrawing r:id="rId56"/>
  <tableParts count="1">
    <tablePart r:id="rId5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5E3A3-EB3E-4BD7-A53E-761FD91DC7C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03DB46F23908438FB5D6E19756BAC7" ma:contentTypeVersion="14" ma:contentTypeDescription="Create a new document." ma:contentTypeScope="" ma:versionID="af86e03e38ff0551940f521de587bd44">
  <xsd:schema xmlns:xsd="http://www.w3.org/2001/XMLSchema" xmlns:xs="http://www.w3.org/2001/XMLSchema" xmlns:p="http://schemas.microsoft.com/office/2006/metadata/properties" xmlns:ns3="4e601f28-1cb4-4d51-afb5-405c24b0aef5" xmlns:ns4="7b5640c2-0ef9-45b5-a224-2dec6e355c8b" targetNamespace="http://schemas.microsoft.com/office/2006/metadata/properties" ma:root="true" ma:fieldsID="05ffedeba2f86915c270dab6372bea3d" ns3:_="" ns4:_="">
    <xsd:import namespace="4e601f28-1cb4-4d51-afb5-405c24b0aef5"/>
    <xsd:import namespace="7b5640c2-0ef9-45b5-a224-2dec6e355c8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601f28-1cb4-4d51-afb5-405c24b0ae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5640c2-0ef9-45b5-a224-2dec6e355c8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F M E A A B Q S w M E F A A C A A g A b K C h W u R m r R W l A A A A 9 g A A A B I A H A B D b 2 5 m a W c v U G F j a 2 F n Z S 5 4 b W w g o h g A K K A U A A A A A A A A A A A A A A A A A A A A A A A A A A A A h Y 9 N C s I w G E S v U r J v / h S R k q a g u L M g C O I 2 x N g G 2 6 / S p K Z 3 c + G R v I I V r b p z O W / e Y u Z + v Y m s r 6 v o Y l p n G 0 g R w x R F B n R z s F C k q P P H e I 4 y K T Z K n 1 R h o k E G l / T u k K L S + 3 N C S A g B h w l u 2 o J w S h n Z 5 + u t L k 2 t 0 E e 2 / + X Y g v M K t E F S 7 F 5 j J M d s y v C M c k w F G a H I L X w F P u x 9 t j 9 Q L L v K d 6 2 R U M W L l S B j F O T 9 Q T 4 A U E s D B B Q A A g A I A G y g o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s o K F a l 9 J L m U w B A A B I A g A A E w A c A E Z v c m 1 1 b G F z L 1 N l Y 3 R p b 2 4 x L m 0 g o h g A K K A U A A A A A A A A A A A A A A A A A A A A A A A A A A A A f V B d T 8 I w F H 1 f s v / Q z J e R N E s g f i S S P c i Q 6 I s B h / r A j K n b Z V S 7 l r S 3 w 0 n 4 7 3 Z C g o r a l / a e c 8 + 5 5 9 Z A j l x J k m 7 v b t / 3 f M 8 s m I a C j J P B 0 w N D 0 K Y x C F C R m A h A 3 y P u D L Q T x S Q x d T R U u a 1 A Y j j i A q J E S X S F C Y P k P L s z T p z d 8 v w 1 G 6 q V F I o V J v t p G + W m D j p 0 N g T B K + 7 w O K A B J Y k S t p I m P q P k U u a q 4 L K M u 7 2 T H i U T q x B S b A T E + 2 d 0 o y Q 8 d u g 2 3 l F w B a x w I 0 g F S G r Q C 6 X K g k h e A 7 O B C z 5 l z 0 4 z 1 q p y B r v e s F 2 K k t k O v R A i z Z l g 2 s S o 7 V f v a b M E U s K K v 7 z z s t j b T T W T Z q 5 0 t c 3 e t p n w / y h 0 v Q 6 k F c I t f C 3 x 9 D h q R R t K 1 k G q r M 6 h c A S 2 4 x D e 8 B M f C / Y b f A t z 0 C B z M A f U P R M W D t C R U r j U X O I B M 7 F M I s f m e 6 Z N x / e 4 / O M L + h 9 Q S w E C L Q A U A A I A C A B s o K F a 5 G a t F a U A A A D 2 A A A A E g A A A A A A A A A A A A A A A A A A A A A A Q 2 9 u Z m l n L 1 B h Y 2 t h Z 2 U u e G 1 s U E s B A i 0 A F A A C A A g A b K C h W g / K 6 a u k A A A A 6 Q A A A B M A A A A A A A A A A A A A A A A A 8 Q A A A F t D b 2 5 0 Z W 5 0 X 1 R 5 c G V z X S 5 4 b W x Q S w E C L Q A U A A I A C A B s o K F a l 9 J L m U w B A A B I A g A A E w A A A A A A A A A A A A A A A A D i A Q A A R m 9 y b X V s Y X M v U 2 V j d G l v b j E u b V B L B Q Y A A A A A A w A D A M I A A A B 7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e D A A A A A A A A L w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Q 0 J f V 2 F 0 Z X J z e X N 0 Z W V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T Y 3 Y j M 2 O W Y t Y 2 Y 4 N S 0 0 N D d h L W E y Y 2 Q t O D k 0 M G E 3 M j B m O G J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D Q l 9 X Y X R l c n N 5 c 3 R l Z W 0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E N C X 1 d h d G V y c 3 l z d G V l b S 9 B d X R v U m V t b 3 Z l Z E N v b H V t b n M x L n t u d W x s L D B 9 J n F 1 b 3 Q 7 L C Z x d W 9 0 O 1 N l Y 3 R p b 2 4 x L 1 B D Q l 9 X Y X R l c n N 5 c 3 R l Z W 0 v Q X V 0 b 1 J l b W 9 2 Z W R D b 2 x 1 b W 5 z M S 5 7 U 2 9 1 c m N l Z C w x f S Z x d W 9 0 O y w m c X V v d D t T Z W N 0 a W 9 u M S 9 Q Q 0 J f V 2 F 0 Z X J z e X N 0 Z W V t L 0 F 1 d G 9 S Z W 1 v d m V k Q 2 9 s d W 1 u c z E u e 1 B s Y W N l Z C w y f S Z x d W 9 0 O y w m c X V v d D t T Z W N 0 a W 9 u M S 9 Q Q 0 J f V 2 F 0 Z X J z e X N 0 Z W V t L 0 F 1 d G 9 S Z W 1 v d m V k Q 2 9 s d W 1 u c z E u e 1 J l Z m V y Z W 5 j Z X M s M 3 0 m c X V v d D s s J n F 1 b 3 Q 7 U 2 V j d G l v b j E v U E N C X 1 d h d G V y c 3 l z d G V l b S 9 B d X R v U m V t b 3 Z l Z E N v b H V t b n M x L n t W Y W x 1 Z S w 0 f S Z x d W 9 0 O y w m c X V v d D t T Z W N 0 a W 9 u M S 9 Q Q 0 J f V 2 F 0 Z X J z e X N 0 Z W V t L 0 F 1 d G 9 S Z W 1 v d m V k Q 2 9 s d W 1 u c z E u e 0 Z v b 3 R w c m l u d C w 1 f S Z x d W 9 0 O y w m c X V v d D t T Z W N 0 a W 9 u M S 9 Q Q 0 J f V 2 F 0 Z X J z e X N 0 Z W V t L 0 F 1 d G 9 S Z W 1 v d m V k Q 2 9 s d W 1 u c z E u e 1 F 1 Y W 5 0 a X R 5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B D Q l 9 X Y X R l c n N 5 c 3 R l Z W 0 v Q X V 0 b 1 J l b W 9 2 Z W R D b 2 x 1 b W 5 z M S 5 7 b n V s b C w w f S Z x d W 9 0 O y w m c X V v d D t T Z W N 0 a W 9 u M S 9 Q Q 0 J f V 2 F 0 Z X J z e X N 0 Z W V t L 0 F 1 d G 9 S Z W 1 v d m V k Q 2 9 s d W 1 u c z E u e 1 N v d X J j Z W Q s M X 0 m c X V v d D s s J n F 1 b 3 Q 7 U 2 V j d G l v b j E v U E N C X 1 d h d G V y c 3 l z d G V l b S 9 B d X R v U m V t b 3 Z l Z E N v b H V t b n M x L n t Q b G F j Z W Q s M n 0 m c X V v d D s s J n F 1 b 3 Q 7 U 2 V j d G l v b j E v U E N C X 1 d h d G V y c 3 l z d G V l b S 9 B d X R v U m V t b 3 Z l Z E N v b H V t b n M x L n t S Z W Z l c m V u Y 2 V z L D N 9 J n F 1 b 3 Q 7 L C Z x d W 9 0 O 1 N l Y 3 R p b 2 4 x L 1 B D Q l 9 X Y X R l c n N 5 c 3 R l Z W 0 v Q X V 0 b 1 J l b W 9 2 Z W R D b 2 x 1 b W 5 z M S 5 7 V m F s d W U s N H 0 m c X V v d D s s J n F 1 b 3 Q 7 U 2 V j d G l v b j E v U E N C X 1 d h d G V y c 3 l z d G V l b S 9 B d X R v U m V t b 3 Z l Z E N v b H V t b n M x L n t G b 2 9 0 c H J p b n Q s N X 0 m c X V v d D s s J n F 1 b 3 Q 7 U 2 V j d G l v b j E v U E N C X 1 d h d G V y c 3 l z d G V l b S 9 B d X R v U m V t b 3 Z l Z E N v b H V t b n M x L n t R d W F u d G l 0 e S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b n V s b C Z x d W 9 0 O y w m c X V v d D t T b 3 V y Y 2 V k J n F 1 b 3 Q 7 L C Z x d W 9 0 O 1 B s Y W N l Z C Z x d W 9 0 O y w m c X V v d D t S Z W Z l c m V u Y 2 V z J n F 1 b 3 Q 7 L C Z x d W 9 0 O 1 Z h b H V l J n F 1 b 3 Q 7 L C Z x d W 9 0 O 0 Z v b 3 R w c m l u d C Z x d W 9 0 O y w m c X V v d D t R d W F u d G l 0 e S Z x d W 9 0 O 1 0 i I C 8 + P E V u d H J 5 I F R 5 c G U 9 I k Z p b G x D b 2 x 1 b W 5 U e X B l c y I g V m F s d W U 9 I n N B d 1 l H Q m d Z R 0 F 3 P T 0 i I C 8 + P E V u d H J 5 I F R 5 c G U 9 I k Z p b G x M Y X N 0 V X B k Y X R l Z C I g V m F s d W U 9 I m Q y M D I 1 L T A 1 L T A x V D E 4 O j A x O j E 0 L j A z O D g 3 M T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N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D Q l 9 X Y X R l c n N 5 c 3 R l Z W 0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D Q l 9 X Y X R l c n N 5 c 3 R l Z W 0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N C X 1 d h d G V y c 3 l z d G V l b S 9 U e X B l J T I w Z 2 V 3 a W p 6 a W d k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Q x D R L + u Y d G t l n I p b s j x z U A A A A A A g A A A A A A E G Y A A A A B A A A g A A A A B p s v o G B 6 s P t T d 2 R + 1 H 7 5 U U 7 t H r G 3 F 2 + X B y z a 8 + I X h j c A A A A A D o A A A A A C A A A g A A A A W T g E 7 7 g L m n 1 i 8 j 9 d J I 9 y D u F + w J F R O 9 t D i 6 Q b u b 6 x h Z R Q A A A A l 3 T W A N v V o A v o o z 9 1 T d h 3 C w S Q 7 h 2 W x M F 3 1 s 9 f N / 3 9 B 6 b v 9 D s + i 0 m L 5 p B 0 u V q 9 Z 3 N a Z D 2 + t 9 5 C 7 I M g e Q T k 7 4 7 V Q x a k C C o S R X F n t 4 m W D H R 6 I F x A A A A A 0 7 3 c Q 2 V o Q r e N C P z r g 0 t u 4 1 + d / F U D M n i v j S E + 8 R y q o i h G 9 A t w y I a M p + V / o U J 4 1 w G M o w i X D s K 2 v 1 i A f S P c 0 u 6 3 7 A =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e601f28-1cb4-4d51-afb5-405c24b0aef5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7581A9E-B1B7-4073-AD80-20326F4E9A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601f28-1cb4-4d51-afb5-405c24b0aef5"/>
    <ds:schemaRef ds:uri="7b5640c2-0ef9-45b5-a224-2dec6e355c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485BDC7-8840-4C33-BEE6-428EA790BBA7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B6F27CC6-C2D0-4874-8769-D37D775F3894}">
  <ds:schemaRefs>
    <ds:schemaRef ds:uri="http://schemas.microsoft.com/office/2006/metadata/properties"/>
    <ds:schemaRef ds:uri="http://schemas.microsoft.com/office/infopath/2007/PartnerControls"/>
    <ds:schemaRef ds:uri="4e601f28-1cb4-4d51-afb5-405c24b0aef5"/>
    <ds:schemaRef ds:uri="http://www.w3.org/XML/1998/namespace"/>
    <ds:schemaRef ds:uri="http://purl.org/dc/dcmitype/"/>
    <ds:schemaRef ds:uri="http://purl.org/dc/elements/1.1/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7b5640c2-0ef9-45b5-a224-2dec6e355c8b"/>
  </ds:schemaRefs>
</ds:datastoreItem>
</file>

<file path=customXml/itemProps4.xml><?xml version="1.0" encoding="utf-8"?>
<ds:datastoreItem xmlns:ds="http://schemas.openxmlformats.org/officeDocument/2006/customXml" ds:itemID="{0B56542A-DC41-42E9-B1F5-57D99A1DCA7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VF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Sander Haustraete</dc:creator>
  <cp:keywords/>
  <dc:description/>
  <cp:lastModifiedBy>Niels Verhoeve</cp:lastModifiedBy>
  <cp:revision/>
  <dcterms:created xsi:type="dcterms:W3CDTF">2024-12-10T14:08:47Z</dcterms:created>
  <dcterms:modified xsi:type="dcterms:W3CDTF">2025-05-11T15:37:44Z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0x0101005903DB46F23908438FB5D6E19756BAC7</vt:lpwstr>
  </property>
</Properties>
</file>