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u365-my.sharepoint.com/personal/u7469354_anu_edu_au/Documents/Subjects Y1S1/ENGN1211 DisCo/Group Shared Folder/MS3/"/>
    </mc:Choice>
  </mc:AlternateContent>
  <xr:revisionPtr revIDLastSave="8" documentId="8_{7CC5CE10-F463-43FD-BB3F-B41CA2B12C6A}" xr6:coauthVersionLast="47" xr6:coauthVersionMax="47" xr10:uidLastSave="{37E3C2B6-7426-4491-AB93-A1283F502083}"/>
  <bookViews>
    <workbookView xWindow="-110" yWindow="-110" windowWidth="19420" windowHeight="11020" xr2:uid="{BD80E1EB-8193-431A-AA60-4C9A913266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  <c r="G9" i="1"/>
  <c r="G8" i="1"/>
  <c r="G7" i="1"/>
  <c r="G6" i="1"/>
  <c r="G5" i="1"/>
  <c r="G3" i="1"/>
  <c r="G4" i="1"/>
  <c r="F16" i="1"/>
  <c r="E16" i="1"/>
  <c r="D16" i="1"/>
  <c r="C16" i="1"/>
  <c r="F15" i="1"/>
  <c r="E15" i="1"/>
  <c r="D15" i="1"/>
  <c r="C15" i="1"/>
  <c r="F14" i="1"/>
  <c r="E14" i="1"/>
  <c r="D14" i="1"/>
  <c r="C14" i="1"/>
  <c r="C12" i="1"/>
  <c r="E12" i="1" s="1"/>
  <c r="C10" i="1"/>
  <c r="E10" i="1" s="1"/>
  <c r="E13" i="1"/>
  <c r="E11" i="1"/>
  <c r="E9" i="1"/>
  <c r="F13" i="1"/>
  <c r="F11" i="1"/>
  <c r="F10" i="1"/>
  <c r="F9" i="1"/>
  <c r="F8" i="1"/>
  <c r="F7" i="1"/>
  <c r="F6" i="1"/>
  <c r="F5" i="1"/>
  <c r="E8" i="1"/>
  <c r="E7" i="1"/>
  <c r="E6" i="1"/>
  <c r="E5" i="1"/>
  <c r="E4" i="1"/>
  <c r="F4" i="1"/>
  <c r="F12" i="1" l="1"/>
</calcChain>
</file>

<file path=xl/sharedStrings.xml><?xml version="1.0" encoding="utf-8"?>
<sst xmlns="http://schemas.openxmlformats.org/spreadsheetml/2006/main" count="10" uniqueCount="10">
  <si>
    <t>Test</t>
  </si>
  <si>
    <t>Dist Parralel</t>
  </si>
  <si>
    <t>Lateral Disp (L is +tve)</t>
  </si>
  <si>
    <t>Dist</t>
  </si>
  <si>
    <t>Target</t>
  </si>
  <si>
    <t>Angle Degrees</t>
  </si>
  <si>
    <t>Mean</t>
  </si>
  <si>
    <t>Median</t>
  </si>
  <si>
    <t>SdDev</t>
  </si>
  <si>
    <t>Angle 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</si>
</sst>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X</a:t>
            </a:r>
            <a:r>
              <a:rPr lang="en-AU" baseline="0"/>
              <a:t> </a:t>
            </a:r>
            <a:r>
              <a:rPr lang="en-AU"/>
              <a:t>vs Y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Measuments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Sheet1!$C$4:$C$13</c:f>
              <c:numCache>
                <c:formatCode>0.0</c:formatCode>
                <c:ptCount val="10"/>
                <c:pt idx="0">
                  <c:v>252</c:v>
                </c:pt>
                <c:pt idx="1">
                  <c:v>252</c:v>
                </c:pt>
                <c:pt idx="2">
                  <c:v>246</c:v>
                </c:pt>
                <c:pt idx="3">
                  <c:v>241</c:v>
                </c:pt>
                <c:pt idx="4">
                  <c:v>236</c:v>
                </c:pt>
                <c:pt idx="5">
                  <c:v>247</c:v>
                </c:pt>
                <c:pt idx="6">
                  <c:v>230</c:v>
                </c:pt>
                <c:pt idx="7">
                  <c:v>244</c:v>
                </c:pt>
                <c:pt idx="8">
                  <c:v>246</c:v>
                </c:pt>
                <c:pt idx="9">
                  <c:v>217</c:v>
                </c:pt>
              </c:numCache>
            </c:numRef>
          </c:xVal>
          <c:yVal>
            <c:numRef>
              <c:f>Sheet1!$D$4:$D$13</c:f>
              <c:numCache>
                <c:formatCode>0.0</c:formatCode>
                <c:ptCount val="10"/>
                <c:pt idx="0">
                  <c:v>7</c:v>
                </c:pt>
                <c:pt idx="1">
                  <c:v>22</c:v>
                </c:pt>
                <c:pt idx="2">
                  <c:v>9</c:v>
                </c:pt>
                <c:pt idx="3">
                  <c:v>39</c:v>
                </c:pt>
                <c:pt idx="4">
                  <c:v>20</c:v>
                </c:pt>
                <c:pt idx="5">
                  <c:v>-7</c:v>
                </c:pt>
                <c:pt idx="6">
                  <c:v>-19</c:v>
                </c:pt>
                <c:pt idx="7">
                  <c:v>1</c:v>
                </c:pt>
                <c:pt idx="8">
                  <c:v>-11</c:v>
                </c:pt>
                <c:pt idx="9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6-44A8-B4A9-E6AD29E484F2}"/>
            </c:ext>
          </c:extLst>
        </c:ser>
        <c:ser>
          <c:idx val="1"/>
          <c:order val="1"/>
          <c:tx>
            <c:v>Target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</c:f>
              <c:numCache>
                <c:formatCode>0.0</c:formatCode>
                <c:ptCount val="1"/>
                <c:pt idx="0">
                  <c:v>250</c:v>
                </c:pt>
              </c:numCache>
            </c:numRef>
          </c:xVal>
          <c:yVal>
            <c:numRef>
              <c:f>Sheet1!$D$3</c:f>
              <c:numCache>
                <c:formatCode>0.0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E6-44A8-B4A9-E6AD29E484F2}"/>
            </c:ext>
          </c:extLst>
        </c:ser>
        <c:ser>
          <c:idx val="2"/>
          <c:order val="2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Sheet1!$C$14</c:f>
              <c:numCache>
                <c:formatCode>General</c:formatCode>
                <c:ptCount val="1"/>
                <c:pt idx="0">
                  <c:v>241.1</c:v>
                </c:pt>
              </c:numCache>
            </c:numRef>
          </c:xVal>
          <c:yVal>
            <c:numRef>
              <c:f>Sheet1!$D$14</c:f>
              <c:numCache>
                <c:formatCode>0.0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E6-44A8-B4A9-E6AD29E484F2}"/>
            </c:ext>
          </c:extLst>
        </c:ser>
        <c:ser>
          <c:idx val="3"/>
          <c:order val="3"/>
          <c:tx>
            <c:v>Median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Sheet1!$C$15</c:f>
              <c:numCache>
                <c:formatCode>0.0</c:formatCode>
                <c:ptCount val="1"/>
                <c:pt idx="0">
                  <c:v>245</c:v>
                </c:pt>
              </c:numCache>
            </c:numRef>
          </c:xVal>
          <c:yVal>
            <c:numRef>
              <c:f>Sheet1!$D$15</c:f>
              <c:numCache>
                <c:formatCode>0.0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E6-44A8-B4A9-E6AD29E48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562703"/>
        <c:axId val="848567279"/>
      </c:scatterChart>
      <c:valAx>
        <c:axId val="84856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X Displacement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67279"/>
        <c:crosses val="autoZero"/>
        <c:crossBetween val="midCat"/>
      </c:valAx>
      <c:valAx>
        <c:axId val="84856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Y Displacement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62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16</xdr:row>
      <xdr:rowOff>88900</xdr:rowOff>
    </xdr:from>
    <xdr:to>
      <xdr:col>6</xdr:col>
      <xdr:colOff>422275</xdr:colOff>
      <xdr:row>31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6C201B-533A-44DD-BB8E-08489AC7F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F889-0A69-4AC0-BA67-F7398CC5A596}">
  <dimension ref="B2:G16"/>
  <sheetViews>
    <sheetView tabSelected="1" topLeftCell="A2" workbookViewId="0">
      <selection activeCell="J11" sqref="J11"/>
    </sheetView>
  </sheetViews>
  <sheetFormatPr defaultRowHeight="14.5" x14ac:dyDescent="0.35"/>
  <cols>
    <col min="3" max="3" width="11.90625" customWidth="1"/>
    <col min="4" max="4" width="20.08984375" customWidth="1"/>
  </cols>
  <sheetData>
    <row r="2" spans="2:7" x14ac:dyDescent="0.35">
      <c r="B2" t="s">
        <v>0</v>
      </c>
      <c r="C2" t="s">
        <v>1</v>
      </c>
      <c r="D2" t="s">
        <v>2</v>
      </c>
      <c r="E2" t="s">
        <v>5</v>
      </c>
      <c r="F2" t="s">
        <v>3</v>
      </c>
      <c r="G2" t="s">
        <v>9</v>
      </c>
    </row>
    <row r="3" spans="2:7" x14ac:dyDescent="0.35">
      <c r="B3" t="s">
        <v>4</v>
      </c>
      <c r="C3" s="2">
        <v>250</v>
      </c>
      <c r="D3" s="2">
        <v>0</v>
      </c>
      <c r="E3">
        <v>0</v>
      </c>
      <c r="F3">
        <v>250</v>
      </c>
      <c r="G3">
        <f>ATAN2(C3,D3)</f>
        <v>0</v>
      </c>
    </row>
    <row r="4" spans="2:7" x14ac:dyDescent="0.35">
      <c r="B4">
        <v>1</v>
      </c>
      <c r="C4" s="2">
        <v>252</v>
      </c>
      <c r="D4" s="2">
        <v>7</v>
      </c>
      <c r="E4" s="1">
        <f>(180/3.1415)*ATAN2(C4,D4)</f>
        <v>1.5911871993683864</v>
      </c>
      <c r="F4" s="2">
        <f>SQRT(C4^2+D4^2)</f>
        <v>252.0972034751675</v>
      </c>
      <c r="G4" s="1">
        <f>ATAN2(C4,D4)</f>
        <v>2.7770636593421036E-2</v>
      </c>
    </row>
    <row r="5" spans="2:7" x14ac:dyDescent="0.35">
      <c r="B5">
        <v>2</v>
      </c>
      <c r="C5" s="2">
        <v>252</v>
      </c>
      <c r="D5" s="2">
        <v>22</v>
      </c>
      <c r="E5" s="1">
        <f t="shared" ref="E5:E13" si="0">(180/3.1415)*ATAN2(C5,D5)</f>
        <v>4.9895097230252539</v>
      </c>
      <c r="F5" s="2">
        <f t="shared" ref="F5:F13" si="1">SQRT(C5^2+D5^2)</f>
        <v>252.95849461917661</v>
      </c>
      <c r="G5" s="1">
        <f t="shared" ref="G5:G15" si="2">ATAN2(C5,D5)</f>
        <v>8.7080804416021312E-2</v>
      </c>
    </row>
    <row r="6" spans="2:7" x14ac:dyDescent="0.35">
      <c r="B6">
        <v>3</v>
      </c>
      <c r="C6" s="2">
        <v>246</v>
      </c>
      <c r="D6" s="2">
        <v>9</v>
      </c>
      <c r="E6" s="1">
        <f t="shared" si="0"/>
        <v>2.0953143607949856</v>
      </c>
      <c r="F6" s="2">
        <f t="shared" si="1"/>
        <v>246.16457909293123</v>
      </c>
      <c r="G6" s="1">
        <f t="shared" si="2"/>
        <v>3.6569055913541378E-2</v>
      </c>
    </row>
    <row r="7" spans="2:7" x14ac:dyDescent="0.35">
      <c r="B7">
        <v>4</v>
      </c>
      <c r="C7" s="2">
        <v>241</v>
      </c>
      <c r="D7" s="2">
        <v>39</v>
      </c>
      <c r="E7" s="1">
        <f t="shared" si="0"/>
        <v>9.1925142035638654</v>
      </c>
      <c r="F7" s="2">
        <f t="shared" si="1"/>
        <v>244.13520843991347</v>
      </c>
      <c r="G7" s="1">
        <f t="shared" si="2"/>
        <v>0.16043490761386603</v>
      </c>
    </row>
    <row r="8" spans="2:7" x14ac:dyDescent="0.35">
      <c r="B8">
        <v>5</v>
      </c>
      <c r="C8" s="2">
        <v>236</v>
      </c>
      <c r="D8" s="2">
        <v>20</v>
      </c>
      <c r="E8" s="1">
        <f t="shared" si="0"/>
        <v>4.8441432412349714</v>
      </c>
      <c r="F8" s="2">
        <f t="shared" si="1"/>
        <v>236.84594148939939</v>
      </c>
      <c r="G8" s="1">
        <f t="shared" si="2"/>
        <v>8.4543755512998128E-2</v>
      </c>
    </row>
    <row r="9" spans="2:7" x14ac:dyDescent="0.35">
      <c r="B9">
        <v>6</v>
      </c>
      <c r="C9" s="2">
        <v>247</v>
      </c>
      <c r="D9" s="2">
        <v>-7</v>
      </c>
      <c r="E9" s="1">
        <f>(180/3.1415)*ATAN2(C9,D9)</f>
        <v>-1.6233804027240462</v>
      </c>
      <c r="F9" s="2">
        <f t="shared" si="1"/>
        <v>247.09917037497314</v>
      </c>
      <c r="G9" s="1">
        <f t="shared" si="2"/>
        <v>-2.8332497417542176E-2</v>
      </c>
    </row>
    <row r="10" spans="2:7" x14ac:dyDescent="0.35">
      <c r="B10">
        <v>7</v>
      </c>
      <c r="C10" s="2">
        <f>300-70</f>
        <v>230</v>
      </c>
      <c r="D10" s="2">
        <v>-19</v>
      </c>
      <c r="E10" s="1">
        <f t="shared" si="0"/>
        <v>-4.7225461598616043</v>
      </c>
      <c r="F10" s="2">
        <f t="shared" si="1"/>
        <v>230.7834482799839</v>
      </c>
      <c r="G10" s="1">
        <f t="shared" si="2"/>
        <v>-8.2421548673362405E-2</v>
      </c>
    </row>
    <row r="11" spans="2:7" x14ac:dyDescent="0.35">
      <c r="B11">
        <v>8</v>
      </c>
      <c r="C11" s="2">
        <v>244</v>
      </c>
      <c r="D11" s="2">
        <v>1</v>
      </c>
      <c r="E11" s="1">
        <f t="shared" si="0"/>
        <v>0.23482437936423872</v>
      </c>
      <c r="F11" s="2">
        <f t="shared" si="1"/>
        <v>244.00204917172314</v>
      </c>
      <c r="G11" s="1">
        <f t="shared" si="2"/>
        <v>4.0983377098486448E-3</v>
      </c>
    </row>
    <row r="12" spans="2:7" x14ac:dyDescent="0.35">
      <c r="B12">
        <v>9</v>
      </c>
      <c r="C12" s="2">
        <f>300-54</f>
        <v>246</v>
      </c>
      <c r="D12" s="2">
        <v>-11</v>
      </c>
      <c r="E12" s="1">
        <f t="shared" si="0"/>
        <v>-2.5603764059471015</v>
      </c>
      <c r="F12" s="2">
        <f t="shared" si="1"/>
        <v>246.24581214713075</v>
      </c>
      <c r="G12" s="1">
        <f t="shared" si="2"/>
        <v>-4.4685680440460111E-2</v>
      </c>
    </row>
    <row r="13" spans="2:7" x14ac:dyDescent="0.35">
      <c r="B13">
        <v>10</v>
      </c>
      <c r="C13" s="2">
        <v>217</v>
      </c>
      <c r="D13" s="2">
        <v>29</v>
      </c>
      <c r="E13" s="1">
        <f t="shared" si="0"/>
        <v>7.612162098813787</v>
      </c>
      <c r="F13" s="2">
        <f t="shared" si="1"/>
        <v>218.92921230388603</v>
      </c>
      <c r="G13" s="1">
        <f t="shared" si="2"/>
        <v>0.13285337351901952</v>
      </c>
    </row>
    <row r="14" spans="2:7" x14ac:dyDescent="0.35">
      <c r="B14" t="s">
        <v>6</v>
      </c>
      <c r="C14">
        <f>AVERAGE(C4:C13)</f>
        <v>241.1</v>
      </c>
      <c r="D14" s="2">
        <f>AVERAGE(D4:D13)</f>
        <v>9</v>
      </c>
      <c r="E14" s="1">
        <f>AVERAGE(E4:E13)</f>
        <v>2.165335223763273</v>
      </c>
      <c r="F14" s="2">
        <f>AVERAGE(F4:F13)</f>
        <v>241.92611193942852</v>
      </c>
      <c r="G14" s="1">
        <f t="shared" si="2"/>
        <v>3.7311585023637121E-2</v>
      </c>
    </row>
    <row r="15" spans="2:7" x14ac:dyDescent="0.35">
      <c r="B15" t="s">
        <v>7</v>
      </c>
      <c r="C15" s="2">
        <f>MEDIAN(C4:C13)</f>
        <v>245</v>
      </c>
      <c r="D15" s="2">
        <f>MEDIAN(D4:D13)</f>
        <v>8</v>
      </c>
      <c r="E15" s="1">
        <f>MEDIAN(E4:E13)</f>
        <v>1.843250780081686</v>
      </c>
      <c r="F15" s="2">
        <f>MEDIAN(F4:F13)</f>
        <v>245.14989376642234</v>
      </c>
      <c r="G15" s="1">
        <f t="shared" si="2"/>
        <v>3.2641463501189183E-2</v>
      </c>
    </row>
    <row r="16" spans="2:7" x14ac:dyDescent="0.35">
      <c r="B16" t="s">
        <v>8</v>
      </c>
      <c r="C16" s="2">
        <f>_xlfn.STDEV.S(C4:C13)</f>
        <v>10.846914563854348</v>
      </c>
      <c r="D16" s="2">
        <f>_xlfn.STDEV.S(D4:D13)</f>
        <v>18.553226733434329</v>
      </c>
      <c r="E16" s="1">
        <f>_xlfn.STDEV.S(E4:E13)</f>
        <v>4.5017550759384832</v>
      </c>
      <c r="F16" s="2">
        <f>_xlfn.STDEV.S(F4:F13)</f>
        <v>10.416672633123854</v>
      </c>
      <c r="G16" s="2">
        <f>_xlfn.STDEV.S(G4:G13)</f>
        <v>7.8568130950337475E-2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Bos</dc:creator>
  <cp:lastModifiedBy>Jacob Bos</cp:lastModifiedBy>
  <dcterms:created xsi:type="dcterms:W3CDTF">2022-04-27T00:07:01Z</dcterms:created>
  <dcterms:modified xsi:type="dcterms:W3CDTF">2022-04-27T00:50:56Z</dcterms:modified>
</cp:coreProperties>
</file>