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985A9D07-F4F6-4C46-B405-99D0C69405AD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37" i="1" l="1"/>
  <c r="P38" i="1"/>
  <c r="P37" i="1"/>
  <c r="X35" i="1"/>
  <c r="X36" i="1"/>
  <c r="X37" i="1"/>
  <c r="X38" i="1"/>
  <c r="W35" i="1"/>
  <c r="W36" i="1"/>
  <c r="W38" i="1"/>
  <c r="J39" i="1"/>
  <c r="J37" i="1"/>
  <c r="J36" i="1"/>
  <c r="J35" i="1"/>
  <c r="D37" i="1"/>
  <c r="D35" i="1"/>
  <c r="D36" i="1"/>
  <c r="D34" i="1"/>
  <c r="D33" i="1"/>
  <c r="D32" i="1"/>
  <c r="W28" i="1" l="1"/>
  <c r="W29" i="1"/>
  <c r="W30" i="1"/>
  <c r="W31" i="1"/>
  <c r="W32" i="1"/>
  <c r="W33" i="1"/>
  <c r="W27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23" i="1"/>
  <c r="J24" i="1"/>
  <c r="J25" i="1"/>
  <c r="J26" i="1"/>
  <c r="J27" i="1"/>
  <c r="J28" i="1"/>
  <c r="J29" i="1"/>
  <c r="J30" i="1"/>
  <c r="J31" i="1"/>
  <c r="J32" i="1"/>
  <c r="J33" i="1"/>
  <c r="J34" i="1"/>
  <c r="J23" i="1"/>
  <c r="D24" i="1"/>
  <c r="D25" i="1"/>
  <c r="D26" i="1"/>
  <c r="D27" i="1"/>
  <c r="D28" i="1"/>
  <c r="D29" i="1"/>
  <c r="D30" i="1"/>
  <c r="D31" i="1"/>
  <c r="D23" i="1"/>
</calcChain>
</file>

<file path=xl/sharedStrings.xml><?xml version="1.0" encoding="utf-8"?>
<sst xmlns="http://schemas.openxmlformats.org/spreadsheetml/2006/main" count="18" uniqueCount="8">
  <si>
    <t>Escala 1</t>
  </si>
  <si>
    <t>Frec</t>
  </si>
  <si>
    <t>Escala 2</t>
  </si>
  <si>
    <t>Escala 3</t>
  </si>
  <si>
    <t xml:space="preserve">Frec </t>
  </si>
  <si>
    <t>Periodo</t>
  </si>
  <si>
    <t>Capacita</t>
  </si>
  <si>
    <t xml:space="preserve">Periodo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</si>
</sst>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</a:t>
            </a:r>
            <a:r>
              <a:rPr lang="en-US" baseline="0"/>
              <a:t> 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Hoja1!$E$22</c:f>
              <c:strCache>
                <c:ptCount val="1"/>
                <c:pt idx="0">
                  <c:v>Capacita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663364308762638E-2"/>
                  <c:y val="-0.1860793963254593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Hoja1!$D$23:$D$31</c:f>
              <c:numCache>
                <c:formatCode>General</c:formatCode>
                <c:ptCount val="9"/>
                <c:pt idx="0">
                  <c:v>0.05</c:v>
                </c:pt>
                <c:pt idx="1">
                  <c:v>1.1976047904191617E-3</c:v>
                </c:pt>
                <c:pt idx="2">
                  <c:v>8.2576383154417832E-4</c:v>
                </c:pt>
                <c:pt idx="3">
                  <c:v>4.2105263157894736E-3</c:v>
                </c:pt>
                <c:pt idx="4">
                  <c:v>4.3478260869565216E-2</c:v>
                </c:pt>
                <c:pt idx="5">
                  <c:v>0.14285714285714285</c:v>
                </c:pt>
                <c:pt idx="6">
                  <c:v>0.2</c:v>
                </c:pt>
                <c:pt idx="7">
                  <c:v>0.13333333333333333</c:v>
                </c:pt>
                <c:pt idx="8">
                  <c:v>1.834862385321101E-2</c:v>
                </c:pt>
              </c:numCache>
            </c:numRef>
          </c:xVal>
          <c:yVal>
            <c:numRef>
              <c:f>Hoja1!$E$23:$E$31</c:f>
              <c:numCache>
                <c:formatCode>General</c:formatCode>
                <c:ptCount val="9"/>
                <c:pt idx="0">
                  <c:v>27.3</c:v>
                </c:pt>
                <c:pt idx="1">
                  <c:v>0.58399999999999996</c:v>
                </c:pt>
                <c:pt idx="2">
                  <c:v>0.39300000000000002</c:v>
                </c:pt>
                <c:pt idx="3">
                  <c:v>2.2200000000000002</c:v>
                </c:pt>
                <c:pt idx="4">
                  <c:v>21.5</c:v>
                </c:pt>
                <c:pt idx="5">
                  <c:v>70.599999999999994</c:v>
                </c:pt>
                <c:pt idx="6">
                  <c:v>100.2</c:v>
                </c:pt>
                <c:pt idx="7">
                  <c:v>69.3</c:v>
                </c:pt>
                <c:pt idx="8">
                  <c:v>10.3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F4-4EDF-AAFF-76A33B359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4452552"/>
        <c:axId val="434456488"/>
      </c:scatterChart>
      <c:valAx>
        <c:axId val="434452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4456488"/>
        <c:crosses val="autoZero"/>
        <c:crossBetween val="midCat"/>
      </c:valAx>
      <c:valAx>
        <c:axId val="4344564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Capacitancia</a:t>
                </a:r>
                <a:r>
                  <a:rPr lang="es-ES" baseline="0"/>
                  <a:t> nF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4452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</a:t>
            </a:r>
            <a:r>
              <a:rPr lang="en-US" baseline="0"/>
              <a:t>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Hoja1!$K$22</c:f>
              <c:strCache>
                <c:ptCount val="1"/>
                <c:pt idx="0">
                  <c:v>Capacita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2.4687882764654417E-2"/>
                  <c:y val="-0.1439351851851851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Hoja1!$J$23:$J$34</c:f>
              <c:numCache>
                <c:formatCode>General</c:formatCode>
                <c:ptCount val="12"/>
                <c:pt idx="0">
                  <c:v>0.5</c:v>
                </c:pt>
                <c:pt idx="1">
                  <c:v>6.0606060606060608E-2</c:v>
                </c:pt>
                <c:pt idx="2">
                  <c:v>5.263157894736842E-3</c:v>
                </c:pt>
                <c:pt idx="3">
                  <c:v>6.4516129032258063E-2</c:v>
                </c:pt>
                <c:pt idx="4">
                  <c:v>1.9230769230769232E-2</c:v>
                </c:pt>
                <c:pt idx="5">
                  <c:v>4.1666666666666666E-3</c:v>
                </c:pt>
                <c:pt idx="6">
                  <c:v>1.3333333333333334E-2</c:v>
                </c:pt>
                <c:pt idx="7">
                  <c:v>1.3605442176870748E-2</c:v>
                </c:pt>
                <c:pt idx="8">
                  <c:v>4.4444444444444447E-4</c:v>
                </c:pt>
                <c:pt idx="9">
                  <c:v>0.10526315789473684</c:v>
                </c:pt>
                <c:pt idx="10">
                  <c:v>9.0909090909090912E-2</c:v>
                </c:pt>
                <c:pt idx="11">
                  <c:v>0.2</c:v>
                </c:pt>
              </c:numCache>
            </c:numRef>
          </c:xVal>
          <c:yVal>
            <c:numRef>
              <c:f>Hoja1!$K$23:$K$34</c:f>
              <c:numCache>
                <c:formatCode>General</c:formatCode>
                <c:ptCount val="12"/>
                <c:pt idx="0">
                  <c:v>2210</c:v>
                </c:pt>
                <c:pt idx="1">
                  <c:v>0.318</c:v>
                </c:pt>
                <c:pt idx="2">
                  <c:v>27.3</c:v>
                </c:pt>
                <c:pt idx="3">
                  <c:v>0.33600000000000002</c:v>
                </c:pt>
                <c:pt idx="4">
                  <c:v>100.1</c:v>
                </c:pt>
                <c:pt idx="5">
                  <c:v>21.5</c:v>
                </c:pt>
                <c:pt idx="6">
                  <c:v>69.2</c:v>
                </c:pt>
                <c:pt idx="7">
                  <c:v>70.599999999999994</c:v>
                </c:pt>
                <c:pt idx="8">
                  <c:v>2.2200000000000002</c:v>
                </c:pt>
                <c:pt idx="9">
                  <c:v>550</c:v>
                </c:pt>
                <c:pt idx="10">
                  <c:v>468</c:v>
                </c:pt>
                <c:pt idx="11">
                  <c:v>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7B-4BD9-A561-D3E307A0B9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94632"/>
        <c:axId val="474199224"/>
      </c:scatterChart>
      <c:valAx>
        <c:axId val="474194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  <a:r>
                  <a:rPr lang="es-ES" baseline="0"/>
                  <a:t> 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199224"/>
        <c:crosses val="autoZero"/>
        <c:crossBetween val="midCat"/>
      </c:valAx>
      <c:valAx>
        <c:axId val="474199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Capacitancia</a:t>
                </a:r>
                <a:r>
                  <a:rPr lang="es-ES" baseline="0"/>
                  <a:t> nF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74194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Hoja1!$Q$22</c:f>
              <c:strCache>
                <c:ptCount val="1"/>
                <c:pt idx="0">
                  <c:v>Capacita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1659582073203038E-2"/>
                  <c:y val="-0.1578240740740740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Hoja1!$P$23:$P$36</c:f>
              <c:numCache>
                <c:formatCode>General</c:formatCode>
                <c:ptCount val="14"/>
                <c:pt idx="0">
                  <c:v>7.1428571428571425E-2</c:v>
                </c:pt>
                <c:pt idx="1">
                  <c:v>0.4</c:v>
                </c:pt>
                <c:pt idx="2">
                  <c:v>0.18181818181818182</c:v>
                </c:pt>
                <c:pt idx="3">
                  <c:v>4.0816326530612242E-2</c:v>
                </c:pt>
                <c:pt idx="4">
                  <c:v>5.681818181818182E-3</c:v>
                </c:pt>
                <c:pt idx="5">
                  <c:v>1.0256410256410256E-2</c:v>
                </c:pt>
                <c:pt idx="6">
                  <c:v>6.6225165562913907E-3</c:v>
                </c:pt>
                <c:pt idx="7">
                  <c:v>0.18181818181818182</c:v>
                </c:pt>
                <c:pt idx="8">
                  <c:v>0.22222222222222221</c:v>
                </c:pt>
                <c:pt idx="9">
                  <c:v>2.2222222222222223E-2</c:v>
                </c:pt>
                <c:pt idx="10">
                  <c:v>2.014098690835851E-3</c:v>
                </c:pt>
                <c:pt idx="11">
                  <c:v>4.878048780487805E-2</c:v>
                </c:pt>
                <c:pt idx="12">
                  <c:v>9.0909090909090912E-2</c:v>
                </c:pt>
                <c:pt idx="13">
                  <c:v>0.66666666666666663</c:v>
                </c:pt>
              </c:numCache>
            </c:numRef>
          </c:xVal>
          <c:yVal>
            <c:numRef>
              <c:f>Hoja1!$Q$23:$Q$36</c:f>
              <c:numCache>
                <c:formatCode>General</c:formatCode>
                <c:ptCount val="14"/>
                <c:pt idx="0">
                  <c:v>37.200000000000003</c:v>
                </c:pt>
                <c:pt idx="1">
                  <c:v>201</c:v>
                </c:pt>
                <c:pt idx="2">
                  <c:v>97.8</c:v>
                </c:pt>
                <c:pt idx="3">
                  <c:v>21.4</c:v>
                </c:pt>
                <c:pt idx="4">
                  <c:v>2.91</c:v>
                </c:pt>
                <c:pt idx="5">
                  <c:v>5.21</c:v>
                </c:pt>
                <c:pt idx="6">
                  <c:v>3.415</c:v>
                </c:pt>
                <c:pt idx="7">
                  <c:v>92.9</c:v>
                </c:pt>
                <c:pt idx="8">
                  <c:v>112.8</c:v>
                </c:pt>
                <c:pt idx="9">
                  <c:v>11.04</c:v>
                </c:pt>
                <c:pt idx="10">
                  <c:v>1.0389999999999999</c:v>
                </c:pt>
                <c:pt idx="11">
                  <c:v>25.4</c:v>
                </c:pt>
                <c:pt idx="12">
                  <c:v>48.6</c:v>
                </c:pt>
                <c:pt idx="13">
                  <c:v>222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44-411E-A07F-C67648DD1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3824304"/>
        <c:axId val="333825616"/>
      </c:scatterChart>
      <c:valAx>
        <c:axId val="3338243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Periodo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825616"/>
        <c:crosses val="autoZero"/>
        <c:crossBetween val="midCat"/>
      </c:valAx>
      <c:valAx>
        <c:axId val="33382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Capacitancia</a:t>
                </a:r>
                <a:r>
                  <a:rPr lang="es-ES" baseline="0"/>
                  <a:t> uF</a:t>
                </a:r>
                <a:endParaRPr lang="es-E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338243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Escala</a:t>
            </a:r>
            <a:r>
              <a:rPr lang="en-US" baseline="0"/>
              <a:t> 2 v2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Hoja1!$X$23</c:f>
              <c:strCache>
                <c:ptCount val="1"/>
                <c:pt idx="0">
                  <c:v>Capacita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7018810148731408E-3"/>
                  <c:y val="-0.13930555555555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Hoja1!$W$24:$W$33</c:f>
              <c:numCache>
                <c:formatCode>General</c:formatCode>
                <c:ptCount val="10"/>
                <c:pt idx="0">
                  <c:v>0.5</c:v>
                </c:pt>
                <c:pt idx="1">
                  <c:v>5.2630000000000003E-3</c:v>
                </c:pt>
                <c:pt idx="2">
                  <c:v>1.9231000000000002E-2</c:v>
                </c:pt>
                <c:pt idx="3">
                  <c:v>4.1666666666666666E-3</c:v>
                </c:pt>
                <c:pt idx="4">
                  <c:v>1.3333333333333334E-2</c:v>
                </c:pt>
                <c:pt idx="5">
                  <c:v>1.3605442176870748E-2</c:v>
                </c:pt>
                <c:pt idx="6">
                  <c:v>4.4444444444444447E-4</c:v>
                </c:pt>
                <c:pt idx="7">
                  <c:v>0.10526315789473684</c:v>
                </c:pt>
                <c:pt idx="8">
                  <c:v>9.0909090909090912E-2</c:v>
                </c:pt>
                <c:pt idx="9">
                  <c:v>0.2</c:v>
                </c:pt>
              </c:numCache>
            </c:numRef>
          </c:xVal>
          <c:yVal>
            <c:numRef>
              <c:f>Hoja1!$X$24:$X$33</c:f>
              <c:numCache>
                <c:formatCode>General</c:formatCode>
                <c:ptCount val="10"/>
                <c:pt idx="0">
                  <c:v>2210</c:v>
                </c:pt>
                <c:pt idx="1">
                  <c:v>27.3</c:v>
                </c:pt>
                <c:pt idx="2">
                  <c:v>100.1</c:v>
                </c:pt>
                <c:pt idx="3">
                  <c:v>21.5</c:v>
                </c:pt>
                <c:pt idx="4">
                  <c:v>69.2</c:v>
                </c:pt>
                <c:pt idx="5">
                  <c:v>70.599999999999994</c:v>
                </c:pt>
                <c:pt idx="6">
                  <c:v>2.2200000000000002</c:v>
                </c:pt>
                <c:pt idx="7">
                  <c:v>550</c:v>
                </c:pt>
                <c:pt idx="8">
                  <c:v>468</c:v>
                </c:pt>
                <c:pt idx="9">
                  <c:v>1039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E0E-490A-B676-F72215306E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309264"/>
        <c:axId val="441309592"/>
      </c:scatterChart>
      <c:valAx>
        <c:axId val="441309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309592"/>
        <c:crosses val="autoZero"/>
        <c:crossBetween val="midCat"/>
      </c:valAx>
      <c:valAx>
        <c:axId val="441309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13092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Hoja1!$Q$22</c:f>
              <c:strCache>
                <c:ptCount val="1"/>
                <c:pt idx="0">
                  <c:v>Capacita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1390857392825898E-2"/>
                  <c:y val="-0.1020567220764071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ES"/>
                </a:p>
              </c:txPr>
            </c:trendlineLbl>
          </c:trendline>
          <c:xVal>
            <c:numRef>
              <c:f>Hoja1!$P$23:$P$39</c:f>
              <c:numCache>
                <c:formatCode>General</c:formatCode>
                <c:ptCount val="17"/>
                <c:pt idx="0">
                  <c:v>7.1428571428571425E-2</c:v>
                </c:pt>
                <c:pt idx="1">
                  <c:v>0.4</c:v>
                </c:pt>
                <c:pt idx="2">
                  <c:v>0.18181818181818182</c:v>
                </c:pt>
                <c:pt idx="3">
                  <c:v>4.0816326530612242E-2</c:v>
                </c:pt>
                <c:pt idx="4">
                  <c:v>5.681818181818182E-3</c:v>
                </c:pt>
                <c:pt idx="5">
                  <c:v>1.0256410256410256E-2</c:v>
                </c:pt>
                <c:pt idx="6">
                  <c:v>6.6225165562913907E-3</c:v>
                </c:pt>
                <c:pt idx="7">
                  <c:v>0.18181818181818182</c:v>
                </c:pt>
                <c:pt idx="8">
                  <c:v>0.22222222222222221</c:v>
                </c:pt>
                <c:pt idx="9">
                  <c:v>2.2222222222222223E-2</c:v>
                </c:pt>
                <c:pt idx="10">
                  <c:v>2.014098690835851E-3</c:v>
                </c:pt>
                <c:pt idx="11">
                  <c:v>4.878048780487805E-2</c:v>
                </c:pt>
                <c:pt idx="12">
                  <c:v>9.0909090909090912E-2</c:v>
                </c:pt>
                <c:pt idx="13">
                  <c:v>0.66666666666666663</c:v>
                </c:pt>
                <c:pt idx="14">
                  <c:v>4.5454545454545456E-2</c:v>
                </c:pt>
                <c:pt idx="15">
                  <c:v>7.1428571428571425E-2</c:v>
                </c:pt>
                <c:pt idx="16" formatCode="0.00">
                  <c:v>0.2</c:v>
                </c:pt>
              </c:numCache>
            </c:numRef>
          </c:xVal>
          <c:yVal>
            <c:numRef>
              <c:f>Hoja1!$Q$23:$Q$39</c:f>
              <c:numCache>
                <c:formatCode>General</c:formatCode>
                <c:ptCount val="17"/>
                <c:pt idx="0">
                  <c:v>37.200000000000003</c:v>
                </c:pt>
                <c:pt idx="1">
                  <c:v>201</c:v>
                </c:pt>
                <c:pt idx="2">
                  <c:v>97.8</c:v>
                </c:pt>
                <c:pt idx="3">
                  <c:v>21.4</c:v>
                </c:pt>
                <c:pt idx="4">
                  <c:v>2.91</c:v>
                </c:pt>
                <c:pt idx="5">
                  <c:v>5.21</c:v>
                </c:pt>
                <c:pt idx="6">
                  <c:v>3.415</c:v>
                </c:pt>
                <c:pt idx="7">
                  <c:v>92.9</c:v>
                </c:pt>
                <c:pt idx="8">
                  <c:v>112.8</c:v>
                </c:pt>
                <c:pt idx="9">
                  <c:v>11.04</c:v>
                </c:pt>
                <c:pt idx="10">
                  <c:v>1.0389999999999999</c:v>
                </c:pt>
                <c:pt idx="11">
                  <c:v>25.4</c:v>
                </c:pt>
                <c:pt idx="12">
                  <c:v>48.6</c:v>
                </c:pt>
                <c:pt idx="13">
                  <c:v>222</c:v>
                </c:pt>
                <c:pt idx="14">
                  <c:v>23.7</c:v>
                </c:pt>
                <c:pt idx="15">
                  <c:v>36.729999999999997</c:v>
                </c:pt>
                <c:pt idx="16">
                  <c:v>99.01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02B-47C4-BFFB-DDDD6F1733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4881240"/>
        <c:axId val="444884520"/>
      </c:scatterChart>
      <c:valAx>
        <c:axId val="4448812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884520"/>
        <c:crosses val="autoZero"/>
        <c:crossBetween val="midCat"/>
      </c:valAx>
      <c:valAx>
        <c:axId val="444884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44881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53</xdr:row>
      <xdr:rowOff>2721</xdr:rowOff>
    </xdr:from>
    <xdr:to>
      <xdr:col>7</xdr:col>
      <xdr:colOff>309902</xdr:colOff>
      <xdr:row>67</xdr:row>
      <xdr:rowOff>78921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3666AE0-1008-437D-8590-4D418C96D4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151248</xdr:colOff>
      <xdr:row>53</xdr:row>
      <xdr:rowOff>26901</xdr:rowOff>
    </xdr:from>
    <xdr:to>
      <xdr:col>15</xdr:col>
      <xdr:colOff>469028</xdr:colOff>
      <xdr:row>67</xdr:row>
      <xdr:rowOff>103101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F1749579-B3C7-4213-B0EB-ABA2AE1299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362857</xdr:colOff>
      <xdr:row>53</xdr:row>
      <xdr:rowOff>18823</xdr:rowOff>
    </xdr:from>
    <xdr:to>
      <xdr:col>24</xdr:col>
      <xdr:colOff>58057</xdr:colOff>
      <xdr:row>67</xdr:row>
      <xdr:rowOff>95023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E42C47CF-D1DE-452E-9D1F-E495A67BD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24</xdr:col>
      <xdr:colOff>504825</xdr:colOff>
      <xdr:row>52</xdr:row>
      <xdr:rowOff>169408</xdr:rowOff>
    </xdr:from>
    <xdr:to>
      <xdr:col>32</xdr:col>
      <xdr:colOff>200025</xdr:colOff>
      <xdr:row>67</xdr:row>
      <xdr:rowOff>55108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787C6328-B7AC-4DD3-922A-6F79984FAF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238125</xdr:colOff>
      <xdr:row>25</xdr:row>
      <xdr:rowOff>3571</xdr:rowOff>
    </xdr:from>
    <xdr:to>
      <xdr:col>17</xdr:col>
      <xdr:colOff>559594</xdr:colOff>
      <xdr:row>39</xdr:row>
      <xdr:rowOff>79771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DA0908C8-9437-44FE-B5F3-68E92556C9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3:X42"/>
  <sheetViews>
    <sheetView tabSelected="1" topLeftCell="E19" zoomScale="80" zoomScaleNormal="80" workbookViewId="0">
      <selection activeCell="P22" sqref="P22:Q39"/>
    </sheetView>
  </sheetViews>
  <sheetFormatPr baseColWidth="10" defaultColWidth="9.140625" defaultRowHeight="15" x14ac:dyDescent="0.25"/>
  <sheetData>
    <row r="3" spans="3:16" x14ac:dyDescent="0.25">
      <c r="C3" t="s">
        <v>0</v>
      </c>
      <c r="D3" t="s">
        <v>1</v>
      </c>
      <c r="I3" t="s">
        <v>2</v>
      </c>
      <c r="J3" t="s">
        <v>1</v>
      </c>
      <c r="O3" t="s">
        <v>3</v>
      </c>
      <c r="P3" t="s">
        <v>4</v>
      </c>
    </row>
    <row r="4" spans="3:16" x14ac:dyDescent="0.25">
      <c r="D4">
        <v>20</v>
      </c>
      <c r="J4">
        <v>2</v>
      </c>
      <c r="P4">
        <v>14</v>
      </c>
    </row>
    <row r="5" spans="3:16" x14ac:dyDescent="0.25">
      <c r="D5">
        <v>835</v>
      </c>
      <c r="J5">
        <v>16.5</v>
      </c>
      <c r="P5">
        <v>2.5</v>
      </c>
    </row>
    <row r="6" spans="3:16" x14ac:dyDescent="0.25">
      <c r="D6">
        <v>1211</v>
      </c>
      <c r="J6">
        <v>190</v>
      </c>
      <c r="P6">
        <v>5.5</v>
      </c>
    </row>
    <row r="7" spans="3:16" x14ac:dyDescent="0.25">
      <c r="D7">
        <v>237.5</v>
      </c>
      <c r="J7">
        <v>15.5</v>
      </c>
      <c r="P7">
        <v>24.5</v>
      </c>
    </row>
    <row r="8" spans="3:16" x14ac:dyDescent="0.25">
      <c r="D8">
        <v>23</v>
      </c>
      <c r="J8">
        <v>52</v>
      </c>
      <c r="P8">
        <v>176</v>
      </c>
    </row>
    <row r="9" spans="3:16" x14ac:dyDescent="0.25">
      <c r="D9">
        <v>7</v>
      </c>
      <c r="J9">
        <v>240</v>
      </c>
      <c r="P9">
        <v>97.5</v>
      </c>
    </row>
    <row r="10" spans="3:16" x14ac:dyDescent="0.25">
      <c r="D10">
        <v>5</v>
      </c>
      <c r="J10">
        <v>75</v>
      </c>
      <c r="P10">
        <v>151</v>
      </c>
    </row>
    <row r="11" spans="3:16" x14ac:dyDescent="0.25">
      <c r="D11">
        <v>7.5</v>
      </c>
      <c r="J11">
        <v>73.5</v>
      </c>
      <c r="P11">
        <v>5.5</v>
      </c>
    </row>
    <row r="12" spans="3:16" x14ac:dyDescent="0.25">
      <c r="D12">
        <v>54.5</v>
      </c>
      <c r="J12">
        <v>2250</v>
      </c>
      <c r="P12">
        <v>4.5</v>
      </c>
    </row>
    <row r="13" spans="3:16" x14ac:dyDescent="0.25">
      <c r="D13">
        <v>18.5</v>
      </c>
      <c r="J13">
        <v>9.5</v>
      </c>
      <c r="P13">
        <v>45</v>
      </c>
    </row>
    <row r="14" spans="3:16" x14ac:dyDescent="0.25">
      <c r="D14">
        <v>17.5</v>
      </c>
      <c r="J14">
        <v>11</v>
      </c>
      <c r="P14">
        <v>496.5</v>
      </c>
    </row>
    <row r="15" spans="3:16" x14ac:dyDescent="0.25">
      <c r="D15">
        <v>471.5</v>
      </c>
      <c r="J15">
        <v>5</v>
      </c>
      <c r="P15">
        <v>20.5</v>
      </c>
    </row>
    <row r="16" spans="3:16" x14ac:dyDescent="0.25">
      <c r="P16">
        <v>11</v>
      </c>
    </row>
    <row r="17" spans="3:24" x14ac:dyDescent="0.25">
      <c r="P17">
        <v>1.5</v>
      </c>
    </row>
    <row r="22" spans="3:24" x14ac:dyDescent="0.25">
      <c r="C22" t="s">
        <v>0</v>
      </c>
      <c r="D22" t="s">
        <v>5</v>
      </c>
      <c r="E22" t="s">
        <v>6</v>
      </c>
      <c r="I22" t="s">
        <v>2</v>
      </c>
      <c r="J22" t="s">
        <v>7</v>
      </c>
      <c r="K22" t="s">
        <v>6</v>
      </c>
      <c r="O22" t="s">
        <v>3</v>
      </c>
      <c r="P22" t="s">
        <v>5</v>
      </c>
      <c r="Q22" t="s">
        <v>6</v>
      </c>
    </row>
    <row r="23" spans="3:24" x14ac:dyDescent="0.25">
      <c r="D23">
        <f>1/D4</f>
        <v>0.05</v>
      </c>
      <c r="E23">
        <v>27.3</v>
      </c>
      <c r="J23">
        <f>1/J4</f>
        <v>0.5</v>
      </c>
      <c r="K23">
        <v>2210</v>
      </c>
      <c r="P23">
        <f>1/P4</f>
        <v>7.1428571428571425E-2</v>
      </c>
      <c r="Q23">
        <v>37.200000000000003</v>
      </c>
      <c r="V23" t="s">
        <v>2</v>
      </c>
      <c r="W23" t="s">
        <v>5</v>
      </c>
      <c r="X23" t="s">
        <v>6</v>
      </c>
    </row>
    <row r="24" spans="3:24" x14ac:dyDescent="0.25">
      <c r="D24">
        <f t="shared" ref="D24:D31" si="0">1/D5</f>
        <v>1.1976047904191617E-3</v>
      </c>
      <c r="E24">
        <v>0.58399999999999996</v>
      </c>
      <c r="J24">
        <f t="shared" ref="J24:J34" si="1">1/J5</f>
        <v>6.0606060606060608E-2</v>
      </c>
      <c r="K24">
        <v>0.318</v>
      </c>
      <c r="P24">
        <f t="shared" ref="P24:P36" si="2">1/P5</f>
        <v>0.4</v>
      </c>
      <c r="Q24">
        <v>201</v>
      </c>
      <c r="W24">
        <v>0.5</v>
      </c>
      <c r="X24">
        <v>2210</v>
      </c>
    </row>
    <row r="25" spans="3:24" x14ac:dyDescent="0.25">
      <c r="D25">
        <f t="shared" si="0"/>
        <v>8.2576383154417832E-4</v>
      </c>
      <c r="E25">
        <v>0.39300000000000002</v>
      </c>
      <c r="J25">
        <f t="shared" si="1"/>
        <v>5.263157894736842E-3</v>
      </c>
      <c r="K25">
        <v>27.3</v>
      </c>
      <c r="P25">
        <f t="shared" si="2"/>
        <v>0.18181818181818182</v>
      </c>
      <c r="Q25">
        <v>97.8</v>
      </c>
      <c r="W25">
        <v>5.2630000000000003E-3</v>
      </c>
      <c r="X25">
        <v>27.3</v>
      </c>
    </row>
    <row r="26" spans="3:24" x14ac:dyDescent="0.25">
      <c r="D26">
        <f t="shared" si="0"/>
        <v>4.2105263157894736E-3</v>
      </c>
      <c r="E26">
        <v>2.2200000000000002</v>
      </c>
      <c r="J26">
        <f t="shared" si="1"/>
        <v>6.4516129032258063E-2</v>
      </c>
      <c r="K26">
        <v>0.33600000000000002</v>
      </c>
      <c r="P26">
        <f t="shared" si="2"/>
        <v>4.0816326530612242E-2</v>
      </c>
      <c r="Q26">
        <v>21.4</v>
      </c>
      <c r="W26">
        <v>1.9231000000000002E-2</v>
      </c>
      <c r="X26">
        <v>100.1</v>
      </c>
    </row>
    <row r="27" spans="3:24" x14ac:dyDescent="0.25">
      <c r="D27">
        <f t="shared" si="0"/>
        <v>4.3478260869565216E-2</v>
      </c>
      <c r="E27">
        <v>21.5</v>
      </c>
      <c r="J27">
        <f t="shared" si="1"/>
        <v>1.9230769230769232E-2</v>
      </c>
      <c r="K27">
        <v>100.1</v>
      </c>
      <c r="P27">
        <f t="shared" si="2"/>
        <v>5.681818181818182E-3</v>
      </c>
      <c r="Q27">
        <v>2.91</v>
      </c>
      <c r="W27">
        <f>J28</f>
        <v>4.1666666666666666E-3</v>
      </c>
      <c r="X27">
        <v>21.5</v>
      </c>
    </row>
    <row r="28" spans="3:24" x14ac:dyDescent="0.25">
      <c r="D28">
        <f t="shared" si="0"/>
        <v>0.14285714285714285</v>
      </c>
      <c r="E28">
        <v>70.599999999999994</v>
      </c>
      <c r="J28">
        <f t="shared" si="1"/>
        <v>4.1666666666666666E-3</v>
      </c>
      <c r="K28">
        <v>21.5</v>
      </c>
      <c r="P28">
        <f t="shared" si="2"/>
        <v>1.0256410256410256E-2</v>
      </c>
      <c r="Q28">
        <v>5.21</v>
      </c>
      <c r="W28">
        <f t="shared" ref="W28:W33" si="3">J29</f>
        <v>1.3333333333333334E-2</v>
      </c>
      <c r="X28">
        <v>69.2</v>
      </c>
    </row>
    <row r="29" spans="3:24" x14ac:dyDescent="0.25">
      <c r="D29">
        <f t="shared" si="0"/>
        <v>0.2</v>
      </c>
      <c r="E29">
        <v>100.2</v>
      </c>
      <c r="J29">
        <f t="shared" si="1"/>
        <v>1.3333333333333334E-2</v>
      </c>
      <c r="K29">
        <v>69.2</v>
      </c>
      <c r="P29">
        <f t="shared" si="2"/>
        <v>6.6225165562913907E-3</v>
      </c>
      <c r="Q29">
        <v>3.415</v>
      </c>
      <c r="W29">
        <f t="shared" si="3"/>
        <v>1.3605442176870748E-2</v>
      </c>
      <c r="X29">
        <v>70.599999999999994</v>
      </c>
    </row>
    <row r="30" spans="3:24" x14ac:dyDescent="0.25">
      <c r="D30">
        <f t="shared" si="0"/>
        <v>0.13333333333333333</v>
      </c>
      <c r="E30">
        <v>69.3</v>
      </c>
      <c r="J30">
        <f t="shared" si="1"/>
        <v>1.3605442176870748E-2</v>
      </c>
      <c r="K30">
        <v>70.599999999999994</v>
      </c>
      <c r="P30">
        <f t="shared" si="2"/>
        <v>0.18181818181818182</v>
      </c>
      <c r="Q30">
        <v>92.9</v>
      </c>
      <c r="W30">
        <f t="shared" si="3"/>
        <v>4.4444444444444447E-4</v>
      </c>
      <c r="X30">
        <v>2.2200000000000002</v>
      </c>
    </row>
    <row r="31" spans="3:24" x14ac:dyDescent="0.25">
      <c r="D31">
        <f t="shared" si="0"/>
        <v>1.834862385321101E-2</v>
      </c>
      <c r="E31">
        <v>10.3</v>
      </c>
      <c r="J31">
        <f t="shared" si="1"/>
        <v>4.4444444444444447E-4</v>
      </c>
      <c r="K31">
        <v>2.2200000000000002</v>
      </c>
      <c r="P31">
        <f t="shared" si="2"/>
        <v>0.22222222222222221</v>
      </c>
      <c r="Q31">
        <v>112.8</v>
      </c>
      <c r="W31">
        <f t="shared" si="3"/>
        <v>0.10526315789473684</v>
      </c>
      <c r="X31">
        <v>550</v>
      </c>
    </row>
    <row r="32" spans="3:24" x14ac:dyDescent="0.25">
      <c r="D32">
        <f>1/D13</f>
        <v>5.4054054054054057E-2</v>
      </c>
      <c r="E32">
        <v>28.16</v>
      </c>
      <c r="J32">
        <f t="shared" si="1"/>
        <v>0.10526315789473684</v>
      </c>
      <c r="K32">
        <v>550</v>
      </c>
      <c r="P32">
        <f t="shared" si="2"/>
        <v>2.2222222222222223E-2</v>
      </c>
      <c r="Q32">
        <v>11.04</v>
      </c>
      <c r="W32">
        <f t="shared" si="3"/>
        <v>9.0909090909090912E-2</v>
      </c>
      <c r="X32">
        <v>468</v>
      </c>
    </row>
    <row r="33" spans="4:24" x14ac:dyDescent="0.25">
      <c r="D33">
        <f>1/D14</f>
        <v>5.7142857142857141E-2</v>
      </c>
      <c r="E33">
        <v>29.21</v>
      </c>
      <c r="J33">
        <f t="shared" si="1"/>
        <v>9.0909090909090912E-2</v>
      </c>
      <c r="K33">
        <v>468</v>
      </c>
      <c r="P33">
        <f t="shared" si="2"/>
        <v>2.014098690835851E-3</v>
      </c>
      <c r="Q33">
        <v>1.0389999999999999</v>
      </c>
      <c r="W33">
        <f t="shared" si="3"/>
        <v>0.2</v>
      </c>
      <c r="X33">
        <v>1039</v>
      </c>
    </row>
    <row r="34" spans="4:24" x14ac:dyDescent="0.25">
      <c r="D34">
        <f>1/7</f>
        <v>0.14285714285714285</v>
      </c>
      <c r="E34">
        <v>71.459999999999994</v>
      </c>
      <c r="J34">
        <f t="shared" si="1"/>
        <v>0.2</v>
      </c>
      <c r="K34">
        <v>1039</v>
      </c>
      <c r="P34">
        <f t="shared" si="2"/>
        <v>4.878048780487805E-2</v>
      </c>
      <c r="Q34">
        <v>25.4</v>
      </c>
    </row>
    <row r="35" spans="4:24" x14ac:dyDescent="0.25">
      <c r="D35">
        <f>1/24</f>
        <v>4.1666666666666664E-2</v>
      </c>
      <c r="E35">
        <v>21.21</v>
      </c>
      <c r="J35">
        <f>1/4.5</f>
        <v>0.22222222222222221</v>
      </c>
      <c r="K35">
        <v>1.107</v>
      </c>
      <c r="P35">
        <f t="shared" si="2"/>
        <v>9.0909090909090912E-2</v>
      </c>
      <c r="Q35">
        <v>48.6</v>
      </c>
      <c r="W35">
        <f t="shared" ref="W35:W40" si="4">J36</f>
        <v>6.25E-2</v>
      </c>
      <c r="X35">
        <f t="shared" ref="X35:X38" si="5">K36</f>
        <v>322.10000000000002</v>
      </c>
    </row>
    <row r="36" spans="4:24" x14ac:dyDescent="0.25">
      <c r="D36">
        <f>1/471.5</f>
        <v>2.1208907741251328E-3</v>
      </c>
      <c r="E36">
        <v>1</v>
      </c>
      <c r="J36">
        <f>1/16</f>
        <v>6.25E-2</v>
      </c>
      <c r="K36">
        <v>322.10000000000002</v>
      </c>
      <c r="P36">
        <f t="shared" si="2"/>
        <v>0.66666666666666663</v>
      </c>
      <c r="Q36">
        <v>222</v>
      </c>
      <c r="W36">
        <f t="shared" si="4"/>
        <v>1.3333333333333334E-2</v>
      </c>
      <c r="X36">
        <f t="shared" si="5"/>
        <v>69.69</v>
      </c>
    </row>
    <row r="37" spans="4:24" x14ac:dyDescent="0.25">
      <c r="D37">
        <f>1/602.5</f>
        <v>1.6597510373443983E-3</v>
      </c>
      <c r="E37">
        <v>0.77700000000000002</v>
      </c>
      <c r="J37">
        <f>1/75</f>
        <v>1.3333333333333334E-2</v>
      </c>
      <c r="K37">
        <v>69.69</v>
      </c>
      <c r="P37">
        <f>1/22</f>
        <v>4.5454545454545456E-2</v>
      </c>
      <c r="Q37">
        <v>23.7</v>
      </c>
      <c r="W37">
        <f>1/52.5</f>
        <v>1.9047619047619049E-2</v>
      </c>
      <c r="X37">
        <f t="shared" si="5"/>
        <v>98.94</v>
      </c>
    </row>
    <row r="38" spans="4:24" x14ac:dyDescent="0.25">
      <c r="J38">
        <v>52.5</v>
      </c>
      <c r="K38">
        <v>98.94</v>
      </c>
      <c r="O38" s="1"/>
      <c r="P38">
        <f>1/14</f>
        <v>7.1428571428571425E-2</v>
      </c>
      <c r="Q38">
        <v>36.729999999999997</v>
      </c>
      <c r="W38">
        <f t="shared" si="4"/>
        <v>0.4</v>
      </c>
      <c r="X38">
        <f t="shared" si="5"/>
        <v>2263</v>
      </c>
    </row>
    <row r="39" spans="4:24" x14ac:dyDescent="0.25">
      <c r="J39">
        <f>1/2.5</f>
        <v>0.4</v>
      </c>
      <c r="K39">
        <v>2263</v>
      </c>
      <c r="P39" s="2">
        <v>0.2</v>
      </c>
      <c r="Q39">
        <v>99.01</v>
      </c>
    </row>
    <row r="40" spans="4:24" x14ac:dyDescent="0.25">
      <c r="P40" s="1"/>
    </row>
    <row r="41" spans="4:24" x14ac:dyDescent="0.25">
      <c r="P41" s="1"/>
    </row>
    <row r="42" spans="4:24" x14ac:dyDescent="0.25">
      <c r="P42" s="1"/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2019-12-13T01:23:56Z</dcterms:modified>
</cp:coreProperties>
</file>