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b0697351d7bf0a/Documentos/11. UCLouvain/01. Courses/01. Second Semester/01. Machine Learning/03. Third Project/"/>
    </mc:Choice>
  </mc:AlternateContent>
  <xr:revisionPtr revIDLastSave="20" documentId="8_{7FCCCE80-532E-43A1-94FC-C17D3ABEEB28}" xr6:coauthVersionLast="47" xr6:coauthVersionMax="47" xr10:uidLastSave="{C19B912E-9394-4886-BE5C-759B3FD38B6C}"/>
  <bookViews>
    <workbookView xWindow="20370" yWindow="-2700" windowWidth="19440" windowHeight="15000" xr2:uid="{53511323-0870-4DD0-9F13-B18E66710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F18" i="1"/>
  <c r="F32" i="1"/>
  <c r="J27" i="1"/>
  <c r="E27" i="1"/>
  <c r="G27" i="1"/>
  <c r="H27" i="1"/>
  <c r="I27" i="1"/>
  <c r="F27" i="1"/>
  <c r="C18" i="1"/>
  <c r="J6" i="1"/>
  <c r="I6" i="1"/>
  <c r="I3" i="1"/>
  <c r="H3" i="1"/>
  <c r="H10" i="1"/>
  <c r="G3" i="1"/>
  <c r="G10" i="1"/>
  <c r="H9" i="1"/>
  <c r="G9" i="1"/>
  <c r="F8" i="1"/>
  <c r="E8" i="1"/>
  <c r="B8" i="1"/>
  <c r="C8" i="1" s="1"/>
  <c r="A8" i="1"/>
  <c r="B6" i="1"/>
  <c r="A6" i="1"/>
  <c r="B4" i="1"/>
  <c r="A4" i="1"/>
  <c r="B3" i="1"/>
  <c r="A3" i="1"/>
  <c r="L18" i="1" l="1"/>
  <c r="K18" i="1"/>
  <c r="D18" i="1"/>
  <c r="E18" i="1"/>
  <c r="G18" i="1" l="1"/>
</calcChain>
</file>

<file path=xl/sharedStrings.xml><?xml version="1.0" encoding="utf-8"?>
<sst xmlns="http://schemas.openxmlformats.org/spreadsheetml/2006/main" count="18" uniqueCount="18">
  <si>
    <t>std</t>
  </si>
  <si>
    <t>confianca de que</t>
  </si>
  <si>
    <t>Corretos</t>
  </si>
  <si>
    <t>Total</t>
  </si>
  <si>
    <t>Pcorretos</t>
  </si>
  <si>
    <t>Perrados</t>
  </si>
  <si>
    <t>Erro corretos</t>
  </si>
  <si>
    <t>Erro errados</t>
  </si>
  <si>
    <t>Media</t>
  </si>
  <si>
    <t>S2</t>
  </si>
  <si>
    <t>S</t>
  </si>
  <si>
    <t>Pre confiança</t>
  </si>
  <si>
    <t>-</t>
  </si>
  <si>
    <t>+</t>
  </si>
  <si>
    <t>T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</si>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</sst>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2DED-0FE7-4343-9B9A-4B51C5ABE0CB}">
  <dimension ref="A1:L32"/>
  <sheetViews>
    <sheetView tabSelected="1" topLeftCell="A16" workbookViewId="0">
      <selection activeCell="G25" sqref="G25"/>
    </sheetView>
  </sheetViews>
  <sheetFormatPr defaultRowHeight="15" x14ac:dyDescent="0.25"/>
  <cols>
    <col min="10" max="10" width="12.85546875" bestFit="1" customWidth="1"/>
  </cols>
  <sheetData>
    <row r="1" spans="1:10" x14ac:dyDescent="0.25">
      <c r="A1" s="1">
        <v>0.9</v>
      </c>
      <c r="B1" s="1">
        <v>0.1</v>
      </c>
    </row>
    <row r="2" spans="1:10" x14ac:dyDescent="0.25">
      <c r="A2">
        <v>1</v>
      </c>
      <c r="B2">
        <v>0</v>
      </c>
    </row>
    <row r="3" spans="1:10" x14ac:dyDescent="0.25">
      <c r="A3">
        <f>A2-0.9</f>
        <v>9.9999999999999978E-2</v>
      </c>
      <c r="B3">
        <f>B2-0.9</f>
        <v>-0.9</v>
      </c>
      <c r="G3">
        <f>_xlfn.T.INV(G10,250)</f>
        <v>2.5956376304661806</v>
      </c>
      <c r="H3">
        <f>_xlfn.T.INV(H10,100)</f>
        <v>1.98397151852355</v>
      </c>
      <c r="I3">
        <f>F8*H3</f>
        <v>5.9818992015402299E-2</v>
      </c>
      <c r="J3">
        <v>5.9818992015402299E-2</v>
      </c>
    </row>
    <row r="4" spans="1:10" x14ac:dyDescent="0.25">
      <c r="A4">
        <f>90</f>
        <v>90</v>
      </c>
      <c r="B4">
        <f>10</f>
        <v>10</v>
      </c>
    </row>
    <row r="6" spans="1:10" x14ac:dyDescent="0.25">
      <c r="A6">
        <f>A4*(A3^2)</f>
        <v>0.89999999999999958</v>
      </c>
      <c r="B6">
        <f>B4*(B3^2)</f>
        <v>8.1000000000000014</v>
      </c>
      <c r="I6">
        <f>0.9-I3</f>
        <v>0.84018100798459772</v>
      </c>
      <c r="J6">
        <f>0.9+J3</f>
        <v>0.95981899201540233</v>
      </c>
    </row>
    <row r="7" spans="1:10" x14ac:dyDescent="0.25">
      <c r="E7" t="s">
        <v>0</v>
      </c>
      <c r="F7" t="s">
        <v>1</v>
      </c>
      <c r="G7">
        <v>99</v>
      </c>
      <c r="H7">
        <v>95</v>
      </c>
    </row>
    <row r="8" spans="1:10" x14ac:dyDescent="0.25">
      <c r="A8">
        <f>A6+B6</f>
        <v>9.0000000000000018</v>
      </c>
      <c r="B8">
        <f>(A4+B4)-1</f>
        <v>99</v>
      </c>
      <c r="C8">
        <f>A8/B8</f>
        <v>9.0909090909090925E-2</v>
      </c>
      <c r="E8">
        <f>C8^(1/2)</f>
        <v>0.30151134457776363</v>
      </c>
      <c r="F8">
        <f>E8/SQRT(100)</f>
        <v>3.0151134457776362E-2</v>
      </c>
      <c r="G8">
        <v>0.495</v>
      </c>
      <c r="H8">
        <v>0.47499999999999998</v>
      </c>
    </row>
    <row r="9" spans="1:10" x14ac:dyDescent="0.25">
      <c r="G9">
        <f>0.5-G8</f>
        <v>5.0000000000000044E-3</v>
      </c>
      <c r="H9">
        <f>0.5-H8</f>
        <v>2.5000000000000022E-2</v>
      </c>
    </row>
    <row r="10" spans="1:10" x14ac:dyDescent="0.25">
      <c r="G10">
        <f>1-G9</f>
        <v>0.995</v>
      </c>
      <c r="H10">
        <f>1-H9</f>
        <v>0.97499999999999998</v>
      </c>
    </row>
    <row r="15" spans="1:10" x14ac:dyDescent="0.25">
      <c r="A15" t="s">
        <v>15</v>
      </c>
    </row>
    <row r="17" spans="1:12" x14ac:dyDescent="0.25">
      <c r="A17" t="s">
        <v>2</v>
      </c>
      <c r="B17" t="s">
        <v>3</v>
      </c>
      <c r="C17" t="s">
        <v>4</v>
      </c>
      <c r="D17" t="s">
        <v>5</v>
      </c>
      <c r="E17" t="s">
        <v>8</v>
      </c>
      <c r="F17" t="s">
        <v>6</v>
      </c>
      <c r="G17" t="s">
        <v>7</v>
      </c>
      <c r="H17" t="s">
        <v>9</v>
      </c>
      <c r="I17" t="s">
        <v>10</v>
      </c>
      <c r="J17" t="s">
        <v>11</v>
      </c>
      <c r="K17" t="s">
        <v>12</v>
      </c>
      <c r="L17" t="s">
        <v>13</v>
      </c>
    </row>
    <row r="18" spans="1:12" x14ac:dyDescent="0.25">
      <c r="A18">
        <v>64</v>
      </c>
      <c r="B18">
        <v>100</v>
      </c>
      <c r="C18">
        <f>A18/B18</f>
        <v>0.64</v>
      </c>
      <c r="D18">
        <f>1-C18</f>
        <v>0.36</v>
      </c>
      <c r="E18">
        <f>C18</f>
        <v>0.64</v>
      </c>
      <c r="F18">
        <f>1-E18</f>
        <v>0.36</v>
      </c>
      <c r="G18">
        <f>E18-0</f>
        <v>0.64</v>
      </c>
      <c r="H18">
        <f>(A18*F18^2+(100-A18)*G18^2)/(B18-1)</f>
        <v>0.23272727272727273</v>
      </c>
      <c r="I18">
        <f>SQRT(H18)</f>
        <v>0.48241815132442178</v>
      </c>
      <c r="J18">
        <f>I18/SQRT(B18)</f>
        <v>4.8241815132442176E-2</v>
      </c>
      <c r="K18">
        <f>$C$18-1.96*$J$18</f>
        <v>0.54544604234041338</v>
      </c>
      <c r="L18">
        <f>$C$18+1.96*$J$18</f>
        <v>0.73455395765958664</v>
      </c>
    </row>
    <row r="21" spans="1:12" x14ac:dyDescent="0.25">
      <c r="A21" t="s">
        <v>16</v>
      </c>
    </row>
    <row r="24" spans="1:12" x14ac:dyDescent="0.25">
      <c r="B24">
        <v>0.04</v>
      </c>
      <c r="C24">
        <v>0</v>
      </c>
      <c r="E24">
        <v>0.9</v>
      </c>
      <c r="F24">
        <v>0.86</v>
      </c>
    </row>
    <row r="25" spans="1:12" x14ac:dyDescent="0.25">
      <c r="E25">
        <v>100</v>
      </c>
      <c r="F25">
        <v>100</v>
      </c>
    </row>
    <row r="26" spans="1:12" x14ac:dyDescent="0.25">
      <c r="J26" t="s">
        <v>14</v>
      </c>
    </row>
    <row r="27" spans="1:12" x14ac:dyDescent="0.25">
      <c r="E27">
        <f>E24*(1-E24)/E25</f>
        <v>8.9999999999999987E-4</v>
      </c>
      <c r="F27">
        <f>F24*(1-F24)/F25</f>
        <v>1.204E-3</v>
      </c>
      <c r="G27">
        <f>E27+F27</f>
        <v>2.104E-3</v>
      </c>
      <c r="H27">
        <f>SQRT(G27)</f>
        <v>4.5869379764718859E-2</v>
      </c>
      <c r="I27">
        <f>B24-C24</f>
        <v>0.04</v>
      </c>
      <c r="J27">
        <f>I27/H27</f>
        <v>0.87204144039389475</v>
      </c>
      <c r="L27">
        <v>1.96</v>
      </c>
    </row>
    <row r="29" spans="1:12" x14ac:dyDescent="0.25">
      <c r="A29" t="s">
        <v>17</v>
      </c>
    </row>
    <row r="32" spans="1:12" x14ac:dyDescent="0.25">
      <c r="F32">
        <f>0.64*100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</dc:creator>
  <cp:lastModifiedBy>Luís Eduardo Farias Sales Nóbrega</cp:lastModifiedBy>
  <dcterms:created xsi:type="dcterms:W3CDTF">2022-03-16T20:49:31Z</dcterms:created>
  <dcterms:modified xsi:type="dcterms:W3CDTF">2022-03-17T18:44:37Z</dcterms:modified>
</cp:coreProperties>
</file>