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3040" windowHeight="8472" xr2:uid="{00000000-000D-0000-FFFF-FFFF00000000}"/>
  </bookViews>
  <sheets>
    <sheet name="Etat du projet" sheetId="4" r:id="rId1"/>
    <sheet name="Liste des taches" sheetId="1" r:id="rId2"/>
    <sheet name="Problemes rencontres" sheetId="3" r:id="rId3"/>
    <sheet name="Echanges" sheetId="5" r:id="rId4"/>
    <sheet name="Guide" sheetId="2" r:id="rId5"/>
    <sheet name="Données" sheetId="7" r:id="rId6"/>
  </sheets>
  <definedNames>
    <definedName name="_xlnm._FilterDatabase" localSheetId="0" hidden="1">'Etat du projet'!$A$5:$B$6</definedName>
    <definedName name="_xlnm._FilterDatabase" localSheetId="1" hidden="1">'Liste des taches'!$A$7:$M$10</definedName>
    <definedName name="analyse">'Liste des taches'!$K$10:$K$17</definedName>
    <definedName name="Difficultée">Données!$C$3:$G$3</definedName>
    <definedName name="RH">Données!$C$2:$E$2</definedName>
    <definedName name="statut">Données!$C$4:$F$4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9" i="1"/>
  <c r="M10" i="1"/>
  <c r="M11" i="1"/>
  <c r="M13" i="1"/>
  <c r="M14" i="1"/>
  <c r="M15" i="1"/>
  <c r="M8" i="1"/>
  <c r="B23" i="4" l="1"/>
  <c r="B22" i="4"/>
  <c r="B21" i="4"/>
  <c r="B20" i="4"/>
  <c r="B19" i="4"/>
  <c r="B18" i="4"/>
  <c r="B17" i="4"/>
  <c r="B16" i="4"/>
  <c r="B14" i="4"/>
  <c r="B13" i="4"/>
  <c r="B15" i="4"/>
  <c r="B12" i="4"/>
  <c r="B11" i="4"/>
  <c r="B6" i="4"/>
  <c r="B10" i="4"/>
  <c r="B64" i="4" l="1"/>
  <c r="B63" i="4"/>
  <c r="I9" i="1"/>
  <c r="L13" i="1"/>
  <c r="L18" i="1"/>
  <c r="L21" i="1"/>
  <c r="L22" i="1"/>
  <c r="L26" i="1"/>
  <c r="L35" i="1"/>
  <c r="I8" i="1"/>
  <c r="F13" i="1"/>
  <c r="F40" i="1"/>
  <c r="F39" i="1"/>
  <c r="F15" i="1"/>
  <c r="F16" i="1"/>
  <c r="F18" i="1"/>
  <c r="F19" i="1"/>
  <c r="F21" i="1"/>
  <c r="F22" i="1"/>
  <c r="F24" i="1"/>
  <c r="F26" i="1"/>
  <c r="F27" i="1"/>
  <c r="F29" i="1"/>
  <c r="F30" i="1"/>
  <c r="F32" i="1"/>
  <c r="F35" i="1"/>
  <c r="F14" i="1"/>
  <c r="F17" i="1"/>
  <c r="F20" i="1"/>
  <c r="F23" i="1"/>
  <c r="F25" i="1"/>
  <c r="F28" i="1"/>
  <c r="F31" i="1"/>
  <c r="F33" i="1"/>
  <c r="F34" i="1"/>
  <c r="F36" i="1"/>
  <c r="F9" i="1"/>
  <c r="F10" i="1"/>
  <c r="L27" i="1"/>
  <c r="L32" i="1" l="1"/>
  <c r="L24" i="1"/>
  <c r="L19" i="1"/>
  <c r="L29" i="1"/>
  <c r="F42" i="1"/>
  <c r="M274" i="1" l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L9" i="1"/>
  <c r="L10" i="1"/>
  <c r="L15" i="1"/>
  <c r="L16" i="1"/>
  <c r="L30" i="1"/>
  <c r="L39" i="1"/>
  <c r="L42" i="1"/>
  <c r="L14" i="1"/>
  <c r="L17" i="1"/>
  <c r="L20" i="1"/>
  <c r="L23" i="1"/>
  <c r="L25" i="1"/>
  <c r="L28" i="1"/>
  <c r="L31" i="1"/>
  <c r="L33" i="1"/>
  <c r="L34" i="1"/>
  <c r="L36" i="1"/>
  <c r="L40" i="1"/>
  <c r="L44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F8" i="1" l="1"/>
  <c r="F44" i="1" l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</calcChain>
</file>

<file path=xl/sharedStrings.xml><?xml version="1.0" encoding="utf-8"?>
<sst xmlns="http://schemas.openxmlformats.org/spreadsheetml/2006/main" count="202" uniqueCount="112">
  <si>
    <t>Difficultée (1-5)</t>
  </si>
  <si>
    <t>Date Début Prévi</t>
  </si>
  <si>
    <t>Date Fin Prévi</t>
  </si>
  <si>
    <t>Simon Geoffrey</t>
  </si>
  <si>
    <t>Tâches</t>
  </si>
  <si>
    <t>Analyse du cahier des charges Client</t>
  </si>
  <si>
    <t>Date Début Réactualisée</t>
  </si>
  <si>
    <t>Date Fin Réactualisée</t>
  </si>
  <si>
    <t>Retard (J)</t>
  </si>
  <si>
    <t>Analyse</t>
  </si>
  <si>
    <t>Projet en retard.</t>
  </si>
  <si>
    <t>le projet est en avance.</t>
  </si>
  <si>
    <t>le projet respecte les temps.</t>
  </si>
  <si>
    <t>Tendance</t>
  </si>
  <si>
    <t>pas de probleme constataé</t>
  </si>
  <si>
    <t>certains problemes constatés mais ils ne genent pas le projet</t>
  </si>
  <si>
    <t>beaucoup de problemes constaté , projet ralenti</t>
  </si>
  <si>
    <t>Planning, Moyens</t>
  </si>
  <si>
    <t>Type</t>
  </si>
  <si>
    <t>PROBLEMES RENCONTRES</t>
  </si>
  <si>
    <t>Objet</t>
  </si>
  <si>
    <t>Date</t>
  </si>
  <si>
    <t>Détails</t>
  </si>
  <si>
    <t>Etat</t>
  </si>
  <si>
    <t>Avancement</t>
  </si>
  <si>
    <t>Categorie</t>
  </si>
  <si>
    <t>Echanges importants</t>
  </si>
  <si>
    <t>Echanges</t>
  </si>
  <si>
    <t>Données</t>
  </si>
  <si>
    <t>Ressources Humaines</t>
  </si>
  <si>
    <t>Goeffrey</t>
  </si>
  <si>
    <t>Simon</t>
  </si>
  <si>
    <t>Conception</t>
  </si>
  <si>
    <t>Avancement (%)</t>
  </si>
  <si>
    <t>Statut</t>
  </si>
  <si>
    <t>En attente</t>
  </si>
  <si>
    <t>Retard</t>
  </si>
  <si>
    <t>En cours</t>
  </si>
  <si>
    <t>Terminé</t>
  </si>
  <si>
    <t>Liste des tâches</t>
  </si>
  <si>
    <t>Charge Réalisées(J/H)</t>
  </si>
  <si>
    <t>Charge Prévi(J/H)</t>
  </si>
  <si>
    <t>Ressources(H)</t>
  </si>
  <si>
    <t>Avance (J)</t>
  </si>
  <si>
    <t>Périodes</t>
  </si>
  <si>
    <t>Période 1 (29/11-22/12)</t>
  </si>
  <si>
    <t>Période 2 (25/12-12/01)</t>
  </si>
  <si>
    <t>Période 3 (15/01-02/02)</t>
  </si>
  <si>
    <t>Période 4 (05/02-23/02)</t>
  </si>
  <si>
    <t>Période 5 (26/02-16/03)</t>
  </si>
  <si>
    <t>Période 6 (19/03-06/04)</t>
  </si>
  <si>
    <t>Période 7 (09/04-27/04)</t>
  </si>
  <si>
    <t>Période 8 (30/04-18/05)</t>
  </si>
  <si>
    <t>Période 9 (21/05-08/06)</t>
  </si>
  <si>
    <t>Période 10 (11/06-29/06)</t>
  </si>
  <si>
    <t>Période 11 (02/07-20/07)</t>
  </si>
  <si>
    <t>Période 12 (23/07-10/08)</t>
  </si>
  <si>
    <t>Période 13 (13/08-31/08)</t>
  </si>
  <si>
    <t>Période 14 (03/09-21/09)</t>
  </si>
  <si>
    <t>Certains problèmes constatés mais ils ne gènent pas le projet</t>
  </si>
  <si>
    <t>Pas de probleme constaté</t>
  </si>
  <si>
    <t>Beaucoup de problemes constaté , projet ralenti</t>
  </si>
  <si>
    <t>Etat de la période</t>
  </si>
  <si>
    <t xml:space="preserve">Période 1 </t>
  </si>
  <si>
    <t xml:space="preserve">Période 2 </t>
  </si>
  <si>
    <t xml:space="preserve">Période 3 </t>
  </si>
  <si>
    <t xml:space="preserve">Période 4 </t>
  </si>
  <si>
    <t xml:space="preserve">Période 5 </t>
  </si>
  <si>
    <t xml:space="preserve">Période 6 </t>
  </si>
  <si>
    <t xml:space="preserve">Période 7 </t>
  </si>
  <si>
    <t xml:space="preserve">Période 8 </t>
  </si>
  <si>
    <t xml:space="preserve">Période 9 </t>
  </si>
  <si>
    <t xml:space="preserve">Période 10 </t>
  </si>
  <si>
    <t xml:space="preserve">Période 11 </t>
  </si>
  <si>
    <t xml:space="preserve">Période 12 </t>
  </si>
  <si>
    <t xml:space="preserve">Période 13 </t>
  </si>
  <si>
    <t xml:space="preserve">Période 14 </t>
  </si>
  <si>
    <t>Création du dictionnaire de données</t>
  </si>
  <si>
    <t xml:space="preserve">Conception et création de la base de données </t>
  </si>
  <si>
    <t>Création du .exe</t>
  </si>
  <si>
    <t>Création de la .dll</t>
  </si>
  <si>
    <t>Création des fonctions WebService</t>
  </si>
  <si>
    <t>Difficulté (1-5)</t>
  </si>
  <si>
    <t>Analyse des fonctionnalités de la .dll</t>
  </si>
  <si>
    <t>Création de la page d'authentification</t>
  </si>
  <si>
    <t>Rédaction du PAQL</t>
  </si>
  <si>
    <t>Configuration du serveur web</t>
  </si>
  <si>
    <t>Front-office - Accueil magasin</t>
  </si>
  <si>
    <t>Front-office - Page d'un article</t>
  </si>
  <si>
    <t>Front-office - Gestion d'un panier</t>
  </si>
  <si>
    <t>Front-office - Paypal</t>
  </si>
  <si>
    <t>Front-office - Envoi de la clé de license</t>
  </si>
  <si>
    <t>Back-office</t>
  </si>
  <si>
    <t>Test Global</t>
  </si>
  <si>
    <t>Rédation des documentations technique</t>
  </si>
  <si>
    <t>Réunion d'équipe 1</t>
  </si>
  <si>
    <t>Réunion d'équipe 2</t>
  </si>
  <si>
    <t>Réunion d'équipe 3</t>
  </si>
  <si>
    <t>Réunion d'équipe 4</t>
  </si>
  <si>
    <t>Réunion d'équipe 5</t>
  </si>
  <si>
    <t>Réunion d'équipe 6</t>
  </si>
  <si>
    <t>Réunion d'équipe 7</t>
  </si>
  <si>
    <t>Réunion d'équipe 8</t>
  </si>
  <si>
    <t>Réunion d'équipe 9</t>
  </si>
  <si>
    <t>Réunion d'équipe 10</t>
  </si>
  <si>
    <t>Réunion d'équipe 11</t>
  </si>
  <si>
    <t>Réunion d'équipe 12</t>
  </si>
  <si>
    <t>Réunion d'équipe 13</t>
  </si>
  <si>
    <t>Réunion d'équipe 14</t>
  </si>
  <si>
    <t>Tests</t>
  </si>
  <si>
    <t>Etat du projet : AtoutProtect</t>
  </si>
  <si>
    <t>Période Actuelle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</si>
</sst>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E3494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/>
    <xf numFmtId="0" fontId="0" fillId="0" borderId="8" xfId="0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2" xfId="0" applyFill="1" applyBorder="1"/>
    <xf numFmtId="0" fontId="1" fillId="6" borderId="3" xfId="0" applyFont="1" applyFill="1" applyBorder="1"/>
    <xf numFmtId="0" fontId="2" fillId="0" borderId="0" xfId="0" applyFont="1"/>
    <xf numFmtId="9" fontId="0" fillId="0" borderId="8" xfId="0" applyNumberForma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2" borderId="1" xfId="0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9" fontId="6" fillId="0" borderId="0" xfId="0" applyNumberFormat="1" applyFont="1"/>
    <xf numFmtId="14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9" fontId="7" fillId="9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9" xfId="0" applyFill="1" applyBorder="1"/>
    <xf numFmtId="0" fontId="9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10" borderId="1" xfId="0" applyFont="1" applyFill="1" applyBorder="1"/>
    <xf numFmtId="0" fontId="0" fillId="10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8" fillId="11" borderId="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9" fontId="0" fillId="12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038"/>
      <color rgb="FFE34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>
                    <a:lumMod val="65000"/>
                    <a:lumOff val="35000"/>
                  </a:schemeClr>
                </a:solidFill>
              </a:rPr>
              <a:t>Graphique d' 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'Etat du projet'!$B$9</c:f>
              <c:strCache>
                <c:ptCount val="1"/>
                <c:pt idx="0">
                  <c:v>Avancement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Données!$B$8:$B$21</c:f>
              <c:strCache>
                <c:ptCount val="14"/>
                <c:pt idx="0">
                  <c:v>Période 1 </c:v>
                </c:pt>
                <c:pt idx="1">
                  <c:v>Période 2 </c:v>
                </c:pt>
                <c:pt idx="2">
                  <c:v>Période 3 </c:v>
                </c:pt>
                <c:pt idx="3">
                  <c:v>Période 4 </c:v>
                </c:pt>
                <c:pt idx="4">
                  <c:v>Période 5 </c:v>
                </c:pt>
                <c:pt idx="5">
                  <c:v>Période 6 </c:v>
                </c:pt>
                <c:pt idx="6">
                  <c:v>Période 7 </c:v>
                </c:pt>
                <c:pt idx="7">
                  <c:v>Période 8 </c:v>
                </c:pt>
                <c:pt idx="8">
                  <c:v>Période 9 </c:v>
                </c:pt>
                <c:pt idx="9">
                  <c:v>Période 10 </c:v>
                </c:pt>
                <c:pt idx="10">
                  <c:v>Période 11 </c:v>
                </c:pt>
                <c:pt idx="11">
                  <c:v>Période 12 </c:v>
                </c:pt>
                <c:pt idx="12">
                  <c:v>Période 13 </c:v>
                </c:pt>
                <c:pt idx="13">
                  <c:v>Période 14 </c:v>
                </c:pt>
              </c:strCache>
            </c:strRef>
          </c:cat>
          <c:val>
            <c:numRef>
              <c:f>'Etat du projet'!$B$10:$B$23</c:f>
              <c:numCache>
                <c:formatCode>0%</c:formatCode>
                <c:ptCount val="14"/>
                <c:pt idx="0">
                  <c:v>0.66666666666666663</c:v>
                </c:pt>
                <c:pt idx="1">
                  <c:v>0.6333333333333333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7-457F-9855-F0BECF6B9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6302024"/>
        <c:axId val="406307928"/>
      </c:barChart>
      <c:catAx>
        <c:axId val="40630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07928"/>
        <c:crosses val="autoZero"/>
        <c:auto val="1"/>
        <c:lblAlgn val="ctr"/>
        <c:lblOffset val="100"/>
        <c:noMultiLvlLbl val="0"/>
      </c:catAx>
      <c:valAx>
        <c:axId val="4063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02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17</xdr:row>
      <xdr:rowOff>178088</xdr:rowOff>
    </xdr:from>
    <xdr:to>
      <xdr:col>10</xdr:col>
      <xdr:colOff>239064</xdr:colOff>
      <xdr:row>19</xdr:row>
      <xdr:rowOff>144591</xdr:rowOff>
    </xdr:to>
    <xdr:sp macro="" textlink="">
      <xdr:nvSpPr>
        <xdr:cNvPr id="2" name="Flèche droite 1">
          <a:extLst>
            <a:ext uri="{FF2B5EF4-FFF2-40B4-BE49-F238E27FC236}">
              <a16:creationId xmlns:a16="http://schemas.microsoft.com/office/drawing/2014/main" id="{F8119CC7-7DB5-458A-A37F-4AD744E58994}"/>
            </a:ext>
          </a:extLst>
        </xdr:cNvPr>
        <xdr:cNvSpPr/>
      </xdr:nvSpPr>
      <xdr:spPr>
        <a:xfrm>
          <a:off x="9448800" y="1458248"/>
          <a:ext cx="559104" cy="332263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9</xdr:col>
      <xdr:colOff>452281</xdr:colOff>
      <xdr:row>7</xdr:row>
      <xdr:rowOff>144780</xdr:rowOff>
    </xdr:from>
    <xdr:to>
      <xdr:col>10</xdr:col>
      <xdr:colOff>326551</xdr:colOff>
      <xdr:row>11</xdr:row>
      <xdr:rowOff>137213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022E440-8792-42E8-940F-F415B73A4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8641" y="2887980"/>
          <a:ext cx="666750" cy="781326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3</xdr:row>
      <xdr:rowOff>129540</xdr:rowOff>
    </xdr:from>
    <xdr:to>
      <xdr:col>12</xdr:col>
      <xdr:colOff>727710</xdr:colOff>
      <xdr:row>7</xdr:row>
      <xdr:rowOff>26049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E7B677E-15E9-4026-8FE8-C55A5637D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6760" y="495300"/>
          <a:ext cx="666750" cy="781326"/>
        </a:xfrm>
        <a:prstGeom prst="rect">
          <a:avLst/>
        </a:prstGeom>
      </xdr:spPr>
    </xdr:pic>
    <xdr:clientData/>
  </xdr:twoCellAnchor>
  <xdr:twoCellAnchor editAs="oneCell">
    <xdr:from>
      <xdr:col>12</xdr:col>
      <xdr:colOff>91440</xdr:colOff>
      <xdr:row>9</xdr:row>
      <xdr:rowOff>0</xdr:rowOff>
    </xdr:from>
    <xdr:to>
      <xdr:col>12</xdr:col>
      <xdr:colOff>720090</xdr:colOff>
      <xdr:row>13</xdr:row>
      <xdr:rowOff>3416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ED422CE-DFE1-4127-BD91-51D22009E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0" y="1463040"/>
          <a:ext cx="628650" cy="734937"/>
        </a:xfrm>
        <a:prstGeom prst="rect">
          <a:avLst/>
        </a:prstGeom>
      </xdr:spPr>
    </xdr:pic>
    <xdr:clientData/>
  </xdr:twoCellAnchor>
  <xdr:twoCellAnchor editAs="oneCell">
    <xdr:from>
      <xdr:col>12</xdr:col>
      <xdr:colOff>137160</xdr:colOff>
      <xdr:row>14</xdr:row>
      <xdr:rowOff>76200</xdr:rowOff>
    </xdr:from>
    <xdr:to>
      <xdr:col>12</xdr:col>
      <xdr:colOff>718185</xdr:colOff>
      <xdr:row>17</xdr:row>
      <xdr:rowOff>162915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E7C1235-C3E3-4139-9BDD-50AB7EC77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960" y="2453640"/>
          <a:ext cx="581025" cy="681074"/>
        </a:xfrm>
        <a:prstGeom prst="rect">
          <a:avLst/>
        </a:prstGeom>
      </xdr:spPr>
    </xdr:pic>
    <xdr:clientData/>
  </xdr:twoCellAnchor>
  <xdr:twoCellAnchor>
    <xdr:from>
      <xdr:col>12</xdr:col>
      <xdr:colOff>88739</xdr:colOff>
      <xdr:row>22</xdr:row>
      <xdr:rowOff>124748</xdr:rowOff>
    </xdr:from>
    <xdr:to>
      <xdr:col>12</xdr:col>
      <xdr:colOff>647843</xdr:colOff>
      <xdr:row>24</xdr:row>
      <xdr:rowOff>91251</xdr:rowOff>
    </xdr:to>
    <xdr:sp macro="" textlink="">
      <xdr:nvSpPr>
        <xdr:cNvPr id="10" name="Flèche droite 1">
          <a:extLst>
            <a:ext uri="{FF2B5EF4-FFF2-40B4-BE49-F238E27FC236}">
              <a16:creationId xmlns:a16="http://schemas.microsoft.com/office/drawing/2014/main" id="{5C0AF8E4-138C-45C3-A9FA-0DBDC461A3E9}"/>
            </a:ext>
          </a:extLst>
        </xdr:cNvPr>
        <xdr:cNvSpPr/>
      </xdr:nvSpPr>
      <xdr:spPr>
        <a:xfrm>
          <a:off x="11442539" y="4148108"/>
          <a:ext cx="559104" cy="332263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12</xdr:col>
      <xdr:colOff>103979</xdr:colOff>
      <xdr:row>25</xdr:row>
      <xdr:rowOff>86647</xdr:rowOff>
    </xdr:from>
    <xdr:to>
      <xdr:col>12</xdr:col>
      <xdr:colOff>663083</xdr:colOff>
      <xdr:row>27</xdr:row>
      <xdr:rowOff>53150</xdr:rowOff>
    </xdr:to>
    <xdr:sp macro="" textlink="">
      <xdr:nvSpPr>
        <xdr:cNvPr id="11" name="Flèche droite 2">
          <a:extLst>
            <a:ext uri="{FF2B5EF4-FFF2-40B4-BE49-F238E27FC236}">
              <a16:creationId xmlns:a16="http://schemas.microsoft.com/office/drawing/2014/main" id="{8FB713D3-07B7-403A-B3F2-9FA32DD55E4E}"/>
            </a:ext>
          </a:extLst>
        </xdr:cNvPr>
        <xdr:cNvSpPr/>
      </xdr:nvSpPr>
      <xdr:spPr>
        <a:xfrm rot="19780967">
          <a:off x="11457779" y="4658647"/>
          <a:ext cx="559104" cy="332263"/>
        </a:xfrm>
        <a:prstGeom prst="rightArrow">
          <a:avLst/>
        </a:prstGeom>
        <a:solidFill>
          <a:srgbClr val="00B05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12</xdr:col>
      <xdr:colOff>119220</xdr:colOff>
      <xdr:row>28</xdr:row>
      <xdr:rowOff>33307</xdr:rowOff>
    </xdr:from>
    <xdr:to>
      <xdr:col>12</xdr:col>
      <xdr:colOff>678324</xdr:colOff>
      <xdr:row>29</xdr:row>
      <xdr:rowOff>182690</xdr:rowOff>
    </xdr:to>
    <xdr:sp macro="" textlink="">
      <xdr:nvSpPr>
        <xdr:cNvPr id="12" name="Flèche droite 3">
          <a:extLst>
            <a:ext uri="{FF2B5EF4-FFF2-40B4-BE49-F238E27FC236}">
              <a16:creationId xmlns:a16="http://schemas.microsoft.com/office/drawing/2014/main" id="{8461E1DF-EF0D-4268-A200-3B3A96012873}"/>
            </a:ext>
          </a:extLst>
        </xdr:cNvPr>
        <xdr:cNvSpPr/>
      </xdr:nvSpPr>
      <xdr:spPr>
        <a:xfrm rot="1291534">
          <a:off x="11473020" y="5153947"/>
          <a:ext cx="559104" cy="332263"/>
        </a:xfrm>
        <a:prstGeom prst="rightArrow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335280</xdr:colOff>
      <xdr:row>4</xdr:row>
      <xdr:rowOff>167640</xdr:rowOff>
    </xdr:from>
    <xdr:to>
      <xdr:col>8</xdr:col>
      <xdr:colOff>502920</xdr:colOff>
      <xdr:row>21</xdr:row>
      <xdr:rowOff>95250</xdr:rowOff>
    </xdr:to>
    <xdr:graphicFrame macro="">
      <xdr:nvGraphicFramePr>
        <xdr:cNvPr id="7" name="Graphique 6" descr="Problème de données" title="Graphique d'avancement">
          <a:extLst>
            <a:ext uri="{FF2B5EF4-FFF2-40B4-BE49-F238E27FC236}">
              <a16:creationId xmlns:a16="http://schemas.microsoft.com/office/drawing/2014/main" id="{DB7BE568-729B-4D72-8A01-87F20513D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195419</xdr:colOff>
      <xdr:row>3</xdr:row>
      <xdr:rowOff>101888</xdr:rowOff>
    </xdr:from>
    <xdr:to>
      <xdr:col>0</xdr:col>
      <xdr:colOff>754523</xdr:colOff>
      <xdr:row>5</xdr:row>
      <xdr:rowOff>68391</xdr:rowOff>
    </xdr:to>
    <xdr:sp macro="" textlink="">
      <xdr:nvSpPr>
        <xdr:cNvPr id="2" name="Flèche droi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5419" y="650528"/>
          <a:ext cx="559104" cy="332263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218279</xdr:colOff>
      <xdr:row>6</xdr:row>
      <xdr:rowOff>40928</xdr:rowOff>
    </xdr:from>
    <xdr:to>
      <xdr:col>0</xdr:col>
      <xdr:colOff>777383</xdr:colOff>
      <xdr:row>8</xdr:row>
      <xdr:rowOff>7431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9780967">
          <a:off x="218279" y="1138208"/>
          <a:ext cx="559104" cy="332263"/>
        </a:xfrm>
        <a:prstGeom prst="rightArrow">
          <a:avLst/>
        </a:prstGeom>
        <a:solidFill>
          <a:srgbClr val="00B05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225899</xdr:colOff>
      <xdr:row>9</xdr:row>
      <xdr:rowOff>86647</xdr:rowOff>
    </xdr:from>
    <xdr:to>
      <xdr:col>0</xdr:col>
      <xdr:colOff>785003</xdr:colOff>
      <xdr:row>11</xdr:row>
      <xdr:rowOff>53150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1291534">
          <a:off x="225899" y="1732567"/>
          <a:ext cx="559104" cy="332263"/>
        </a:xfrm>
        <a:prstGeom prst="rightArrow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3</xdr:col>
      <xdr:colOff>60960</xdr:colOff>
      <xdr:row>2</xdr:row>
      <xdr:rowOff>129540</xdr:rowOff>
    </xdr:from>
    <xdr:to>
      <xdr:col>3</xdr:col>
      <xdr:colOff>727710</xdr:colOff>
      <xdr:row>6</xdr:row>
      <xdr:rowOff>179346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6760" y="495300"/>
          <a:ext cx="666750" cy="781326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8</xdr:row>
      <xdr:rowOff>0</xdr:rowOff>
    </xdr:from>
    <xdr:to>
      <xdr:col>3</xdr:col>
      <xdr:colOff>720090</xdr:colOff>
      <xdr:row>12</xdr:row>
      <xdr:rowOff>3417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0" y="1463040"/>
          <a:ext cx="628650" cy="734937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13</xdr:row>
      <xdr:rowOff>76200</xdr:rowOff>
    </xdr:from>
    <xdr:to>
      <xdr:col>3</xdr:col>
      <xdr:colOff>718185</xdr:colOff>
      <xdr:row>17</xdr:row>
      <xdr:rowOff>25754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960" y="2453640"/>
          <a:ext cx="581025" cy="68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64"/>
  <sheetViews>
    <sheetView tabSelected="1" zoomScale="85" zoomScaleNormal="85" workbookViewId="0">
      <selection activeCell="I28" sqref="I28"/>
    </sheetView>
  </sheetViews>
  <sheetFormatPr baseColWidth="10" defaultRowHeight="14.4" x14ac:dyDescent="0.3"/>
  <cols>
    <col min="1" max="1" width="22.5546875" bestFit="1" customWidth="1"/>
    <col min="2" max="2" width="14.44140625" bestFit="1" customWidth="1"/>
    <col min="14" max="14" width="24.109375" bestFit="1" customWidth="1"/>
    <col min="16" max="16" width="6.109375" customWidth="1"/>
  </cols>
  <sheetData>
    <row r="2" spans="1:16" ht="14.4" customHeight="1" x14ac:dyDescent="0.3">
      <c r="A2" s="48" t="s">
        <v>110</v>
      </c>
      <c r="B2" s="49"/>
      <c r="C2" s="49"/>
      <c r="D2" s="49"/>
      <c r="E2" s="49"/>
      <c r="F2" s="49"/>
      <c r="G2" s="49"/>
      <c r="H2" s="49"/>
      <c r="I2" s="49"/>
      <c r="J2" s="49"/>
      <c r="K2" s="50"/>
    </row>
    <row r="3" spans="1:16" ht="18" customHeight="1" x14ac:dyDescent="0.35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M3" s="45" t="s">
        <v>62</v>
      </c>
      <c r="N3" s="46"/>
      <c r="O3" s="46"/>
      <c r="P3" s="46"/>
    </row>
    <row r="4" spans="1:16" x14ac:dyDescent="0.3">
      <c r="M4" s="6"/>
      <c r="N4" s="3"/>
      <c r="O4" s="3"/>
      <c r="P4" s="7"/>
    </row>
    <row r="5" spans="1:16" ht="18" customHeight="1" x14ac:dyDescent="0.3">
      <c r="A5" s="35" t="s">
        <v>111</v>
      </c>
      <c r="B5" s="43" t="s">
        <v>64</v>
      </c>
      <c r="M5" s="6"/>
      <c r="N5" s="3"/>
      <c r="O5" s="3"/>
      <c r="P5" s="7"/>
    </row>
    <row r="6" spans="1:16" ht="18" customHeight="1" x14ac:dyDescent="0.3">
      <c r="A6" s="35" t="s">
        <v>21</v>
      </c>
      <c r="B6" s="44">
        <f ca="1">TODAY()</f>
        <v>43110</v>
      </c>
      <c r="M6" s="6"/>
      <c r="N6" s="3" t="s">
        <v>60</v>
      </c>
      <c r="O6" s="3"/>
      <c r="P6" s="7"/>
    </row>
    <row r="7" spans="1:16" ht="18" x14ac:dyDescent="0.35">
      <c r="C7" s="4"/>
      <c r="J7" s="45" t="s">
        <v>62</v>
      </c>
      <c r="K7" s="47"/>
      <c r="M7" s="6"/>
      <c r="N7" s="3"/>
      <c r="O7" s="3"/>
      <c r="P7" s="7"/>
    </row>
    <row r="8" spans="1:16" x14ac:dyDescent="0.3">
      <c r="C8" s="4"/>
      <c r="J8" s="56"/>
      <c r="K8" s="57"/>
      <c r="M8" s="6"/>
      <c r="N8" s="3"/>
      <c r="O8" s="3"/>
      <c r="P8" s="7"/>
    </row>
    <row r="9" spans="1:16" ht="18" x14ac:dyDescent="0.3">
      <c r="A9" s="35" t="s">
        <v>44</v>
      </c>
      <c r="B9" s="35" t="s">
        <v>24</v>
      </c>
      <c r="C9" s="4"/>
      <c r="J9" s="58"/>
      <c r="K9" s="59"/>
      <c r="M9" s="6"/>
      <c r="N9" s="3"/>
      <c r="O9" s="3"/>
      <c r="P9" s="7"/>
    </row>
    <row r="10" spans="1:16" x14ac:dyDescent="0.3">
      <c r="A10" s="2" t="s">
        <v>45</v>
      </c>
      <c r="B10" s="13">
        <f>AVERAGE('Liste des taches'!K8:K10)</f>
        <v>0.66666666666666663</v>
      </c>
      <c r="C10" s="4"/>
      <c r="J10" s="58"/>
      <c r="K10" s="59"/>
      <c r="M10" s="6"/>
      <c r="N10" s="3"/>
      <c r="O10" s="3"/>
      <c r="P10" s="7"/>
    </row>
    <row r="11" spans="1:16" x14ac:dyDescent="0.3">
      <c r="A11" s="2" t="s">
        <v>46</v>
      </c>
      <c r="B11" s="13">
        <f>AVERAGE('Liste des taches'!K14:K16)</f>
        <v>0.6333333333333333</v>
      </c>
      <c r="C11" s="4"/>
      <c r="J11" s="58"/>
      <c r="K11" s="59"/>
      <c r="M11" s="6"/>
      <c r="N11" s="54" t="s">
        <v>59</v>
      </c>
      <c r="O11" s="54"/>
      <c r="P11" s="55"/>
    </row>
    <row r="12" spans="1:16" x14ac:dyDescent="0.3">
      <c r="A12" s="2" t="s">
        <v>47</v>
      </c>
      <c r="B12" s="13">
        <f>AVERAGE('Liste des taches'!K17:K19)</f>
        <v>0</v>
      </c>
      <c r="C12" s="4"/>
      <c r="J12" s="58"/>
      <c r="K12" s="59"/>
      <c r="M12" s="6"/>
      <c r="N12" s="54"/>
      <c r="O12" s="54"/>
      <c r="P12" s="55"/>
    </row>
    <row r="13" spans="1:16" x14ac:dyDescent="0.3">
      <c r="A13" s="2" t="s">
        <v>48</v>
      </c>
      <c r="B13" s="13">
        <f>AVERAGE('Liste des taches'!K20:K22)</f>
        <v>0</v>
      </c>
      <c r="C13" s="5"/>
      <c r="J13" s="60"/>
      <c r="K13" s="61"/>
      <c r="M13" s="6"/>
      <c r="N13" s="3"/>
      <c r="O13" s="3"/>
      <c r="P13" s="7"/>
    </row>
    <row r="14" spans="1:16" x14ac:dyDescent="0.3">
      <c r="A14" s="2" t="s">
        <v>49</v>
      </c>
      <c r="B14" s="13">
        <f>AVERAGE('Liste des taches'!K23:K24)</f>
        <v>0</v>
      </c>
      <c r="M14" s="6"/>
      <c r="N14" s="3"/>
      <c r="O14" s="3"/>
      <c r="P14" s="7"/>
    </row>
    <row r="15" spans="1:16" x14ac:dyDescent="0.3">
      <c r="A15" s="2" t="s">
        <v>50</v>
      </c>
      <c r="B15" s="13">
        <f>AVERAGE('Liste des taches'!K20:K22)</f>
        <v>0</v>
      </c>
      <c r="M15" s="6"/>
      <c r="N15" s="3"/>
      <c r="O15" s="3"/>
      <c r="P15" s="7"/>
    </row>
    <row r="16" spans="1:16" ht="18" x14ac:dyDescent="0.35">
      <c r="A16" s="2" t="s">
        <v>51</v>
      </c>
      <c r="B16" s="13">
        <f>AVERAGE('Liste des taches'!K25:K27)</f>
        <v>0</v>
      </c>
      <c r="J16" s="45" t="s">
        <v>13</v>
      </c>
      <c r="K16" s="47"/>
      <c r="M16" s="6"/>
      <c r="N16" s="54" t="s">
        <v>61</v>
      </c>
      <c r="O16" s="54"/>
      <c r="P16" s="55"/>
    </row>
    <row r="17" spans="1:16" x14ac:dyDescent="0.3">
      <c r="A17" s="2" t="s">
        <v>52</v>
      </c>
      <c r="B17" s="13">
        <f>AVERAGE('Liste des taches'!K31:K32)</f>
        <v>0</v>
      </c>
      <c r="J17" s="56"/>
      <c r="K17" s="57"/>
      <c r="M17" s="6"/>
      <c r="N17" s="54"/>
      <c r="O17" s="54"/>
      <c r="P17" s="55"/>
    </row>
    <row r="18" spans="1:16" x14ac:dyDescent="0.3">
      <c r="A18" s="2" t="s">
        <v>53</v>
      </c>
      <c r="B18" s="13">
        <f>AVERAGE('Liste des taches'!K33)</f>
        <v>0</v>
      </c>
      <c r="J18" s="58"/>
      <c r="K18" s="59"/>
      <c r="M18" s="6"/>
      <c r="N18" s="3"/>
      <c r="O18" s="3"/>
      <c r="P18" s="7"/>
    </row>
    <row r="19" spans="1:16" x14ac:dyDescent="0.3">
      <c r="A19" s="2" t="s">
        <v>54</v>
      </c>
      <c r="B19" s="13">
        <f>AVERAGE('Liste des taches'!K34:K35)</f>
        <v>0</v>
      </c>
      <c r="J19" s="58"/>
      <c r="K19" s="59"/>
      <c r="M19" s="8"/>
      <c r="N19" s="34"/>
      <c r="O19" s="34"/>
      <c r="P19" s="9"/>
    </row>
    <row r="20" spans="1:16" x14ac:dyDescent="0.3">
      <c r="A20" s="2" t="s">
        <v>55</v>
      </c>
      <c r="B20" s="13">
        <f>AVERAGE('Liste des taches'!K36:K39)</f>
        <v>0</v>
      </c>
      <c r="J20" s="58"/>
      <c r="K20" s="59"/>
    </row>
    <row r="21" spans="1:16" x14ac:dyDescent="0.3">
      <c r="A21" s="2" t="s">
        <v>56</v>
      </c>
      <c r="B21" s="13">
        <f>AVERAGE('Liste des taches'!K40)</f>
        <v>0</v>
      </c>
      <c r="J21" s="58"/>
      <c r="K21" s="59"/>
    </row>
    <row r="22" spans="1:16" ht="18" x14ac:dyDescent="0.35">
      <c r="A22" s="2" t="s">
        <v>57</v>
      </c>
      <c r="B22" s="13">
        <f>AVERAGE('Liste des taches'!K41:K42)</f>
        <v>0</v>
      </c>
      <c r="J22" s="60"/>
      <c r="K22" s="61"/>
      <c r="M22" s="45" t="s">
        <v>13</v>
      </c>
      <c r="N22" s="46"/>
      <c r="O22" s="46"/>
      <c r="P22" s="47"/>
    </row>
    <row r="23" spans="1:16" x14ac:dyDescent="0.3">
      <c r="A23" s="2" t="s">
        <v>58</v>
      </c>
      <c r="B23" s="13">
        <f>AVERAGE('Liste des taches'!K43)</f>
        <v>0</v>
      </c>
      <c r="M23" s="6"/>
      <c r="N23" s="3"/>
      <c r="O23" s="3"/>
      <c r="P23" s="7"/>
    </row>
    <row r="24" spans="1:16" x14ac:dyDescent="0.3">
      <c r="M24" s="6"/>
      <c r="N24" s="3" t="s">
        <v>12</v>
      </c>
      <c r="O24" s="3"/>
      <c r="P24" s="7"/>
    </row>
    <row r="25" spans="1:16" x14ac:dyDescent="0.3">
      <c r="M25" s="6"/>
      <c r="N25" s="3"/>
      <c r="O25" s="3"/>
      <c r="P25" s="7"/>
    </row>
    <row r="26" spans="1:16" x14ac:dyDescent="0.3">
      <c r="M26" s="6"/>
      <c r="O26" s="3"/>
      <c r="P26" s="7"/>
    </row>
    <row r="27" spans="1:16" x14ac:dyDescent="0.3">
      <c r="M27" s="6"/>
      <c r="N27" s="3" t="s">
        <v>11</v>
      </c>
      <c r="O27" s="3"/>
      <c r="P27" s="7"/>
    </row>
    <row r="28" spans="1:16" x14ac:dyDescent="0.3">
      <c r="M28" s="6"/>
      <c r="N28" s="3"/>
      <c r="O28" s="3"/>
      <c r="P28" s="7"/>
    </row>
    <row r="29" spans="1:16" x14ac:dyDescent="0.3">
      <c r="M29" s="6"/>
      <c r="O29" s="3"/>
      <c r="P29" s="7"/>
    </row>
    <row r="30" spans="1:16" x14ac:dyDescent="0.3">
      <c r="M30" s="6"/>
      <c r="N30" s="3" t="s">
        <v>10</v>
      </c>
      <c r="O30" s="3"/>
      <c r="P30" s="7"/>
    </row>
    <row r="31" spans="1:16" x14ac:dyDescent="0.3">
      <c r="M31" s="8"/>
      <c r="N31" s="34"/>
      <c r="O31" s="34"/>
      <c r="P31" s="9"/>
    </row>
    <row r="63" spans="2:2" x14ac:dyDescent="0.3">
      <c r="B63" t="str">
        <f>IF(AND('Liste des taches'!C45&gt;=VLOOKUP($B$5,Données!$B$8:$D$21,2,FALSE),'Liste des taches'!C45&lt;=VLOOKUP($B$5,Données!$B$8:$D$21,3,FALSE)),'Liste des taches'!A45,"")</f>
        <v/>
      </c>
    </row>
    <row r="64" spans="2:2" x14ac:dyDescent="0.3">
      <c r="B64" t="str">
        <f>IF(AND('Liste des taches'!C46&gt;=VLOOKUP($B$5,Données!$B$8:$D$21,2,FALSE),'Liste des taches'!C46&lt;=VLOOKUP($B$5,Données!$B$8:$D$21,3,FALSE)),'Liste des taches'!A46,"")</f>
        <v/>
      </c>
    </row>
  </sheetData>
  <mergeCells count="9">
    <mergeCell ref="M22:P22"/>
    <mergeCell ref="A2:K3"/>
    <mergeCell ref="N11:P12"/>
    <mergeCell ref="M3:P3"/>
    <mergeCell ref="N16:P17"/>
    <mergeCell ref="J16:K16"/>
    <mergeCell ref="J17:K22"/>
    <mergeCell ref="J8:K13"/>
    <mergeCell ref="J7:K7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02BCC-0075-4A63-B6E0-6AD0E67B2608}">
          <x14:formula1>
            <xm:f>Données!$B$8:$B$21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2"/>
  <sheetViews>
    <sheetView zoomScale="85" zoomScaleNormal="85" workbookViewId="0">
      <selection activeCell="O11" sqref="O11"/>
    </sheetView>
  </sheetViews>
  <sheetFormatPr baseColWidth="10" defaultColWidth="8.88671875" defaultRowHeight="14.4" x14ac:dyDescent="0.3"/>
  <cols>
    <col min="1" max="1" width="35.5546875" style="17" bestFit="1" customWidth="1"/>
    <col min="2" max="2" width="14.33203125" style="18" bestFit="1" customWidth="1"/>
    <col min="3" max="3" width="17.21875" style="18" bestFit="1" customWidth="1"/>
    <col min="4" max="4" width="14.109375" style="18" bestFit="1" customWidth="1"/>
    <col min="5" max="5" width="24.44140625" style="17" bestFit="1" customWidth="1"/>
    <col min="6" max="6" width="21.33203125" style="17" bestFit="1" customWidth="1"/>
    <col min="7" max="7" width="14.33203125" style="17" bestFit="1" customWidth="1"/>
    <col min="8" max="8" width="17.33203125" bestFit="1" customWidth="1"/>
    <col min="9" max="9" width="21.44140625" bestFit="1" customWidth="1"/>
    <col min="10" max="10" width="9.6640625" style="17" bestFit="1" customWidth="1"/>
    <col min="11" max="11" width="16.21875" style="17" bestFit="1" customWidth="1"/>
    <col min="12" max="12" width="10" style="18" bestFit="1" customWidth="1"/>
    <col min="13" max="13" width="10.44140625" style="18" bestFit="1" customWidth="1"/>
    <col min="15" max="16384" width="8.88671875" style="17"/>
  </cols>
  <sheetData>
    <row r="2" spans="1:13" ht="14.4" customHeight="1" x14ac:dyDescent="0.3">
      <c r="A2" s="62" t="s">
        <v>39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4.4" customHeight="1" x14ac:dyDescent="0.3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6" spans="1:13" s="33" customFormat="1" ht="15.6" x14ac:dyDescent="0.3">
      <c r="A6" s="36" t="s">
        <v>4</v>
      </c>
      <c r="B6" s="36" t="s">
        <v>82</v>
      </c>
      <c r="C6" s="36" t="s">
        <v>1</v>
      </c>
      <c r="D6" s="36" t="s">
        <v>2</v>
      </c>
      <c r="E6" s="36" t="s">
        <v>6</v>
      </c>
      <c r="F6" s="36" t="s">
        <v>7</v>
      </c>
      <c r="G6" s="36" t="s">
        <v>42</v>
      </c>
      <c r="H6" s="36" t="s">
        <v>41</v>
      </c>
      <c r="I6" s="36" t="s">
        <v>40</v>
      </c>
      <c r="J6" s="36" t="s">
        <v>34</v>
      </c>
      <c r="K6" s="36" t="s">
        <v>33</v>
      </c>
      <c r="L6" s="36" t="s">
        <v>8</v>
      </c>
      <c r="M6" s="36" t="s">
        <v>43</v>
      </c>
    </row>
    <row r="7" spans="1:13" x14ac:dyDescent="0.3">
      <c r="A7" s="20" t="s">
        <v>9</v>
      </c>
      <c r="B7" s="21"/>
      <c r="C7" s="22"/>
      <c r="D7" s="22"/>
      <c r="E7" s="22"/>
      <c r="F7" s="22"/>
      <c r="G7" s="21"/>
      <c r="H7" s="21"/>
      <c r="I7" s="21"/>
      <c r="J7" s="30"/>
      <c r="K7" s="30"/>
      <c r="L7" s="21"/>
      <c r="M7" s="21"/>
    </row>
    <row r="8" spans="1:13" x14ac:dyDescent="0.3">
      <c r="A8" s="23" t="s">
        <v>5</v>
      </c>
      <c r="B8" s="24">
        <v>3</v>
      </c>
      <c r="C8" s="25">
        <v>43068</v>
      </c>
      <c r="D8" s="25">
        <v>43087</v>
      </c>
      <c r="E8" s="25">
        <v>43069</v>
      </c>
      <c r="F8" s="25">
        <f>IF(E8="","",E8+(D8-C8))</f>
        <v>43088</v>
      </c>
      <c r="G8" s="24" t="s">
        <v>3</v>
      </c>
      <c r="H8" s="24">
        <v>14</v>
      </c>
      <c r="I8" s="24">
        <f>NETWORKDAYS(C8,D8)</f>
        <v>14</v>
      </c>
      <c r="J8" s="31" t="s">
        <v>38</v>
      </c>
      <c r="K8" s="31">
        <v>1</v>
      </c>
      <c r="L8" s="24" t="str">
        <f>IF($I8="","",IF($I8&gt;$H8,$I8-$H8,""))</f>
        <v/>
      </c>
      <c r="M8" s="24" t="str">
        <f>IF($I8="","",IF(AND($I8&lt;$H8,$J8&lt;&gt;"En cours"),$H8-$I8,""))</f>
        <v/>
      </c>
    </row>
    <row r="9" spans="1:13" s="19" customFormat="1" x14ac:dyDescent="0.3">
      <c r="A9" s="38" t="s">
        <v>95</v>
      </c>
      <c r="B9" s="24">
        <v>1</v>
      </c>
      <c r="C9" s="25">
        <v>43087</v>
      </c>
      <c r="D9" s="25">
        <v>43087</v>
      </c>
      <c r="E9" s="24"/>
      <c r="F9" s="25" t="str">
        <f>IF(E9="","",E9+(D9-C9))</f>
        <v/>
      </c>
      <c r="G9" s="24" t="s">
        <v>3</v>
      </c>
      <c r="H9" s="24">
        <v>1</v>
      </c>
      <c r="I9" s="24">
        <f t="shared" ref="I9" si="0">NETWORKDAYS(C9,D9)</f>
        <v>1</v>
      </c>
      <c r="J9" s="31" t="s">
        <v>38</v>
      </c>
      <c r="K9" s="31">
        <v>1</v>
      </c>
      <c r="L9" s="24" t="str">
        <f>IF($I9="","",IF($I9&gt;$H9,$I9-$H9,""))</f>
        <v/>
      </c>
      <c r="M9" s="24" t="str">
        <f t="shared" ref="M9:M72" si="1">IF($I9="","",IF(AND($I9&lt;$H9,$J9&lt;&gt;"En cours"),$H9-$I9,""))</f>
        <v/>
      </c>
    </row>
    <row r="10" spans="1:13" x14ac:dyDescent="0.3">
      <c r="A10" s="38" t="s">
        <v>85</v>
      </c>
      <c r="B10" s="24">
        <v>2</v>
      </c>
      <c r="C10" s="25">
        <v>43089</v>
      </c>
      <c r="D10" s="25">
        <v>43090</v>
      </c>
      <c r="E10" s="24"/>
      <c r="F10" s="25" t="str">
        <f>IF(E10="","",E10+(D10-C10))</f>
        <v/>
      </c>
      <c r="G10" s="24" t="s">
        <v>3</v>
      </c>
      <c r="H10" s="24">
        <v>2</v>
      </c>
      <c r="I10" s="24"/>
      <c r="J10" s="31" t="s">
        <v>35</v>
      </c>
      <c r="K10" s="31">
        <v>0</v>
      </c>
      <c r="L10" s="24" t="str">
        <f>IF($I10="","",IF($I10&gt;$H10,$I10-$H10,""))</f>
        <v/>
      </c>
      <c r="M10" s="24" t="str">
        <f t="shared" si="1"/>
        <v/>
      </c>
    </row>
    <row r="11" spans="1:13" x14ac:dyDescent="0.3">
      <c r="A11" s="38"/>
      <c r="B11" s="24"/>
      <c r="C11" s="25"/>
      <c r="D11" s="25"/>
      <c r="E11" s="24"/>
      <c r="F11" s="25"/>
      <c r="G11" s="24"/>
      <c r="H11" s="24"/>
      <c r="I11" s="24"/>
      <c r="J11" s="31"/>
      <c r="K11" s="31"/>
      <c r="L11" s="24"/>
      <c r="M11" s="24" t="str">
        <f t="shared" si="1"/>
        <v/>
      </c>
    </row>
    <row r="12" spans="1:13" x14ac:dyDescent="0.3">
      <c r="A12" s="20" t="s">
        <v>32</v>
      </c>
      <c r="B12" s="21"/>
      <c r="C12" s="22"/>
      <c r="D12" s="22"/>
      <c r="E12" s="21"/>
      <c r="F12" s="21"/>
      <c r="G12" s="21"/>
      <c r="H12" s="21"/>
      <c r="I12" s="21"/>
      <c r="J12" s="32"/>
      <c r="K12" s="32"/>
      <c r="L12" s="32"/>
      <c r="M12" s="32"/>
    </row>
    <row r="13" spans="1:13" x14ac:dyDescent="0.3">
      <c r="A13" s="38" t="s">
        <v>77</v>
      </c>
      <c r="B13" s="24">
        <v>1</v>
      </c>
      <c r="C13" s="25">
        <v>43090</v>
      </c>
      <c r="D13" s="25">
        <v>43096</v>
      </c>
      <c r="E13" s="24"/>
      <c r="F13" s="25" t="str">
        <f t="shared" ref="F13:F36" si="2">IF(E13="","",E13+(D13-C13))</f>
        <v/>
      </c>
      <c r="G13" s="24" t="s">
        <v>3</v>
      </c>
      <c r="H13" s="24">
        <v>5</v>
      </c>
      <c r="I13" s="24">
        <v>5</v>
      </c>
      <c r="J13" s="31" t="s">
        <v>38</v>
      </c>
      <c r="K13" s="31">
        <v>1</v>
      </c>
      <c r="L13" s="24" t="str">
        <f t="shared" ref="L13:L36" si="3">IF($I13="","",IF($I13&gt;$H13,$I13-$H13,""))</f>
        <v/>
      </c>
      <c r="M13" s="24" t="str">
        <f t="shared" si="1"/>
        <v/>
      </c>
    </row>
    <row r="14" spans="1:13" x14ac:dyDescent="0.3">
      <c r="A14" s="38" t="s">
        <v>96</v>
      </c>
      <c r="B14" s="24">
        <v>1</v>
      </c>
      <c r="C14" s="25">
        <v>43094</v>
      </c>
      <c r="D14" s="25">
        <v>43094</v>
      </c>
      <c r="E14" s="24"/>
      <c r="F14" s="25" t="str">
        <f t="shared" si="2"/>
        <v/>
      </c>
      <c r="G14" s="24" t="s">
        <v>3</v>
      </c>
      <c r="H14" s="24">
        <v>1</v>
      </c>
      <c r="I14" s="24">
        <v>1</v>
      </c>
      <c r="J14" s="83" t="s">
        <v>38</v>
      </c>
      <c r="K14" s="31">
        <v>1</v>
      </c>
      <c r="L14" s="24" t="str">
        <f t="shared" si="3"/>
        <v/>
      </c>
      <c r="M14" s="24" t="str">
        <f t="shared" si="1"/>
        <v/>
      </c>
    </row>
    <row r="15" spans="1:13" ht="28.8" x14ac:dyDescent="0.3">
      <c r="A15" s="39" t="s">
        <v>78</v>
      </c>
      <c r="B15" s="24">
        <v>3</v>
      </c>
      <c r="C15" s="25">
        <v>43097</v>
      </c>
      <c r="D15" s="25">
        <v>43110</v>
      </c>
      <c r="E15" s="24"/>
      <c r="F15" s="25" t="str">
        <f t="shared" si="2"/>
        <v/>
      </c>
      <c r="G15" s="24" t="s">
        <v>31</v>
      </c>
      <c r="H15" s="24">
        <v>10</v>
      </c>
      <c r="I15" s="24">
        <v>9</v>
      </c>
      <c r="J15" s="31" t="s">
        <v>37</v>
      </c>
      <c r="K15" s="31">
        <v>0.9</v>
      </c>
      <c r="L15" s="24" t="str">
        <f t="shared" si="3"/>
        <v/>
      </c>
      <c r="M15" s="24" t="str">
        <f t="shared" si="1"/>
        <v/>
      </c>
    </row>
    <row r="16" spans="1:13" x14ac:dyDescent="0.3">
      <c r="A16" s="38" t="s">
        <v>79</v>
      </c>
      <c r="B16" s="24">
        <v>1</v>
      </c>
      <c r="C16" s="25">
        <v>43111</v>
      </c>
      <c r="D16" s="25">
        <v>43120</v>
      </c>
      <c r="E16" s="24"/>
      <c r="F16" s="25" t="str">
        <f t="shared" si="2"/>
        <v/>
      </c>
      <c r="G16" s="24" t="s">
        <v>30</v>
      </c>
      <c r="H16" s="24">
        <v>7</v>
      </c>
      <c r="I16" s="24"/>
      <c r="J16" s="31" t="s">
        <v>35</v>
      </c>
      <c r="K16" s="31">
        <v>0</v>
      </c>
      <c r="L16" s="24" t="str">
        <f t="shared" si="3"/>
        <v/>
      </c>
      <c r="M16" s="24" t="str">
        <f t="shared" si="1"/>
        <v/>
      </c>
    </row>
    <row r="17" spans="1:13" x14ac:dyDescent="0.3">
      <c r="A17" s="38" t="s">
        <v>97</v>
      </c>
      <c r="B17" s="24">
        <v>1</v>
      </c>
      <c r="C17" s="25">
        <v>43115</v>
      </c>
      <c r="D17" s="25">
        <v>43115</v>
      </c>
      <c r="E17" s="24"/>
      <c r="F17" s="25" t="str">
        <f t="shared" si="2"/>
        <v/>
      </c>
      <c r="G17" s="24" t="s">
        <v>3</v>
      </c>
      <c r="H17" s="24">
        <v>1</v>
      </c>
      <c r="I17" s="24"/>
      <c r="J17" s="31" t="s">
        <v>35</v>
      </c>
      <c r="K17" s="31">
        <v>0</v>
      </c>
      <c r="L17" s="24" t="str">
        <f t="shared" si="3"/>
        <v/>
      </c>
      <c r="M17" s="24" t="str">
        <f t="shared" si="1"/>
        <v/>
      </c>
    </row>
    <row r="18" spans="1:13" x14ac:dyDescent="0.3">
      <c r="A18" s="38" t="s">
        <v>84</v>
      </c>
      <c r="B18" s="24">
        <v>1</v>
      </c>
      <c r="C18" s="25">
        <v>43120</v>
      </c>
      <c r="D18" s="25">
        <v>43130</v>
      </c>
      <c r="E18" s="24"/>
      <c r="F18" s="25" t="str">
        <f t="shared" si="2"/>
        <v/>
      </c>
      <c r="G18" s="24" t="s">
        <v>31</v>
      </c>
      <c r="H18" s="24">
        <v>7</v>
      </c>
      <c r="I18" s="24"/>
      <c r="J18" s="31" t="s">
        <v>35</v>
      </c>
      <c r="K18" s="31">
        <v>0</v>
      </c>
      <c r="L18" s="24" t="str">
        <f t="shared" si="3"/>
        <v/>
      </c>
      <c r="M18" s="24" t="str">
        <f t="shared" si="1"/>
        <v/>
      </c>
    </row>
    <row r="19" spans="1:13" x14ac:dyDescent="0.3">
      <c r="A19" s="38" t="s">
        <v>86</v>
      </c>
      <c r="B19" s="24">
        <v>1</v>
      </c>
      <c r="C19" s="25">
        <v>43130</v>
      </c>
      <c r="D19" s="25">
        <v>43138</v>
      </c>
      <c r="E19" s="24"/>
      <c r="F19" s="25" t="str">
        <f t="shared" si="2"/>
        <v/>
      </c>
      <c r="G19" s="24" t="s">
        <v>31</v>
      </c>
      <c r="H19" s="24">
        <v>7</v>
      </c>
      <c r="I19" s="24"/>
      <c r="J19" s="31" t="s">
        <v>35</v>
      </c>
      <c r="K19" s="31">
        <v>0</v>
      </c>
      <c r="L19" s="24" t="str">
        <f t="shared" si="3"/>
        <v/>
      </c>
      <c r="M19" s="24" t="str">
        <f t="shared" si="1"/>
        <v/>
      </c>
    </row>
    <row r="20" spans="1:13" x14ac:dyDescent="0.3">
      <c r="A20" s="38" t="s">
        <v>98</v>
      </c>
      <c r="B20" s="24">
        <v>1</v>
      </c>
      <c r="C20" s="25">
        <v>43136</v>
      </c>
      <c r="D20" s="25">
        <v>43136</v>
      </c>
      <c r="E20" s="24"/>
      <c r="F20" s="25" t="str">
        <f t="shared" si="2"/>
        <v/>
      </c>
      <c r="G20" s="24" t="s">
        <v>3</v>
      </c>
      <c r="H20" s="24">
        <v>1</v>
      </c>
      <c r="I20" s="24"/>
      <c r="J20" s="31" t="s">
        <v>35</v>
      </c>
      <c r="K20" s="31">
        <v>0</v>
      </c>
      <c r="L20" s="24" t="str">
        <f t="shared" si="3"/>
        <v/>
      </c>
      <c r="M20" s="24" t="str">
        <f t="shared" si="1"/>
        <v/>
      </c>
    </row>
    <row r="21" spans="1:13" x14ac:dyDescent="0.3">
      <c r="A21" s="38" t="s">
        <v>87</v>
      </c>
      <c r="B21" s="24">
        <v>2</v>
      </c>
      <c r="C21" s="25">
        <v>43138</v>
      </c>
      <c r="D21" s="25">
        <v>43158</v>
      </c>
      <c r="E21" s="24"/>
      <c r="F21" s="25" t="str">
        <f t="shared" si="2"/>
        <v/>
      </c>
      <c r="G21" s="24" t="s">
        <v>31</v>
      </c>
      <c r="H21" s="24">
        <v>15</v>
      </c>
      <c r="I21" s="24"/>
      <c r="J21" s="31" t="s">
        <v>35</v>
      </c>
      <c r="K21" s="31">
        <v>0</v>
      </c>
      <c r="L21" s="24" t="str">
        <f t="shared" si="3"/>
        <v/>
      </c>
      <c r="M21" s="24" t="str">
        <f t="shared" si="1"/>
        <v/>
      </c>
    </row>
    <row r="22" spans="1:13" x14ac:dyDescent="0.3">
      <c r="A22" s="38" t="s">
        <v>88</v>
      </c>
      <c r="B22" s="24">
        <v>2</v>
      </c>
      <c r="C22" s="25">
        <v>43158</v>
      </c>
      <c r="D22" s="25">
        <v>43166</v>
      </c>
      <c r="E22" s="24"/>
      <c r="F22" s="25" t="str">
        <f t="shared" si="2"/>
        <v/>
      </c>
      <c r="G22" s="24" t="s">
        <v>31</v>
      </c>
      <c r="H22" s="24">
        <v>7</v>
      </c>
      <c r="I22" s="24"/>
      <c r="J22" s="31" t="s">
        <v>35</v>
      </c>
      <c r="K22" s="31">
        <v>0</v>
      </c>
      <c r="L22" s="24" t="str">
        <f t="shared" si="3"/>
        <v/>
      </c>
      <c r="M22" s="24" t="str">
        <f t="shared" si="1"/>
        <v/>
      </c>
    </row>
    <row r="23" spans="1:13" x14ac:dyDescent="0.3">
      <c r="A23" s="38" t="s">
        <v>99</v>
      </c>
      <c r="B23" s="24">
        <v>1</v>
      </c>
      <c r="C23" s="25">
        <v>43157</v>
      </c>
      <c r="D23" s="25">
        <v>43157</v>
      </c>
      <c r="E23" s="24"/>
      <c r="F23" s="25" t="str">
        <f t="shared" si="2"/>
        <v/>
      </c>
      <c r="G23" s="24" t="s">
        <v>3</v>
      </c>
      <c r="H23" s="24">
        <v>1</v>
      </c>
      <c r="I23" s="24"/>
      <c r="J23" s="31" t="s">
        <v>35</v>
      </c>
      <c r="K23" s="31">
        <v>0</v>
      </c>
      <c r="L23" s="24" t="str">
        <f t="shared" si="3"/>
        <v/>
      </c>
      <c r="M23" s="24" t="str">
        <f t="shared" si="1"/>
        <v/>
      </c>
    </row>
    <row r="24" spans="1:13" x14ac:dyDescent="0.3">
      <c r="A24" s="38" t="s">
        <v>89</v>
      </c>
      <c r="B24" s="24">
        <v>3</v>
      </c>
      <c r="C24" s="25">
        <v>43166</v>
      </c>
      <c r="D24" s="25">
        <v>43181</v>
      </c>
      <c r="E24" s="24"/>
      <c r="F24" s="25" t="str">
        <f t="shared" si="2"/>
        <v/>
      </c>
      <c r="G24" s="24" t="s">
        <v>31</v>
      </c>
      <c r="H24" s="24">
        <v>12</v>
      </c>
      <c r="I24" s="24"/>
      <c r="J24" s="31" t="s">
        <v>35</v>
      </c>
      <c r="K24" s="31">
        <v>0</v>
      </c>
      <c r="L24" s="24" t="str">
        <f t="shared" si="3"/>
        <v/>
      </c>
      <c r="M24" s="24" t="str">
        <f t="shared" si="1"/>
        <v/>
      </c>
    </row>
    <row r="25" spans="1:13" x14ac:dyDescent="0.3">
      <c r="A25" s="38" t="s">
        <v>100</v>
      </c>
      <c r="B25" s="24">
        <v>1</v>
      </c>
      <c r="C25" s="25">
        <v>43178</v>
      </c>
      <c r="D25" s="25">
        <v>43178</v>
      </c>
      <c r="E25" s="24"/>
      <c r="F25" s="25" t="str">
        <f t="shared" si="2"/>
        <v/>
      </c>
      <c r="G25" s="24" t="s">
        <v>3</v>
      </c>
      <c r="H25" s="24">
        <v>1</v>
      </c>
      <c r="I25" s="24"/>
      <c r="J25" s="31" t="s">
        <v>35</v>
      </c>
      <c r="K25" s="31">
        <v>0</v>
      </c>
      <c r="L25" s="24" t="str">
        <f t="shared" si="3"/>
        <v/>
      </c>
      <c r="M25" s="24" t="str">
        <f t="shared" si="1"/>
        <v/>
      </c>
    </row>
    <row r="26" spans="1:13" x14ac:dyDescent="0.3">
      <c r="A26" s="38" t="s">
        <v>90</v>
      </c>
      <c r="B26" s="24">
        <v>3</v>
      </c>
      <c r="C26" s="25">
        <v>43181</v>
      </c>
      <c r="D26" s="25">
        <v>43191</v>
      </c>
      <c r="E26" s="24"/>
      <c r="F26" s="25" t="str">
        <f t="shared" si="2"/>
        <v/>
      </c>
      <c r="G26" s="24" t="s">
        <v>31</v>
      </c>
      <c r="H26" s="24">
        <v>7</v>
      </c>
      <c r="I26" s="24"/>
      <c r="J26" s="31" t="s">
        <v>35</v>
      </c>
      <c r="K26" s="31">
        <v>0</v>
      </c>
      <c r="L26" s="24" t="str">
        <f t="shared" si="3"/>
        <v/>
      </c>
      <c r="M26" s="24" t="str">
        <f t="shared" si="1"/>
        <v/>
      </c>
    </row>
    <row r="27" spans="1:13" x14ac:dyDescent="0.3">
      <c r="A27" s="38" t="s">
        <v>91</v>
      </c>
      <c r="B27" s="24">
        <v>2</v>
      </c>
      <c r="C27" s="25">
        <v>43191</v>
      </c>
      <c r="D27" s="25">
        <v>43200</v>
      </c>
      <c r="E27" s="24"/>
      <c r="F27" s="25" t="str">
        <f t="shared" si="2"/>
        <v/>
      </c>
      <c r="G27" s="24" t="s">
        <v>31</v>
      </c>
      <c r="H27" s="24">
        <v>7</v>
      </c>
      <c r="I27" s="24"/>
      <c r="J27" s="31" t="s">
        <v>35</v>
      </c>
      <c r="K27" s="31">
        <v>0</v>
      </c>
      <c r="L27" s="24" t="str">
        <f t="shared" si="3"/>
        <v/>
      </c>
      <c r="M27" s="24" t="str">
        <f t="shared" si="1"/>
        <v/>
      </c>
    </row>
    <row r="28" spans="1:13" x14ac:dyDescent="0.3">
      <c r="A28" s="38" t="s">
        <v>101</v>
      </c>
      <c r="B28" s="24">
        <v>1</v>
      </c>
      <c r="C28" s="25">
        <v>43199</v>
      </c>
      <c r="D28" s="25">
        <v>43199</v>
      </c>
      <c r="E28" s="24"/>
      <c r="F28" s="25" t="str">
        <f t="shared" si="2"/>
        <v/>
      </c>
      <c r="G28" s="24" t="s">
        <v>3</v>
      </c>
      <c r="H28" s="24">
        <v>1</v>
      </c>
      <c r="I28" s="24"/>
      <c r="J28" s="31" t="s">
        <v>35</v>
      </c>
      <c r="K28" s="31">
        <v>0</v>
      </c>
      <c r="L28" s="24" t="str">
        <f t="shared" si="3"/>
        <v/>
      </c>
      <c r="M28" s="24" t="str">
        <f t="shared" si="1"/>
        <v/>
      </c>
    </row>
    <row r="29" spans="1:13" x14ac:dyDescent="0.3">
      <c r="A29" s="38" t="s">
        <v>83</v>
      </c>
      <c r="B29" s="24">
        <v>3</v>
      </c>
      <c r="C29" s="25">
        <v>43200</v>
      </c>
      <c r="D29" s="25">
        <v>43208</v>
      </c>
      <c r="E29" s="24"/>
      <c r="F29" s="25" t="str">
        <f t="shared" si="2"/>
        <v/>
      </c>
      <c r="G29" s="24" t="s">
        <v>30</v>
      </c>
      <c r="H29" s="24">
        <v>7</v>
      </c>
      <c r="I29" s="24"/>
      <c r="J29" s="31" t="s">
        <v>35</v>
      </c>
      <c r="K29" s="31">
        <v>0</v>
      </c>
      <c r="L29" s="24" t="str">
        <f t="shared" si="3"/>
        <v/>
      </c>
      <c r="M29" s="24" t="str">
        <f t="shared" si="1"/>
        <v/>
      </c>
    </row>
    <row r="30" spans="1:13" x14ac:dyDescent="0.3">
      <c r="A30" s="38" t="s">
        <v>80</v>
      </c>
      <c r="B30" s="24">
        <v>3</v>
      </c>
      <c r="C30" s="25">
        <v>43208</v>
      </c>
      <c r="D30" s="25">
        <v>43221</v>
      </c>
      <c r="E30" s="24"/>
      <c r="F30" s="25" t="str">
        <f t="shared" si="2"/>
        <v/>
      </c>
      <c r="G30" s="24" t="s">
        <v>30</v>
      </c>
      <c r="H30" s="24">
        <v>10</v>
      </c>
      <c r="I30" s="24"/>
      <c r="J30" s="31" t="s">
        <v>35</v>
      </c>
      <c r="K30" s="31">
        <v>0</v>
      </c>
      <c r="L30" s="24" t="str">
        <f t="shared" si="3"/>
        <v/>
      </c>
      <c r="M30" s="24" t="str">
        <f t="shared" si="1"/>
        <v/>
      </c>
    </row>
    <row r="31" spans="1:13" x14ac:dyDescent="0.3">
      <c r="A31" s="38" t="s">
        <v>102</v>
      </c>
      <c r="B31" s="24">
        <v>1</v>
      </c>
      <c r="C31" s="25">
        <v>43220</v>
      </c>
      <c r="D31" s="25">
        <v>43220</v>
      </c>
      <c r="E31" s="24"/>
      <c r="F31" s="25" t="str">
        <f t="shared" si="2"/>
        <v/>
      </c>
      <c r="G31" s="24" t="s">
        <v>3</v>
      </c>
      <c r="H31" s="24">
        <v>1</v>
      </c>
      <c r="I31" s="24"/>
      <c r="J31" s="31" t="s">
        <v>35</v>
      </c>
      <c r="K31" s="31">
        <v>0</v>
      </c>
      <c r="L31" s="24" t="str">
        <f t="shared" si="3"/>
        <v/>
      </c>
      <c r="M31" s="24" t="str">
        <f t="shared" si="1"/>
        <v/>
      </c>
    </row>
    <row r="32" spans="1:13" x14ac:dyDescent="0.3">
      <c r="A32" s="38" t="s">
        <v>92</v>
      </c>
      <c r="B32" s="24">
        <v>4</v>
      </c>
      <c r="C32" s="25">
        <v>43221</v>
      </c>
      <c r="D32" s="25">
        <v>43262</v>
      </c>
      <c r="E32" s="24"/>
      <c r="F32" s="25" t="str">
        <f t="shared" si="2"/>
        <v/>
      </c>
      <c r="G32" s="24" t="s">
        <v>3</v>
      </c>
      <c r="H32" s="24">
        <v>30</v>
      </c>
      <c r="I32" s="24"/>
      <c r="J32" s="31" t="s">
        <v>35</v>
      </c>
      <c r="K32" s="31">
        <v>0</v>
      </c>
      <c r="L32" s="24" t="str">
        <f t="shared" si="3"/>
        <v/>
      </c>
      <c r="M32" s="24" t="str">
        <f t="shared" si="1"/>
        <v/>
      </c>
    </row>
    <row r="33" spans="1:13" x14ac:dyDescent="0.3">
      <c r="A33" s="38" t="s">
        <v>103</v>
      </c>
      <c r="B33" s="24">
        <v>1</v>
      </c>
      <c r="C33" s="25">
        <v>43241</v>
      </c>
      <c r="D33" s="25">
        <v>43241</v>
      </c>
      <c r="E33" s="24"/>
      <c r="F33" s="25" t="str">
        <f t="shared" si="2"/>
        <v/>
      </c>
      <c r="G33" s="24" t="s">
        <v>3</v>
      </c>
      <c r="H33" s="24">
        <v>1</v>
      </c>
      <c r="I33" s="24"/>
      <c r="J33" s="31" t="s">
        <v>35</v>
      </c>
      <c r="K33" s="31">
        <v>0</v>
      </c>
      <c r="L33" s="24" t="str">
        <f t="shared" si="3"/>
        <v/>
      </c>
      <c r="M33" s="24" t="str">
        <f t="shared" si="1"/>
        <v/>
      </c>
    </row>
    <row r="34" spans="1:13" x14ac:dyDescent="0.3">
      <c r="A34" s="38" t="s">
        <v>104</v>
      </c>
      <c r="B34" s="24">
        <v>1</v>
      </c>
      <c r="C34" s="25">
        <v>43262</v>
      </c>
      <c r="D34" s="25">
        <v>43262</v>
      </c>
      <c r="E34" s="24"/>
      <c r="F34" s="25" t="str">
        <f t="shared" si="2"/>
        <v/>
      </c>
      <c r="G34" s="24" t="s">
        <v>3</v>
      </c>
      <c r="H34" s="24">
        <v>1</v>
      </c>
      <c r="I34" s="24"/>
      <c r="J34" s="31" t="s">
        <v>35</v>
      </c>
      <c r="K34" s="31">
        <v>0</v>
      </c>
      <c r="L34" s="24" t="str">
        <f t="shared" si="3"/>
        <v/>
      </c>
      <c r="M34" s="24" t="str">
        <f t="shared" si="1"/>
        <v/>
      </c>
    </row>
    <row r="35" spans="1:13" x14ac:dyDescent="0.3">
      <c r="A35" s="38" t="s">
        <v>81</v>
      </c>
      <c r="B35" s="24">
        <v>3</v>
      </c>
      <c r="C35" s="25">
        <v>43265</v>
      </c>
      <c r="D35" s="25">
        <v>43285</v>
      </c>
      <c r="E35" s="24"/>
      <c r="F35" s="25" t="str">
        <f t="shared" si="2"/>
        <v/>
      </c>
      <c r="G35" s="24" t="s">
        <v>30</v>
      </c>
      <c r="H35" s="24">
        <v>15</v>
      </c>
      <c r="I35" s="24"/>
      <c r="J35" s="31" t="s">
        <v>35</v>
      </c>
      <c r="K35" s="31">
        <v>0</v>
      </c>
      <c r="L35" s="24" t="str">
        <f t="shared" si="3"/>
        <v/>
      </c>
      <c r="M35" s="24" t="str">
        <f t="shared" si="1"/>
        <v/>
      </c>
    </row>
    <row r="36" spans="1:13" x14ac:dyDescent="0.3">
      <c r="A36" s="38" t="s">
        <v>105</v>
      </c>
      <c r="B36" s="24">
        <v>1</v>
      </c>
      <c r="C36" s="25">
        <v>43283</v>
      </c>
      <c r="D36" s="25">
        <v>43283</v>
      </c>
      <c r="E36" s="24"/>
      <c r="F36" s="25" t="str">
        <f t="shared" si="2"/>
        <v/>
      </c>
      <c r="G36" s="24" t="s">
        <v>3</v>
      </c>
      <c r="H36" s="24">
        <v>1</v>
      </c>
      <c r="I36" s="24"/>
      <c r="J36" s="31" t="s">
        <v>35</v>
      </c>
      <c r="K36" s="31">
        <v>0</v>
      </c>
      <c r="L36" s="24" t="str">
        <f t="shared" si="3"/>
        <v/>
      </c>
      <c r="M36" s="24" t="str">
        <f t="shared" si="1"/>
        <v/>
      </c>
    </row>
    <row r="37" spans="1:13" x14ac:dyDescent="0.3">
      <c r="A37" s="38"/>
      <c r="B37" s="24"/>
      <c r="C37" s="25"/>
      <c r="D37" s="25"/>
      <c r="E37" s="24"/>
      <c r="F37" s="25"/>
      <c r="G37" s="24"/>
      <c r="H37" s="24"/>
      <c r="I37" s="24"/>
      <c r="J37" s="31"/>
      <c r="K37" s="31"/>
      <c r="L37" s="24"/>
      <c r="M37" s="24" t="str">
        <f t="shared" si="1"/>
        <v/>
      </c>
    </row>
    <row r="38" spans="1:13" x14ac:dyDescent="0.3">
      <c r="A38" s="40" t="s">
        <v>109</v>
      </c>
      <c r="B38" s="21"/>
      <c r="C38" s="22"/>
      <c r="D38" s="22"/>
      <c r="E38" s="21"/>
      <c r="F38" s="21"/>
      <c r="G38" s="21"/>
      <c r="H38" s="21"/>
      <c r="I38" s="21"/>
      <c r="J38" s="32"/>
      <c r="K38" s="32"/>
      <c r="L38" s="32"/>
      <c r="M38" s="32"/>
    </row>
    <row r="39" spans="1:13" x14ac:dyDescent="0.3">
      <c r="A39" s="38" t="s">
        <v>93</v>
      </c>
      <c r="B39" s="24">
        <v>2</v>
      </c>
      <c r="C39" s="25">
        <v>43285</v>
      </c>
      <c r="D39" s="25">
        <v>43312</v>
      </c>
      <c r="E39" s="24"/>
      <c r="F39" s="25" t="str">
        <f>IF(E39="","",E39+(D39-C39))</f>
        <v/>
      </c>
      <c r="G39" s="24" t="s">
        <v>3</v>
      </c>
      <c r="H39" s="24">
        <v>20</v>
      </c>
      <c r="I39" s="24"/>
      <c r="J39" s="31" t="s">
        <v>35</v>
      </c>
      <c r="K39" s="31">
        <v>0</v>
      </c>
      <c r="L39" s="24" t="str">
        <f>IF($I39="","",IF($I39&gt;$H39,$I39-$H39,""))</f>
        <v/>
      </c>
      <c r="M39" s="24" t="str">
        <f t="shared" si="1"/>
        <v/>
      </c>
    </row>
    <row r="40" spans="1:13" x14ac:dyDescent="0.3">
      <c r="A40" s="38" t="s">
        <v>106</v>
      </c>
      <c r="B40" s="24">
        <v>1</v>
      </c>
      <c r="C40" s="25">
        <v>43304</v>
      </c>
      <c r="D40" s="25">
        <v>43304</v>
      </c>
      <c r="E40" s="24"/>
      <c r="F40" s="25" t="str">
        <f>IF(E40="","",E40+(D40-C40))</f>
        <v/>
      </c>
      <c r="G40" s="24" t="s">
        <v>3</v>
      </c>
      <c r="H40" s="24">
        <v>1</v>
      </c>
      <c r="I40" s="24"/>
      <c r="J40" s="31" t="s">
        <v>35</v>
      </c>
      <c r="K40" s="31">
        <v>0</v>
      </c>
      <c r="L40" s="24" t="str">
        <f>IF($I40="","",IF($I40&gt;$H40,$I40-$H40,""))</f>
        <v/>
      </c>
      <c r="M40" s="24" t="str">
        <f t="shared" si="1"/>
        <v/>
      </c>
    </row>
    <row r="41" spans="1:13" x14ac:dyDescent="0.3">
      <c r="A41" s="38" t="s">
        <v>107</v>
      </c>
      <c r="B41" s="24">
        <v>1</v>
      </c>
      <c r="C41" s="25">
        <v>43325</v>
      </c>
      <c r="D41" s="25">
        <v>43325</v>
      </c>
      <c r="E41" s="24"/>
      <c r="F41" s="25"/>
      <c r="G41" s="24" t="s">
        <v>3</v>
      </c>
      <c r="H41" s="24">
        <v>1</v>
      </c>
      <c r="I41" s="24"/>
      <c r="J41" s="31" t="s">
        <v>35</v>
      </c>
      <c r="K41" s="31">
        <v>0</v>
      </c>
      <c r="L41" s="24"/>
      <c r="M41" s="24" t="str">
        <f t="shared" si="1"/>
        <v/>
      </c>
    </row>
    <row r="42" spans="1:13" x14ac:dyDescent="0.3">
      <c r="A42" s="38" t="s">
        <v>94</v>
      </c>
      <c r="B42" s="24">
        <v>3</v>
      </c>
      <c r="C42" s="25">
        <v>43313</v>
      </c>
      <c r="D42" s="25">
        <v>43340</v>
      </c>
      <c r="E42" s="24"/>
      <c r="F42" s="25" t="str">
        <f>IF(E42="","",E42+(D42-C42))</f>
        <v/>
      </c>
      <c r="G42" s="24" t="s">
        <v>3</v>
      </c>
      <c r="H42" s="24">
        <v>20</v>
      </c>
      <c r="I42" s="24"/>
      <c r="J42" s="31" t="s">
        <v>35</v>
      </c>
      <c r="K42" s="31">
        <v>0</v>
      </c>
      <c r="L42" s="24" t="str">
        <f>IF($I42="","",IF($I42&gt;$H42,$I42-$H42,""))</f>
        <v/>
      </c>
      <c r="M42" s="24" t="str">
        <f t="shared" si="1"/>
        <v/>
      </c>
    </row>
    <row r="43" spans="1:13" x14ac:dyDescent="0.3">
      <c r="A43" s="38" t="s">
        <v>108</v>
      </c>
      <c r="B43" s="24">
        <v>1</v>
      </c>
      <c r="C43" s="25">
        <v>43346</v>
      </c>
      <c r="D43" s="25">
        <v>43346</v>
      </c>
      <c r="E43" s="24"/>
      <c r="F43" s="25"/>
      <c r="G43" s="24" t="s">
        <v>3</v>
      </c>
      <c r="H43" s="24">
        <v>1</v>
      </c>
      <c r="I43" s="24"/>
      <c r="J43" s="31" t="s">
        <v>35</v>
      </c>
      <c r="K43" s="31">
        <v>0</v>
      </c>
      <c r="L43" s="24"/>
      <c r="M43" s="24" t="str">
        <f t="shared" si="1"/>
        <v/>
      </c>
    </row>
    <row r="44" spans="1:13" x14ac:dyDescent="0.3">
      <c r="A44" s="38"/>
      <c r="B44" s="24"/>
      <c r="C44" s="25"/>
      <c r="D44" s="25"/>
      <c r="E44" s="24"/>
      <c r="F44" s="25" t="str">
        <f>IF(E44="","",E44+#REF!)</f>
        <v/>
      </c>
      <c r="G44" s="24"/>
      <c r="H44" s="24"/>
      <c r="I44" s="24"/>
      <c r="J44" s="31"/>
      <c r="K44" s="31"/>
      <c r="L44" s="24" t="str">
        <f>IF($I44="","",IF($I44&gt;$H44,$I44-$H44,""))</f>
        <v/>
      </c>
      <c r="M44" s="24" t="str">
        <f t="shared" si="1"/>
        <v/>
      </c>
    </row>
    <row r="45" spans="1:13" x14ac:dyDescent="0.3">
      <c r="M45" s="84" t="str">
        <f t="shared" si="1"/>
        <v/>
      </c>
    </row>
    <row r="46" spans="1:13" x14ac:dyDescent="0.3">
      <c r="M46" s="84" t="str">
        <f t="shared" si="1"/>
        <v/>
      </c>
    </row>
    <row r="47" spans="1:13" x14ac:dyDescent="0.3">
      <c r="M47" s="84" t="str">
        <f t="shared" si="1"/>
        <v/>
      </c>
    </row>
    <row r="48" spans="1:13" x14ac:dyDescent="0.3">
      <c r="M48" s="84" t="str">
        <f t="shared" si="1"/>
        <v/>
      </c>
    </row>
    <row r="49" spans="1:14" x14ac:dyDescent="0.3">
      <c r="B49" s="17"/>
      <c r="C49" s="17"/>
      <c r="F49"/>
      <c r="H49" s="17"/>
      <c r="I49" s="18"/>
      <c r="J49" s="18"/>
      <c r="K49"/>
      <c r="L49" s="17"/>
      <c r="M49" s="84" t="str">
        <f t="shared" si="1"/>
        <v/>
      </c>
      <c r="N49" s="17"/>
    </row>
    <row r="50" spans="1:14" x14ac:dyDescent="0.3">
      <c r="A50" s="26"/>
      <c r="B50" s="17"/>
      <c r="C50" s="27"/>
      <c r="F50"/>
      <c r="H50" s="17"/>
      <c r="I50" s="17"/>
      <c r="L50" s="17"/>
      <c r="M50" s="84" t="str">
        <f t="shared" si="1"/>
        <v/>
      </c>
      <c r="N50" s="17"/>
    </row>
    <row r="51" spans="1:14" x14ac:dyDescent="0.3">
      <c r="A51" s="26"/>
      <c r="B51" s="17"/>
      <c r="C51" s="27"/>
      <c r="F51"/>
      <c r="H51" s="17"/>
      <c r="I51" s="17"/>
      <c r="L51" s="17"/>
      <c r="M51" s="84" t="str">
        <f t="shared" si="1"/>
        <v/>
      </c>
      <c r="N51" s="17"/>
    </row>
    <row r="52" spans="1:14" x14ac:dyDescent="0.3">
      <c r="A52" s="26"/>
      <c r="B52" s="17"/>
      <c r="C52" s="27"/>
      <c r="F52"/>
      <c r="H52" s="17"/>
      <c r="I52" s="17"/>
      <c r="L52" s="17"/>
      <c r="M52" s="84" t="str">
        <f t="shared" si="1"/>
        <v/>
      </c>
      <c r="N52" s="17"/>
    </row>
    <row r="53" spans="1:14" x14ac:dyDescent="0.3">
      <c r="A53" s="26"/>
      <c r="B53" s="17"/>
      <c r="C53" s="27"/>
      <c r="F53"/>
      <c r="H53" s="17"/>
      <c r="I53" s="17"/>
      <c r="L53" s="17"/>
      <c r="M53" s="84" t="str">
        <f t="shared" si="1"/>
        <v/>
      </c>
      <c r="N53" s="17"/>
    </row>
    <row r="54" spans="1:14" x14ac:dyDescent="0.3">
      <c r="A54" s="26"/>
      <c r="B54" s="17"/>
      <c r="C54" s="27"/>
      <c r="F54"/>
      <c r="H54" s="17"/>
      <c r="I54" s="17"/>
      <c r="L54" s="17"/>
      <c r="M54" s="84" t="str">
        <f t="shared" si="1"/>
        <v/>
      </c>
      <c r="N54" s="17"/>
    </row>
    <row r="55" spans="1:14" x14ac:dyDescent="0.3">
      <c r="A55" s="26"/>
      <c r="B55" s="17"/>
      <c r="C55" s="27"/>
      <c r="F55"/>
      <c r="H55" s="17"/>
      <c r="I55" s="17"/>
      <c r="L55" s="17"/>
      <c r="M55" s="84" t="str">
        <f t="shared" si="1"/>
        <v/>
      </c>
      <c r="N55" s="17"/>
    </row>
    <row r="56" spans="1:14" x14ac:dyDescent="0.3">
      <c r="A56" s="26"/>
      <c r="B56" s="17"/>
      <c r="C56" s="27"/>
      <c r="F56"/>
      <c r="H56" s="17"/>
      <c r="I56" s="17"/>
      <c r="L56" s="17"/>
      <c r="M56" s="84" t="str">
        <f t="shared" si="1"/>
        <v/>
      </c>
      <c r="N56" s="17"/>
    </row>
    <row r="57" spans="1:14" x14ac:dyDescent="0.3">
      <c r="A57" s="26"/>
      <c r="B57" s="17"/>
      <c r="C57" s="27"/>
      <c r="F57"/>
      <c r="H57" s="17"/>
      <c r="I57" s="17"/>
      <c r="L57" s="17"/>
      <c r="M57" s="84" t="str">
        <f t="shared" si="1"/>
        <v/>
      </c>
      <c r="N57" s="17"/>
    </row>
    <row r="58" spans="1:14" x14ac:dyDescent="0.3">
      <c r="A58" s="26"/>
      <c r="B58" s="17"/>
      <c r="C58" s="27"/>
      <c r="F58"/>
      <c r="H58" s="17"/>
      <c r="I58" s="17"/>
      <c r="L58" s="17"/>
      <c r="M58" s="84" t="str">
        <f t="shared" si="1"/>
        <v/>
      </c>
      <c r="N58" s="17"/>
    </row>
    <row r="59" spans="1:14" x14ac:dyDescent="0.3">
      <c r="A59" s="26"/>
      <c r="B59" s="17"/>
      <c r="C59" s="27"/>
      <c r="F59"/>
      <c r="H59" s="17"/>
      <c r="I59" s="17"/>
      <c r="L59" s="17"/>
      <c r="M59" s="84" t="str">
        <f t="shared" si="1"/>
        <v/>
      </c>
      <c r="N59" s="17"/>
    </row>
    <row r="60" spans="1:14" x14ac:dyDescent="0.3">
      <c r="A60" s="26"/>
      <c r="B60" s="17"/>
      <c r="C60" s="27"/>
      <c r="F60"/>
      <c r="H60" s="17"/>
      <c r="I60" s="17"/>
      <c r="L60" s="17"/>
      <c r="M60" s="84" t="str">
        <f t="shared" si="1"/>
        <v/>
      </c>
      <c r="N60" s="17"/>
    </row>
    <row r="61" spans="1:14" x14ac:dyDescent="0.3">
      <c r="A61" s="26"/>
      <c r="B61" s="17"/>
      <c r="C61" s="27"/>
      <c r="F61"/>
      <c r="H61" s="17"/>
      <c r="I61" s="17"/>
      <c r="L61" s="17"/>
      <c r="M61" s="84" t="str">
        <f t="shared" si="1"/>
        <v/>
      </c>
      <c r="N61" s="17"/>
    </row>
    <row r="62" spans="1:14" x14ac:dyDescent="0.3">
      <c r="A62" s="26"/>
      <c r="B62" s="17"/>
      <c r="C62" s="27"/>
      <c r="F62"/>
      <c r="H62" s="17"/>
      <c r="I62" s="17"/>
      <c r="L62" s="17"/>
      <c r="M62" s="84" t="str">
        <f t="shared" si="1"/>
        <v/>
      </c>
      <c r="N62" s="17"/>
    </row>
    <row r="63" spans="1:14" x14ac:dyDescent="0.3">
      <c r="A63" s="26"/>
      <c r="B63" s="17"/>
      <c r="C63" s="27"/>
      <c r="F63"/>
      <c r="H63" s="17"/>
      <c r="I63" s="17"/>
      <c r="L63" s="17"/>
      <c r="M63" s="84" t="str">
        <f t="shared" si="1"/>
        <v/>
      </c>
      <c r="N63" s="17"/>
    </row>
    <row r="64" spans="1:14" x14ac:dyDescent="0.3">
      <c r="A64" s="26"/>
      <c r="B64" s="17"/>
      <c r="C64" s="27"/>
      <c r="F64"/>
      <c r="H64" s="17"/>
      <c r="I64" s="17"/>
      <c r="L64" s="17"/>
      <c r="M64" s="84" t="str">
        <f t="shared" si="1"/>
        <v/>
      </c>
      <c r="N64" s="17"/>
    </row>
    <row r="65" spans="1:14" x14ac:dyDescent="0.3">
      <c r="A65" s="26"/>
      <c r="B65" s="17"/>
      <c r="C65" s="27"/>
      <c r="F65"/>
      <c r="H65" s="17"/>
      <c r="I65" s="17"/>
      <c r="L65" s="17"/>
      <c r="M65" s="84" t="str">
        <f t="shared" si="1"/>
        <v/>
      </c>
      <c r="N65" s="17"/>
    </row>
    <row r="66" spans="1:14" x14ac:dyDescent="0.3">
      <c r="A66" s="26"/>
      <c r="B66" s="17"/>
      <c r="C66" s="27"/>
      <c r="F66"/>
      <c r="H66" s="17"/>
      <c r="I66" s="17"/>
      <c r="L66" s="17"/>
      <c r="M66" s="84" t="str">
        <f t="shared" si="1"/>
        <v/>
      </c>
      <c r="N66" s="17"/>
    </row>
    <row r="67" spans="1:14" x14ac:dyDescent="0.3">
      <c r="A67" s="26"/>
      <c r="B67" s="17"/>
      <c r="C67" s="27"/>
      <c r="F67"/>
      <c r="H67" s="17"/>
      <c r="I67" s="17"/>
      <c r="L67" s="17"/>
      <c r="M67" s="84" t="str">
        <f t="shared" si="1"/>
        <v/>
      </c>
      <c r="N67" s="17"/>
    </row>
    <row r="68" spans="1:14" x14ac:dyDescent="0.3">
      <c r="A68" s="26"/>
      <c r="B68" s="17"/>
      <c r="C68" s="27"/>
      <c r="F68"/>
      <c r="H68" s="17"/>
      <c r="I68" s="17"/>
      <c r="L68" s="17"/>
      <c r="M68" s="84" t="str">
        <f t="shared" si="1"/>
        <v/>
      </c>
      <c r="N68" s="17"/>
    </row>
    <row r="69" spans="1:14" x14ac:dyDescent="0.3">
      <c r="A69" s="26"/>
      <c r="B69" s="17"/>
      <c r="C69" s="27"/>
      <c r="F69"/>
      <c r="H69" s="17"/>
      <c r="I69" s="17"/>
      <c r="L69" s="17"/>
      <c r="M69" s="84" t="str">
        <f t="shared" si="1"/>
        <v/>
      </c>
      <c r="N69" s="17"/>
    </row>
    <row r="70" spans="1:14" x14ac:dyDescent="0.3">
      <c r="A70" s="26"/>
      <c r="B70" s="17"/>
      <c r="C70" s="27"/>
      <c r="F70"/>
      <c r="H70" s="17"/>
      <c r="I70" s="17"/>
      <c r="L70" s="17"/>
      <c r="M70" s="84" t="str">
        <f t="shared" si="1"/>
        <v/>
      </c>
      <c r="N70" s="17"/>
    </row>
    <row r="71" spans="1:14" x14ac:dyDescent="0.3">
      <c r="A71" s="26"/>
      <c r="B71" s="17"/>
      <c r="C71" s="27"/>
      <c r="F71"/>
      <c r="H71" s="17"/>
      <c r="I71" s="17"/>
      <c r="L71" s="17"/>
      <c r="M71" s="84" t="str">
        <f t="shared" si="1"/>
        <v/>
      </c>
      <c r="N71" s="17"/>
    </row>
    <row r="72" spans="1:14" x14ac:dyDescent="0.3">
      <c r="A72" s="26"/>
      <c r="B72" s="17"/>
      <c r="C72" s="27"/>
      <c r="F72"/>
      <c r="H72" s="17"/>
      <c r="I72" s="17"/>
      <c r="L72" s="17"/>
      <c r="M72" s="84" t="str">
        <f t="shared" si="1"/>
        <v/>
      </c>
      <c r="N72" s="17"/>
    </row>
    <row r="73" spans="1:14" x14ac:dyDescent="0.3">
      <c r="A73" s="26"/>
      <c r="B73" s="17"/>
      <c r="C73" s="27"/>
      <c r="F73"/>
      <c r="H73" s="17"/>
      <c r="I73" s="17"/>
      <c r="L73" s="17"/>
      <c r="M73" s="84" t="str">
        <f t="shared" ref="M73:M136" si="4">IF($I73="","",IF(AND($I73&lt;$H73,$J73&lt;&gt;"En cours"),$H73-$I73,""))</f>
        <v/>
      </c>
      <c r="N73" s="17"/>
    </row>
    <row r="74" spans="1:14" x14ac:dyDescent="0.3">
      <c r="A74" s="26"/>
      <c r="B74" s="17"/>
      <c r="C74" s="27"/>
      <c r="F74"/>
      <c r="H74" s="17"/>
      <c r="I74" s="17"/>
      <c r="L74" s="17"/>
      <c r="M74" s="84" t="str">
        <f t="shared" si="4"/>
        <v/>
      </c>
      <c r="N74" s="17"/>
    </row>
    <row r="75" spans="1:14" x14ac:dyDescent="0.3">
      <c r="A75" s="26"/>
      <c r="B75" s="17"/>
      <c r="C75" s="27"/>
      <c r="F75"/>
      <c r="H75" s="17"/>
      <c r="I75" s="17"/>
      <c r="L75" s="17"/>
      <c r="M75" s="84" t="str">
        <f t="shared" si="4"/>
        <v/>
      </c>
      <c r="N75" s="17"/>
    </row>
    <row r="76" spans="1:14" x14ac:dyDescent="0.3">
      <c r="A76" s="26"/>
      <c r="B76" s="17"/>
      <c r="C76" s="27"/>
      <c r="F76"/>
      <c r="H76" s="17"/>
      <c r="I76" s="17"/>
      <c r="L76" s="17"/>
      <c r="M76" s="84" t="str">
        <f t="shared" si="4"/>
        <v/>
      </c>
      <c r="N76" s="17"/>
    </row>
    <row r="77" spans="1:14" x14ac:dyDescent="0.3">
      <c r="A77" s="26"/>
      <c r="B77" s="17"/>
      <c r="C77" s="27"/>
      <c r="F77"/>
      <c r="H77" s="17"/>
      <c r="I77" s="17"/>
      <c r="L77" s="17"/>
      <c r="M77" s="84" t="str">
        <f t="shared" si="4"/>
        <v/>
      </c>
      <c r="N77" s="17"/>
    </row>
    <row r="78" spans="1:14" x14ac:dyDescent="0.3">
      <c r="A78" s="26"/>
      <c r="B78" s="17"/>
      <c r="C78" s="27"/>
      <c r="F78"/>
      <c r="H78" s="17"/>
      <c r="I78" s="17"/>
      <c r="L78" s="17"/>
      <c r="M78" s="84" t="str">
        <f t="shared" si="4"/>
        <v/>
      </c>
      <c r="N78" s="17"/>
    </row>
    <row r="79" spans="1:14" x14ac:dyDescent="0.3">
      <c r="A79" s="26"/>
      <c r="B79" s="17"/>
      <c r="C79" s="27"/>
      <c r="F79"/>
      <c r="H79" s="17"/>
      <c r="I79" s="17"/>
      <c r="L79" s="17"/>
      <c r="M79" s="84" t="str">
        <f t="shared" si="4"/>
        <v/>
      </c>
      <c r="N79" s="17"/>
    </row>
    <row r="80" spans="1:14" x14ac:dyDescent="0.3">
      <c r="A80" s="26"/>
      <c r="B80" s="17"/>
      <c r="C80" s="27"/>
      <c r="F80"/>
      <c r="H80" s="17"/>
      <c r="I80" s="17"/>
      <c r="L80" s="17"/>
      <c r="M80" s="84" t="str">
        <f t="shared" si="4"/>
        <v/>
      </c>
      <c r="N80" s="17"/>
    </row>
    <row r="81" spans="1:14" x14ac:dyDescent="0.3">
      <c r="A81" s="26"/>
      <c r="B81" s="17"/>
      <c r="C81" s="27"/>
      <c r="F81"/>
      <c r="H81" s="17"/>
      <c r="I81" s="17"/>
      <c r="L81" s="17"/>
      <c r="M81" s="84" t="str">
        <f t="shared" si="4"/>
        <v/>
      </c>
      <c r="N81" s="17"/>
    </row>
    <row r="82" spans="1:14" x14ac:dyDescent="0.3">
      <c r="F82" s="26" t="str">
        <f>IF(E82="","",E82+#REF!)</f>
        <v/>
      </c>
      <c r="K82" s="27"/>
      <c r="L82" s="29" t="str">
        <f t="shared" ref="L82:L145" si="5">IF($I82="","",IF($I82&gt;$H82,$I82-$H82,""))</f>
        <v/>
      </c>
      <c r="M82" s="84" t="str">
        <f t="shared" si="4"/>
        <v/>
      </c>
    </row>
    <row r="83" spans="1:14" x14ac:dyDescent="0.3">
      <c r="F83" s="26" t="str">
        <f>IF(E83="","",E83+#REF!)</f>
        <v/>
      </c>
      <c r="K83" s="27"/>
      <c r="L83" s="29" t="str">
        <f t="shared" si="5"/>
        <v/>
      </c>
      <c r="M83" s="84" t="str">
        <f t="shared" si="4"/>
        <v/>
      </c>
    </row>
    <row r="84" spans="1:14" x14ac:dyDescent="0.3">
      <c r="F84" s="26" t="str">
        <f>IF(E84="","",E84+#REF!)</f>
        <v/>
      </c>
      <c r="K84" s="27"/>
      <c r="L84" s="29" t="str">
        <f t="shared" si="5"/>
        <v/>
      </c>
      <c r="M84" s="84" t="str">
        <f t="shared" si="4"/>
        <v/>
      </c>
    </row>
    <row r="85" spans="1:14" x14ac:dyDescent="0.3">
      <c r="F85" s="26" t="str">
        <f>IF(E85="","",E85+#REF!)</f>
        <v/>
      </c>
      <c r="K85" s="27"/>
      <c r="L85" s="29" t="str">
        <f t="shared" si="5"/>
        <v/>
      </c>
      <c r="M85" s="84" t="str">
        <f t="shared" si="4"/>
        <v/>
      </c>
    </row>
    <row r="86" spans="1:14" x14ac:dyDescent="0.3">
      <c r="F86" s="26" t="str">
        <f>IF(E86="","",E86+#REF!)</f>
        <v/>
      </c>
      <c r="K86" s="27"/>
      <c r="L86" s="29" t="str">
        <f t="shared" si="5"/>
        <v/>
      </c>
      <c r="M86" s="84" t="str">
        <f t="shared" si="4"/>
        <v/>
      </c>
    </row>
    <row r="87" spans="1:14" x14ac:dyDescent="0.3">
      <c r="F87" s="26" t="str">
        <f>IF(E87="","",E87+#REF!)</f>
        <v/>
      </c>
      <c r="K87" s="27"/>
      <c r="L87" s="29" t="str">
        <f t="shared" si="5"/>
        <v/>
      </c>
      <c r="M87" s="84" t="str">
        <f t="shared" si="4"/>
        <v/>
      </c>
    </row>
    <row r="88" spans="1:14" x14ac:dyDescent="0.3">
      <c r="F88" s="26" t="str">
        <f>IF(E88="","",E88+#REF!)</f>
        <v/>
      </c>
      <c r="K88" s="27"/>
      <c r="L88" s="29" t="str">
        <f t="shared" si="5"/>
        <v/>
      </c>
      <c r="M88" s="84" t="str">
        <f t="shared" si="4"/>
        <v/>
      </c>
    </row>
    <row r="89" spans="1:14" x14ac:dyDescent="0.3">
      <c r="F89" s="26" t="str">
        <f>IF(E89="","",E89+#REF!)</f>
        <v/>
      </c>
      <c r="K89" s="27"/>
      <c r="L89" s="29" t="str">
        <f t="shared" si="5"/>
        <v/>
      </c>
      <c r="M89" s="84" t="str">
        <f t="shared" si="4"/>
        <v/>
      </c>
    </row>
    <row r="90" spans="1:14" x14ac:dyDescent="0.3">
      <c r="F90" s="26" t="str">
        <f>IF(E90="","",E90+#REF!)</f>
        <v/>
      </c>
      <c r="K90" s="27"/>
      <c r="L90" s="29" t="str">
        <f t="shared" si="5"/>
        <v/>
      </c>
      <c r="M90" s="84" t="str">
        <f t="shared" si="4"/>
        <v/>
      </c>
    </row>
    <row r="91" spans="1:14" x14ac:dyDescent="0.3">
      <c r="F91" s="26" t="str">
        <f>IF(E91="","",E91+#REF!)</f>
        <v/>
      </c>
      <c r="K91" s="27"/>
      <c r="L91" s="29" t="str">
        <f t="shared" si="5"/>
        <v/>
      </c>
      <c r="M91" s="84" t="str">
        <f t="shared" si="4"/>
        <v/>
      </c>
    </row>
    <row r="92" spans="1:14" x14ac:dyDescent="0.3">
      <c r="F92" s="26" t="str">
        <f>IF(E92="","",E92+#REF!)</f>
        <v/>
      </c>
      <c r="K92" s="27"/>
      <c r="L92" s="29" t="str">
        <f t="shared" si="5"/>
        <v/>
      </c>
      <c r="M92" s="84" t="str">
        <f t="shared" si="4"/>
        <v/>
      </c>
    </row>
    <row r="93" spans="1:14" x14ac:dyDescent="0.3">
      <c r="F93" s="26" t="str">
        <f>IF(E93="","",E93+#REF!)</f>
        <v/>
      </c>
      <c r="K93" s="27"/>
      <c r="L93" s="29" t="str">
        <f t="shared" si="5"/>
        <v/>
      </c>
      <c r="M93" s="84" t="str">
        <f t="shared" si="4"/>
        <v/>
      </c>
    </row>
    <row r="94" spans="1:14" x14ac:dyDescent="0.3">
      <c r="F94" s="26" t="str">
        <f>IF(E94="","",E94+#REF!)</f>
        <v/>
      </c>
      <c r="K94" s="27"/>
      <c r="L94" s="29" t="str">
        <f t="shared" si="5"/>
        <v/>
      </c>
      <c r="M94" s="84" t="str">
        <f t="shared" si="4"/>
        <v/>
      </c>
    </row>
    <row r="95" spans="1:14" x14ac:dyDescent="0.3">
      <c r="F95" s="26" t="str">
        <f>IF(E95="","",E95+#REF!)</f>
        <v/>
      </c>
      <c r="K95" s="27"/>
      <c r="L95" s="29" t="str">
        <f t="shared" si="5"/>
        <v/>
      </c>
      <c r="M95" s="84" t="str">
        <f t="shared" si="4"/>
        <v/>
      </c>
    </row>
    <row r="96" spans="1:14" x14ac:dyDescent="0.3">
      <c r="F96" s="26" t="str">
        <f>IF(E96="","",E96+#REF!)</f>
        <v/>
      </c>
      <c r="K96" s="27"/>
      <c r="L96" s="29" t="str">
        <f t="shared" si="5"/>
        <v/>
      </c>
      <c r="M96" s="84" t="str">
        <f t="shared" si="4"/>
        <v/>
      </c>
    </row>
    <row r="97" spans="6:13" x14ac:dyDescent="0.3">
      <c r="F97" s="26" t="str">
        <f>IF(E97="","",E97+#REF!)</f>
        <v/>
      </c>
      <c r="K97" s="27"/>
      <c r="L97" s="29" t="str">
        <f t="shared" si="5"/>
        <v/>
      </c>
      <c r="M97" s="84" t="str">
        <f t="shared" si="4"/>
        <v/>
      </c>
    </row>
    <row r="98" spans="6:13" x14ac:dyDescent="0.3">
      <c r="F98" s="26" t="str">
        <f>IF(E98="","",E98+#REF!)</f>
        <v/>
      </c>
      <c r="K98" s="27"/>
      <c r="L98" s="29" t="str">
        <f t="shared" si="5"/>
        <v/>
      </c>
      <c r="M98" s="84" t="str">
        <f t="shared" si="4"/>
        <v/>
      </c>
    </row>
    <row r="99" spans="6:13" x14ac:dyDescent="0.3">
      <c r="F99" s="26" t="str">
        <f>IF(E99="","",E99+#REF!)</f>
        <v/>
      </c>
      <c r="K99" s="27"/>
      <c r="L99" s="29" t="str">
        <f t="shared" si="5"/>
        <v/>
      </c>
      <c r="M99" s="84" t="str">
        <f t="shared" si="4"/>
        <v/>
      </c>
    </row>
    <row r="100" spans="6:13" x14ac:dyDescent="0.3">
      <c r="F100" s="26" t="str">
        <f>IF(E100="","",E100+#REF!)</f>
        <v/>
      </c>
      <c r="K100" s="27"/>
      <c r="L100" s="29" t="str">
        <f t="shared" si="5"/>
        <v/>
      </c>
      <c r="M100" s="84" t="str">
        <f t="shared" si="4"/>
        <v/>
      </c>
    </row>
    <row r="101" spans="6:13" x14ac:dyDescent="0.3">
      <c r="F101" s="26" t="str">
        <f>IF(E101="","",E101+#REF!)</f>
        <v/>
      </c>
      <c r="K101" s="27"/>
      <c r="L101" s="29" t="str">
        <f t="shared" si="5"/>
        <v/>
      </c>
      <c r="M101" s="84" t="str">
        <f t="shared" si="4"/>
        <v/>
      </c>
    </row>
    <row r="102" spans="6:13" x14ac:dyDescent="0.3">
      <c r="F102" s="26" t="str">
        <f>IF(E102="","",E102+#REF!)</f>
        <v/>
      </c>
      <c r="K102" s="27"/>
      <c r="L102" s="29" t="str">
        <f t="shared" si="5"/>
        <v/>
      </c>
      <c r="M102" s="84" t="str">
        <f t="shared" si="4"/>
        <v/>
      </c>
    </row>
    <row r="103" spans="6:13" x14ac:dyDescent="0.3">
      <c r="F103" s="26" t="str">
        <f>IF(E103="","",E103+#REF!)</f>
        <v/>
      </c>
      <c r="K103" s="27"/>
      <c r="L103" s="29" t="str">
        <f t="shared" si="5"/>
        <v/>
      </c>
      <c r="M103" s="84" t="str">
        <f t="shared" si="4"/>
        <v/>
      </c>
    </row>
    <row r="104" spans="6:13" x14ac:dyDescent="0.3">
      <c r="F104" s="26" t="str">
        <f>IF(E104="","",E104+#REF!)</f>
        <v/>
      </c>
      <c r="K104" s="27"/>
      <c r="L104" s="29" t="str">
        <f t="shared" si="5"/>
        <v/>
      </c>
      <c r="M104" s="84" t="str">
        <f t="shared" si="4"/>
        <v/>
      </c>
    </row>
    <row r="105" spans="6:13" x14ac:dyDescent="0.3">
      <c r="F105" s="26" t="str">
        <f>IF(E105="","",E105+#REF!)</f>
        <v/>
      </c>
      <c r="K105" s="27"/>
      <c r="L105" s="29" t="str">
        <f t="shared" si="5"/>
        <v/>
      </c>
      <c r="M105" s="84" t="str">
        <f t="shared" si="4"/>
        <v/>
      </c>
    </row>
    <row r="106" spans="6:13" x14ac:dyDescent="0.3">
      <c r="F106" s="26" t="str">
        <f>IF(E106="","",E106+#REF!)</f>
        <v/>
      </c>
      <c r="K106" s="27"/>
      <c r="L106" s="29" t="str">
        <f t="shared" si="5"/>
        <v/>
      </c>
      <c r="M106" s="84" t="str">
        <f t="shared" si="4"/>
        <v/>
      </c>
    </row>
    <row r="107" spans="6:13" x14ac:dyDescent="0.3">
      <c r="F107" s="26" t="str">
        <f>IF(E107="","",E107+#REF!)</f>
        <v/>
      </c>
      <c r="K107" s="27"/>
      <c r="L107" s="29" t="str">
        <f t="shared" si="5"/>
        <v/>
      </c>
      <c r="M107" s="84" t="str">
        <f t="shared" si="4"/>
        <v/>
      </c>
    </row>
    <row r="108" spans="6:13" x14ac:dyDescent="0.3">
      <c r="F108" s="26" t="str">
        <f>IF(E108="","",E108+#REF!)</f>
        <v/>
      </c>
      <c r="K108" s="27"/>
      <c r="L108" s="29" t="str">
        <f t="shared" si="5"/>
        <v/>
      </c>
      <c r="M108" s="84" t="str">
        <f t="shared" si="4"/>
        <v/>
      </c>
    </row>
    <row r="109" spans="6:13" x14ac:dyDescent="0.3">
      <c r="F109" s="26" t="str">
        <f>IF(E109="","",E109+#REF!)</f>
        <v/>
      </c>
      <c r="K109" s="27"/>
      <c r="L109" s="29" t="str">
        <f t="shared" si="5"/>
        <v/>
      </c>
      <c r="M109" s="84" t="str">
        <f t="shared" si="4"/>
        <v/>
      </c>
    </row>
    <row r="110" spans="6:13" x14ac:dyDescent="0.3">
      <c r="F110" s="26" t="str">
        <f>IF(E110="","",E110+#REF!)</f>
        <v/>
      </c>
      <c r="K110" s="27"/>
      <c r="L110" s="29" t="str">
        <f t="shared" si="5"/>
        <v/>
      </c>
      <c r="M110" s="84" t="str">
        <f t="shared" si="4"/>
        <v/>
      </c>
    </row>
    <row r="111" spans="6:13" x14ac:dyDescent="0.3">
      <c r="F111" s="26" t="str">
        <f>IF(E111="","",E111+#REF!)</f>
        <v/>
      </c>
      <c r="K111" s="27"/>
      <c r="L111" s="29" t="str">
        <f t="shared" si="5"/>
        <v/>
      </c>
      <c r="M111" s="84" t="str">
        <f t="shared" si="4"/>
        <v/>
      </c>
    </row>
    <row r="112" spans="6:13" x14ac:dyDescent="0.3">
      <c r="F112" s="26" t="str">
        <f>IF(E112="","",E112+#REF!)</f>
        <v/>
      </c>
      <c r="K112" s="27"/>
      <c r="L112" s="29" t="str">
        <f t="shared" si="5"/>
        <v/>
      </c>
      <c r="M112" s="84" t="str">
        <f t="shared" si="4"/>
        <v/>
      </c>
    </row>
    <row r="113" spans="6:13" x14ac:dyDescent="0.3">
      <c r="F113" s="26" t="str">
        <f>IF(E113="","",E113+#REF!)</f>
        <v/>
      </c>
      <c r="K113" s="27"/>
      <c r="L113" s="29" t="str">
        <f t="shared" si="5"/>
        <v/>
      </c>
      <c r="M113" s="84" t="str">
        <f t="shared" si="4"/>
        <v/>
      </c>
    </row>
    <row r="114" spans="6:13" x14ac:dyDescent="0.3">
      <c r="F114" s="26" t="str">
        <f>IF(E114="","",E114+#REF!)</f>
        <v/>
      </c>
      <c r="K114" s="27"/>
      <c r="L114" s="29" t="str">
        <f t="shared" si="5"/>
        <v/>
      </c>
      <c r="M114" s="84" t="str">
        <f t="shared" si="4"/>
        <v/>
      </c>
    </row>
    <row r="115" spans="6:13" x14ac:dyDescent="0.3">
      <c r="F115" s="26" t="str">
        <f>IF(E115="","",E115+#REF!)</f>
        <v/>
      </c>
      <c r="K115" s="27"/>
      <c r="L115" s="29" t="str">
        <f t="shared" si="5"/>
        <v/>
      </c>
      <c r="M115" s="84" t="str">
        <f t="shared" si="4"/>
        <v/>
      </c>
    </row>
    <row r="116" spans="6:13" x14ac:dyDescent="0.3">
      <c r="F116" s="26" t="str">
        <f>IF(E116="","",E116+#REF!)</f>
        <v/>
      </c>
      <c r="K116" s="27"/>
      <c r="L116" s="29" t="str">
        <f t="shared" si="5"/>
        <v/>
      </c>
      <c r="M116" s="84" t="str">
        <f t="shared" si="4"/>
        <v/>
      </c>
    </row>
    <row r="117" spans="6:13" x14ac:dyDescent="0.3">
      <c r="F117" s="26" t="str">
        <f>IF(E117="","",E117+#REF!)</f>
        <v/>
      </c>
      <c r="K117" s="27"/>
      <c r="L117" s="29" t="str">
        <f t="shared" si="5"/>
        <v/>
      </c>
      <c r="M117" s="84" t="str">
        <f t="shared" si="4"/>
        <v/>
      </c>
    </row>
    <row r="118" spans="6:13" x14ac:dyDescent="0.3">
      <c r="F118" s="26" t="str">
        <f>IF(E118="","",E118+#REF!)</f>
        <v/>
      </c>
      <c r="K118" s="27"/>
      <c r="L118" s="29" t="str">
        <f t="shared" si="5"/>
        <v/>
      </c>
      <c r="M118" s="84" t="str">
        <f t="shared" si="4"/>
        <v/>
      </c>
    </row>
    <row r="119" spans="6:13" x14ac:dyDescent="0.3">
      <c r="F119" s="26" t="str">
        <f>IF(E119="","",E119+#REF!)</f>
        <v/>
      </c>
      <c r="K119" s="27"/>
      <c r="L119" s="29" t="str">
        <f t="shared" si="5"/>
        <v/>
      </c>
      <c r="M119" s="84" t="str">
        <f t="shared" si="4"/>
        <v/>
      </c>
    </row>
    <row r="120" spans="6:13" x14ac:dyDescent="0.3">
      <c r="F120" s="26" t="str">
        <f>IF(E120="","",E120+#REF!)</f>
        <v/>
      </c>
      <c r="K120" s="27"/>
      <c r="L120" s="29" t="str">
        <f t="shared" si="5"/>
        <v/>
      </c>
      <c r="M120" s="84" t="str">
        <f t="shared" si="4"/>
        <v/>
      </c>
    </row>
    <row r="121" spans="6:13" x14ac:dyDescent="0.3">
      <c r="F121" s="26" t="str">
        <f>IF(E121="","",E121+#REF!)</f>
        <v/>
      </c>
      <c r="K121" s="27"/>
      <c r="L121" s="29" t="str">
        <f t="shared" si="5"/>
        <v/>
      </c>
      <c r="M121" s="84" t="str">
        <f t="shared" si="4"/>
        <v/>
      </c>
    </row>
    <row r="122" spans="6:13" x14ac:dyDescent="0.3">
      <c r="F122" s="26" t="str">
        <f>IF(E122="","",E122+#REF!)</f>
        <v/>
      </c>
      <c r="K122" s="27"/>
      <c r="L122" s="29" t="str">
        <f t="shared" si="5"/>
        <v/>
      </c>
      <c r="M122" s="84" t="str">
        <f t="shared" si="4"/>
        <v/>
      </c>
    </row>
    <row r="123" spans="6:13" x14ac:dyDescent="0.3">
      <c r="F123" s="26" t="str">
        <f>IF(E123="","",E123+#REF!)</f>
        <v/>
      </c>
      <c r="K123" s="27"/>
      <c r="L123" s="29" t="str">
        <f t="shared" si="5"/>
        <v/>
      </c>
      <c r="M123" s="84" t="str">
        <f t="shared" si="4"/>
        <v/>
      </c>
    </row>
    <row r="124" spans="6:13" x14ac:dyDescent="0.3">
      <c r="F124" s="26" t="str">
        <f>IF(E124="","",E124+#REF!)</f>
        <v/>
      </c>
      <c r="K124" s="27"/>
      <c r="L124" s="29" t="str">
        <f t="shared" si="5"/>
        <v/>
      </c>
      <c r="M124" s="84" t="str">
        <f t="shared" si="4"/>
        <v/>
      </c>
    </row>
    <row r="125" spans="6:13" x14ac:dyDescent="0.3">
      <c r="F125" s="26" t="str">
        <f>IF(E125="","",E125+#REF!)</f>
        <v/>
      </c>
      <c r="K125" s="27"/>
      <c r="L125" s="29" t="str">
        <f t="shared" si="5"/>
        <v/>
      </c>
      <c r="M125" s="84" t="str">
        <f t="shared" si="4"/>
        <v/>
      </c>
    </row>
    <row r="126" spans="6:13" x14ac:dyDescent="0.3">
      <c r="F126" s="26" t="str">
        <f>IF(E126="","",E126+#REF!)</f>
        <v/>
      </c>
      <c r="K126" s="27"/>
      <c r="L126" s="29" t="str">
        <f t="shared" si="5"/>
        <v/>
      </c>
      <c r="M126" s="84" t="str">
        <f t="shared" si="4"/>
        <v/>
      </c>
    </row>
    <row r="127" spans="6:13" x14ac:dyDescent="0.3">
      <c r="F127" s="26" t="str">
        <f>IF(E127="","",E127+#REF!)</f>
        <v/>
      </c>
      <c r="K127" s="27"/>
      <c r="L127" s="29" t="str">
        <f t="shared" si="5"/>
        <v/>
      </c>
      <c r="M127" s="84" t="str">
        <f t="shared" si="4"/>
        <v/>
      </c>
    </row>
    <row r="128" spans="6:13" x14ac:dyDescent="0.3">
      <c r="F128" s="26" t="str">
        <f>IF(E128="","",E128+#REF!)</f>
        <v/>
      </c>
      <c r="K128" s="27"/>
      <c r="L128" s="29" t="str">
        <f t="shared" si="5"/>
        <v/>
      </c>
      <c r="M128" s="84" t="str">
        <f t="shared" si="4"/>
        <v/>
      </c>
    </row>
    <row r="129" spans="6:13" x14ac:dyDescent="0.3">
      <c r="F129" s="26" t="str">
        <f>IF(E129="","",E129+#REF!)</f>
        <v/>
      </c>
      <c r="K129" s="27"/>
      <c r="L129" s="29" t="str">
        <f t="shared" si="5"/>
        <v/>
      </c>
      <c r="M129" s="84" t="str">
        <f t="shared" si="4"/>
        <v/>
      </c>
    </row>
    <row r="130" spans="6:13" x14ac:dyDescent="0.3">
      <c r="F130" s="26" t="str">
        <f>IF(E130="","",E130+#REF!)</f>
        <v/>
      </c>
      <c r="K130" s="27"/>
      <c r="L130" s="29" t="str">
        <f t="shared" si="5"/>
        <v/>
      </c>
      <c r="M130" s="84" t="str">
        <f t="shared" si="4"/>
        <v/>
      </c>
    </row>
    <row r="131" spans="6:13" x14ac:dyDescent="0.3">
      <c r="F131" s="26" t="str">
        <f>IF(E131="","",E131+#REF!)</f>
        <v/>
      </c>
      <c r="K131" s="27"/>
      <c r="L131" s="29" t="str">
        <f t="shared" si="5"/>
        <v/>
      </c>
      <c r="M131" s="84" t="str">
        <f t="shared" si="4"/>
        <v/>
      </c>
    </row>
    <row r="132" spans="6:13" x14ac:dyDescent="0.3">
      <c r="F132" s="26" t="str">
        <f>IF(E132="","",E132+#REF!)</f>
        <v/>
      </c>
      <c r="K132" s="27"/>
      <c r="L132" s="29" t="str">
        <f t="shared" si="5"/>
        <v/>
      </c>
      <c r="M132" s="84" t="str">
        <f t="shared" si="4"/>
        <v/>
      </c>
    </row>
    <row r="133" spans="6:13" x14ac:dyDescent="0.3">
      <c r="F133" s="26" t="str">
        <f>IF(E133="","",E133+#REF!)</f>
        <v/>
      </c>
      <c r="K133" s="27"/>
      <c r="L133" s="29" t="str">
        <f t="shared" si="5"/>
        <v/>
      </c>
      <c r="M133" s="84" t="str">
        <f t="shared" si="4"/>
        <v/>
      </c>
    </row>
    <row r="134" spans="6:13" x14ac:dyDescent="0.3">
      <c r="F134" s="26" t="str">
        <f>IF(E134="","",E134+#REF!)</f>
        <v/>
      </c>
      <c r="K134" s="27"/>
      <c r="L134" s="29" t="str">
        <f t="shared" si="5"/>
        <v/>
      </c>
      <c r="M134" s="84" t="str">
        <f t="shared" si="4"/>
        <v/>
      </c>
    </row>
    <row r="135" spans="6:13" x14ac:dyDescent="0.3">
      <c r="F135" s="26" t="str">
        <f>IF(E135="","",E135+#REF!)</f>
        <v/>
      </c>
      <c r="K135" s="27"/>
      <c r="L135" s="29" t="str">
        <f t="shared" si="5"/>
        <v/>
      </c>
      <c r="M135" s="84" t="str">
        <f t="shared" si="4"/>
        <v/>
      </c>
    </row>
    <row r="136" spans="6:13" x14ac:dyDescent="0.3">
      <c r="F136" s="26" t="str">
        <f>IF(E136="","",E136+#REF!)</f>
        <v/>
      </c>
      <c r="K136" s="27"/>
      <c r="L136" s="29" t="str">
        <f t="shared" si="5"/>
        <v/>
      </c>
      <c r="M136" s="84" t="str">
        <f t="shared" si="4"/>
        <v/>
      </c>
    </row>
    <row r="137" spans="6:13" x14ac:dyDescent="0.3">
      <c r="F137" s="26" t="str">
        <f>IF(E137="","",E137+#REF!)</f>
        <v/>
      </c>
      <c r="K137" s="27"/>
      <c r="L137" s="29" t="str">
        <f t="shared" si="5"/>
        <v/>
      </c>
      <c r="M137" s="84" t="str">
        <f t="shared" ref="M137:M200" si="6">IF($I137="","",IF(AND($I137&lt;$H137,$J137&lt;&gt;"En cours"),$H137-$I137,""))</f>
        <v/>
      </c>
    </row>
    <row r="138" spans="6:13" x14ac:dyDescent="0.3">
      <c r="F138" s="26" t="str">
        <f>IF(E138="","",E138+#REF!)</f>
        <v/>
      </c>
      <c r="K138" s="27"/>
      <c r="L138" s="29" t="str">
        <f t="shared" si="5"/>
        <v/>
      </c>
      <c r="M138" s="84" t="str">
        <f t="shared" si="6"/>
        <v/>
      </c>
    </row>
    <row r="139" spans="6:13" x14ac:dyDescent="0.3">
      <c r="F139" s="26" t="str">
        <f>IF(E139="","",E139+#REF!)</f>
        <v/>
      </c>
      <c r="K139" s="27"/>
      <c r="L139" s="29" t="str">
        <f t="shared" si="5"/>
        <v/>
      </c>
      <c r="M139" s="84" t="str">
        <f t="shared" si="6"/>
        <v/>
      </c>
    </row>
    <row r="140" spans="6:13" x14ac:dyDescent="0.3">
      <c r="F140" s="26" t="str">
        <f>IF(E140="","",E140+#REF!)</f>
        <v/>
      </c>
      <c r="K140" s="27"/>
      <c r="L140" s="29" t="str">
        <f t="shared" si="5"/>
        <v/>
      </c>
      <c r="M140" s="84" t="str">
        <f t="shared" si="6"/>
        <v/>
      </c>
    </row>
    <row r="141" spans="6:13" x14ac:dyDescent="0.3">
      <c r="F141" s="26" t="str">
        <f>IF(E141="","",E141+#REF!)</f>
        <v/>
      </c>
      <c r="K141" s="27"/>
      <c r="L141" s="29" t="str">
        <f t="shared" si="5"/>
        <v/>
      </c>
      <c r="M141" s="84" t="str">
        <f t="shared" si="6"/>
        <v/>
      </c>
    </row>
    <row r="142" spans="6:13" x14ac:dyDescent="0.3">
      <c r="F142" s="26" t="str">
        <f>IF(E142="","",E142+#REF!)</f>
        <v/>
      </c>
      <c r="K142" s="27"/>
      <c r="L142" s="29" t="str">
        <f t="shared" si="5"/>
        <v/>
      </c>
      <c r="M142" s="84" t="str">
        <f t="shared" si="6"/>
        <v/>
      </c>
    </row>
    <row r="143" spans="6:13" x14ac:dyDescent="0.3">
      <c r="F143" s="26" t="str">
        <f>IF(E143="","",E143+#REF!)</f>
        <v/>
      </c>
      <c r="K143" s="27"/>
      <c r="L143" s="29" t="str">
        <f t="shared" si="5"/>
        <v/>
      </c>
      <c r="M143" s="84" t="str">
        <f t="shared" si="6"/>
        <v/>
      </c>
    </row>
    <row r="144" spans="6:13" x14ac:dyDescent="0.3">
      <c r="F144" s="26" t="str">
        <f>IF(E144="","",E144+#REF!)</f>
        <v/>
      </c>
      <c r="K144" s="27"/>
      <c r="L144" s="29" t="str">
        <f t="shared" si="5"/>
        <v/>
      </c>
      <c r="M144" s="84" t="str">
        <f t="shared" si="6"/>
        <v/>
      </c>
    </row>
    <row r="145" spans="6:13" x14ac:dyDescent="0.3">
      <c r="F145" s="26" t="str">
        <f>IF(E145="","",E145+#REF!)</f>
        <v/>
      </c>
      <c r="K145" s="27"/>
      <c r="L145" s="29" t="str">
        <f t="shared" si="5"/>
        <v/>
      </c>
      <c r="M145" s="84" t="str">
        <f t="shared" si="6"/>
        <v/>
      </c>
    </row>
    <row r="146" spans="6:13" x14ac:dyDescent="0.3">
      <c r="F146" s="26" t="str">
        <f>IF(E146="","",E146+#REF!)</f>
        <v/>
      </c>
      <c r="K146" s="27"/>
      <c r="L146" s="29" t="str">
        <f t="shared" ref="L146:L209" si="7">IF($I146="","",IF($I146&gt;$H146,$I146-$H146,""))</f>
        <v/>
      </c>
      <c r="M146" s="84" t="str">
        <f t="shared" si="6"/>
        <v/>
      </c>
    </row>
    <row r="147" spans="6:13" x14ac:dyDescent="0.3">
      <c r="F147" s="28" t="str">
        <f>IF(E147="","",E147+#REF!)</f>
        <v/>
      </c>
      <c r="L147" s="29" t="str">
        <f t="shared" si="7"/>
        <v/>
      </c>
      <c r="M147" s="84" t="str">
        <f t="shared" si="6"/>
        <v/>
      </c>
    </row>
    <row r="148" spans="6:13" x14ac:dyDescent="0.3">
      <c r="L148" s="29" t="str">
        <f t="shared" si="7"/>
        <v/>
      </c>
      <c r="M148" s="84" t="str">
        <f t="shared" si="6"/>
        <v/>
      </c>
    </row>
    <row r="149" spans="6:13" x14ac:dyDescent="0.3">
      <c r="L149" s="29" t="str">
        <f t="shared" si="7"/>
        <v/>
      </c>
      <c r="M149" s="84" t="str">
        <f t="shared" si="6"/>
        <v/>
      </c>
    </row>
    <row r="150" spans="6:13" x14ac:dyDescent="0.3">
      <c r="L150" s="29" t="str">
        <f t="shared" si="7"/>
        <v/>
      </c>
      <c r="M150" s="84" t="str">
        <f t="shared" si="6"/>
        <v/>
      </c>
    </row>
    <row r="151" spans="6:13" x14ac:dyDescent="0.3">
      <c r="L151" s="29" t="str">
        <f t="shared" si="7"/>
        <v/>
      </c>
      <c r="M151" s="84" t="str">
        <f t="shared" si="6"/>
        <v/>
      </c>
    </row>
    <row r="152" spans="6:13" x14ac:dyDescent="0.3">
      <c r="L152" s="29" t="str">
        <f t="shared" si="7"/>
        <v/>
      </c>
      <c r="M152" s="84" t="str">
        <f t="shared" si="6"/>
        <v/>
      </c>
    </row>
    <row r="153" spans="6:13" x14ac:dyDescent="0.3">
      <c r="L153" s="29" t="str">
        <f t="shared" si="7"/>
        <v/>
      </c>
      <c r="M153" s="84" t="str">
        <f t="shared" si="6"/>
        <v/>
      </c>
    </row>
    <row r="154" spans="6:13" x14ac:dyDescent="0.3">
      <c r="L154" s="29" t="str">
        <f t="shared" si="7"/>
        <v/>
      </c>
      <c r="M154" s="84" t="str">
        <f t="shared" si="6"/>
        <v/>
      </c>
    </row>
    <row r="155" spans="6:13" x14ac:dyDescent="0.3">
      <c r="L155" s="29" t="str">
        <f t="shared" si="7"/>
        <v/>
      </c>
      <c r="M155" s="84" t="str">
        <f t="shared" si="6"/>
        <v/>
      </c>
    </row>
    <row r="156" spans="6:13" x14ac:dyDescent="0.3">
      <c r="L156" s="29" t="str">
        <f t="shared" si="7"/>
        <v/>
      </c>
      <c r="M156" s="84" t="str">
        <f t="shared" si="6"/>
        <v/>
      </c>
    </row>
    <row r="157" spans="6:13" x14ac:dyDescent="0.3">
      <c r="L157" s="29" t="str">
        <f t="shared" si="7"/>
        <v/>
      </c>
      <c r="M157" s="84" t="str">
        <f t="shared" si="6"/>
        <v/>
      </c>
    </row>
    <row r="158" spans="6:13" x14ac:dyDescent="0.3">
      <c r="L158" s="29" t="str">
        <f t="shared" si="7"/>
        <v/>
      </c>
      <c r="M158" s="84" t="str">
        <f t="shared" si="6"/>
        <v/>
      </c>
    </row>
    <row r="159" spans="6:13" x14ac:dyDescent="0.3">
      <c r="L159" s="29" t="str">
        <f t="shared" si="7"/>
        <v/>
      </c>
      <c r="M159" s="84" t="str">
        <f t="shared" si="6"/>
        <v/>
      </c>
    </row>
    <row r="160" spans="6:13" x14ac:dyDescent="0.3">
      <c r="L160" s="29" t="str">
        <f t="shared" si="7"/>
        <v/>
      </c>
      <c r="M160" s="84" t="str">
        <f t="shared" si="6"/>
        <v/>
      </c>
    </row>
    <row r="161" spans="12:13" x14ac:dyDescent="0.3">
      <c r="L161" s="29" t="str">
        <f t="shared" si="7"/>
        <v/>
      </c>
      <c r="M161" s="84" t="str">
        <f t="shared" si="6"/>
        <v/>
      </c>
    </row>
    <row r="162" spans="12:13" x14ac:dyDescent="0.3">
      <c r="L162" s="29" t="str">
        <f t="shared" si="7"/>
        <v/>
      </c>
      <c r="M162" s="84" t="str">
        <f t="shared" si="6"/>
        <v/>
      </c>
    </row>
    <row r="163" spans="12:13" x14ac:dyDescent="0.3">
      <c r="L163" s="29" t="str">
        <f t="shared" si="7"/>
        <v/>
      </c>
      <c r="M163" s="84" t="str">
        <f t="shared" si="6"/>
        <v/>
      </c>
    </row>
    <row r="164" spans="12:13" x14ac:dyDescent="0.3">
      <c r="L164" s="29" t="str">
        <f t="shared" si="7"/>
        <v/>
      </c>
      <c r="M164" s="84" t="str">
        <f t="shared" si="6"/>
        <v/>
      </c>
    </row>
    <row r="165" spans="12:13" x14ac:dyDescent="0.3">
      <c r="L165" s="29" t="str">
        <f t="shared" si="7"/>
        <v/>
      </c>
      <c r="M165" s="84" t="str">
        <f t="shared" si="6"/>
        <v/>
      </c>
    </row>
    <row r="166" spans="12:13" x14ac:dyDescent="0.3">
      <c r="L166" s="29" t="str">
        <f t="shared" si="7"/>
        <v/>
      </c>
      <c r="M166" s="84" t="str">
        <f t="shared" si="6"/>
        <v/>
      </c>
    </row>
    <row r="167" spans="12:13" x14ac:dyDescent="0.3">
      <c r="L167" s="29" t="str">
        <f t="shared" si="7"/>
        <v/>
      </c>
      <c r="M167" s="84" t="str">
        <f t="shared" si="6"/>
        <v/>
      </c>
    </row>
    <row r="168" spans="12:13" x14ac:dyDescent="0.3">
      <c r="L168" s="29" t="str">
        <f t="shared" si="7"/>
        <v/>
      </c>
      <c r="M168" s="84" t="str">
        <f t="shared" si="6"/>
        <v/>
      </c>
    </row>
    <row r="169" spans="12:13" x14ac:dyDescent="0.3">
      <c r="L169" s="29" t="str">
        <f t="shared" si="7"/>
        <v/>
      </c>
      <c r="M169" s="84" t="str">
        <f t="shared" si="6"/>
        <v/>
      </c>
    </row>
    <row r="170" spans="12:13" x14ac:dyDescent="0.3">
      <c r="L170" s="29" t="str">
        <f t="shared" si="7"/>
        <v/>
      </c>
      <c r="M170" s="84" t="str">
        <f t="shared" si="6"/>
        <v/>
      </c>
    </row>
    <row r="171" spans="12:13" x14ac:dyDescent="0.3">
      <c r="L171" s="29" t="str">
        <f t="shared" si="7"/>
        <v/>
      </c>
      <c r="M171" s="84" t="str">
        <f t="shared" si="6"/>
        <v/>
      </c>
    </row>
    <row r="172" spans="12:13" x14ac:dyDescent="0.3">
      <c r="L172" s="29" t="str">
        <f t="shared" si="7"/>
        <v/>
      </c>
      <c r="M172" s="84" t="str">
        <f t="shared" si="6"/>
        <v/>
      </c>
    </row>
    <row r="173" spans="12:13" x14ac:dyDescent="0.3">
      <c r="L173" s="29" t="str">
        <f t="shared" si="7"/>
        <v/>
      </c>
      <c r="M173" s="84" t="str">
        <f t="shared" si="6"/>
        <v/>
      </c>
    </row>
    <row r="174" spans="12:13" x14ac:dyDescent="0.3">
      <c r="L174" s="29" t="str">
        <f t="shared" si="7"/>
        <v/>
      </c>
      <c r="M174" s="84" t="str">
        <f t="shared" si="6"/>
        <v/>
      </c>
    </row>
    <row r="175" spans="12:13" x14ac:dyDescent="0.3">
      <c r="L175" s="29" t="str">
        <f t="shared" si="7"/>
        <v/>
      </c>
      <c r="M175" s="84" t="str">
        <f t="shared" si="6"/>
        <v/>
      </c>
    </row>
    <row r="176" spans="12:13" x14ac:dyDescent="0.3">
      <c r="L176" s="29" t="str">
        <f t="shared" si="7"/>
        <v/>
      </c>
      <c r="M176" s="84" t="str">
        <f t="shared" si="6"/>
        <v/>
      </c>
    </row>
    <row r="177" spans="12:13" x14ac:dyDescent="0.3">
      <c r="L177" s="29" t="str">
        <f t="shared" si="7"/>
        <v/>
      </c>
      <c r="M177" s="84" t="str">
        <f t="shared" si="6"/>
        <v/>
      </c>
    </row>
    <row r="178" spans="12:13" x14ac:dyDescent="0.3">
      <c r="L178" s="29" t="str">
        <f t="shared" si="7"/>
        <v/>
      </c>
      <c r="M178" s="84" t="str">
        <f t="shared" si="6"/>
        <v/>
      </c>
    </row>
    <row r="179" spans="12:13" x14ac:dyDescent="0.3">
      <c r="L179" s="29" t="str">
        <f t="shared" si="7"/>
        <v/>
      </c>
      <c r="M179" s="84" t="str">
        <f t="shared" si="6"/>
        <v/>
      </c>
    </row>
    <row r="180" spans="12:13" x14ac:dyDescent="0.3">
      <c r="L180" s="29" t="str">
        <f t="shared" si="7"/>
        <v/>
      </c>
      <c r="M180" s="84" t="str">
        <f t="shared" si="6"/>
        <v/>
      </c>
    </row>
    <row r="181" spans="12:13" x14ac:dyDescent="0.3">
      <c r="L181" s="29" t="str">
        <f t="shared" si="7"/>
        <v/>
      </c>
      <c r="M181" s="84" t="str">
        <f t="shared" si="6"/>
        <v/>
      </c>
    </row>
    <row r="182" spans="12:13" x14ac:dyDescent="0.3">
      <c r="L182" s="29" t="str">
        <f t="shared" si="7"/>
        <v/>
      </c>
      <c r="M182" s="84" t="str">
        <f t="shared" si="6"/>
        <v/>
      </c>
    </row>
    <row r="183" spans="12:13" x14ac:dyDescent="0.3">
      <c r="L183" s="29" t="str">
        <f t="shared" si="7"/>
        <v/>
      </c>
      <c r="M183" s="84" t="str">
        <f t="shared" si="6"/>
        <v/>
      </c>
    </row>
    <row r="184" spans="12:13" x14ac:dyDescent="0.3">
      <c r="L184" s="29" t="str">
        <f t="shared" si="7"/>
        <v/>
      </c>
      <c r="M184" s="84" t="str">
        <f t="shared" si="6"/>
        <v/>
      </c>
    </row>
    <row r="185" spans="12:13" x14ac:dyDescent="0.3">
      <c r="L185" s="29" t="str">
        <f t="shared" si="7"/>
        <v/>
      </c>
      <c r="M185" s="84" t="str">
        <f t="shared" si="6"/>
        <v/>
      </c>
    </row>
    <row r="186" spans="12:13" x14ac:dyDescent="0.3">
      <c r="L186" s="29" t="str">
        <f t="shared" si="7"/>
        <v/>
      </c>
      <c r="M186" s="84" t="str">
        <f t="shared" si="6"/>
        <v/>
      </c>
    </row>
    <row r="187" spans="12:13" x14ac:dyDescent="0.3">
      <c r="L187" s="29" t="str">
        <f t="shared" si="7"/>
        <v/>
      </c>
      <c r="M187" s="84" t="str">
        <f t="shared" si="6"/>
        <v/>
      </c>
    </row>
    <row r="188" spans="12:13" x14ac:dyDescent="0.3">
      <c r="L188" s="29" t="str">
        <f t="shared" si="7"/>
        <v/>
      </c>
      <c r="M188" s="84" t="str">
        <f t="shared" si="6"/>
        <v/>
      </c>
    </row>
    <row r="189" spans="12:13" x14ac:dyDescent="0.3">
      <c r="L189" s="29" t="str">
        <f t="shared" si="7"/>
        <v/>
      </c>
      <c r="M189" s="84" t="str">
        <f t="shared" si="6"/>
        <v/>
      </c>
    </row>
    <row r="190" spans="12:13" x14ac:dyDescent="0.3">
      <c r="L190" s="29" t="str">
        <f t="shared" si="7"/>
        <v/>
      </c>
      <c r="M190" s="84" t="str">
        <f t="shared" si="6"/>
        <v/>
      </c>
    </row>
    <row r="191" spans="12:13" x14ac:dyDescent="0.3">
      <c r="L191" s="29" t="str">
        <f t="shared" si="7"/>
        <v/>
      </c>
      <c r="M191" s="84" t="str">
        <f t="shared" si="6"/>
        <v/>
      </c>
    </row>
    <row r="192" spans="12:13" x14ac:dyDescent="0.3">
      <c r="L192" s="29" t="str">
        <f t="shared" si="7"/>
        <v/>
      </c>
      <c r="M192" s="84" t="str">
        <f t="shared" si="6"/>
        <v/>
      </c>
    </row>
    <row r="193" spans="12:13" x14ac:dyDescent="0.3">
      <c r="L193" s="29" t="str">
        <f t="shared" si="7"/>
        <v/>
      </c>
      <c r="M193" s="84" t="str">
        <f t="shared" si="6"/>
        <v/>
      </c>
    </row>
    <row r="194" spans="12:13" x14ac:dyDescent="0.3">
      <c r="L194" s="29" t="str">
        <f t="shared" si="7"/>
        <v/>
      </c>
      <c r="M194" s="84" t="str">
        <f t="shared" si="6"/>
        <v/>
      </c>
    </row>
    <row r="195" spans="12:13" x14ac:dyDescent="0.3">
      <c r="L195" s="29" t="str">
        <f t="shared" si="7"/>
        <v/>
      </c>
      <c r="M195" s="84" t="str">
        <f t="shared" si="6"/>
        <v/>
      </c>
    </row>
    <row r="196" spans="12:13" x14ac:dyDescent="0.3">
      <c r="L196" s="29" t="str">
        <f t="shared" si="7"/>
        <v/>
      </c>
      <c r="M196" s="84" t="str">
        <f t="shared" si="6"/>
        <v/>
      </c>
    </row>
    <row r="197" spans="12:13" x14ac:dyDescent="0.3">
      <c r="L197" s="29" t="str">
        <f t="shared" si="7"/>
        <v/>
      </c>
      <c r="M197" s="84" t="str">
        <f t="shared" si="6"/>
        <v/>
      </c>
    </row>
    <row r="198" spans="12:13" x14ac:dyDescent="0.3">
      <c r="L198" s="29" t="str">
        <f t="shared" si="7"/>
        <v/>
      </c>
      <c r="M198" s="84" t="str">
        <f t="shared" si="6"/>
        <v/>
      </c>
    </row>
    <row r="199" spans="12:13" x14ac:dyDescent="0.3">
      <c r="L199" s="29" t="str">
        <f t="shared" si="7"/>
        <v/>
      </c>
      <c r="M199" s="84" t="str">
        <f t="shared" si="6"/>
        <v/>
      </c>
    </row>
    <row r="200" spans="12:13" x14ac:dyDescent="0.3">
      <c r="L200" s="29" t="str">
        <f t="shared" si="7"/>
        <v/>
      </c>
      <c r="M200" s="84" t="str">
        <f t="shared" si="6"/>
        <v/>
      </c>
    </row>
    <row r="201" spans="12:13" x14ac:dyDescent="0.3">
      <c r="L201" s="29" t="str">
        <f t="shared" si="7"/>
        <v/>
      </c>
      <c r="M201" s="84" t="str">
        <f t="shared" ref="M201:M264" si="8">IF($I201="","",IF(AND($I201&lt;$H201,$J201&lt;&gt;"En cours"),$H201-$I201,""))</f>
        <v/>
      </c>
    </row>
    <row r="202" spans="12:13" x14ac:dyDescent="0.3">
      <c r="L202" s="29" t="str">
        <f t="shared" si="7"/>
        <v/>
      </c>
      <c r="M202" s="84" t="str">
        <f t="shared" si="8"/>
        <v/>
      </c>
    </row>
    <row r="203" spans="12:13" x14ac:dyDescent="0.3">
      <c r="L203" s="29" t="str">
        <f t="shared" si="7"/>
        <v/>
      </c>
      <c r="M203" s="84" t="str">
        <f t="shared" si="8"/>
        <v/>
      </c>
    </row>
    <row r="204" spans="12:13" x14ac:dyDescent="0.3">
      <c r="L204" s="29" t="str">
        <f t="shared" si="7"/>
        <v/>
      </c>
      <c r="M204" s="84" t="str">
        <f t="shared" si="8"/>
        <v/>
      </c>
    </row>
    <row r="205" spans="12:13" x14ac:dyDescent="0.3">
      <c r="L205" s="29" t="str">
        <f t="shared" si="7"/>
        <v/>
      </c>
      <c r="M205" s="84" t="str">
        <f t="shared" si="8"/>
        <v/>
      </c>
    </row>
    <row r="206" spans="12:13" x14ac:dyDescent="0.3">
      <c r="L206" s="29" t="str">
        <f t="shared" si="7"/>
        <v/>
      </c>
      <c r="M206" s="84" t="str">
        <f t="shared" si="8"/>
        <v/>
      </c>
    </row>
    <row r="207" spans="12:13" x14ac:dyDescent="0.3">
      <c r="L207" s="29" t="str">
        <f t="shared" si="7"/>
        <v/>
      </c>
      <c r="M207" s="84" t="str">
        <f t="shared" si="8"/>
        <v/>
      </c>
    </row>
    <row r="208" spans="12:13" x14ac:dyDescent="0.3">
      <c r="L208" s="29" t="str">
        <f t="shared" si="7"/>
        <v/>
      </c>
      <c r="M208" s="84" t="str">
        <f t="shared" si="8"/>
        <v/>
      </c>
    </row>
    <row r="209" spans="12:13" x14ac:dyDescent="0.3">
      <c r="L209" s="29" t="str">
        <f t="shared" si="7"/>
        <v/>
      </c>
      <c r="M209" s="84" t="str">
        <f t="shared" si="8"/>
        <v/>
      </c>
    </row>
    <row r="210" spans="12:13" x14ac:dyDescent="0.3">
      <c r="L210" s="29" t="str">
        <f t="shared" ref="L210:L273" si="9">IF($I210="","",IF($I210&gt;$H210,$I210-$H210,""))</f>
        <v/>
      </c>
      <c r="M210" s="84" t="str">
        <f t="shared" si="8"/>
        <v/>
      </c>
    </row>
    <row r="211" spans="12:13" x14ac:dyDescent="0.3">
      <c r="L211" s="29" t="str">
        <f t="shared" si="9"/>
        <v/>
      </c>
      <c r="M211" s="84" t="str">
        <f t="shared" si="8"/>
        <v/>
      </c>
    </row>
    <row r="212" spans="12:13" x14ac:dyDescent="0.3">
      <c r="L212" s="29" t="str">
        <f t="shared" si="9"/>
        <v/>
      </c>
      <c r="M212" s="84" t="str">
        <f t="shared" si="8"/>
        <v/>
      </c>
    </row>
    <row r="213" spans="12:13" x14ac:dyDescent="0.3">
      <c r="L213" s="29" t="str">
        <f t="shared" si="9"/>
        <v/>
      </c>
      <c r="M213" s="84" t="str">
        <f t="shared" si="8"/>
        <v/>
      </c>
    </row>
    <row r="214" spans="12:13" x14ac:dyDescent="0.3">
      <c r="L214" s="29" t="str">
        <f t="shared" si="9"/>
        <v/>
      </c>
      <c r="M214" s="84" t="str">
        <f t="shared" si="8"/>
        <v/>
      </c>
    </row>
    <row r="215" spans="12:13" x14ac:dyDescent="0.3">
      <c r="L215" s="29" t="str">
        <f t="shared" si="9"/>
        <v/>
      </c>
      <c r="M215" s="84" t="str">
        <f t="shared" si="8"/>
        <v/>
      </c>
    </row>
    <row r="216" spans="12:13" x14ac:dyDescent="0.3">
      <c r="L216" s="29" t="str">
        <f t="shared" si="9"/>
        <v/>
      </c>
      <c r="M216" s="84" t="str">
        <f t="shared" si="8"/>
        <v/>
      </c>
    </row>
    <row r="217" spans="12:13" x14ac:dyDescent="0.3">
      <c r="L217" s="29" t="str">
        <f t="shared" si="9"/>
        <v/>
      </c>
      <c r="M217" s="84" t="str">
        <f t="shared" si="8"/>
        <v/>
      </c>
    </row>
    <row r="218" spans="12:13" x14ac:dyDescent="0.3">
      <c r="L218" s="29" t="str">
        <f t="shared" si="9"/>
        <v/>
      </c>
      <c r="M218" s="84" t="str">
        <f t="shared" si="8"/>
        <v/>
      </c>
    </row>
    <row r="219" spans="12:13" x14ac:dyDescent="0.3">
      <c r="L219" s="29" t="str">
        <f t="shared" si="9"/>
        <v/>
      </c>
      <c r="M219" s="84" t="str">
        <f t="shared" si="8"/>
        <v/>
      </c>
    </row>
    <row r="220" spans="12:13" x14ac:dyDescent="0.3">
      <c r="L220" s="29" t="str">
        <f t="shared" si="9"/>
        <v/>
      </c>
      <c r="M220" s="84" t="str">
        <f t="shared" si="8"/>
        <v/>
      </c>
    </row>
    <row r="221" spans="12:13" x14ac:dyDescent="0.3">
      <c r="L221" s="29" t="str">
        <f t="shared" si="9"/>
        <v/>
      </c>
      <c r="M221" s="84" t="str">
        <f t="shared" si="8"/>
        <v/>
      </c>
    </row>
    <row r="222" spans="12:13" x14ac:dyDescent="0.3">
      <c r="L222" s="29" t="str">
        <f t="shared" si="9"/>
        <v/>
      </c>
      <c r="M222" s="84" t="str">
        <f t="shared" si="8"/>
        <v/>
      </c>
    </row>
    <row r="223" spans="12:13" x14ac:dyDescent="0.3">
      <c r="L223" s="29" t="str">
        <f t="shared" si="9"/>
        <v/>
      </c>
      <c r="M223" s="84" t="str">
        <f t="shared" si="8"/>
        <v/>
      </c>
    </row>
    <row r="224" spans="12:13" x14ac:dyDescent="0.3">
      <c r="L224" s="29" t="str">
        <f t="shared" si="9"/>
        <v/>
      </c>
      <c r="M224" s="84" t="str">
        <f t="shared" si="8"/>
        <v/>
      </c>
    </row>
    <row r="225" spans="12:13" x14ac:dyDescent="0.3">
      <c r="L225" s="29" t="str">
        <f t="shared" si="9"/>
        <v/>
      </c>
      <c r="M225" s="84" t="str">
        <f t="shared" si="8"/>
        <v/>
      </c>
    </row>
    <row r="226" spans="12:13" x14ac:dyDescent="0.3">
      <c r="L226" s="29" t="str">
        <f t="shared" si="9"/>
        <v/>
      </c>
      <c r="M226" s="84" t="str">
        <f t="shared" si="8"/>
        <v/>
      </c>
    </row>
    <row r="227" spans="12:13" x14ac:dyDescent="0.3">
      <c r="L227" s="29" t="str">
        <f t="shared" si="9"/>
        <v/>
      </c>
      <c r="M227" s="84" t="str">
        <f t="shared" si="8"/>
        <v/>
      </c>
    </row>
    <row r="228" spans="12:13" x14ac:dyDescent="0.3">
      <c r="L228" s="29" t="str">
        <f t="shared" si="9"/>
        <v/>
      </c>
      <c r="M228" s="84" t="str">
        <f t="shared" si="8"/>
        <v/>
      </c>
    </row>
    <row r="229" spans="12:13" x14ac:dyDescent="0.3">
      <c r="L229" s="29" t="str">
        <f t="shared" si="9"/>
        <v/>
      </c>
      <c r="M229" s="84" t="str">
        <f t="shared" si="8"/>
        <v/>
      </c>
    </row>
    <row r="230" spans="12:13" x14ac:dyDescent="0.3">
      <c r="L230" s="29" t="str">
        <f t="shared" si="9"/>
        <v/>
      </c>
      <c r="M230" s="84" t="str">
        <f t="shared" si="8"/>
        <v/>
      </c>
    </row>
    <row r="231" spans="12:13" x14ac:dyDescent="0.3">
      <c r="L231" s="29" t="str">
        <f t="shared" si="9"/>
        <v/>
      </c>
      <c r="M231" s="84" t="str">
        <f t="shared" si="8"/>
        <v/>
      </c>
    </row>
    <row r="232" spans="12:13" x14ac:dyDescent="0.3">
      <c r="L232" s="29" t="str">
        <f t="shared" si="9"/>
        <v/>
      </c>
      <c r="M232" s="84" t="str">
        <f t="shared" si="8"/>
        <v/>
      </c>
    </row>
    <row r="233" spans="12:13" x14ac:dyDescent="0.3">
      <c r="L233" s="29" t="str">
        <f t="shared" si="9"/>
        <v/>
      </c>
      <c r="M233" s="84" t="str">
        <f t="shared" si="8"/>
        <v/>
      </c>
    </row>
    <row r="234" spans="12:13" x14ac:dyDescent="0.3">
      <c r="L234" s="29" t="str">
        <f t="shared" si="9"/>
        <v/>
      </c>
      <c r="M234" s="84" t="str">
        <f t="shared" si="8"/>
        <v/>
      </c>
    </row>
    <row r="235" spans="12:13" x14ac:dyDescent="0.3">
      <c r="L235" s="29" t="str">
        <f t="shared" si="9"/>
        <v/>
      </c>
      <c r="M235" s="84" t="str">
        <f t="shared" si="8"/>
        <v/>
      </c>
    </row>
    <row r="236" spans="12:13" x14ac:dyDescent="0.3">
      <c r="L236" s="29" t="str">
        <f t="shared" si="9"/>
        <v/>
      </c>
      <c r="M236" s="84" t="str">
        <f t="shared" si="8"/>
        <v/>
      </c>
    </row>
    <row r="237" spans="12:13" x14ac:dyDescent="0.3">
      <c r="L237" s="29" t="str">
        <f t="shared" si="9"/>
        <v/>
      </c>
      <c r="M237" s="84" t="str">
        <f t="shared" si="8"/>
        <v/>
      </c>
    </row>
    <row r="238" spans="12:13" x14ac:dyDescent="0.3">
      <c r="L238" s="29" t="str">
        <f t="shared" si="9"/>
        <v/>
      </c>
      <c r="M238" s="84" t="str">
        <f t="shared" si="8"/>
        <v/>
      </c>
    </row>
    <row r="239" spans="12:13" x14ac:dyDescent="0.3">
      <c r="L239" s="29" t="str">
        <f t="shared" si="9"/>
        <v/>
      </c>
      <c r="M239" s="84" t="str">
        <f t="shared" si="8"/>
        <v/>
      </c>
    </row>
    <row r="240" spans="12:13" x14ac:dyDescent="0.3">
      <c r="L240" s="29" t="str">
        <f t="shared" si="9"/>
        <v/>
      </c>
      <c r="M240" s="84" t="str">
        <f t="shared" si="8"/>
        <v/>
      </c>
    </row>
    <row r="241" spans="12:13" x14ac:dyDescent="0.3">
      <c r="L241" s="29" t="str">
        <f t="shared" si="9"/>
        <v/>
      </c>
      <c r="M241" s="84" t="str">
        <f t="shared" si="8"/>
        <v/>
      </c>
    </row>
    <row r="242" spans="12:13" x14ac:dyDescent="0.3">
      <c r="L242" s="29" t="str">
        <f t="shared" si="9"/>
        <v/>
      </c>
      <c r="M242" s="84" t="str">
        <f t="shared" si="8"/>
        <v/>
      </c>
    </row>
    <row r="243" spans="12:13" x14ac:dyDescent="0.3">
      <c r="L243" s="29" t="str">
        <f t="shared" si="9"/>
        <v/>
      </c>
      <c r="M243" s="84" t="str">
        <f t="shared" si="8"/>
        <v/>
      </c>
    </row>
    <row r="244" spans="12:13" x14ac:dyDescent="0.3">
      <c r="L244" s="29" t="str">
        <f t="shared" si="9"/>
        <v/>
      </c>
      <c r="M244" s="84" t="str">
        <f t="shared" si="8"/>
        <v/>
      </c>
    </row>
    <row r="245" spans="12:13" x14ac:dyDescent="0.3">
      <c r="L245" s="29" t="str">
        <f t="shared" si="9"/>
        <v/>
      </c>
      <c r="M245" s="84" t="str">
        <f t="shared" si="8"/>
        <v/>
      </c>
    </row>
    <row r="246" spans="12:13" x14ac:dyDescent="0.3">
      <c r="L246" s="29" t="str">
        <f t="shared" si="9"/>
        <v/>
      </c>
      <c r="M246" s="84" t="str">
        <f t="shared" si="8"/>
        <v/>
      </c>
    </row>
    <row r="247" spans="12:13" x14ac:dyDescent="0.3">
      <c r="L247" s="29" t="str">
        <f t="shared" si="9"/>
        <v/>
      </c>
      <c r="M247" s="84" t="str">
        <f t="shared" si="8"/>
        <v/>
      </c>
    </row>
    <row r="248" spans="12:13" x14ac:dyDescent="0.3">
      <c r="L248" s="29" t="str">
        <f t="shared" si="9"/>
        <v/>
      </c>
      <c r="M248" s="84" t="str">
        <f t="shared" si="8"/>
        <v/>
      </c>
    </row>
    <row r="249" spans="12:13" x14ac:dyDescent="0.3">
      <c r="L249" s="29" t="str">
        <f t="shared" si="9"/>
        <v/>
      </c>
      <c r="M249" s="84" t="str">
        <f t="shared" si="8"/>
        <v/>
      </c>
    </row>
    <row r="250" spans="12:13" x14ac:dyDescent="0.3">
      <c r="L250" s="29" t="str">
        <f t="shared" si="9"/>
        <v/>
      </c>
      <c r="M250" s="84" t="str">
        <f t="shared" si="8"/>
        <v/>
      </c>
    </row>
    <row r="251" spans="12:13" x14ac:dyDescent="0.3">
      <c r="L251" s="29" t="str">
        <f t="shared" si="9"/>
        <v/>
      </c>
      <c r="M251" s="84" t="str">
        <f t="shared" si="8"/>
        <v/>
      </c>
    </row>
    <row r="252" spans="12:13" x14ac:dyDescent="0.3">
      <c r="L252" s="29" t="str">
        <f t="shared" si="9"/>
        <v/>
      </c>
      <c r="M252" s="84" t="str">
        <f t="shared" si="8"/>
        <v/>
      </c>
    </row>
    <row r="253" spans="12:13" x14ac:dyDescent="0.3">
      <c r="L253" s="29" t="str">
        <f t="shared" si="9"/>
        <v/>
      </c>
      <c r="M253" s="84" t="str">
        <f t="shared" si="8"/>
        <v/>
      </c>
    </row>
    <row r="254" spans="12:13" x14ac:dyDescent="0.3">
      <c r="L254" s="29" t="str">
        <f t="shared" si="9"/>
        <v/>
      </c>
      <c r="M254" s="84" t="str">
        <f t="shared" si="8"/>
        <v/>
      </c>
    </row>
    <row r="255" spans="12:13" x14ac:dyDescent="0.3">
      <c r="L255" s="29" t="str">
        <f t="shared" si="9"/>
        <v/>
      </c>
      <c r="M255" s="84" t="str">
        <f t="shared" si="8"/>
        <v/>
      </c>
    </row>
    <row r="256" spans="12:13" x14ac:dyDescent="0.3">
      <c r="L256" s="29" t="str">
        <f t="shared" si="9"/>
        <v/>
      </c>
      <c r="M256" s="84" t="str">
        <f t="shared" si="8"/>
        <v/>
      </c>
    </row>
    <row r="257" spans="12:13" x14ac:dyDescent="0.3">
      <c r="L257" s="29" t="str">
        <f t="shared" si="9"/>
        <v/>
      </c>
      <c r="M257" s="84" t="str">
        <f t="shared" si="8"/>
        <v/>
      </c>
    </row>
    <row r="258" spans="12:13" x14ac:dyDescent="0.3">
      <c r="L258" s="29" t="str">
        <f t="shared" si="9"/>
        <v/>
      </c>
      <c r="M258" s="84" t="str">
        <f t="shared" si="8"/>
        <v/>
      </c>
    </row>
    <row r="259" spans="12:13" x14ac:dyDescent="0.3">
      <c r="L259" s="29" t="str">
        <f t="shared" si="9"/>
        <v/>
      </c>
      <c r="M259" s="84" t="str">
        <f t="shared" si="8"/>
        <v/>
      </c>
    </row>
    <row r="260" spans="12:13" x14ac:dyDescent="0.3">
      <c r="L260" s="29" t="str">
        <f t="shared" si="9"/>
        <v/>
      </c>
      <c r="M260" s="84" t="str">
        <f t="shared" si="8"/>
        <v/>
      </c>
    </row>
    <row r="261" spans="12:13" x14ac:dyDescent="0.3">
      <c r="L261" s="29" t="str">
        <f t="shared" si="9"/>
        <v/>
      </c>
      <c r="M261" s="84" t="str">
        <f t="shared" si="8"/>
        <v/>
      </c>
    </row>
    <row r="262" spans="12:13" x14ac:dyDescent="0.3">
      <c r="L262" s="29" t="str">
        <f t="shared" si="9"/>
        <v/>
      </c>
      <c r="M262" s="84" t="str">
        <f t="shared" si="8"/>
        <v/>
      </c>
    </row>
    <row r="263" spans="12:13" x14ac:dyDescent="0.3">
      <c r="L263" s="29" t="str">
        <f t="shared" si="9"/>
        <v/>
      </c>
      <c r="M263" s="84" t="str">
        <f t="shared" si="8"/>
        <v/>
      </c>
    </row>
    <row r="264" spans="12:13" x14ac:dyDescent="0.3">
      <c r="L264" s="29" t="str">
        <f t="shared" si="9"/>
        <v/>
      </c>
      <c r="M264" s="84" t="str">
        <f t="shared" si="8"/>
        <v/>
      </c>
    </row>
    <row r="265" spans="12:13" x14ac:dyDescent="0.3">
      <c r="L265" s="29" t="str">
        <f t="shared" si="9"/>
        <v/>
      </c>
      <c r="M265" s="84" t="str">
        <f t="shared" ref="M265:M273" si="10">IF($I265="","",IF(AND($I265&lt;$H265,$J265&lt;&gt;"En cours"),$H265-$I265,""))</f>
        <v/>
      </c>
    </row>
    <row r="266" spans="12:13" x14ac:dyDescent="0.3">
      <c r="L266" s="29" t="str">
        <f t="shared" si="9"/>
        <v/>
      </c>
      <c r="M266" s="84" t="str">
        <f t="shared" si="10"/>
        <v/>
      </c>
    </row>
    <row r="267" spans="12:13" x14ac:dyDescent="0.3">
      <c r="L267" s="29" t="str">
        <f t="shared" si="9"/>
        <v/>
      </c>
      <c r="M267" s="84" t="str">
        <f t="shared" si="10"/>
        <v/>
      </c>
    </row>
    <row r="268" spans="12:13" x14ac:dyDescent="0.3">
      <c r="L268" s="29" t="str">
        <f t="shared" si="9"/>
        <v/>
      </c>
      <c r="M268" s="84" t="str">
        <f t="shared" si="10"/>
        <v/>
      </c>
    </row>
    <row r="269" spans="12:13" x14ac:dyDescent="0.3">
      <c r="L269" s="29" t="str">
        <f t="shared" si="9"/>
        <v/>
      </c>
      <c r="M269" s="84" t="str">
        <f t="shared" si="10"/>
        <v/>
      </c>
    </row>
    <row r="270" spans="12:13" x14ac:dyDescent="0.3">
      <c r="L270" s="29" t="str">
        <f t="shared" si="9"/>
        <v/>
      </c>
      <c r="M270" s="84" t="str">
        <f t="shared" si="10"/>
        <v/>
      </c>
    </row>
    <row r="271" spans="12:13" x14ac:dyDescent="0.3">
      <c r="L271" s="29" t="str">
        <f t="shared" si="9"/>
        <v/>
      </c>
      <c r="M271" s="84" t="str">
        <f t="shared" si="10"/>
        <v/>
      </c>
    </row>
    <row r="272" spans="12:13" x14ac:dyDescent="0.3">
      <c r="L272" s="29" t="str">
        <f t="shared" si="9"/>
        <v/>
      </c>
      <c r="M272" s="84" t="str">
        <f t="shared" si="10"/>
        <v/>
      </c>
    </row>
    <row r="273" spans="12:13" x14ac:dyDescent="0.3">
      <c r="L273" s="29" t="str">
        <f t="shared" si="9"/>
        <v/>
      </c>
      <c r="M273" s="84" t="str">
        <f t="shared" si="10"/>
        <v/>
      </c>
    </row>
    <row r="274" spans="12:13" x14ac:dyDescent="0.3">
      <c r="L274" s="29" t="str">
        <f t="shared" ref="L274:L338" si="11">IF($I274="","",IF($I274&gt;$H274,$I274-$H274,""))</f>
        <v/>
      </c>
      <c r="M274" s="84" t="str">
        <f t="shared" ref="M274:M338" si="12">IF($I274="","",IF($I274&lt;$H274,$H274-$I274,""))</f>
        <v/>
      </c>
    </row>
    <row r="275" spans="12:13" x14ac:dyDescent="0.3">
      <c r="L275" s="29" t="str">
        <f t="shared" si="11"/>
        <v/>
      </c>
      <c r="M275" s="84" t="str">
        <f t="shared" si="12"/>
        <v/>
      </c>
    </row>
    <row r="276" spans="12:13" x14ac:dyDescent="0.3">
      <c r="L276" s="29" t="str">
        <f t="shared" si="11"/>
        <v/>
      </c>
      <c r="M276" s="29" t="str">
        <f t="shared" si="12"/>
        <v/>
      </c>
    </row>
    <row r="277" spans="12:13" x14ac:dyDescent="0.3">
      <c r="L277" s="29" t="str">
        <f t="shared" si="11"/>
        <v/>
      </c>
      <c r="M277" s="29" t="str">
        <f t="shared" si="12"/>
        <v/>
      </c>
    </row>
    <row r="278" spans="12:13" x14ac:dyDescent="0.3">
      <c r="L278" s="29" t="str">
        <f t="shared" si="11"/>
        <v/>
      </c>
      <c r="M278" s="29" t="str">
        <f t="shared" si="12"/>
        <v/>
      </c>
    </row>
    <row r="279" spans="12:13" x14ac:dyDescent="0.3">
      <c r="L279" s="29" t="str">
        <f t="shared" si="11"/>
        <v/>
      </c>
      <c r="M279" s="29" t="str">
        <f t="shared" si="12"/>
        <v/>
      </c>
    </row>
    <row r="280" spans="12:13" x14ac:dyDescent="0.3">
      <c r="L280" s="29" t="str">
        <f t="shared" si="11"/>
        <v/>
      </c>
      <c r="M280" s="29" t="str">
        <f t="shared" si="12"/>
        <v/>
      </c>
    </row>
    <row r="281" spans="12:13" x14ac:dyDescent="0.3">
      <c r="L281" s="29" t="str">
        <f t="shared" si="11"/>
        <v/>
      </c>
      <c r="M281" s="29" t="str">
        <f t="shared" si="12"/>
        <v/>
      </c>
    </row>
    <row r="282" spans="12:13" x14ac:dyDescent="0.3">
      <c r="L282" s="29" t="str">
        <f t="shared" si="11"/>
        <v/>
      </c>
      <c r="M282" s="29" t="str">
        <f t="shared" si="12"/>
        <v/>
      </c>
    </row>
    <row r="283" spans="12:13" x14ac:dyDescent="0.3">
      <c r="L283" s="29" t="str">
        <f t="shared" si="11"/>
        <v/>
      </c>
      <c r="M283" s="29" t="str">
        <f t="shared" si="12"/>
        <v/>
      </c>
    </row>
    <row r="284" spans="12:13" x14ac:dyDescent="0.3">
      <c r="L284" s="29" t="str">
        <f t="shared" si="11"/>
        <v/>
      </c>
      <c r="M284" s="29" t="str">
        <f t="shared" si="12"/>
        <v/>
      </c>
    </row>
    <row r="285" spans="12:13" x14ac:dyDescent="0.3">
      <c r="L285" s="29" t="str">
        <f t="shared" si="11"/>
        <v/>
      </c>
      <c r="M285" s="29" t="str">
        <f t="shared" si="12"/>
        <v/>
      </c>
    </row>
    <row r="286" spans="12:13" x14ac:dyDescent="0.3">
      <c r="L286" s="29" t="str">
        <f t="shared" si="11"/>
        <v/>
      </c>
      <c r="M286" s="29" t="str">
        <f t="shared" si="12"/>
        <v/>
      </c>
    </row>
    <row r="287" spans="12:13" x14ac:dyDescent="0.3">
      <c r="L287" s="29" t="str">
        <f t="shared" si="11"/>
        <v/>
      </c>
      <c r="M287" s="29" t="str">
        <f t="shared" si="12"/>
        <v/>
      </c>
    </row>
    <row r="288" spans="12:13" x14ac:dyDescent="0.3">
      <c r="L288" s="29" t="str">
        <f t="shared" si="11"/>
        <v/>
      </c>
      <c r="M288" s="29" t="str">
        <f t="shared" si="12"/>
        <v/>
      </c>
    </row>
    <row r="289" spans="12:13" x14ac:dyDescent="0.3">
      <c r="L289" s="29" t="str">
        <f t="shared" si="11"/>
        <v/>
      </c>
      <c r="M289" s="29" t="str">
        <f t="shared" si="12"/>
        <v/>
      </c>
    </row>
    <row r="290" spans="12:13" x14ac:dyDescent="0.3">
      <c r="L290" s="29" t="str">
        <f t="shared" si="11"/>
        <v/>
      </c>
      <c r="M290" s="29" t="str">
        <f t="shared" si="12"/>
        <v/>
      </c>
    </row>
    <row r="291" spans="12:13" x14ac:dyDescent="0.3">
      <c r="L291" s="29" t="str">
        <f t="shared" si="11"/>
        <v/>
      </c>
      <c r="M291" s="29" t="str">
        <f t="shared" si="12"/>
        <v/>
      </c>
    </row>
    <row r="292" spans="12:13" x14ac:dyDescent="0.3">
      <c r="L292" s="29" t="str">
        <f t="shared" si="11"/>
        <v/>
      </c>
      <c r="M292" s="29" t="str">
        <f t="shared" si="12"/>
        <v/>
      </c>
    </row>
    <row r="293" spans="12:13" x14ac:dyDescent="0.3">
      <c r="L293" s="29" t="str">
        <f t="shared" si="11"/>
        <v/>
      </c>
      <c r="M293" s="29" t="str">
        <f t="shared" si="12"/>
        <v/>
      </c>
    </row>
    <row r="294" spans="12:13" x14ac:dyDescent="0.3">
      <c r="L294" s="29" t="str">
        <f t="shared" si="11"/>
        <v/>
      </c>
      <c r="M294" s="29" t="str">
        <f t="shared" si="12"/>
        <v/>
      </c>
    </row>
    <row r="295" spans="12:13" x14ac:dyDescent="0.3">
      <c r="L295" s="29" t="str">
        <f t="shared" si="11"/>
        <v/>
      </c>
      <c r="M295" s="29" t="str">
        <f t="shared" si="12"/>
        <v/>
      </c>
    </row>
    <row r="296" spans="12:13" x14ac:dyDescent="0.3">
      <c r="L296" s="29" t="str">
        <f t="shared" si="11"/>
        <v/>
      </c>
      <c r="M296" s="29" t="str">
        <f t="shared" si="12"/>
        <v/>
      </c>
    </row>
    <row r="297" spans="12:13" x14ac:dyDescent="0.3">
      <c r="L297" s="29" t="str">
        <f t="shared" si="11"/>
        <v/>
      </c>
      <c r="M297" s="29" t="str">
        <f t="shared" si="12"/>
        <v/>
      </c>
    </row>
    <row r="298" spans="12:13" x14ac:dyDescent="0.3">
      <c r="L298" s="29" t="str">
        <f t="shared" si="11"/>
        <v/>
      </c>
      <c r="M298" s="29" t="str">
        <f t="shared" si="12"/>
        <v/>
      </c>
    </row>
    <row r="299" spans="12:13" x14ac:dyDescent="0.3">
      <c r="L299" s="29" t="str">
        <f t="shared" si="11"/>
        <v/>
      </c>
      <c r="M299" s="29" t="str">
        <f t="shared" si="12"/>
        <v/>
      </c>
    </row>
    <row r="300" spans="12:13" x14ac:dyDescent="0.3">
      <c r="L300" s="29" t="str">
        <f t="shared" si="11"/>
        <v/>
      </c>
      <c r="M300" s="29" t="str">
        <f t="shared" si="12"/>
        <v/>
      </c>
    </row>
    <row r="301" spans="12:13" x14ac:dyDescent="0.3">
      <c r="L301" s="29" t="str">
        <f t="shared" si="11"/>
        <v/>
      </c>
      <c r="M301" s="29" t="str">
        <f t="shared" si="12"/>
        <v/>
      </c>
    </row>
    <row r="302" spans="12:13" x14ac:dyDescent="0.3">
      <c r="L302" s="29" t="str">
        <f t="shared" si="11"/>
        <v/>
      </c>
      <c r="M302" s="29" t="str">
        <f t="shared" si="12"/>
        <v/>
      </c>
    </row>
    <row r="303" spans="12:13" x14ac:dyDescent="0.3">
      <c r="L303" s="29" t="str">
        <f t="shared" si="11"/>
        <v/>
      </c>
      <c r="M303" s="29" t="str">
        <f t="shared" si="12"/>
        <v/>
      </c>
    </row>
    <row r="304" spans="12:13" x14ac:dyDescent="0.3">
      <c r="L304" s="29" t="str">
        <f t="shared" si="11"/>
        <v/>
      </c>
      <c r="M304" s="29" t="str">
        <f t="shared" si="12"/>
        <v/>
      </c>
    </row>
    <row r="305" spans="12:13" x14ac:dyDescent="0.3">
      <c r="L305" s="29" t="str">
        <f t="shared" si="11"/>
        <v/>
      </c>
      <c r="M305" s="29" t="str">
        <f t="shared" si="12"/>
        <v/>
      </c>
    </row>
    <row r="306" spans="12:13" x14ac:dyDescent="0.3">
      <c r="L306" s="29" t="str">
        <f t="shared" si="11"/>
        <v/>
      </c>
      <c r="M306" s="29" t="str">
        <f t="shared" si="12"/>
        <v/>
      </c>
    </row>
    <row r="307" spans="12:13" x14ac:dyDescent="0.3">
      <c r="L307" s="29" t="str">
        <f t="shared" si="11"/>
        <v/>
      </c>
      <c r="M307" s="29" t="str">
        <f t="shared" si="12"/>
        <v/>
      </c>
    </row>
    <row r="308" spans="12:13" x14ac:dyDescent="0.3">
      <c r="L308" s="29" t="str">
        <f t="shared" si="11"/>
        <v/>
      </c>
      <c r="M308" s="29" t="str">
        <f t="shared" si="12"/>
        <v/>
      </c>
    </row>
    <row r="309" spans="12:13" x14ac:dyDescent="0.3">
      <c r="L309" s="29" t="str">
        <f t="shared" si="11"/>
        <v/>
      </c>
      <c r="M309" s="29" t="str">
        <f t="shared" si="12"/>
        <v/>
      </c>
    </row>
    <row r="310" spans="12:13" x14ac:dyDescent="0.3">
      <c r="L310" s="29" t="str">
        <f t="shared" si="11"/>
        <v/>
      </c>
      <c r="M310" s="29" t="str">
        <f t="shared" si="12"/>
        <v/>
      </c>
    </row>
    <row r="311" spans="12:13" x14ac:dyDescent="0.3">
      <c r="L311" s="29" t="str">
        <f t="shared" si="11"/>
        <v/>
      </c>
      <c r="M311" s="29" t="str">
        <f t="shared" si="12"/>
        <v/>
      </c>
    </row>
    <row r="312" spans="12:13" x14ac:dyDescent="0.3">
      <c r="L312" s="29" t="str">
        <f t="shared" si="11"/>
        <v/>
      </c>
      <c r="M312" s="29" t="str">
        <f t="shared" si="12"/>
        <v/>
      </c>
    </row>
    <row r="313" spans="12:13" x14ac:dyDescent="0.3">
      <c r="L313" s="29" t="str">
        <f t="shared" si="11"/>
        <v/>
      </c>
      <c r="M313" s="29" t="str">
        <f t="shared" si="12"/>
        <v/>
      </c>
    </row>
    <row r="314" spans="12:13" x14ac:dyDescent="0.3">
      <c r="L314" s="29" t="str">
        <f t="shared" si="11"/>
        <v/>
      </c>
      <c r="M314" s="29" t="str">
        <f t="shared" si="12"/>
        <v/>
      </c>
    </row>
    <row r="315" spans="12:13" x14ac:dyDescent="0.3">
      <c r="L315" s="29" t="str">
        <f t="shared" si="11"/>
        <v/>
      </c>
      <c r="M315" s="29" t="str">
        <f t="shared" si="12"/>
        <v/>
      </c>
    </row>
    <row r="316" spans="12:13" x14ac:dyDescent="0.3">
      <c r="L316" s="29" t="str">
        <f t="shared" si="11"/>
        <v/>
      </c>
      <c r="M316" s="29" t="str">
        <f t="shared" si="12"/>
        <v/>
      </c>
    </row>
    <row r="317" spans="12:13" x14ac:dyDescent="0.3">
      <c r="L317" s="29" t="str">
        <f t="shared" si="11"/>
        <v/>
      </c>
      <c r="M317" s="29" t="str">
        <f t="shared" si="12"/>
        <v/>
      </c>
    </row>
    <row r="318" spans="12:13" x14ac:dyDescent="0.3">
      <c r="L318" s="29" t="str">
        <f t="shared" si="11"/>
        <v/>
      </c>
      <c r="M318" s="29" t="str">
        <f t="shared" si="12"/>
        <v/>
      </c>
    </row>
    <row r="319" spans="12:13" x14ac:dyDescent="0.3">
      <c r="L319" s="29" t="str">
        <f t="shared" si="11"/>
        <v/>
      </c>
      <c r="M319" s="29" t="str">
        <f t="shared" si="12"/>
        <v/>
      </c>
    </row>
    <row r="320" spans="12:13" x14ac:dyDescent="0.3">
      <c r="L320" s="29" t="str">
        <f t="shared" si="11"/>
        <v/>
      </c>
      <c r="M320" s="29" t="str">
        <f t="shared" si="12"/>
        <v/>
      </c>
    </row>
    <row r="321" spans="12:13" x14ac:dyDescent="0.3">
      <c r="L321" s="29" t="str">
        <f t="shared" si="11"/>
        <v/>
      </c>
      <c r="M321" s="29" t="str">
        <f t="shared" si="12"/>
        <v/>
      </c>
    </row>
    <row r="322" spans="12:13" x14ac:dyDescent="0.3">
      <c r="L322" s="29" t="str">
        <f t="shared" si="11"/>
        <v/>
      </c>
      <c r="M322" s="29" t="str">
        <f t="shared" si="12"/>
        <v/>
      </c>
    </row>
    <row r="323" spans="12:13" x14ac:dyDescent="0.3">
      <c r="L323" s="29" t="str">
        <f t="shared" si="11"/>
        <v/>
      </c>
      <c r="M323" s="29" t="str">
        <f t="shared" si="12"/>
        <v/>
      </c>
    </row>
    <row r="324" spans="12:13" x14ac:dyDescent="0.3">
      <c r="L324" s="29" t="str">
        <f t="shared" si="11"/>
        <v/>
      </c>
      <c r="M324" s="29" t="str">
        <f t="shared" si="12"/>
        <v/>
      </c>
    </row>
    <row r="325" spans="12:13" x14ac:dyDescent="0.3">
      <c r="L325" s="29" t="str">
        <f t="shared" si="11"/>
        <v/>
      </c>
      <c r="M325" s="29" t="str">
        <f t="shared" si="12"/>
        <v/>
      </c>
    </row>
    <row r="326" spans="12:13" x14ac:dyDescent="0.3">
      <c r="L326" s="29" t="str">
        <f t="shared" si="11"/>
        <v/>
      </c>
      <c r="M326" s="29" t="str">
        <f t="shared" si="12"/>
        <v/>
      </c>
    </row>
    <row r="327" spans="12:13" x14ac:dyDescent="0.3">
      <c r="L327" s="29" t="str">
        <f t="shared" si="11"/>
        <v/>
      </c>
      <c r="M327" s="29" t="str">
        <f t="shared" si="12"/>
        <v/>
      </c>
    </row>
    <row r="328" spans="12:13" x14ac:dyDescent="0.3">
      <c r="L328" s="29" t="str">
        <f t="shared" si="11"/>
        <v/>
      </c>
      <c r="M328" s="29" t="str">
        <f t="shared" si="12"/>
        <v/>
      </c>
    </row>
    <row r="329" spans="12:13" x14ac:dyDescent="0.3">
      <c r="L329" s="29" t="str">
        <f t="shared" si="11"/>
        <v/>
      </c>
      <c r="M329" s="29" t="str">
        <f t="shared" si="12"/>
        <v/>
      </c>
    </row>
    <row r="330" spans="12:13" x14ac:dyDescent="0.3">
      <c r="L330" s="29" t="str">
        <f t="shared" si="11"/>
        <v/>
      </c>
      <c r="M330" s="29" t="str">
        <f t="shared" si="12"/>
        <v/>
      </c>
    </row>
    <row r="331" spans="12:13" x14ac:dyDescent="0.3">
      <c r="L331" s="29" t="str">
        <f t="shared" si="11"/>
        <v/>
      </c>
      <c r="M331" s="29" t="str">
        <f t="shared" si="12"/>
        <v/>
      </c>
    </row>
    <row r="332" spans="12:13" x14ac:dyDescent="0.3">
      <c r="L332" s="29" t="str">
        <f t="shared" si="11"/>
        <v/>
      </c>
      <c r="M332" s="29" t="str">
        <f t="shared" si="12"/>
        <v/>
      </c>
    </row>
    <row r="333" spans="12:13" x14ac:dyDescent="0.3">
      <c r="L333" s="29" t="str">
        <f t="shared" si="11"/>
        <v/>
      </c>
      <c r="M333" s="29" t="str">
        <f t="shared" si="12"/>
        <v/>
      </c>
    </row>
    <row r="334" spans="12:13" x14ac:dyDescent="0.3">
      <c r="L334" s="29" t="str">
        <f t="shared" si="11"/>
        <v/>
      </c>
      <c r="M334" s="29" t="str">
        <f t="shared" si="12"/>
        <v/>
      </c>
    </row>
    <row r="335" spans="12:13" x14ac:dyDescent="0.3">
      <c r="L335" s="29" t="str">
        <f t="shared" si="11"/>
        <v/>
      </c>
      <c r="M335" s="29" t="str">
        <f t="shared" si="12"/>
        <v/>
      </c>
    </row>
    <row r="336" spans="12:13" x14ac:dyDescent="0.3">
      <c r="L336" s="29" t="str">
        <f t="shared" si="11"/>
        <v/>
      </c>
      <c r="M336" s="29" t="str">
        <f t="shared" si="12"/>
        <v/>
      </c>
    </row>
    <row r="337" spans="12:13" x14ac:dyDescent="0.3">
      <c r="L337" s="29" t="str">
        <f t="shared" si="11"/>
        <v/>
      </c>
      <c r="M337" s="29" t="str">
        <f t="shared" si="12"/>
        <v/>
      </c>
    </row>
    <row r="338" spans="12:13" x14ac:dyDescent="0.3">
      <c r="L338" s="29" t="str">
        <f t="shared" si="11"/>
        <v/>
      </c>
      <c r="M338" s="29" t="str">
        <f t="shared" si="12"/>
        <v/>
      </c>
    </row>
    <row r="339" spans="12:13" x14ac:dyDescent="0.3">
      <c r="L339" s="29"/>
      <c r="M339" s="29"/>
    </row>
    <row r="340" spans="12:13" x14ac:dyDescent="0.3">
      <c r="L340" s="29"/>
      <c r="M340" s="29"/>
    </row>
    <row r="341" spans="12:13" x14ac:dyDescent="0.3">
      <c r="L341" s="29"/>
      <c r="M341" s="29"/>
    </row>
    <row r="342" spans="12:13" x14ac:dyDescent="0.3">
      <c r="L342" s="29"/>
      <c r="M342" s="29"/>
    </row>
  </sheetData>
  <mergeCells count="1">
    <mergeCell ref="A2:M3"/>
  </mergeCells>
  <conditionalFormatting sqref="L82:L2761 L9">
    <cfRule type="colorScale" priority="20">
      <colorScale>
        <cfvo type="num" val="0"/>
        <cfvo type="max"/>
        <color rgb="FFFF0000"/>
        <color rgb="FFFF0000"/>
      </colorScale>
    </cfRule>
  </conditionalFormatting>
  <conditionalFormatting sqref="M274:M2761">
    <cfRule type="colorScale" priority="23">
      <colorScale>
        <cfvo type="num" val="0"/>
        <cfvo type="max"/>
        <color rgb="FFE7F038"/>
        <color rgb="FFFFFF00"/>
      </colorScale>
    </cfRule>
  </conditionalFormatting>
  <conditionalFormatting sqref="M274:M338">
    <cfRule type="colorScale" priority="26">
      <colorScale>
        <cfvo type="min"/>
        <cfvo type="percentile" val="50"/>
        <cfvo type="max"/>
        <color rgb="FFFFFF00"/>
        <color rgb="FFFCFCFF"/>
        <color rgb="FFFFFF00"/>
      </colorScale>
    </cfRule>
  </conditionalFormatting>
  <dataValidations count="3">
    <dataValidation type="list" allowBlank="1" showInputMessage="1" showErrorMessage="1" sqref="G7:G44 G82:G148" xr:uid="{30FEFA05-0796-4D85-AB90-16E883FD6C99}">
      <formula1>RH</formula1>
    </dataValidation>
    <dataValidation type="list" allowBlank="1" showInputMessage="1" showErrorMessage="1" sqref="C38 B7:B44 B82:B146" xr:uid="{6DD7DECB-7442-4C24-B409-F9795C264837}">
      <formula1>Difficultée</formula1>
    </dataValidation>
    <dataValidation type="list" allowBlank="1" showInputMessage="1" showErrorMessage="1" sqref="J7:J44 J82:J141 B50:B81" xr:uid="{79ECA5D7-9577-4366-8C03-E78BDA989033}">
      <formula1>statut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B9" sqref="B9"/>
    </sheetView>
  </sheetViews>
  <sheetFormatPr baseColWidth="10" defaultRowHeight="14.4" x14ac:dyDescent="0.3"/>
  <cols>
    <col min="1" max="1" width="19.33203125" customWidth="1"/>
    <col min="2" max="2" width="25.109375" customWidth="1"/>
    <col min="3" max="3" width="17.44140625" customWidth="1"/>
    <col min="4" max="4" width="80.88671875" customWidth="1"/>
  </cols>
  <sheetData>
    <row r="1" spans="1:5" s="1" customFormat="1" x14ac:dyDescent="0.3">
      <c r="A1" s="68" t="s">
        <v>19</v>
      </c>
      <c r="B1" s="68"/>
      <c r="C1" s="68"/>
      <c r="D1" s="68"/>
      <c r="E1" s="68"/>
    </row>
    <row r="2" spans="1:5" s="1" customFormat="1" x14ac:dyDescent="0.3">
      <c r="A2" s="68"/>
      <c r="B2" s="68"/>
      <c r="C2" s="68"/>
      <c r="D2" s="68"/>
      <c r="E2" s="68"/>
    </row>
    <row r="3" spans="1:5" x14ac:dyDescent="0.3">
      <c r="A3" s="41" t="s">
        <v>18</v>
      </c>
      <c r="B3" s="41" t="s">
        <v>20</v>
      </c>
      <c r="C3" s="41" t="s">
        <v>21</v>
      </c>
      <c r="D3" s="41" t="s">
        <v>22</v>
      </c>
      <c r="E3" s="41" t="s">
        <v>23</v>
      </c>
    </row>
    <row r="4" spans="1:5" x14ac:dyDescent="0.3">
      <c r="A4" s="14"/>
      <c r="B4" s="14"/>
      <c r="C4" s="14"/>
      <c r="D4" s="14"/>
      <c r="E4" s="14"/>
    </row>
    <row r="5" spans="1:5" x14ac:dyDescent="0.3">
      <c r="A5" s="15"/>
      <c r="B5" s="15"/>
      <c r="C5" s="15"/>
      <c r="D5" s="15"/>
      <c r="E5" s="15"/>
    </row>
    <row r="6" spans="1:5" x14ac:dyDescent="0.3">
      <c r="A6" s="14"/>
      <c r="B6" s="14"/>
      <c r="C6" s="14"/>
      <c r="D6" s="14"/>
      <c r="E6" s="14"/>
    </row>
    <row r="7" spans="1:5" x14ac:dyDescent="0.3">
      <c r="A7" s="15"/>
      <c r="B7" s="15"/>
      <c r="C7" s="15"/>
      <c r="D7" s="15"/>
      <c r="E7" s="15"/>
    </row>
    <row r="8" spans="1:5" x14ac:dyDescent="0.3">
      <c r="A8" s="14"/>
      <c r="B8" s="14"/>
      <c r="C8" s="14"/>
      <c r="D8" s="14"/>
      <c r="E8" s="14"/>
    </row>
    <row r="9" spans="1:5" x14ac:dyDescent="0.3">
      <c r="A9" s="15"/>
      <c r="B9" s="15"/>
      <c r="C9" s="15"/>
      <c r="D9" s="15"/>
      <c r="E9" s="15"/>
    </row>
    <row r="10" spans="1:5" x14ac:dyDescent="0.3">
      <c r="A10" s="14"/>
      <c r="B10" s="14"/>
      <c r="C10" s="14"/>
      <c r="D10" s="14"/>
      <c r="E10" s="14"/>
    </row>
    <row r="11" spans="1:5" x14ac:dyDescent="0.3">
      <c r="A11" s="15"/>
      <c r="B11" s="15"/>
      <c r="C11" s="15"/>
      <c r="D11" s="15"/>
      <c r="E11" s="15"/>
    </row>
    <row r="12" spans="1:5" x14ac:dyDescent="0.3">
      <c r="A12" s="14"/>
      <c r="B12" s="14"/>
      <c r="C12" s="14"/>
      <c r="D12" s="14"/>
      <c r="E12" s="14"/>
    </row>
    <row r="13" spans="1:5" x14ac:dyDescent="0.3">
      <c r="A13" s="15"/>
      <c r="B13" s="15"/>
      <c r="C13" s="15"/>
      <c r="D13" s="15"/>
      <c r="E13" s="15"/>
    </row>
    <row r="14" spans="1:5" x14ac:dyDescent="0.3">
      <c r="A14" s="14"/>
      <c r="B14" s="14"/>
      <c r="C14" s="14"/>
      <c r="D14" s="14"/>
      <c r="E14" s="14"/>
    </row>
    <row r="15" spans="1:5" x14ac:dyDescent="0.3">
      <c r="A15" s="15"/>
      <c r="B15" s="15"/>
      <c r="C15" s="15"/>
      <c r="D15" s="15"/>
      <c r="E15" s="15"/>
    </row>
    <row r="16" spans="1:5" x14ac:dyDescent="0.3">
      <c r="A16" s="14"/>
      <c r="B16" s="14"/>
      <c r="C16" s="14"/>
      <c r="D16" s="14"/>
      <c r="E16" s="14"/>
    </row>
    <row r="17" spans="1:5" x14ac:dyDescent="0.3">
      <c r="A17" s="15"/>
      <c r="B17" s="15"/>
      <c r="C17" s="15"/>
      <c r="D17" s="15"/>
      <c r="E17" s="15"/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J3" sqref="J3"/>
    </sheetView>
  </sheetViews>
  <sheetFormatPr baseColWidth="10" defaultRowHeight="14.4" x14ac:dyDescent="0.3"/>
  <cols>
    <col min="1" max="16384" width="11.5546875" style="12"/>
  </cols>
  <sheetData>
    <row r="1" spans="1:15" ht="14.4" customHeight="1" x14ac:dyDescent="0.3">
      <c r="A1" s="70" t="s">
        <v>27</v>
      </c>
      <c r="B1" s="71"/>
      <c r="C1" s="71"/>
      <c r="D1" s="71"/>
      <c r="E1" s="71"/>
      <c r="F1" s="71"/>
      <c r="G1" s="71"/>
      <c r="H1" s="71"/>
      <c r="I1" s="72"/>
      <c r="J1" s="16"/>
      <c r="K1" s="16"/>
      <c r="L1" s="16"/>
      <c r="M1" s="16"/>
      <c r="N1" s="16"/>
      <c r="O1" s="16"/>
    </row>
    <row r="2" spans="1:15" ht="14.4" customHeight="1" x14ac:dyDescent="0.3">
      <c r="A2" s="73"/>
      <c r="B2" s="74"/>
      <c r="C2" s="74"/>
      <c r="D2" s="74"/>
      <c r="E2" s="74"/>
      <c r="F2" s="74"/>
      <c r="G2" s="74"/>
      <c r="H2" s="74"/>
      <c r="I2" s="75"/>
      <c r="J2" s="16"/>
      <c r="K2" s="16"/>
      <c r="L2" s="16"/>
      <c r="M2" s="16"/>
      <c r="N2" s="16"/>
      <c r="O2" s="16"/>
    </row>
    <row r="3" spans="1:15" ht="15.6" x14ac:dyDescent="0.3">
      <c r="A3" s="78" t="s">
        <v>26</v>
      </c>
      <c r="B3" s="78"/>
      <c r="C3" s="78"/>
      <c r="D3" s="78"/>
      <c r="E3" s="78"/>
      <c r="F3" s="78"/>
      <c r="G3" s="78"/>
      <c r="H3" s="78"/>
      <c r="I3" s="78"/>
    </row>
    <row r="4" spans="1:15" ht="15.6" x14ac:dyDescent="0.3">
      <c r="A4" s="76" t="s">
        <v>25</v>
      </c>
      <c r="B4" s="76"/>
      <c r="C4" s="76"/>
      <c r="D4" s="76" t="s">
        <v>21</v>
      </c>
      <c r="E4" s="76"/>
      <c r="F4" s="76"/>
      <c r="G4" s="76" t="s">
        <v>20</v>
      </c>
      <c r="H4" s="76"/>
      <c r="I4" s="76"/>
    </row>
    <row r="5" spans="1:15" x14ac:dyDescent="0.3">
      <c r="A5" s="77"/>
      <c r="B5" s="77"/>
      <c r="C5" s="77"/>
      <c r="D5" s="77"/>
      <c r="E5" s="77"/>
      <c r="F5" s="77"/>
      <c r="G5" s="77"/>
      <c r="H5" s="77"/>
      <c r="I5" s="77"/>
    </row>
    <row r="6" spans="1:15" x14ac:dyDescent="0.3">
      <c r="A6" s="69"/>
      <c r="B6" s="69"/>
      <c r="C6" s="69"/>
      <c r="D6" s="69"/>
      <c r="E6" s="69"/>
      <c r="F6" s="69"/>
      <c r="G6" s="69"/>
      <c r="H6" s="69"/>
      <c r="I6" s="69"/>
    </row>
    <row r="7" spans="1:15" x14ac:dyDescent="0.3">
      <c r="A7" s="77"/>
      <c r="B7" s="77"/>
      <c r="C7" s="77"/>
      <c r="D7" s="77"/>
      <c r="E7" s="77"/>
      <c r="F7" s="77"/>
      <c r="G7" s="77"/>
      <c r="H7" s="77"/>
      <c r="I7" s="77"/>
    </row>
    <row r="8" spans="1:15" x14ac:dyDescent="0.3">
      <c r="A8" s="69"/>
      <c r="B8" s="69"/>
      <c r="C8" s="69"/>
      <c r="D8" s="69"/>
      <c r="E8" s="69"/>
      <c r="F8" s="69"/>
      <c r="G8" s="69"/>
      <c r="H8" s="69"/>
      <c r="I8" s="69"/>
    </row>
    <row r="9" spans="1:15" x14ac:dyDescent="0.3">
      <c r="A9" s="77"/>
      <c r="B9" s="77"/>
      <c r="C9" s="77"/>
      <c r="D9" s="77"/>
      <c r="E9" s="77"/>
      <c r="F9" s="77"/>
      <c r="G9" s="77"/>
      <c r="H9" s="77"/>
      <c r="I9" s="77"/>
    </row>
    <row r="10" spans="1:15" x14ac:dyDescent="0.3">
      <c r="A10" s="69"/>
      <c r="B10" s="69"/>
      <c r="C10" s="69"/>
      <c r="D10" s="69"/>
      <c r="E10" s="69"/>
      <c r="F10" s="69"/>
      <c r="G10" s="69"/>
      <c r="H10" s="69"/>
      <c r="I10" s="69"/>
    </row>
    <row r="11" spans="1:15" x14ac:dyDescent="0.3">
      <c r="A11" s="77"/>
      <c r="B11" s="77"/>
      <c r="C11" s="77"/>
      <c r="D11" s="77"/>
      <c r="E11" s="77"/>
      <c r="F11" s="77"/>
      <c r="G11" s="77"/>
      <c r="H11" s="77"/>
      <c r="I11" s="77"/>
    </row>
    <row r="12" spans="1:15" x14ac:dyDescent="0.3">
      <c r="A12" s="69"/>
      <c r="B12" s="69"/>
      <c r="C12" s="69"/>
      <c r="D12" s="69"/>
      <c r="E12" s="69"/>
      <c r="F12" s="69"/>
      <c r="G12" s="69"/>
      <c r="H12" s="69"/>
      <c r="I12" s="69"/>
    </row>
    <row r="13" spans="1:15" x14ac:dyDescent="0.3">
      <c r="A13" s="77"/>
      <c r="B13" s="77"/>
      <c r="C13" s="77"/>
      <c r="D13" s="77"/>
      <c r="E13" s="77"/>
      <c r="F13" s="77"/>
      <c r="G13" s="77"/>
      <c r="H13" s="77"/>
      <c r="I13" s="77"/>
    </row>
    <row r="14" spans="1:15" x14ac:dyDescent="0.3">
      <c r="A14" s="69"/>
      <c r="B14" s="69"/>
      <c r="C14" s="69"/>
      <c r="D14" s="69"/>
      <c r="E14" s="69"/>
      <c r="F14" s="69"/>
      <c r="G14" s="69"/>
      <c r="H14" s="69"/>
      <c r="I14" s="69"/>
    </row>
    <row r="15" spans="1:15" x14ac:dyDescent="0.3">
      <c r="A15" s="77"/>
      <c r="B15" s="77"/>
      <c r="C15" s="77"/>
      <c r="D15" s="77"/>
      <c r="E15" s="77"/>
      <c r="F15" s="77"/>
      <c r="G15" s="77"/>
      <c r="H15" s="77"/>
      <c r="I15" s="77"/>
    </row>
    <row r="16" spans="1:15" x14ac:dyDescent="0.3">
      <c r="A16" s="69"/>
      <c r="B16" s="69"/>
      <c r="C16" s="69"/>
      <c r="D16" s="69"/>
      <c r="E16" s="69"/>
      <c r="F16" s="69"/>
      <c r="G16" s="69"/>
      <c r="H16" s="69"/>
      <c r="I16" s="69"/>
    </row>
  </sheetData>
  <mergeCells count="41">
    <mergeCell ref="G15:I15"/>
    <mergeCell ref="G16:I16"/>
    <mergeCell ref="A3:I3"/>
    <mergeCell ref="D15:F15"/>
    <mergeCell ref="A13:C13"/>
    <mergeCell ref="A14:C14"/>
    <mergeCell ref="A15:C15"/>
    <mergeCell ref="A16:C16"/>
    <mergeCell ref="D4:F4"/>
    <mergeCell ref="D5:F5"/>
    <mergeCell ref="D6:F6"/>
    <mergeCell ref="D7:F7"/>
    <mergeCell ref="D8:F8"/>
    <mergeCell ref="D9:F9"/>
    <mergeCell ref="D16:F16"/>
    <mergeCell ref="D13:F13"/>
    <mergeCell ref="D14:F14"/>
    <mergeCell ref="G13:I13"/>
    <mergeCell ref="A9:C9"/>
    <mergeCell ref="A10:C10"/>
    <mergeCell ref="A11:C11"/>
    <mergeCell ref="A12:C12"/>
    <mergeCell ref="G9:I9"/>
    <mergeCell ref="G10:I10"/>
    <mergeCell ref="G11:I11"/>
    <mergeCell ref="G12:I12"/>
    <mergeCell ref="D10:F10"/>
    <mergeCell ref="D11:F11"/>
    <mergeCell ref="D12:F12"/>
    <mergeCell ref="G14:I14"/>
    <mergeCell ref="A8:C8"/>
    <mergeCell ref="A1:I2"/>
    <mergeCell ref="A4:C4"/>
    <mergeCell ref="A5:C5"/>
    <mergeCell ref="A6:C6"/>
    <mergeCell ref="A7:C7"/>
    <mergeCell ref="G4:I4"/>
    <mergeCell ref="G5:I5"/>
    <mergeCell ref="G6:I6"/>
    <mergeCell ref="G7:I7"/>
    <mergeCell ref="G8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workbookViewId="0">
      <selection activeCell="E27" sqref="E27"/>
    </sheetView>
  </sheetViews>
  <sheetFormatPr baseColWidth="10" defaultRowHeight="14.4" x14ac:dyDescent="0.3"/>
  <cols>
    <col min="2" max="2" width="42.44140625" customWidth="1"/>
    <col min="5" max="5" width="50.88671875" customWidth="1"/>
  </cols>
  <sheetData>
    <row r="2" spans="1:5" x14ac:dyDescent="0.3">
      <c r="D2" s="10"/>
      <c r="E2" s="11" t="s">
        <v>17</v>
      </c>
    </row>
    <row r="3" spans="1:5" x14ac:dyDescent="0.3">
      <c r="A3" s="10"/>
      <c r="B3" s="11" t="s">
        <v>13</v>
      </c>
      <c r="D3" s="6"/>
      <c r="E3" s="7"/>
    </row>
    <row r="4" spans="1:5" x14ac:dyDescent="0.3">
      <c r="A4" s="6"/>
      <c r="B4" s="7"/>
      <c r="D4" s="6"/>
      <c r="E4" s="7"/>
    </row>
    <row r="5" spans="1:5" x14ac:dyDescent="0.3">
      <c r="A5" s="6"/>
      <c r="B5" s="7" t="s">
        <v>12</v>
      </c>
      <c r="D5" s="6"/>
      <c r="E5" s="7" t="s">
        <v>14</v>
      </c>
    </row>
    <row r="6" spans="1:5" x14ac:dyDescent="0.3">
      <c r="A6" s="6"/>
      <c r="B6" s="7"/>
      <c r="D6" s="6"/>
      <c r="E6" s="7"/>
    </row>
    <row r="7" spans="1:5" x14ac:dyDescent="0.3">
      <c r="A7" s="6"/>
      <c r="B7" s="7" t="s">
        <v>11</v>
      </c>
      <c r="D7" s="6"/>
      <c r="E7" s="7"/>
    </row>
    <row r="8" spans="1:5" x14ac:dyDescent="0.3">
      <c r="A8" s="6"/>
      <c r="B8" s="7"/>
      <c r="D8" s="6"/>
      <c r="E8" s="7"/>
    </row>
    <row r="9" spans="1:5" x14ac:dyDescent="0.3">
      <c r="A9" s="6"/>
      <c r="B9" s="7"/>
      <c r="D9" s="6"/>
      <c r="E9" s="7"/>
    </row>
    <row r="10" spans="1:5" x14ac:dyDescent="0.3">
      <c r="A10" s="6"/>
      <c r="B10" s="7"/>
      <c r="D10" s="6"/>
      <c r="E10" s="7" t="s">
        <v>15</v>
      </c>
    </row>
    <row r="11" spans="1:5" x14ac:dyDescent="0.3">
      <c r="A11" s="6"/>
      <c r="B11" s="7" t="s">
        <v>10</v>
      </c>
      <c r="D11" s="6"/>
      <c r="E11" s="7"/>
    </row>
    <row r="12" spans="1:5" x14ac:dyDescent="0.3">
      <c r="A12" s="8"/>
      <c r="B12" s="9"/>
      <c r="D12" s="6"/>
      <c r="E12" s="7"/>
    </row>
    <row r="13" spans="1:5" x14ac:dyDescent="0.3">
      <c r="D13" s="6"/>
      <c r="E13" s="7"/>
    </row>
    <row r="14" spans="1:5" x14ac:dyDescent="0.3">
      <c r="D14" s="6"/>
      <c r="E14" s="7"/>
    </row>
    <row r="15" spans="1:5" x14ac:dyDescent="0.3">
      <c r="D15" s="6"/>
      <c r="E15" s="7" t="s">
        <v>16</v>
      </c>
    </row>
    <row r="16" spans="1:5" x14ac:dyDescent="0.3">
      <c r="D16" s="6"/>
      <c r="E16" s="7"/>
    </row>
    <row r="17" spans="4:5" x14ac:dyDescent="0.3">
      <c r="D17" s="6"/>
      <c r="E17" s="7"/>
    </row>
    <row r="18" spans="4:5" x14ac:dyDescent="0.3">
      <c r="D18" s="8"/>
      <c r="E18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DCAB-8ECA-4BC2-AAE0-2141F760FE58}">
  <dimension ref="A1:G21"/>
  <sheetViews>
    <sheetView workbookViewId="0">
      <selection activeCell="F21" sqref="F21"/>
    </sheetView>
  </sheetViews>
  <sheetFormatPr baseColWidth="10" defaultRowHeight="14.4" x14ac:dyDescent="0.3"/>
  <cols>
    <col min="1" max="1" width="21.6640625" bestFit="1" customWidth="1"/>
    <col min="5" max="5" width="13.6640625" bestFit="1" customWidth="1"/>
  </cols>
  <sheetData>
    <row r="1" spans="1:7" ht="25.8" x14ac:dyDescent="0.5">
      <c r="A1" s="80" t="s">
        <v>28</v>
      </c>
      <c r="B1" s="80"/>
      <c r="C1" s="81"/>
      <c r="D1" s="81"/>
    </row>
    <row r="2" spans="1:7" ht="15.6" x14ac:dyDescent="0.3">
      <c r="A2" s="79" t="s">
        <v>29</v>
      </c>
      <c r="B2" s="79"/>
      <c r="C2" s="42" t="s">
        <v>30</v>
      </c>
      <c r="D2" s="42" t="s">
        <v>31</v>
      </c>
      <c r="E2" s="42" t="s">
        <v>3</v>
      </c>
      <c r="F2" s="42"/>
      <c r="G2" s="42"/>
    </row>
    <row r="3" spans="1:7" ht="15.6" x14ac:dyDescent="0.3">
      <c r="A3" s="79" t="s">
        <v>0</v>
      </c>
      <c r="B3" s="79"/>
      <c r="C3" s="42">
        <v>1</v>
      </c>
      <c r="D3" s="42">
        <v>2</v>
      </c>
      <c r="E3" s="42">
        <v>3</v>
      </c>
      <c r="F3" s="42">
        <v>4</v>
      </c>
      <c r="G3" s="42">
        <v>5</v>
      </c>
    </row>
    <row r="4" spans="1:7" ht="15.6" x14ac:dyDescent="0.3">
      <c r="A4" s="79" t="s">
        <v>34</v>
      </c>
      <c r="B4" s="79"/>
      <c r="C4" s="42" t="s">
        <v>35</v>
      </c>
      <c r="D4" s="42" t="s">
        <v>36</v>
      </c>
      <c r="E4" s="42" t="s">
        <v>37</v>
      </c>
      <c r="F4" s="42" t="s">
        <v>38</v>
      </c>
      <c r="G4" s="42"/>
    </row>
    <row r="7" spans="1:7" ht="15.6" x14ac:dyDescent="0.3">
      <c r="A7" s="82" t="s">
        <v>44</v>
      </c>
      <c r="B7" s="82"/>
      <c r="C7" s="82"/>
      <c r="D7" s="82"/>
    </row>
    <row r="8" spans="1:7" x14ac:dyDescent="0.3">
      <c r="A8" s="14" t="s">
        <v>45</v>
      </c>
      <c r="B8" s="14" t="s">
        <v>63</v>
      </c>
      <c r="C8" s="37">
        <v>43068</v>
      </c>
      <c r="D8" s="37">
        <v>43091</v>
      </c>
    </row>
    <row r="9" spans="1:7" x14ac:dyDescent="0.3">
      <c r="A9" s="14" t="s">
        <v>46</v>
      </c>
      <c r="B9" s="14" t="s">
        <v>64</v>
      </c>
      <c r="C9" s="37">
        <v>43094</v>
      </c>
      <c r="D9" s="37">
        <v>42747</v>
      </c>
    </row>
    <row r="10" spans="1:7" x14ac:dyDescent="0.3">
      <c r="A10" s="14" t="s">
        <v>47</v>
      </c>
      <c r="B10" s="14" t="s">
        <v>65</v>
      </c>
      <c r="C10" s="37">
        <v>43115</v>
      </c>
      <c r="D10" s="37">
        <v>43133</v>
      </c>
    </row>
    <row r="11" spans="1:7" x14ac:dyDescent="0.3">
      <c r="A11" s="14" t="s">
        <v>48</v>
      </c>
      <c r="B11" s="14" t="s">
        <v>66</v>
      </c>
      <c r="C11" s="37">
        <v>43136</v>
      </c>
      <c r="D11" s="37">
        <v>43154</v>
      </c>
    </row>
    <row r="12" spans="1:7" x14ac:dyDescent="0.3">
      <c r="A12" s="14" t="s">
        <v>49</v>
      </c>
      <c r="B12" s="14" t="s">
        <v>67</v>
      </c>
      <c r="C12" s="37">
        <v>43157</v>
      </c>
      <c r="D12" s="37">
        <v>43175</v>
      </c>
    </row>
    <row r="13" spans="1:7" x14ac:dyDescent="0.3">
      <c r="A13" s="14" t="s">
        <v>50</v>
      </c>
      <c r="B13" s="14" t="s">
        <v>68</v>
      </c>
      <c r="C13" s="37">
        <v>43178</v>
      </c>
      <c r="D13" s="37">
        <v>43196</v>
      </c>
    </row>
    <row r="14" spans="1:7" x14ac:dyDescent="0.3">
      <c r="A14" s="14" t="s">
        <v>51</v>
      </c>
      <c r="B14" s="14" t="s">
        <v>69</v>
      </c>
      <c r="C14" s="37">
        <v>43199</v>
      </c>
      <c r="D14" s="37">
        <v>43217</v>
      </c>
    </row>
    <row r="15" spans="1:7" x14ac:dyDescent="0.3">
      <c r="A15" s="14" t="s">
        <v>52</v>
      </c>
      <c r="B15" s="14" t="s">
        <v>70</v>
      </c>
      <c r="C15" s="37">
        <v>43220</v>
      </c>
      <c r="D15" s="37">
        <v>43238</v>
      </c>
    </row>
    <row r="16" spans="1:7" x14ac:dyDescent="0.3">
      <c r="A16" s="14" t="s">
        <v>53</v>
      </c>
      <c r="B16" s="14" t="s">
        <v>71</v>
      </c>
      <c r="C16" s="37">
        <v>43241</v>
      </c>
      <c r="D16" s="37">
        <v>43259</v>
      </c>
    </row>
    <row r="17" spans="1:4" x14ac:dyDescent="0.3">
      <c r="A17" s="14" t="s">
        <v>54</v>
      </c>
      <c r="B17" s="14" t="s">
        <v>72</v>
      </c>
      <c r="C17" s="37">
        <v>43262</v>
      </c>
      <c r="D17" s="37">
        <v>43280</v>
      </c>
    </row>
    <row r="18" spans="1:4" x14ac:dyDescent="0.3">
      <c r="A18" s="14" t="s">
        <v>55</v>
      </c>
      <c r="B18" s="14" t="s">
        <v>73</v>
      </c>
      <c r="C18" s="37">
        <v>43283</v>
      </c>
      <c r="D18" s="37">
        <v>43301</v>
      </c>
    </row>
    <row r="19" spans="1:4" x14ac:dyDescent="0.3">
      <c r="A19" s="14" t="s">
        <v>56</v>
      </c>
      <c r="B19" s="14" t="s">
        <v>74</v>
      </c>
      <c r="C19" s="37">
        <v>43304</v>
      </c>
      <c r="D19" s="37">
        <v>43322</v>
      </c>
    </row>
    <row r="20" spans="1:4" x14ac:dyDescent="0.3">
      <c r="A20" s="14" t="s">
        <v>57</v>
      </c>
      <c r="B20" s="14" t="s">
        <v>75</v>
      </c>
      <c r="C20" s="37">
        <v>43325</v>
      </c>
      <c r="D20" s="37">
        <v>43343</v>
      </c>
    </row>
    <row r="21" spans="1:4" x14ac:dyDescent="0.3">
      <c r="A21" s="14" t="s">
        <v>58</v>
      </c>
      <c r="B21" s="14" t="s">
        <v>76</v>
      </c>
      <c r="C21" s="37">
        <v>43346</v>
      </c>
      <c r="D21" s="37">
        <v>43364</v>
      </c>
    </row>
  </sheetData>
  <mergeCells count="5">
    <mergeCell ref="A2:B2"/>
    <mergeCell ref="A1:D1"/>
    <mergeCell ref="A3:B3"/>
    <mergeCell ref="A4:B4"/>
    <mergeCell ref="A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Etat du projet</vt:lpstr>
      <vt:lpstr>Liste des taches</vt:lpstr>
      <vt:lpstr>Problemes rencontres</vt:lpstr>
      <vt:lpstr>Echanges</vt:lpstr>
      <vt:lpstr>Guide</vt:lpstr>
      <vt:lpstr>Données</vt:lpstr>
      <vt:lpstr>analyse</vt:lpstr>
      <vt:lpstr>Difficultée</vt:lpstr>
      <vt:lpstr>RH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2018-01-10T06:55:14Z</dcterms:modified>
</cp:coreProperties>
</file>