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D:\МГТУ\ИБМ3\БазыДан\Лекции\"/>
    </mc:Choice>
  </mc:AlternateContent>
  <xr:revisionPtr revIDLastSave="0" documentId="8_{DD33EE9D-E236-43B3-BC8C-65AAF9A29A2E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Резюме" sheetId="10" r:id="rId1"/>
    <sheet name="Подготовка данных" sheetId="3" r:id="rId2"/>
    <sheet name="Отправка данных" sheetId="5" r:id="rId3"/>
    <sheet name="Подробности1" sheetId="14" state="hidden" r:id="rId4"/>
    <sheet name="Ведение соглашений" sheetId="9" r:id="rId5"/>
    <sheet name="ИсхоДан2" sheetId="2" r:id="rId6"/>
    <sheet name="РабДан" sheetId="8" state="hidden" r:id="rId7"/>
    <sheet name="РабСвод" sheetId="7" state="hidden" r:id="rId8"/>
    <sheet name="Участники компл. соглашений" sheetId="11" state="hidden" r:id="rId9"/>
    <sheet name="Лист2" sheetId="13" state="hidden" r:id="rId10"/>
    <sheet name="ИсхоДан1" sheetId="1" state="hidden" r:id="rId11"/>
  </sheets>
  <definedNames>
    <definedName name="_xlcn.WorksheetConnection_КопияПредоставлениеданныхФоивиинымлицам3.xlsxТаблица41" hidden="1">Таблица4[]</definedName>
    <definedName name="_xlnm._FilterDatabase" localSheetId="10" hidden="1">ИсхоДан1!$A$2:$H$95</definedName>
  </definedNames>
  <calcPr calcId="191029"/>
  <pivotCaches>
    <pivotCache cacheId="20" r:id="rId12"/>
    <pivotCache cacheId="21" r:id="rId13"/>
    <pivotCache cacheId="22" r:id="rId14"/>
    <pivotCache cacheId="23" r:id="rId15"/>
    <pivotCache cacheId="24" r:id="rId16"/>
    <pivotCache cacheId="25" r:id="rId17"/>
    <pivotCache cacheId="26" r:id="rId1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Таблица4" name="Таблица4" connection="WorksheetConnection_Копия Предоставление данных Фоив и иным лицам 3.xlsx!Таблица4"/>
        </x15:modelTables>
      </x15:dataModel>
    </ext>
  </extLst>
</workbook>
</file>

<file path=xl/calcChain.xml><?xml version="1.0" encoding="utf-8"?>
<calcChain xmlns="http://schemas.openxmlformats.org/spreadsheetml/2006/main">
  <c r="G35" i="3" l="1"/>
  <c r="C34" i="5"/>
  <c r="D34" i="5"/>
  <c r="E34" i="5"/>
  <c r="F34" i="5"/>
  <c r="G34" i="5"/>
  <c r="H34" i="5"/>
  <c r="I34" i="5"/>
  <c r="J34" i="5"/>
  <c r="K34" i="5"/>
  <c r="B34" i="5"/>
  <c r="U16" i="9"/>
  <c r="U9" i="9"/>
  <c r="V30" i="5"/>
  <c r="V20" i="5"/>
  <c r="V9" i="5"/>
  <c r="V32" i="3"/>
  <c r="V20" i="3"/>
  <c r="V11" i="3"/>
  <c r="W11" i="3"/>
  <c r="G36" i="3"/>
  <c r="V6" i="5"/>
  <c r="B13" i="10"/>
  <c r="B14" i="10" l="1"/>
  <c r="T34" i="5"/>
  <c r="B24" i="11"/>
  <c r="B18" i="10" s="1"/>
  <c r="F86" i="2"/>
  <c r="B16" i="10"/>
  <c r="B12" i="10"/>
  <c r="B9" i="10"/>
  <c r="B6" i="10"/>
  <c r="B86" i="2"/>
  <c r="B17" i="10"/>
  <c r="B7" i="10"/>
  <c r="B5" i="10"/>
  <c r="B10" i="10"/>
  <c r="B20" i="10"/>
  <c r="B21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Копия Предоставление данных Фоив и иным лицам 3.xlsx!Таблица4" type="102" refreshedVersion="6" minRefreshableVersion="5">
    <extLst>
      <ext xmlns:x15="http://schemas.microsoft.com/office/spreadsheetml/2010/11/main" uri="{DE250136-89BD-433C-8126-D09CA5730AF9}">
        <x15:connection id="Таблица4" autoDelete="1">
          <x15:rangePr sourceName="_xlcn.WorksheetConnection_КопияПредоставлениеданныхФоивиинымлицам3.xlsxТаблица4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Таблица4].[Комментарий].&amp;[БР - получатель информации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<sst xmlns="http://schemas.openxmlformats.org/spreadsheetml/2006/main" count="1394" uniqueCount="159">
  <si>
    <t>Служба по защите прав потребителей и обеспечению доступности финансовых услуг</t>
  </si>
  <si>
    <t>АО "ДОМ.РФ"</t>
  </si>
  <si>
    <t>Департамент финансовой стабильности</t>
  </si>
  <si>
    <t>АО «Корпорация «МСП»</t>
  </si>
  <si>
    <t>Департамент национальной платежной системы</t>
  </si>
  <si>
    <t>Госкорпорация «Роскосмос»</t>
  </si>
  <si>
    <t>Служба текущего банковского надзора</t>
  </si>
  <si>
    <t>Государственная корпорация развития ВЭБ.РФ</t>
  </si>
  <si>
    <t>МВД России</t>
  </si>
  <si>
    <t>Департамент статистики</t>
  </si>
  <si>
    <t>Минэкономразвития России</t>
  </si>
  <si>
    <t>Московская биржа, ФБ ММВБ, НКЦ</t>
  </si>
  <si>
    <t>Департамент операций на финансовых рынках</t>
  </si>
  <si>
    <t>ООО «Сбондс.ру»</t>
  </si>
  <si>
    <t>Департамент инфраструктуры финансового рынка</t>
  </si>
  <si>
    <t>Роструд</t>
  </si>
  <si>
    <t>Департамент финансового мониторинга и валютного контроля</t>
  </si>
  <si>
    <t>РСА</t>
  </si>
  <si>
    <t>Социальный фонд России</t>
  </si>
  <si>
    <t>СРО ААС</t>
  </si>
  <si>
    <t>Департамент корпоративных отношений</t>
  </si>
  <si>
    <t>СЧЕТНАЯ ПАЛАТА</t>
  </si>
  <si>
    <t>​​Соглашение о сотрудничестве между Счетной палатой Российской Федерации и Центральным банком Российской Федерации</t>
  </si>
  <si>
    <t>Департамент внутреннего аудита</t>
  </si>
  <si>
    <t>ФАС РОССИИ</t>
  </si>
  <si>
    <t>Соглашение об информационном взаимодействии между Центральным банком Российской Федерации и Федеральной антимонопольной службой</t>
  </si>
  <si>
    <t>Департамент банковского регулирования и аналитики</t>
  </si>
  <si>
    <t>Федеральная служба судебных приставов</t>
  </si>
  <si>
    <t>​Соглашение об информационном взаимодействии между Федеральной службой судебных приставов и Центральным банком Российской Федерации</t>
  </si>
  <si>
    <t>ФЕДЕРАЛЬНОЕ КАЗНАЧЕЙСТВО</t>
  </si>
  <si>
    <t>ФНС РОССИИ</t>
  </si>
  <si>
    <t>​Соглашение об обмене документами и информацией, связанными с проведением резидентиами и нерезидентами валютных операций между Центральным банком Российской Федерации и Федеральной налоговой службой</t>
  </si>
  <si>
    <t>​Соглашение об информационном взаимодействии с использованием платформы "Внешняя поставка данных"</t>
  </si>
  <si>
    <t>Фонд социального страхования Российской Федерации</t>
  </si>
  <si>
    <t>​Соглашение об информационном взаимодействии между Центральным банком Российской Федерации и Фондом социального страхования Российской Федерации</t>
  </si>
  <si>
    <t>ФТС РОССИИ</t>
  </si>
  <si>
    <t>​​Соглашение об информационном взаимодействии Центрального банка Российской Федерации и Федеральной таможенной службы</t>
  </si>
  <si>
    <t>Получатель информации по соглашению</t>
  </si>
  <si>
    <t>Держатель соглашения</t>
  </si>
  <si>
    <t>Владелец данных по соглашению</t>
  </si>
  <si>
    <t>Отправитель информации</t>
  </si>
  <si>
    <t>-</t>
  </si>
  <si>
    <t>Участие ДДПП</t>
  </si>
  <si>
    <t>Соглашение об информационном взаимодействии между Центральным банком Российской Федерации и автономной некоммерческой организацией «Служба обеспечения деятельности финансового уполномоченного» от 13.04.2022 № БР-Д-59/341</t>
  </si>
  <si>
    <t>​Соглашение между Акционерным обществом «ДОМ.РФ» и Центральным банком Российской Федерации от 13.12.2023 № БР-Д-46-6-1-1/1628/16/9324-23</t>
  </si>
  <si>
    <t>Соглашение об информационном взаимодействии между Банком России и АО "ДОМ.РФ от 29.03.2023 № БР-Д-35-4-1/368</t>
  </si>
  <si>
    <t>Комментарий</t>
  </si>
  <si>
    <t>БР - получатель информации</t>
  </si>
  <si>
    <t>​Соглашение о взаимодействии между Центральным банком Российской Федерации и Российским Союзом Автостраховщиков от 02.07.2015 № БР-Д-59/290</t>
  </si>
  <si>
    <t>Реестр соглашений Банка России с ФОИВ и иными лицами</t>
  </si>
  <si>
    <t>Наименование соглашения</t>
  </si>
  <si>
    <t>Операционный департамент</t>
  </si>
  <si>
    <t>Департамент денежно-кредитной политики</t>
  </si>
  <si>
    <t>Департамент данных, проектов и процессов</t>
  </si>
  <si>
    <t>внесение (актуализация) записи в Реестре соглашений, рассмотрение проектов соглашений / регламентов</t>
  </si>
  <si>
    <t>​Соглашение об информационном взаимодействии между Центральным банком Российской Федерации и Федеральной налоговой службой № 01-15/3182/ММВ-27-2/5@ от 29.06.2010</t>
  </si>
  <si>
    <t>​Соглашение об информационном взаимодействии между Центральным банком Российской Федерации и Федеральным казначейством от 15 ноября 2006 года</t>
  </si>
  <si>
    <t>№ п/п</t>
  </si>
  <si>
    <t>Департамент информационных технологий</t>
  </si>
  <si>
    <t>Департамент допуска и прекращения деятельности финансовых организаций</t>
  </si>
  <si>
    <t>Главная инспекция Банка России</t>
  </si>
  <si>
    <t>Департамент инвестиционных финансовых посредников</t>
  </si>
  <si>
    <t>Департамент страхового рынка</t>
  </si>
  <si>
    <t xml:space="preserve">Департамент небанковского кредитования </t>
  </si>
  <si>
    <t>внесение (актуализация) записи в Реестре соглашений</t>
  </si>
  <si>
    <t>Департамент общественных связей</t>
  </si>
  <si>
    <t>Департамент небанковского кредитования</t>
  </si>
  <si>
    <t>Соглашение об информационном взаимодействии между Центральным банком Российской Федерации и Саморегулируемой организацией аудиторов Ассоциацией «Содружество» от 29.03.2023 № БР-Д-28-6-1/375/1150</t>
  </si>
  <si>
    <t>Соглашение об информационном взаимодействии между Центральным банком Российской Федерации и фондом пенсионного и социального страхования Российской Федерации и от 11.07.2023 № БР-Д-38-8/871</t>
  </si>
  <si>
    <t>Соглашение об информационном взаимодействии между Центральным банком Российской Федерации и фондом пенсионного и социального страхования Российской Федерации и от 11.07.2023 № БР-Д-38-8/872</t>
  </si>
  <si>
    <t>Соглашение об информационном взаимодействии между Центральным банком Российской Федерации и фондом пенсионного и социального страхования Российской Федерации и от 11.07.2023 № БР-Д-38-8/873</t>
  </si>
  <si>
    <t>Соглашение об информационном взаимодействии между Центральным банком Российской Федерации и фондом пенсионного и социального страхования Российской Федерации и от 11.07.2023 № БР-Д-38-8/874</t>
  </si>
  <si>
    <t xml:space="preserve">Соглашение об информационном взаимодействии между Банком России и АО «Корпорация «МСП» от 05.08.2016 № БР-Д-35-4-1/541
</t>
  </si>
  <si>
    <t>Госкорпорация "Росатом"</t>
  </si>
  <si>
    <t xml:space="preserve">Соглашение об информационном взаимодействии между Центральным Банком Российской Федерации и Государственной корпорацией по атомной энергии «Росатом» от 27.01.2012 № БР-Д-22-1-2/21
</t>
  </si>
  <si>
    <t>Соглашение о конфиденциальности между Центральным Банком Российской Федерации и Государственной корпорацией по космической деятельности «Роскосмос» от 18.05.2018 № БР-Д-45/362</t>
  </si>
  <si>
    <t>Агентство по страхованию вкладов</t>
  </si>
  <si>
    <t xml:space="preserve">Соглашение о координации деятельности и обмене информации от 29.09.2004;
Соглашение о мониторинге финансовой устойчивости системы страхования вкладов и достаточности средств фонда обязательного страхования вкладов  от 17.09.2015 № БР-Д-33-3/486
</t>
  </si>
  <si>
    <t>Департамент финансового оздоровления</t>
  </si>
  <si>
    <t>Департамент безопасности Банка России</t>
  </si>
  <si>
    <t>Соглашение между Центральным банком Российской Федерации и государственной корпорацией развития «ВЭБ.РФ» о предоставлении информации (№ БР-Д-15-6-1-2/1451 от 26 декабря 2019 года)</t>
  </si>
  <si>
    <t>актуализация соглашения, актуализация записи  в Реестре соглашений</t>
  </si>
  <si>
    <t>Соглашение о предоставлении Министерством внутренних дел Российской Федерации Центральному банку Российской Федерации информации от 13.08.2021 № 1/9734/БР-Д-43-1/728</t>
  </si>
  <si>
    <t>Министерство здравоохранения Российской Федерации</t>
  </si>
  <si>
    <t>Соглашение об информационном взаимодействии между Министерством здравоохранения Российской Федерации и Центральным банком Российской Федерации от 30.12.2021 № БР-Д-43-1/1320</t>
  </si>
  <si>
    <t>Министерство транспорта Российской Федерации</t>
  </si>
  <si>
    <t xml:space="preserve">Соглашение о взаимодействии между Министерством транспорта Российской Федерации, федеральным государственным бюджетным учреждением «Научный центр по комплексным транспортным проблемам Министерства транспорта Российской Федерации» и Центральным банком Российской Федерации от 27.12.2022 № БР-Д-15-1/1584
</t>
  </si>
  <si>
    <t>Соглашение об информационном взаимодействии между Министерством экономического развития Российской Федерации и Центральным банком Российской Федерации от 02.11.2022 № БР-Д-46-6-1-1/1294​</t>
  </si>
  <si>
    <t xml:space="preserve">Соглашение об информационном взаимодействии 
от 30.08.2013 №БР-д-35/578
</t>
  </si>
  <si>
    <t>Соглашение об информационном взаимодействии между Центральным банком Российской Федерации и Обществом с ограниченной ответственностью "Сбондс.ру" от 08.12.2022 №БР-Д-34-7-4/1473</t>
  </si>
  <si>
    <t>Росреестр</t>
  </si>
  <si>
    <t>Соглашение об информационном взаимодействии между Центральным банком Российской Федерации и Федеральной службой государственной регистрации, кадастра и картографии (№ БР-Д-46-6-1-1-1/135/5-28/007/18  от 13.03.2018)</t>
  </si>
  <si>
    <t>Росстат</t>
  </si>
  <si>
    <t>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</t>
  </si>
  <si>
    <t>Департамент налично-денежного обращения</t>
  </si>
  <si>
    <t>Департамент финансовых посредников</t>
  </si>
  <si>
    <t>Департамент бухгалтерского учета и отчетности</t>
  </si>
  <si>
    <t>Департамент недвижимости Банка России</t>
  </si>
  <si>
    <t>Департамент кадровой политики</t>
  </si>
  <si>
    <t>Юридический департамент</t>
  </si>
  <si>
    <t>Соглашение об информационном взаимодействии между Федеральной службой по труду и занятости и Центральным банком Российской Федерации от 04.12.2023 № БР-Д-46-6-1-1/1570</t>
  </si>
  <si>
    <t>внесение (актуализация) записи в Реестре соглашений, переписка с ФОИВ</t>
  </si>
  <si>
    <t>Росфинмониторинг</t>
  </si>
  <si>
    <t xml:space="preserve">Генеральное соглашение об информационном взаимодействии между Центральным банком Российской Федерации и Федеральной службой по финансовому мониторингу, осуществляемом в соответствии с Федеральным законом «О противодействии легализации (отмыванию) доходов, полученных преступным путем, и финансированию терроризма» от 27.08.2015 № БР-Д-12-4/436/01-01-14/18191 
</t>
  </si>
  <si>
    <t>Департамент по связям с общественностью</t>
  </si>
  <si>
    <t>Соглашение об информационном взаимодействии Банка России и РОСФИНМОНИТОРИНГ от 28.11.2023 № БР-Д-35-3_1546</t>
  </si>
  <si>
    <t>актуализация соглашения, подготовка ответов на запросы, актуализация записи  в Реестре соглашений, подготовка и направление отдельных данных</t>
  </si>
  <si>
    <t>актуализация соглашения, актуализация записи  в Реестре соглашений, переписка с ФОИВ о потребностях СП БР</t>
  </si>
  <si>
    <t>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</t>
  </si>
  <si>
    <t>актуализация соглашения, подготовка и направление уведомлений по ГБФО в ДИТ на наполнения ГИРБО, подготовка ответов на запросы, подготовка и актуализация регламента ДДПП и ДИТ, актуализация записи  в Реестре соглашений, рассмотрение проектов межведомственных регламентов, переписка с ФОИВ о потребностях СП БР, выработка решения БР о перечне организаций, ГБФО которых дб закрыто в ГИРБО</t>
  </si>
  <si>
    <t>Получатель информации</t>
  </si>
  <si>
    <t>Предоставление Банком России данных ФОИВ и иным лицам</t>
  </si>
  <si>
    <t>Общий итог</t>
  </si>
  <si>
    <t>Названия столбцов</t>
  </si>
  <si>
    <t>Минздрав</t>
  </si>
  <si>
    <t>Минтранс</t>
  </si>
  <si>
    <t>Минэкономразвития</t>
  </si>
  <si>
    <t>ФАС</t>
  </si>
  <si>
    <t>АСВ</t>
  </si>
  <si>
    <t>ФТС</t>
  </si>
  <si>
    <t>ФНС</t>
  </si>
  <si>
    <t>Фонд социального страхования</t>
  </si>
  <si>
    <t>ФССП</t>
  </si>
  <si>
    <t>АНО "СОДФУ"</t>
  </si>
  <si>
    <t>Ведение соглашений об информационном взаимодействии Банка России с ФОИВ и иными лицами</t>
  </si>
  <si>
    <t>Подготовка Банком России данных для ФОИВ и иных лиц по соглашениям</t>
  </si>
  <si>
    <t>Отправитель данных</t>
  </si>
  <si>
    <t>Ведение соглашений о предоставлении Банком России данных ФОИВ и иным лицам</t>
  </si>
  <si>
    <t>Отправка данных Банком России для ФОИВ и иных лиц по соглашениям</t>
  </si>
  <si>
    <t>Сколько соглашений ведётся?</t>
  </si>
  <si>
    <t>Казначейство</t>
  </si>
  <si>
    <t>Счётная палата</t>
  </si>
  <si>
    <t>СП подготавливают данные</t>
  </si>
  <si>
    <t>СП отправляют данные</t>
  </si>
  <si>
    <t>СП ведут соглашения</t>
  </si>
  <si>
    <t>Резюме о предоставлении Банком России данных ФОИВ и иным лицам</t>
  </si>
  <si>
    <t>СП</t>
  </si>
  <si>
    <t>получателей данных из Банка России</t>
  </si>
  <si>
    <t>СП участвует в комплексных соглашениях о предоставлении данных</t>
  </si>
  <si>
    <r>
      <t xml:space="preserve"> </t>
    </r>
    <r>
      <rPr>
        <b/>
        <sz val="16"/>
        <color rgb="FF00339A"/>
        <rFont val="Arial"/>
        <family val="2"/>
        <charset val="204"/>
      </rPr>
      <t>из 31</t>
    </r>
    <r>
      <rPr>
        <sz val="14"/>
        <color theme="1" tint="0.249977111117893"/>
        <rFont val="Arial"/>
        <family val="2"/>
        <charset val="204"/>
      </rPr>
      <t xml:space="preserve"> соглашений о предоставлении данных</t>
    </r>
  </si>
  <si>
    <r>
      <t xml:space="preserve">связей с </t>
    </r>
    <r>
      <rPr>
        <sz val="14"/>
        <color rgb="FF00339A"/>
        <rFont val="Arial"/>
        <family val="2"/>
        <charset val="204"/>
      </rPr>
      <t>Росстат, ФНС, АСВ, Казначейство, ФТС и Минэкономразвития</t>
    </r>
  </si>
  <si>
    <r>
      <t xml:space="preserve">взаимойдействий покрывают </t>
    </r>
    <r>
      <rPr>
        <sz val="14"/>
        <color rgb="FF00339A"/>
        <rFont val="Arial"/>
        <family val="2"/>
        <charset val="204"/>
      </rPr>
      <t>ДС, ДБРА, ДДПДиФО, ДНПС и ДКО</t>
    </r>
  </si>
  <si>
    <r>
      <t xml:space="preserve">соглашений приходится на </t>
    </r>
    <r>
      <rPr>
        <sz val="14"/>
        <color rgb="FF00339A"/>
        <rFont val="Arial"/>
        <family val="2"/>
        <charset val="204"/>
      </rPr>
      <t>ДДПП, ДФМиВК, ДС и СЗППиОДФС</t>
    </r>
  </si>
  <si>
    <t>Для скольких взаимодействий готовятся данные?</t>
  </si>
  <si>
    <t>По скольким связям отправляются данные?</t>
  </si>
  <si>
    <r>
      <t xml:space="preserve">связей обеспечивают </t>
    </r>
    <r>
      <rPr>
        <sz val="14"/>
        <color rgb="FF002060"/>
        <rFont val="Arial"/>
        <family val="2"/>
        <charset val="204"/>
      </rPr>
      <t>ДИТ, ДДПП, ДС и ДБРА</t>
    </r>
  </si>
  <si>
    <r>
      <t>связей централизовано через</t>
    </r>
    <r>
      <rPr>
        <sz val="14"/>
        <color rgb="FF002060"/>
        <rFont val="Arial"/>
        <family val="2"/>
        <charset val="204"/>
      </rPr>
      <t xml:space="preserve"> ДИТ</t>
    </r>
  </si>
  <si>
    <r>
      <t xml:space="preserve">соглашений </t>
    </r>
    <r>
      <rPr>
        <sz val="14"/>
        <color rgb="FF00339A"/>
        <rFont val="Arial"/>
        <family val="2"/>
        <charset val="204"/>
      </rPr>
      <t>ДДПП</t>
    </r>
    <r>
      <rPr>
        <sz val="14"/>
        <color theme="1" tint="0.249977111117893"/>
        <rFont val="Arial"/>
        <family val="2"/>
        <charset val="204"/>
      </rPr>
      <t xml:space="preserve"> отражает в </t>
    </r>
    <r>
      <rPr>
        <sz val="14"/>
        <color rgb="FF00339A"/>
        <rFont val="Arial"/>
        <family val="2"/>
        <charset val="204"/>
      </rPr>
      <t>Реестре соглашений</t>
    </r>
    <r>
      <rPr>
        <sz val="14"/>
        <color rgb="FF002060"/>
        <rFont val="Arial"/>
        <family val="2"/>
        <charset val="204"/>
      </rPr>
      <t xml:space="preserve"> Каталога данных</t>
    </r>
  </si>
  <si>
    <t>СОДФУ</t>
  </si>
  <si>
    <t>ДОМ.РФ</t>
  </si>
  <si>
    <r>
      <t xml:space="preserve">компл. соглашения ведёт </t>
    </r>
    <r>
      <rPr>
        <sz val="14"/>
        <color rgb="FF00339A"/>
        <rFont val="Arial"/>
        <family val="2"/>
        <charset val="204"/>
      </rPr>
      <t>ДДПП</t>
    </r>
    <r>
      <rPr>
        <sz val="14"/>
        <color theme="1" tint="0.249977111117893"/>
        <rFont val="Arial"/>
        <family val="2"/>
        <charset val="204"/>
      </rPr>
      <t xml:space="preserve"> с </t>
    </r>
    <r>
      <rPr>
        <sz val="14"/>
        <color rgb="FF00339A"/>
        <rFont val="Arial"/>
        <family val="2"/>
        <charset val="204"/>
      </rPr>
      <t>Росстат, ФНС, Минэкономразвития и ДОМ.РФ</t>
    </r>
    <r>
      <rPr>
        <sz val="14"/>
        <color theme="1"/>
        <rFont val="Arial"/>
        <family val="2"/>
        <charset val="204"/>
      </rPr>
      <t/>
    </r>
  </si>
  <si>
    <t>Названия строк</t>
  </si>
  <si>
    <t>Число разных элементов в столбце Получатель информации по соглашению</t>
  </si>
  <si>
    <t>Взаимодействвующих ФОИВ и иных организаций</t>
  </si>
  <si>
    <t>Число элементов в столбце Владелец данных по соглашению</t>
  </si>
  <si>
    <t>Число разных элементов в столбце Владелец данных по соглашению</t>
  </si>
  <si>
    <t>СП -участников информационного взаимодействия</t>
  </si>
  <si>
    <t>Число разных элементов в столбце Наименование соглашения</t>
  </si>
  <si>
    <t>Сведения о Сколько соглашений ведётся? - Держатель соглашения: Департамент данных, проектов и процессов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</si>
</sst>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4" tint="0.79998168889431442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 tint="0.249977111117893"/>
      <name val="Arial"/>
      <family val="2"/>
      <charset val="204"/>
    </font>
    <font>
      <b/>
      <sz val="16"/>
      <color theme="1" tint="0.34998626667073579"/>
      <name val="Arial"/>
      <family val="2"/>
      <charset val="204"/>
    </font>
    <font>
      <sz val="14"/>
      <color theme="1" tint="0.249977111117893"/>
      <name val="Arial"/>
      <family val="2"/>
      <charset val="204"/>
    </font>
    <font>
      <sz val="11"/>
      <color theme="1" tint="0.249977111117893"/>
      <name val="Calibri"/>
      <family val="2"/>
      <charset val="204"/>
      <scheme val="minor"/>
    </font>
    <font>
      <b/>
      <sz val="16"/>
      <color rgb="FF00339A"/>
      <name val="Arial"/>
      <family val="2"/>
      <charset val="204"/>
    </font>
    <font>
      <sz val="11"/>
      <color rgb="FF00339A"/>
      <name val="Calibri"/>
      <family val="2"/>
      <charset val="204"/>
      <scheme val="minor"/>
    </font>
    <font>
      <sz val="16"/>
      <color rgb="FF00339A"/>
      <name val="Arial"/>
      <family val="2"/>
      <charset val="204"/>
    </font>
    <font>
      <sz val="14"/>
      <color rgb="FF00339A"/>
      <name val="Arial"/>
      <family val="2"/>
      <charset val="204"/>
    </font>
    <font>
      <sz val="14"/>
      <color rgb="FF002060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5" tint="0.39997558519241921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indexed="64"/>
      </bottom>
      <diagonal/>
    </border>
    <border>
      <left style="thin">
        <color theme="2" tint="-0.24994659260841701"/>
      </left>
      <right style="thin">
        <color indexed="64"/>
      </right>
      <top style="thin">
        <color theme="2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2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indexed="64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2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0.24994659260841701"/>
      </right>
      <top style="thin">
        <color theme="2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theme="2" tint="-0.24994659260841701"/>
      </right>
      <top style="thin">
        <color indexed="64"/>
      </top>
      <bottom style="thin">
        <color indexed="64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/>
      <right style="medium">
        <color theme="8" tint="0.39994506668294322"/>
      </right>
      <top style="medium">
        <color theme="8" tint="0.39994506668294322"/>
      </top>
      <bottom/>
      <diagonal/>
    </border>
    <border>
      <left style="medium">
        <color theme="8" tint="0.39994506668294322"/>
      </left>
      <right/>
      <top/>
      <bottom/>
      <diagonal/>
    </border>
    <border>
      <left/>
      <right style="medium">
        <color theme="8" tint="0.39994506668294322"/>
      </right>
      <top/>
      <bottom/>
      <diagonal/>
    </border>
    <border>
      <left style="medium">
        <color theme="8" tint="0.39994506668294322"/>
      </left>
      <right/>
      <top/>
      <bottom style="medium">
        <color theme="8" tint="0.39994506668294322"/>
      </bottom>
      <diagonal/>
    </border>
    <border>
      <left/>
      <right style="medium">
        <color theme="8" tint="0.39994506668294322"/>
      </right>
      <top/>
      <bottom style="medium">
        <color theme="8" tint="0.39994506668294322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2">
    <xf numFmtId="0" fontId="0" fillId="0" borderId="0" xfId="0"/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0" borderId="0" xfId="0" applyFont="1"/>
    <xf numFmtId="0" fontId="0" fillId="3" borderId="3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wrapText="1"/>
    </xf>
    <xf numFmtId="0" fontId="0" fillId="3" borderId="8" xfId="0" applyFill="1" applyBorder="1"/>
    <xf numFmtId="0" fontId="0" fillId="3" borderId="13" xfId="0" applyFill="1" applyBorder="1"/>
    <xf numFmtId="0" fontId="0" fillId="0" borderId="16" xfId="0" applyBorder="1" applyAlignment="1">
      <alignment horizontal="left" vertical="top" wrapText="1"/>
    </xf>
    <xf numFmtId="0" fontId="0" fillId="0" borderId="17" xfId="0" applyBorder="1"/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wrapText="1"/>
    </xf>
    <xf numFmtId="0" fontId="0" fillId="3" borderId="18" xfId="0" applyFill="1" applyBorder="1" applyAlignment="1">
      <alignment wrapText="1"/>
    </xf>
    <xf numFmtId="0" fontId="0" fillId="0" borderId="7" xfId="0" applyBorder="1" applyAlignment="1">
      <alignment horizontal="left" vertical="top" wrapText="1"/>
    </xf>
    <xf numFmtId="0" fontId="0" fillId="0" borderId="20" xfId="0" applyBorder="1" applyAlignment="1">
      <alignment wrapText="1"/>
    </xf>
    <xf numFmtId="0" fontId="0" fillId="2" borderId="7" xfId="0" applyFill="1" applyBorder="1" applyAlignment="1">
      <alignment horizontal="left" vertical="top" wrapText="1"/>
    </xf>
    <xf numFmtId="0" fontId="0" fillId="3" borderId="23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6" xfId="0" applyFill="1" applyBorder="1" applyAlignment="1">
      <alignment horizontal="left" vertical="top" wrapText="1"/>
    </xf>
    <xf numFmtId="0" fontId="1" fillId="8" borderId="4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wrapText="1"/>
    </xf>
    <xf numFmtId="0" fontId="0" fillId="9" borderId="16" xfId="0" applyFill="1" applyBorder="1" applyAlignment="1">
      <alignment horizontal="left" vertical="top" wrapText="1"/>
    </xf>
    <xf numFmtId="0" fontId="0" fillId="9" borderId="17" xfId="0" applyFill="1" applyBorder="1" applyAlignment="1">
      <alignment wrapText="1"/>
    </xf>
    <xf numFmtId="0" fontId="0" fillId="7" borderId="16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1" fillId="7" borderId="16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3" borderId="26" xfId="0" applyFill="1" applyBorder="1" applyAlignment="1">
      <alignment wrapText="1"/>
    </xf>
    <xf numFmtId="0" fontId="0" fillId="4" borderId="6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0" xfId="0" applyFill="1" applyBorder="1"/>
    <xf numFmtId="0" fontId="0" fillId="6" borderId="11" xfId="0" applyFill="1" applyBorder="1" applyAlignment="1">
      <alignment horizontal="left" vertical="top" wrapText="1"/>
    </xf>
    <xf numFmtId="0" fontId="0" fillId="6" borderId="13" xfId="0" applyFill="1" applyBorder="1"/>
    <xf numFmtId="0" fontId="0" fillId="6" borderId="2" xfId="0" applyFill="1" applyBorder="1" applyAlignment="1">
      <alignment horizontal="left" vertical="top" wrapText="1"/>
    </xf>
    <xf numFmtId="0" fontId="0" fillId="6" borderId="26" xfId="0" applyFill="1" applyBorder="1"/>
    <xf numFmtId="0" fontId="0" fillId="3" borderId="1" xfId="0" applyFill="1" applyBorder="1" applyAlignment="1">
      <alignment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22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20" xfId="0" applyFill="1" applyBorder="1" applyAlignment="1">
      <alignment wrapText="1"/>
    </xf>
    <xf numFmtId="0" fontId="0" fillId="3" borderId="6" xfId="0" applyFill="1" applyBorder="1" applyAlignment="1">
      <alignment vertical="top" wrapText="1"/>
    </xf>
    <xf numFmtId="0" fontId="0" fillId="3" borderId="10" xfId="0" applyFill="1" applyBorder="1"/>
    <xf numFmtId="0" fontId="0" fillId="3" borderId="11" xfId="0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0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8" borderId="8" xfId="0" applyFill="1" applyBorder="1"/>
    <xf numFmtId="0" fontId="0" fillId="8" borderId="10" xfId="0" applyFill="1" applyBorder="1"/>
    <xf numFmtId="0" fontId="0" fillId="8" borderId="26" xfId="0" applyFill="1" applyBorder="1"/>
    <xf numFmtId="0" fontId="1" fillId="2" borderId="16" xfId="0" applyFont="1" applyFill="1" applyBorder="1" applyAlignment="1">
      <alignment horizontal="left" vertical="top" wrapText="1"/>
    </xf>
    <xf numFmtId="0" fontId="0" fillId="0" borderId="16" xfId="0" applyBorder="1" applyAlignment="1">
      <alignment vertical="top"/>
    </xf>
    <xf numFmtId="0" fontId="0" fillId="0" borderId="1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4" borderId="16" xfId="0" applyFill="1" applyBorder="1" applyAlignment="1">
      <alignment horizontal="left" vertical="top" wrapText="1"/>
    </xf>
    <xf numFmtId="0" fontId="0" fillId="4" borderId="17" xfId="0" applyFill="1" applyBorder="1"/>
    <xf numFmtId="0" fontId="0" fillId="10" borderId="16" xfId="0" applyFill="1" applyBorder="1" applyAlignment="1">
      <alignment horizontal="left" vertical="top" wrapText="1"/>
    </xf>
    <xf numFmtId="0" fontId="0" fillId="10" borderId="17" xfId="0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3" xfId="0" applyFill="1" applyBorder="1" applyAlignment="1">
      <alignment wrapText="1"/>
    </xf>
    <xf numFmtId="0" fontId="1" fillId="6" borderId="6" xfId="0" applyFont="1" applyFill="1" applyBorder="1" applyAlignment="1">
      <alignment horizontal="left" vertical="top" wrapText="1"/>
    </xf>
    <xf numFmtId="0" fontId="0" fillId="6" borderId="8" xfId="0" applyFill="1" applyBorder="1"/>
    <xf numFmtId="0" fontId="1" fillId="6" borderId="3" xfId="0" applyFont="1" applyFill="1" applyBorder="1" applyAlignment="1">
      <alignment horizontal="left" vertical="top" wrapText="1"/>
    </xf>
    <xf numFmtId="0" fontId="1" fillId="6" borderId="12" xfId="0" applyFont="1" applyFill="1" applyBorder="1" applyAlignment="1">
      <alignment horizontal="left" vertical="top" wrapText="1"/>
    </xf>
    <xf numFmtId="0" fontId="0" fillId="6" borderId="11" xfId="0" applyFill="1" applyBorder="1" applyAlignment="1">
      <alignment vertical="top" wrapText="1"/>
    </xf>
    <xf numFmtId="0" fontId="0" fillId="7" borderId="16" xfId="0" applyFill="1" applyBorder="1" applyAlignment="1">
      <alignment vertical="top" wrapText="1"/>
    </xf>
    <xf numFmtId="0" fontId="0" fillId="4" borderId="16" xfId="0" applyFill="1" applyBorder="1" applyAlignment="1">
      <alignment vertical="top"/>
    </xf>
    <xf numFmtId="0" fontId="0" fillId="3" borderId="16" xfId="0" applyFill="1" applyBorder="1" applyAlignment="1">
      <alignment horizontal="left" vertical="top" wrapText="1"/>
    </xf>
    <xf numFmtId="0" fontId="0" fillId="3" borderId="16" xfId="0" applyFill="1" applyBorder="1" applyAlignment="1">
      <alignment vertical="top"/>
    </xf>
    <xf numFmtId="0" fontId="0" fillId="3" borderId="1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/>
    </xf>
    <xf numFmtId="0" fontId="0" fillId="3" borderId="7" xfId="0" applyFill="1" applyBorder="1" applyAlignment="1">
      <alignment vertical="top"/>
    </xf>
    <xf numFmtId="0" fontId="0" fillId="3" borderId="20" xfId="0" applyFill="1" applyBorder="1" applyAlignment="1">
      <alignment horizontal="left" vertical="top" wrapText="1"/>
    </xf>
    <xf numFmtId="0" fontId="0" fillId="2" borderId="16" xfId="0" applyFill="1" applyBorder="1" applyAlignment="1">
      <alignment vertical="top"/>
    </xf>
    <xf numFmtId="0" fontId="0" fillId="2" borderId="17" xfId="0" applyFill="1" applyBorder="1" applyAlignment="1">
      <alignment horizontal="left" vertical="top" wrapText="1"/>
    </xf>
    <xf numFmtId="0" fontId="0" fillId="2" borderId="7" xfId="0" applyFill="1" applyBorder="1" applyAlignment="1">
      <alignment vertical="top"/>
    </xf>
    <xf numFmtId="0" fontId="0" fillId="2" borderId="20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right" vertical="top"/>
    </xf>
    <xf numFmtId="0" fontId="0" fillId="3" borderId="5" xfId="0" applyFill="1" applyBorder="1" applyAlignment="1">
      <alignment horizontal="right" vertical="top" wrapText="1"/>
    </xf>
    <xf numFmtId="0" fontId="0" fillId="3" borderId="14" xfId="0" applyFill="1" applyBorder="1" applyAlignment="1">
      <alignment horizontal="right" vertical="top" wrapText="1"/>
    </xf>
    <xf numFmtId="0" fontId="0" fillId="0" borderId="15" xfId="0" applyBorder="1" applyAlignment="1">
      <alignment horizontal="right" vertical="top"/>
    </xf>
    <xf numFmtId="0" fontId="0" fillId="10" borderId="15" xfId="0" applyFill="1" applyBorder="1" applyAlignment="1">
      <alignment horizontal="right" vertical="top"/>
    </xf>
    <xf numFmtId="0" fontId="0" fillId="9" borderId="15" xfId="0" applyFill="1" applyBorder="1" applyAlignment="1">
      <alignment horizontal="right" vertical="top"/>
    </xf>
    <xf numFmtId="0" fontId="0" fillId="0" borderId="19" xfId="0" applyBorder="1" applyAlignment="1">
      <alignment horizontal="right" vertical="top"/>
    </xf>
    <xf numFmtId="0" fontId="0" fillId="3" borderId="21" xfId="0" applyFill="1" applyBorder="1" applyAlignment="1">
      <alignment horizontal="right" vertical="top" wrapText="1"/>
    </xf>
    <xf numFmtId="0" fontId="0" fillId="3" borderId="25" xfId="0" applyFill="1" applyBorder="1" applyAlignment="1">
      <alignment horizontal="right" vertical="top" wrapText="1"/>
    </xf>
    <xf numFmtId="0" fontId="0" fillId="8" borderId="0" xfId="0" applyFill="1" applyAlignment="1">
      <alignment horizontal="right" vertical="top"/>
    </xf>
    <xf numFmtId="0" fontId="0" fillId="8" borderId="1" xfId="0" applyFill="1" applyBorder="1" applyAlignment="1">
      <alignment horizontal="right" vertical="top"/>
    </xf>
    <xf numFmtId="0" fontId="0" fillId="8" borderId="2" xfId="0" applyFill="1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5" borderId="5" xfId="0" applyFill="1" applyBorder="1" applyAlignment="1">
      <alignment horizontal="right" vertical="top"/>
    </xf>
    <xf numFmtId="0" fontId="0" fillId="5" borderId="14" xfId="0" applyFill="1" applyBorder="1" applyAlignment="1">
      <alignment horizontal="right" vertical="top"/>
    </xf>
    <xf numFmtId="0" fontId="0" fillId="3" borderId="9" xfId="0" applyFill="1" applyBorder="1" applyAlignment="1">
      <alignment horizontal="right" vertical="top"/>
    </xf>
    <xf numFmtId="0" fontId="0" fillId="3" borderId="21" xfId="0" applyFill="1" applyBorder="1" applyAlignment="1">
      <alignment horizontal="right" vertical="top"/>
    </xf>
    <xf numFmtId="0" fontId="0" fillId="3" borderId="14" xfId="0" applyFill="1" applyBorder="1" applyAlignment="1">
      <alignment horizontal="right" vertical="top"/>
    </xf>
    <xf numFmtId="0" fontId="0" fillId="6" borderId="5" xfId="0" applyFill="1" applyBorder="1" applyAlignment="1">
      <alignment horizontal="right" vertical="top"/>
    </xf>
    <xf numFmtId="0" fontId="0" fillId="6" borderId="9" xfId="0" applyFill="1" applyBorder="1" applyAlignment="1">
      <alignment horizontal="right" vertical="top"/>
    </xf>
    <xf numFmtId="0" fontId="0" fillId="6" borderId="28" xfId="0" applyFill="1" applyBorder="1" applyAlignment="1">
      <alignment horizontal="right" vertical="top"/>
    </xf>
    <xf numFmtId="0" fontId="0" fillId="3" borderId="5" xfId="0" applyFill="1" applyBorder="1" applyAlignment="1">
      <alignment horizontal="right" vertical="top"/>
    </xf>
    <xf numFmtId="0" fontId="0" fillId="6" borderId="21" xfId="0" applyFill="1" applyBorder="1" applyAlignment="1">
      <alignment horizontal="right" vertical="top"/>
    </xf>
    <xf numFmtId="0" fontId="0" fillId="6" borderId="14" xfId="0" applyFill="1" applyBorder="1" applyAlignment="1">
      <alignment horizontal="right" vertical="top"/>
    </xf>
    <xf numFmtId="0" fontId="0" fillId="2" borderId="24" xfId="0" applyFill="1" applyBorder="1" applyAlignment="1">
      <alignment horizontal="right" vertical="top"/>
    </xf>
    <xf numFmtId="0" fontId="0" fillId="7" borderId="24" xfId="0" applyFill="1" applyBorder="1" applyAlignment="1">
      <alignment horizontal="right" vertical="top" wrapText="1"/>
    </xf>
    <xf numFmtId="0" fontId="0" fillId="2" borderId="27" xfId="0" applyFill="1" applyBorder="1" applyAlignment="1">
      <alignment horizontal="right" vertical="top" wrapText="1"/>
    </xf>
    <xf numFmtId="0" fontId="0" fillId="8" borderId="5" xfId="0" applyFill="1" applyBorder="1" applyAlignment="1">
      <alignment horizontal="right" vertical="top"/>
    </xf>
    <xf numFmtId="0" fontId="0" fillId="8" borderId="21" xfId="0" applyFill="1" applyBorder="1" applyAlignment="1">
      <alignment horizontal="right" vertical="top"/>
    </xf>
    <xf numFmtId="0" fontId="0" fillId="8" borderId="28" xfId="0" applyFill="1" applyBorder="1" applyAlignment="1">
      <alignment horizontal="right" vertical="top"/>
    </xf>
    <xf numFmtId="0" fontId="0" fillId="3" borderId="24" xfId="0" applyFill="1" applyBorder="1" applyAlignment="1">
      <alignment horizontal="right" vertical="top"/>
    </xf>
    <xf numFmtId="0" fontId="0" fillId="4" borderId="24" xfId="0" applyFill="1" applyBorder="1" applyAlignment="1">
      <alignment horizontal="right" vertical="top"/>
    </xf>
    <xf numFmtId="0" fontId="0" fillId="3" borderId="7" xfId="0" applyFill="1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0" fontId="0" fillId="3" borderId="27" xfId="0" applyFill="1" applyBorder="1" applyAlignment="1">
      <alignment horizontal="right" vertical="top"/>
    </xf>
    <xf numFmtId="0" fontId="1" fillId="3" borderId="7" xfId="0" applyFont="1" applyFill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 wrapText="1"/>
    </xf>
    <xf numFmtId="0" fontId="0" fillId="4" borderId="8" xfId="0" applyFill="1" applyBorder="1"/>
    <xf numFmtId="0" fontId="0" fillId="4" borderId="2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10" xfId="0" applyFill="1" applyBorder="1"/>
    <xf numFmtId="0" fontId="0" fillId="4" borderId="14" xfId="0" applyFill="1" applyBorder="1" applyAlignment="1">
      <alignment vertical="top"/>
    </xf>
    <xf numFmtId="0" fontId="0" fillId="4" borderId="11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 wrapText="1"/>
    </xf>
    <xf numFmtId="0" fontId="0" fillId="4" borderId="13" xfId="0" applyFill="1" applyBorder="1"/>
    <xf numFmtId="0" fontId="0" fillId="4" borderId="25" xfId="0" applyFill="1" applyBorder="1" applyAlignment="1">
      <alignment vertical="top"/>
    </xf>
    <xf numFmtId="0" fontId="0" fillId="4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4" borderId="26" xfId="0" applyFill="1" applyBorder="1"/>
    <xf numFmtId="0" fontId="0" fillId="2" borderId="24" xfId="0" applyFill="1" applyBorder="1" applyAlignment="1">
      <alignment vertical="top"/>
    </xf>
    <xf numFmtId="0" fontId="1" fillId="3" borderId="6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0" fillId="7" borderId="24" xfId="0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9" xfId="0" applyBorder="1" applyAlignment="1">
      <alignment horizontal="right" vertical="top"/>
    </xf>
    <xf numFmtId="0" fontId="0" fillId="0" borderId="29" xfId="0" applyBorder="1" applyAlignment="1">
      <alignment horizontal="right" vertical="top" wrapText="1"/>
    </xf>
    <xf numFmtId="0" fontId="0" fillId="0" borderId="29" xfId="0" applyBorder="1" applyAlignment="1">
      <alignment vertical="top"/>
    </xf>
    <xf numFmtId="0" fontId="0" fillId="11" borderId="1" xfId="0" applyFill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vertical="top"/>
    </xf>
    <xf numFmtId="0" fontId="4" fillId="0" borderId="3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37" xfId="0" applyBorder="1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pivotButton="1" applyAlignment="1">
      <alignment horizontal="center" vertical="center"/>
    </xf>
    <xf numFmtId="0" fontId="9" fillId="0" borderId="0" xfId="0" pivotButton="1" applyFont="1"/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right" vertical="top" indent="4"/>
    </xf>
    <xf numFmtId="0" fontId="7" fillId="9" borderId="0" xfId="0" applyFont="1" applyFill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top"/>
    </xf>
    <xf numFmtId="0" fontId="8" fillId="11" borderId="36" xfId="0" applyFont="1" applyFill="1" applyBorder="1" applyAlignment="1">
      <alignment horizontal="center" vertical="center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9" fillId="0" borderId="37" xfId="0" pivotButton="1" applyFont="1" applyBorder="1"/>
    <xf numFmtId="0" fontId="0" fillId="0" borderId="47" xfId="0" applyBorder="1" applyAlignment="1">
      <alignment horizontal="left" indent="1"/>
    </xf>
    <xf numFmtId="0" fontId="0" fillId="0" borderId="37" xfId="0" pivotButton="1" applyBorder="1" applyAlignment="1">
      <alignment horizontal="left" vertical="center" indent="1"/>
    </xf>
    <xf numFmtId="0" fontId="0" fillId="0" borderId="0" xfId="0" pivotButton="1" applyAlignment="1">
      <alignment horizontal="left" vertical="center" indent="1"/>
    </xf>
    <xf numFmtId="0" fontId="0" fillId="0" borderId="4" xfId="0" applyBorder="1" applyAlignment="1">
      <alignment horizontal="left" vertical="top" indent="1"/>
    </xf>
    <xf numFmtId="0" fontId="0" fillId="0" borderId="4" xfId="0" applyBorder="1" applyAlignment="1">
      <alignment horizontal="left" indent="1"/>
    </xf>
    <xf numFmtId="0" fontId="0" fillId="0" borderId="52" xfId="0" applyBorder="1" applyAlignment="1">
      <alignment horizontal="center" vertical="center" wrapText="1"/>
    </xf>
    <xf numFmtId="0" fontId="0" fillId="0" borderId="41" xfId="0" pivotButton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1" fillId="0" borderId="0" xfId="0" applyFont="1"/>
    <xf numFmtId="0" fontId="10" fillId="0" borderId="0" xfId="0" applyFont="1"/>
    <xf numFmtId="0" fontId="12" fillId="13" borderId="45" xfId="0" applyFont="1" applyFill="1" applyBorder="1" applyAlignment="1">
      <alignment vertical="top"/>
    </xf>
    <xf numFmtId="0" fontId="12" fillId="13" borderId="46" xfId="0" applyFont="1" applyFill="1" applyBorder="1" applyAlignment="1">
      <alignment vertical="top"/>
    </xf>
    <xf numFmtId="0" fontId="12" fillId="9" borderId="42" xfId="0" applyFont="1" applyFill="1" applyBorder="1" applyAlignment="1">
      <alignment vertical="top"/>
    </xf>
    <xf numFmtId="0" fontId="12" fillId="13" borderId="51" xfId="0" applyFont="1" applyFill="1" applyBorder="1" applyAlignment="1">
      <alignment vertical="top"/>
    </xf>
    <xf numFmtId="0" fontId="12" fillId="13" borderId="38" xfId="0" applyFont="1" applyFill="1" applyBorder="1" applyAlignment="1">
      <alignment vertical="top"/>
    </xf>
    <xf numFmtId="0" fontId="12" fillId="9" borderId="43" xfId="0" applyFont="1" applyFill="1" applyBorder="1" applyAlignment="1">
      <alignment vertical="top"/>
    </xf>
    <xf numFmtId="0" fontId="12" fillId="3" borderId="51" xfId="0" applyFont="1" applyFill="1" applyBorder="1" applyAlignment="1">
      <alignment vertical="top"/>
    </xf>
    <xf numFmtId="0" fontId="12" fillId="3" borderId="38" xfId="0" applyFont="1" applyFill="1" applyBorder="1" applyAlignment="1">
      <alignment vertical="top"/>
    </xf>
    <xf numFmtId="0" fontId="12" fillId="3" borderId="50" xfId="0" applyFont="1" applyFill="1" applyBorder="1" applyAlignment="1">
      <alignment vertical="top"/>
    </xf>
    <xf numFmtId="0" fontId="12" fillId="3" borderId="40" xfId="0" applyFont="1" applyFill="1" applyBorder="1" applyAlignment="1">
      <alignment vertical="top"/>
    </xf>
    <xf numFmtId="0" fontId="12" fillId="9" borderId="44" xfId="0" applyFont="1" applyFill="1" applyBorder="1" applyAlignment="1">
      <alignment vertical="top"/>
    </xf>
    <xf numFmtId="0" fontId="12" fillId="0" borderId="0" xfId="0" applyFont="1"/>
    <xf numFmtId="0" fontId="12" fillId="0" borderId="35" xfId="0" applyFont="1" applyBorder="1"/>
    <xf numFmtId="0" fontId="11" fillId="13" borderId="42" xfId="0" applyFont="1" applyFill="1" applyBorder="1" applyAlignment="1">
      <alignment horizontal="left" vertical="top" wrapText="1" indent="1"/>
    </xf>
    <xf numFmtId="0" fontId="11" fillId="13" borderId="43" xfId="0" applyFont="1" applyFill="1" applyBorder="1" applyAlignment="1">
      <alignment horizontal="left" vertical="top" wrapText="1" indent="1"/>
    </xf>
    <xf numFmtId="0" fontId="11" fillId="3" borderId="43" xfId="0" applyFont="1" applyFill="1" applyBorder="1" applyAlignment="1">
      <alignment horizontal="left" vertical="top" wrapText="1" indent="1"/>
    </xf>
    <xf numFmtId="0" fontId="11" fillId="3" borderId="44" xfId="0" applyFont="1" applyFill="1" applyBorder="1" applyAlignment="1">
      <alignment horizontal="left" vertical="top" wrapText="1" indent="1"/>
    </xf>
    <xf numFmtId="0" fontId="11" fillId="16" borderId="39" xfId="0" applyFont="1" applyFill="1" applyBorder="1" applyAlignment="1">
      <alignment horizontal="left" vertical="top" wrapText="1" indent="1"/>
    </xf>
    <xf numFmtId="0" fontId="11" fillId="12" borderId="39" xfId="0" applyFont="1" applyFill="1" applyBorder="1" applyAlignment="1">
      <alignment horizontal="left" vertical="top" wrapText="1" indent="1"/>
    </xf>
    <xf numFmtId="0" fontId="12" fillId="16" borderId="38" xfId="0" applyFont="1" applyFill="1" applyBorder="1" applyAlignment="1">
      <alignment vertical="top"/>
    </xf>
    <xf numFmtId="0" fontId="12" fillId="13" borderId="38" xfId="0" applyFont="1" applyFill="1" applyBorder="1" applyAlignment="1">
      <alignment vertical="top" wrapText="1"/>
    </xf>
    <xf numFmtId="0" fontId="12" fillId="5" borderId="38" xfId="0" applyFont="1" applyFill="1" applyBorder="1" applyAlignment="1">
      <alignment vertical="top"/>
    </xf>
    <xf numFmtId="0" fontId="12" fillId="5" borderId="39" xfId="0" applyFont="1" applyFill="1" applyBorder="1" applyAlignment="1">
      <alignment vertical="top"/>
    </xf>
    <xf numFmtId="0" fontId="12" fillId="12" borderId="38" xfId="0" applyFont="1" applyFill="1" applyBorder="1" applyAlignment="1">
      <alignment vertical="top"/>
    </xf>
    <xf numFmtId="0" fontId="12" fillId="6" borderId="38" xfId="0" applyFont="1" applyFill="1" applyBorder="1" applyAlignment="1">
      <alignment vertical="top"/>
    </xf>
    <xf numFmtId="0" fontId="12" fillId="6" borderId="38" xfId="0" applyFont="1" applyFill="1" applyBorder="1" applyAlignment="1">
      <alignment vertical="top" wrapText="1"/>
    </xf>
    <xf numFmtId="0" fontId="12" fillId="15" borderId="38" xfId="0" applyFont="1" applyFill="1" applyBorder="1" applyAlignment="1">
      <alignment vertical="top"/>
    </xf>
    <xf numFmtId="0" fontId="12" fillId="15" borderId="39" xfId="0" applyFont="1" applyFill="1" applyBorder="1" applyAlignment="1">
      <alignment vertical="top"/>
    </xf>
    <xf numFmtId="0" fontId="12" fillId="4" borderId="38" xfId="0" applyFont="1" applyFill="1" applyBorder="1" applyAlignment="1">
      <alignment vertical="top"/>
    </xf>
    <xf numFmtId="0" fontId="12" fillId="0" borderId="38" xfId="0" applyFont="1" applyBorder="1" applyAlignment="1">
      <alignment vertical="top"/>
    </xf>
    <xf numFmtId="0" fontId="12" fillId="0" borderId="39" xfId="0" applyFont="1" applyBorder="1" applyAlignment="1">
      <alignment vertical="top"/>
    </xf>
    <xf numFmtId="0" fontId="12" fillId="4" borderId="40" xfId="0" applyFont="1" applyFill="1" applyBorder="1" applyAlignment="1">
      <alignment vertical="top"/>
    </xf>
    <xf numFmtId="0" fontId="12" fillId="0" borderId="40" xfId="0" applyFont="1" applyBorder="1" applyAlignment="1">
      <alignment vertical="top"/>
    </xf>
    <xf numFmtId="0" fontId="12" fillId="0" borderId="41" xfId="0" applyFont="1" applyBorder="1" applyAlignment="1">
      <alignment vertical="top"/>
    </xf>
    <xf numFmtId="0" fontId="11" fillId="16" borderId="43" xfId="0" applyFont="1" applyFill="1" applyBorder="1" applyAlignment="1">
      <alignment horizontal="left" vertical="top" wrapText="1" indent="1"/>
    </xf>
    <xf numFmtId="0" fontId="11" fillId="12" borderId="43" xfId="0" applyFont="1" applyFill="1" applyBorder="1" applyAlignment="1">
      <alignment horizontal="left" vertical="top" wrapText="1" indent="1"/>
    </xf>
    <xf numFmtId="0" fontId="11" fillId="14" borderId="43" xfId="0" applyFont="1" applyFill="1" applyBorder="1" applyAlignment="1">
      <alignment horizontal="left" vertical="top" wrapText="1" indent="1"/>
    </xf>
    <xf numFmtId="0" fontId="11" fillId="14" borderId="44" xfId="0" applyFont="1" applyFill="1" applyBorder="1" applyAlignment="1">
      <alignment horizontal="left" vertical="top" wrapText="1" indent="1"/>
    </xf>
    <xf numFmtId="0" fontId="12" fillId="9" borderId="39" xfId="0" applyFont="1" applyFill="1" applyBorder="1" applyAlignment="1">
      <alignment vertical="top"/>
    </xf>
    <xf numFmtId="0" fontId="12" fillId="14" borderId="38" xfId="0" applyFont="1" applyFill="1" applyBorder="1" applyAlignment="1">
      <alignment vertical="top"/>
    </xf>
    <xf numFmtId="0" fontId="12" fillId="14" borderId="40" xfId="0" applyFont="1" applyFill="1" applyBorder="1" applyAlignment="1">
      <alignment vertical="top"/>
    </xf>
    <xf numFmtId="0" fontId="12" fillId="9" borderId="41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12" fillId="0" borderId="35" xfId="0" applyFont="1" applyBorder="1" applyAlignment="1">
      <alignment vertical="top"/>
    </xf>
    <xf numFmtId="0" fontId="13" fillId="0" borderId="0" xfId="0" applyFont="1" applyAlignment="1">
      <alignment horizontal="centerContinuous"/>
    </xf>
    <xf numFmtId="0" fontId="14" fillId="0" borderId="0" xfId="0" applyFont="1" applyAlignment="1">
      <alignment horizontal="centerContinuous"/>
    </xf>
    <xf numFmtId="0" fontId="16" fillId="9" borderId="54" xfId="0" applyFont="1" applyFill="1" applyBorder="1"/>
    <xf numFmtId="0" fontId="15" fillId="9" borderId="56" xfId="0" applyFont="1" applyFill="1" applyBorder="1" applyAlignment="1">
      <alignment vertical="top"/>
    </xf>
    <xf numFmtId="0" fontId="16" fillId="0" borderId="0" xfId="0" applyFont="1" applyAlignment="1">
      <alignment vertical="top"/>
    </xf>
    <xf numFmtId="0" fontId="15" fillId="9" borderId="54" xfId="0" applyFont="1" applyFill="1" applyBorder="1"/>
    <xf numFmtId="0" fontId="15" fillId="9" borderId="58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/>
    <xf numFmtId="0" fontId="17" fillId="9" borderId="53" xfId="0" applyFont="1" applyFill="1" applyBorder="1" applyAlignment="1">
      <alignment horizontal="right"/>
    </xf>
    <xf numFmtId="0" fontId="18" fillId="0" borderId="0" xfId="0" applyFont="1" applyAlignment="1">
      <alignment vertical="top"/>
    </xf>
    <xf numFmtId="0" fontId="17" fillId="9" borderId="53" xfId="0" applyFont="1" applyFill="1" applyBorder="1"/>
    <xf numFmtId="9" fontId="17" fillId="9" borderId="57" xfId="0" applyNumberFormat="1" applyFont="1" applyFill="1" applyBorder="1" applyAlignment="1">
      <alignment vertical="top"/>
    </xf>
    <xf numFmtId="0" fontId="19" fillId="0" borderId="0" xfId="0" applyFont="1" applyAlignment="1">
      <alignment vertical="top"/>
    </xf>
    <xf numFmtId="9" fontId="17" fillId="9" borderId="55" xfId="0" applyNumberFormat="1" applyFont="1" applyFill="1" applyBorder="1" applyAlignment="1">
      <alignment vertical="top"/>
    </xf>
    <xf numFmtId="1" fontId="17" fillId="9" borderId="57" xfId="0" applyNumberFormat="1" applyFont="1" applyFill="1" applyBorder="1" applyAlignment="1">
      <alignment vertical="top"/>
    </xf>
    <xf numFmtId="0" fontId="18" fillId="0" borderId="0" xfId="0" applyFont="1"/>
    <xf numFmtId="0" fontId="11" fillId="5" borderId="39" xfId="0" applyFont="1" applyFill="1" applyBorder="1" applyAlignment="1">
      <alignment horizontal="left" vertical="top" wrapText="1" indent="1"/>
    </xf>
    <xf numFmtId="0" fontId="12" fillId="5" borderId="38" xfId="0" applyFont="1" applyFill="1" applyBorder="1" applyAlignment="1">
      <alignment vertical="top" wrapText="1"/>
    </xf>
    <xf numFmtId="0" fontId="17" fillId="9" borderId="55" xfId="0" applyFont="1" applyFill="1" applyBorder="1" applyAlignment="1">
      <alignment vertical="center"/>
    </xf>
    <xf numFmtId="0" fontId="15" fillId="9" borderId="56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9" fontId="0" fillId="0" borderId="0" xfId="1" applyFont="1"/>
    <xf numFmtId="9" fontId="19" fillId="0" borderId="0" xfId="0" applyNumberFormat="1" applyFont="1" applyAlignment="1">
      <alignment vertical="top"/>
    </xf>
    <xf numFmtId="9" fontId="17" fillId="9" borderId="55" xfId="1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41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11" fillId="4" borderId="39" xfId="0" applyFont="1" applyFill="1" applyBorder="1" applyAlignment="1">
      <alignment horizontal="left" vertical="top" wrapText="1" indent="2"/>
    </xf>
    <xf numFmtId="0" fontId="11" fillId="4" borderId="41" xfId="0" applyFont="1" applyFill="1" applyBorder="1" applyAlignment="1">
      <alignment horizontal="left" vertical="top" wrapText="1" indent="2"/>
    </xf>
    <xf numFmtId="0" fontId="12" fillId="0" borderId="38" xfId="0" applyFont="1" applyBorder="1" applyAlignment="1">
      <alignment vertical="top" wrapText="1"/>
    </xf>
    <xf numFmtId="0" fontId="12" fillId="0" borderId="40" xfId="0" applyFont="1" applyBorder="1" applyAlignment="1">
      <alignment vertical="top" wrapText="1"/>
    </xf>
    <xf numFmtId="0" fontId="11" fillId="0" borderId="43" xfId="0" applyFont="1" applyBorder="1" applyAlignment="1">
      <alignment horizontal="left" vertical="top" wrapText="1" indent="2"/>
    </xf>
    <xf numFmtId="0" fontId="12" fillId="0" borderId="51" xfId="0" applyFont="1" applyBorder="1" applyAlignment="1">
      <alignment vertical="top"/>
    </xf>
    <xf numFmtId="9" fontId="17" fillId="9" borderId="57" xfId="1" applyFont="1" applyFill="1" applyBorder="1" applyAlignment="1">
      <alignment vertical="center"/>
    </xf>
    <xf numFmtId="0" fontId="15" fillId="9" borderId="58" xfId="0" applyFont="1" applyFill="1" applyBorder="1" applyAlignment="1">
      <alignment vertical="center" wrapText="1"/>
    </xf>
    <xf numFmtId="0" fontId="14" fillId="0" borderId="0" xfId="0" applyFont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vertical="top" wrapText="1"/>
    </xf>
    <xf numFmtId="0" fontId="0" fillId="2" borderId="27" xfId="0" applyFill="1" applyBorder="1" applyAlignment="1">
      <alignment vertical="top"/>
    </xf>
    <xf numFmtId="0" fontId="22" fillId="0" borderId="0" xfId="0" applyFont="1"/>
  </cellXfs>
  <cellStyles count="2">
    <cellStyle name="Обычный" xfId="0" builtinId="0"/>
    <cellStyle name="Процентный" xfId="1" builtinId="5"/>
  </cellStyles>
  <dxfs count="388">
    <dxf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outline="0">
        <top style="thin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relativeIndent="-1" readingOrder="0"/>
    </dxf>
    <dxf>
      <alignment relativeIndent="1" readingOrder="0"/>
    </dxf>
    <dxf>
      <alignment horizontal="left" readingOrder="0"/>
    </dxf>
    <dxf>
      <alignment vertical="top" readingOrder="0"/>
    </dxf>
    <dxf>
      <font>
        <color auto="1"/>
      </font>
    </dxf>
    <dxf>
      <alignment vertical="top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solid">
          <bgColor theme="9" tint="0.39997558519241921"/>
        </patternFill>
      </fill>
    </dxf>
    <dxf>
      <font>
        <color theme="4" tint="0.79998168889431442"/>
      </font>
    </dxf>
    <dxf>
      <fill>
        <patternFill>
          <bgColor theme="4" tint="0.79998168889431442"/>
        </patternFill>
      </fill>
    </dxf>
    <dxf>
      <fill>
        <patternFill patternType="solid">
          <bgColor theme="9" tint="0.39997558519241921"/>
        </patternFill>
      </fill>
    </dxf>
    <dxf>
      <alignment relativeIndent="1" readingOrder="0"/>
    </dxf>
    <dxf>
      <alignment relativeIndent="1" readingOrder="0"/>
    </dxf>
    <dxf>
      <alignment relativeIndent="1" readingOrder="0"/>
    </dxf>
    <dxf>
      <alignment relativeIndent="-1" readingOrder="0"/>
    </dxf>
    <dxf>
      <alignment horizontal="right" indent="3" readingOrder="0"/>
    </dxf>
    <dxf>
      <alignment relativeIndent="1" readingOrder="0"/>
    </dxf>
    <dxf>
      <alignment relativeIndent="1" readingOrder="0"/>
    </dxf>
    <dxf>
      <alignment relativeInden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vertical="center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12"/>
      </font>
    </dxf>
    <dxf>
      <font>
        <sz val="16"/>
      </font>
    </dxf>
    <dxf>
      <border>
        <left style="thin">
          <color indexed="64"/>
        </left>
      </border>
    </dxf>
    <dxf>
      <alignment horizontal="left" relativeIndent="1" readingOrder="0"/>
    </dxf>
    <dxf>
      <font>
        <sz val="18"/>
      </font>
    </dxf>
    <dxf>
      <border>
        <right style="thin">
          <color indexed="64"/>
        </right>
      </border>
    </dxf>
    <dxf>
      <alignment wrapText="1" readingOrder="0"/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4" tint="0.79998168889431442"/>
        </patternFill>
      </fill>
    </dxf>
    <dxf>
      <alignment vertical="center" readingOrder="0"/>
    </dxf>
    <dxf>
      <alignment relativeIndent="1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/>
        <bottom/>
      </border>
    </dxf>
    <dxf>
      <border>
        <right/>
        <bottom/>
      </border>
    </dxf>
    <dxf>
      <border>
        <right/>
        <bottom/>
      </border>
    </dxf>
    <dxf>
      <border>
        <vertical style="thin">
          <color theme="2" tint="-0.24994659260841701"/>
        </vertical>
        <horizontal style="thin">
          <color theme="2" tint="-0.24994659260841701"/>
        </horizontal>
      </border>
    </dxf>
    <dxf>
      <border>
        <vertical style="thin">
          <color theme="2" tint="-0.24994659260841701"/>
        </vertical>
        <horizontal style="thin">
          <color theme="2" tint="-0.24994659260841701"/>
        </horizontal>
      </border>
    </dxf>
    <dxf>
      <border>
        <vertical style="thin">
          <color theme="2" tint="-0.24994659260841701"/>
        </vertical>
        <horizontal style="thin">
          <color theme="2" tint="-0.24994659260841701"/>
        </horizontal>
      </border>
    </dxf>
    <dxf>
      <border>
        <vertical style="thin">
          <color theme="2" tint="-0.24994659260841701"/>
        </vertical>
        <horizontal style="thin">
          <color theme="2" tint="-0.24994659260841701"/>
        </horizontal>
      </border>
    </dxf>
    <dxf>
      <border>
        <vertical style="thin">
          <color theme="2" tint="-0.24994659260841701"/>
        </vertical>
        <horizontal style="thin">
          <color theme="2" tint="-0.24994659260841701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color theme="4" tint="0.79998168889431442"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2" tint="-9.9978637043366805E-2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theme="5" tint="0.39997558519241921"/>
        </patternFill>
      </fill>
    </dxf>
    <dxf>
      <alignment horizontal="left" relativeIndent="1" readingOrder="0"/>
    </dxf>
    <dxf>
      <alignment horizont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vertical="top" readingOrder="0"/>
    </dxf>
    <dxf>
      <alignment wrapText="1" readingOrder="0"/>
    </dxf>
    <dxf>
      <alignment vertical="top" readingOrder="0"/>
    </dxf>
    <dxf>
      <alignment relativeIndent="1" readingOrder="0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sz val="16"/>
      </font>
    </dxf>
    <dxf>
      <font>
        <sz val="14"/>
      </font>
    </dxf>
    <dxf>
      <font>
        <sz val="12"/>
      </font>
    </dxf>
    <dxf>
      <alignment vertical="top" readingOrder="0"/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left" relativeIndent="1" readingOrder="0"/>
    </dxf>
    <dxf>
      <fill>
        <patternFill patternType="solid">
          <fgColor indexed="64"/>
          <bgColor theme="2" tint="-9.9978637043366805E-2"/>
        </patternFill>
      </fill>
      <alignment vertical="top" readingOrder="0"/>
    </dxf>
    <dxf>
      <fill>
        <patternFill patternType="solid">
          <fgColor indexed="64"/>
          <bgColor theme="5" tint="0.79998168889431442"/>
        </patternFill>
      </fill>
    </dxf>
    <dxf>
      <alignment wrapText="1" readingOrder="0"/>
    </dxf>
    <dxf>
      <fill>
        <patternFill patternType="solid">
          <bgColor theme="4" tint="0.79998168889431442"/>
        </patternFill>
      </fill>
    </dxf>
    <dxf>
      <alignment relativeIndent="1" readingOrder="0"/>
    </dxf>
    <dxf>
      <alignment relativeIndent="-1" readingOrder="0"/>
    </dxf>
    <dxf>
      <alignment vertical="center" readingOrder="0"/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fill>
        <patternFill patternType="solid">
          <bgColor theme="2" tint="-9.9978637043366805E-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border>
        <top style="thin">
          <color indexed="64"/>
        </top>
      </border>
    </dxf>
    <dxf>
      <fill>
        <patternFill patternType="solid">
          <bgColor theme="7" tint="0.59999389629810485"/>
        </patternFill>
      </fill>
    </dxf>
    <dxf>
      <fill>
        <patternFill patternType="solid">
          <bgColor theme="9" tint="0.39997558519241921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top" readingOrder="0"/>
    </dxf>
    <dxf>
      <alignment horizontal="left" relativeIndent="1" readingOrder="0"/>
    </dxf>
    <dxf>
      <alignment relativeIndent="1" readingOrder="0"/>
    </dxf>
    <dxf>
      <font>
        <color theme="4" tint="0.79998168889431442"/>
      </font>
    </dxf>
    <dxf>
      <alignment horizontal="center" readingOrder="0"/>
    </dxf>
    <dxf>
      <alignment vertical="center" readingOrder="0"/>
    </dxf>
    <dxf>
      <fill>
        <patternFill patternType="solid">
          <bgColor theme="9" tint="0.39997558519241921"/>
        </patternFill>
      </fill>
    </dxf>
    <dxf>
      <alignment relativeInden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alignment horizontal="left" readingOrder="0"/>
    </dxf>
    <dxf>
      <alignment horizontal="left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wrapText="1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sz val="16"/>
      </font>
    </dxf>
    <dxf>
      <font>
        <sz val="12"/>
      </font>
    </dxf>
    <dxf>
      <alignment vertical="top" readingOrder="0"/>
    </dxf>
    <dxf>
      <border>
        <bottom style="thin">
          <color indexed="64"/>
        </bottom>
      </border>
    </dxf>
    <dxf>
      <fill>
        <patternFill>
          <bgColor indexed="64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bgColor auto="1"/>
        </patternFill>
      </fill>
    </dxf>
    <dxf>
      <alignment relativeIndent="1" readingOrder="0"/>
    </dxf>
    <dxf>
      <alignment vertical="center" readingOrder="0"/>
    </dxf>
    <dxf>
      <fill>
        <patternFill>
          <bgColor theme="5" tint="0.7999816888943144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bottom style="thin">
          <color theme="2" tint="-0.24994659260841701"/>
        </bottom>
        <vertical style="thin">
          <color theme="2" tint="-0.24994659260841701"/>
        </vertical>
      </border>
    </dxf>
    <dxf>
      <border>
        <bottom style="thin">
          <color theme="2" tint="-0.24994659260841701"/>
        </bottom>
        <vertical style="thin">
          <color theme="2" tint="-0.24994659260841701"/>
        </vertical>
      </border>
    </dxf>
    <dxf>
      <border>
        <bottom style="thin">
          <color theme="2" tint="-0.24994659260841701"/>
        </bottom>
        <vertical style="thin">
          <color theme="2" tint="-0.24994659260841701"/>
        </vertic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theme="4" tint="0.79998168889431442"/>
        </patternFill>
      </fill>
    </dxf>
    <dxf>
      <fill>
        <patternFill>
          <bgColor theme="9" tint="0.59999389629810485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theme="9" tint="0.59999389629810485"/>
        </patternFill>
      </fill>
    </dxf>
    <dxf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</border>
    </dxf>
    <dxf>
      <fill>
        <patternFill patternType="solid">
          <bgColor theme="0" tint="-0.14999847407452621"/>
        </patternFill>
      </fill>
    </dxf>
    <dxf>
      <fill>
        <patternFill>
          <bgColor theme="7" tint="0.59999389629810485"/>
        </patternFill>
      </fill>
    </dxf>
    <dxf>
      <fill>
        <patternFill>
          <bgColor theme="9" tint="0.399975585192419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14999847407452621"/>
        </patternFill>
      </fill>
    </dxf>
    <dxf>
      <fill>
        <patternFill>
          <bgColor rgb="FFFFF8E5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0" tint="-4.9989318521683403E-2"/>
        </patternFill>
      </fill>
    </dxf>
    <dxf>
      <fill>
        <patternFill>
          <bgColor theme="7" tint="0.59999389629810485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alignment vertical="top" indent="0" readingOrder="0"/>
    </dxf>
    <dxf>
      <alignment vertical="top" indent="0" readingOrder="0"/>
    </dxf>
    <dxf>
      <alignment vertical="top" readingOrder="0"/>
    </dxf>
    <dxf>
      <alignment wrapText="1" readingOrder="0"/>
    </dxf>
    <dxf>
      <alignment relativeIndent="1" readingOrder="0"/>
    </dxf>
    <dxf>
      <alignment wrapText="1" readingOrder="0"/>
    </dxf>
    <dxf>
      <alignment horizontal="center" readingOrder="0"/>
    </dxf>
    <dxf>
      <alignment vertical="center" readingOrder="0"/>
    </dxf>
    <dxf>
      <alignment horizontal="left" relativeIndent="1" readingOrder="0"/>
    </dxf>
    <dxf>
      <font>
        <color theme="4" tint="0.79998168889431442"/>
      </font>
    </dxf>
    <dxf>
      <alignment vertical="center" readingOrder="0"/>
    </dxf>
    <dxf>
      <alignment horizontal="center" readingOrder="0"/>
    </dxf>
    <dxf>
      <alignment relativeInden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vertical="top" readingOrder="0"/>
    </dxf>
  </dxfs>
  <tableStyles count="0" defaultTableStyle="TableStyleMedium2" defaultPivotStyle="PivotStyleLight16"/>
  <colors>
    <mruColors>
      <color rgb="FF00339A"/>
      <color rgb="FFFFF8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емьев Валерий Иванович" refreshedDate="45741.736731249999" createdVersion="6" refreshedVersion="6" minRefreshableVersion="3" recordCount="81" xr:uid="{00000000-000A-0000-FFFF-FFFF11000000}">
  <cacheSource type="worksheet">
    <worksheetSource name="Таблица1"/>
  </cacheSource>
  <cacheFields count="9">
    <cacheField name="№ п/п" numFmtId="0">
      <sharedItems containsSemiMixedTypes="0" containsString="0" containsNumber="1" containsInteger="1" minValue="1" maxValue="30" count="19">
        <n v="1"/>
        <n v="2"/>
        <n v="4"/>
        <n v="5"/>
        <n v="6"/>
        <n v="7"/>
        <n v="8"/>
        <n v="9"/>
        <n v="10"/>
        <n v="12"/>
        <n v="13"/>
        <n v="14"/>
        <n v="15"/>
        <n v="16"/>
        <n v="20"/>
        <n v="23"/>
        <n v="24"/>
        <n v="28"/>
        <n v="30"/>
      </sharedItems>
    </cacheField>
    <cacheField name="Получатель информации" numFmtId="0">
      <sharedItems count="33">
        <s v="СОДФУ"/>
        <s v="ДОМ.РФ"/>
        <s v="РСА"/>
        <s v="Счётная палата"/>
        <s v="ФАС"/>
        <s v="ФССП"/>
        <s v="Казначейство"/>
        <s v="ФНС"/>
        <s v="СРО ААС"/>
        <s v="Фонд социального страхования"/>
        <s v="ФТС"/>
        <s v="Социальный фонд России"/>
        <s v="Минэкономразвития"/>
        <s v="АСВ"/>
        <s v="Минздрав"/>
        <s v="Минтранс"/>
        <s v="Росстат"/>
        <s v="Росфинмониторинг"/>
        <s v="СЧЕТНАЯ ПАЛАТА" u="1"/>
        <s v="ФНС РОССИИ" u="1"/>
        <s v="Фонд социального страхования РФ" u="1"/>
        <s v="Министерство транспорта Российской Федерации" u="1"/>
        <s v="ФЕДЕРАЛЬНОЕ КАЗНАЧЕЙСТВО" u="1"/>
        <s v="ФАС РОССИИ" u="1"/>
        <s v="АО &quot;ДОМ.РФ&quot;" u="1"/>
        <s v="АНО &quot;СОДФУ&quot;" u="1"/>
        <s v="АНО «СОДФУ»" u="1"/>
        <s v="Агентство по страхованию вкладов" u="1"/>
        <s v="Федеральная служба судебных приставов" u="1"/>
        <s v="Фонд социального страхования Российской Федерации" u="1"/>
        <s v="ФТС РОССИИ" u="1"/>
        <s v="Минэкономразвития России" u="1"/>
        <s v="Министерство здравоохранения Российской Федерации" u="1"/>
      </sharedItems>
      <fieldGroup par="8"/>
    </cacheField>
    <cacheField name="Наименование соглашения" numFmtId="0">
      <sharedItems longText="1"/>
    </cacheField>
    <cacheField name="Держатель соглашения" numFmtId="0">
      <sharedItems count="11">
        <s v="Служба по защите прав потребителей и обеспечению доступности финансовых услуг"/>
        <s v="Департамент данных, проектов и процессов"/>
        <s v="Департамент внутреннего аудита"/>
        <s v="Департамент банковского регулирования и аналитики"/>
        <s v="Департамент небанковского кредитования"/>
        <s v="Департамент национальной платежной системы"/>
        <s v="Департамент финансового мониторинга и валютного контроля"/>
        <s v="Департамент корпоративных отношений"/>
        <s v="Департамент инвестиционных финансовых посредников"/>
        <s v="Служба текущего банковского надзора"/>
        <s v="Департамент статистики"/>
      </sharedItems>
    </cacheField>
    <cacheField name="Владелец данных по соглашению" numFmtId="0">
      <sharedItems count="28">
        <s v="Служба по защите прав потребителей и обеспечению доступности финансовых услуг"/>
        <s v="Департамент статистики"/>
        <s v="Департамент банковского регулирования и аналитики"/>
        <s v="Департамент внутреннего аудита"/>
        <s v="Департамент небанковского кредитования"/>
        <s v="Операционный департамент"/>
        <s v="Департамент допуска и прекращения деятельности финансовых организаций"/>
        <s v="Департамент национальной платежной системы"/>
        <s v="Департамент корпоративных отношений"/>
        <s v="Департамент данных, проектов и процессов"/>
        <s v="Департамент денежно-кредитной политики"/>
        <s v="Главная инспекция Банка России"/>
        <s v="Департамент инвестиционных финансовых посредников"/>
        <s v="Департамент инфраструктуры финансового рынка"/>
        <s v="Департамент финансового мониторинга и валютного контроля"/>
        <s v="Департамент страхового рынка"/>
        <s v="Департамент финансовой стабильности"/>
        <s v="Служба текущего банковского надзора"/>
        <s v="Департамент финансового оздоровления"/>
        <s v="Департамент безопасности Банка России"/>
        <s v="Департамент налично-денежного обращения"/>
        <s v="Департамент финансовых посредников"/>
        <s v="Департамент бухгалтерского учета и отчетности"/>
        <s v="Департамент недвижимости Банка России"/>
        <s v="Департамент информационных технологий"/>
        <s v="Департамент кадровой политики"/>
        <s v="Юридический департамент"/>
        <s v="Департамент небанковского кредитования " u="1"/>
      </sharedItems>
      <fieldGroup par="7"/>
    </cacheField>
    <cacheField name="Отправитель информации" numFmtId="0">
      <sharedItems count="25">
        <s v="Служба по защите прав потребителей и обеспечению доступности финансовых услуг"/>
        <s v="Департамент статистики"/>
        <s v="Департамент банковского регулирования и аналитики"/>
        <s v="Департамент внутреннего аудита"/>
        <s v="Департамент небанковского кредитования"/>
        <s v="Операционный департамент"/>
        <s v="Департамент общественных связей"/>
        <s v="Департамент национальной платежной системы"/>
        <s v="Департамент корпоративных отношений"/>
        <s v="Департамент данных, проектов и процессов"/>
        <s v="Департамент денежно-кредитной политики"/>
        <s v="Департамент информационных технологий"/>
        <s v="Главная инспекция Банка России"/>
        <s v="Департамент финансового мониторинга и валютного контроля"/>
        <s v="Департамент допуска и прекращения деятельности финансовых организаций"/>
        <s v="Департамент по связям с общественностью"/>
        <s v="Департамент финансовой стабильности"/>
        <s v="Служба текущего банковского надзора"/>
        <s v="Департамент финансового оздоровления"/>
        <s v="Департамент страхового рынка"/>
        <s v="Департамент безопасности Банка России"/>
        <s v="Департамент налично-денежного обращения"/>
        <s v="Департамент недвижимости Банка России"/>
        <s v="Департамент кадровой политики"/>
        <s v="Юридический департамент"/>
      </sharedItems>
    </cacheField>
    <cacheField name="Участие ДДПП" numFmtId="0">
      <sharedItems longText="1"/>
    </cacheField>
    <cacheField name="Владелец данных по соглашению2" numFmtId="0" databaseField="0">
      <fieldGroup base="4">
        <discretePr count="28">
          <x v="0"/>
          <x v="1"/>
          <x v="2"/>
          <x v="16"/>
          <x v="3"/>
          <x v="4"/>
          <x v="5"/>
          <x v="6"/>
          <x v="7"/>
          <x v="8"/>
          <x v="9"/>
          <x v="10"/>
          <x v="11"/>
          <x v="12"/>
          <x v="13"/>
          <x v="14"/>
          <x v="16"/>
          <x v="16"/>
          <x v="16"/>
          <x v="16"/>
          <x v="16"/>
          <x v="16"/>
          <x v="16"/>
          <x v="16"/>
          <x v="16"/>
          <x v="16"/>
          <x v="16"/>
          <x v="15"/>
        </discretePr>
        <groupItems count="17">
          <s v="Служба по защите прав потребителей и обеспечению доступности финансовых услуг"/>
          <s v="Департамент статистики"/>
          <s v="Департамент банковского регулирования и аналитики"/>
          <s v="Департамент небанковского кредитования"/>
          <s v="Операционный департамент"/>
          <s v="Департамент допуска и прекращения деятельности финансовых организаций"/>
          <s v="Департамент национальной платежной системы"/>
          <s v="Департамент корпоративных отношений"/>
          <s v="Департамент данных, проектов и процессов"/>
          <s v="Департамент денежно-кредитной политики"/>
          <s v="Главная инспекция Банка России"/>
          <s v="Департамент инвестиционных финансовых посредников"/>
          <s v="Департамент инфраструктуры финансового рынка"/>
          <s v="Департамент финансового мониторинга и валютного контроля"/>
          <s v="Департамент страхового рынка"/>
          <s v="Департамент небанковского кредитования "/>
          <s v="Группа1"/>
        </groupItems>
      </fieldGroup>
    </cacheField>
    <cacheField name="Получатель информации2" numFmtId="0" databaseField="0">
      <fieldGroup base="1">
        <discretePr count="33">
          <x v="25"/>
          <x v="26"/>
          <x v="22"/>
          <x v="24"/>
          <x v="22"/>
          <x v="22"/>
          <x v="1"/>
          <x v="2"/>
          <x v="3"/>
          <x v="4"/>
          <x v="5"/>
          <x v="6"/>
          <x v="7"/>
          <x v="8"/>
          <x v="22"/>
          <x v="22"/>
          <x v="9"/>
          <x v="10"/>
          <x v="22"/>
          <x v="11"/>
          <x v="12"/>
          <x v="13"/>
          <x v="14"/>
          <x v="15"/>
          <x v="0"/>
          <x v="23"/>
          <x v="22"/>
          <x v="16"/>
          <x v="17"/>
          <x v="18"/>
          <x v="19"/>
          <x v="20"/>
          <x v="21"/>
        </discretePr>
        <groupItems count="27">
          <s v="АО &quot;ДОМ.РФ&quot;"/>
          <s v="КАЗНАЧЕЙСТВО"/>
          <s v="ФНС"/>
          <s v="СРО ААС"/>
          <s v="Фонд социального страхования"/>
          <s v="ФТС"/>
          <s v="Социальный фонд России"/>
          <s v="Минэкономразвития"/>
          <s v="АСВ"/>
          <s v="Росстат"/>
          <s v="Росфинмониторинг"/>
          <s v="ФНС РОССИИ"/>
          <s v="Фонд социального страхования РФ"/>
          <s v="Министерство транспорта Российской Федерации"/>
          <s v="ФЕДЕРАЛЬНОЕ КАЗНАЧЕЙСТВО"/>
          <s v="ФАС РОССИИ"/>
          <s v="Агентство по страхованию вкладов"/>
          <s v="Федеральная служба судебных приставов"/>
          <s v="Фонд социального страхования Российской Федерации"/>
          <s v="ФТС РОССИИ"/>
          <s v="Минэкономразвития России"/>
          <s v="Министерство здравоохранения Российской Федерации"/>
          <s v="Группа1"/>
          <s v="АНО &quot;СОДФУ&quot;"/>
          <s v="Счётная палата"/>
          <s v="СОДФУ"/>
          <s v="ДОМ.РФ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емьев Валерий Иванович" refreshedDate="45741.736732986108" createdVersion="6" refreshedVersion="6" minRefreshableVersion="3" recordCount="19" xr:uid="{00000000-000A-0000-FFFF-FFFF12000000}">
  <cacheSource type="worksheet">
    <worksheetSource name="Таблица2"/>
  </cacheSource>
  <cacheFields count="3">
    <cacheField name="№ п/п" numFmtId="0">
      <sharedItems containsSemiMixedTypes="0" containsString="0" containsNumber="1" containsInteger="1" minValue="1" maxValue="30"/>
    </cacheField>
    <cacheField name="Держатель соглашения" numFmtId="0">
      <sharedItems count="11">
        <s v="Служба по защите прав потребителей и обеспечению доступности финансовых услуг"/>
        <s v="Департамент данных, проектов и процессов"/>
        <s v="Департамент внутреннего аудита"/>
        <s v="Департамент банковского регулирования и аналитики"/>
        <s v="Департамент небанковского кредитования"/>
        <s v="Департамент национальной платежной системы"/>
        <s v="Департамент финансового мониторинга и валютного контроля"/>
        <s v="Департамент корпоративных отношений"/>
        <s v="Департамент инвестиционных финансовых посредников"/>
        <s v="Служба текущего банковского надзора"/>
        <s v="Департамент статистики"/>
      </sharedItems>
    </cacheField>
    <cacheField name="Получатель информации" numFmtId="0">
      <sharedItems count="19">
        <s v="АНО &quot;СОДФУ&quot;"/>
        <s v="АО &quot;ДОМ.РФ&quot;"/>
        <s v="РСА"/>
        <s v="Счётная палата"/>
        <s v="ФАС"/>
        <s v="ФССП"/>
        <s v="Казначейство"/>
        <s v="ФНС"/>
        <s v="СРО ААС"/>
        <s v="Фонд социального страхования"/>
        <s v="ФТС"/>
        <s v="Социальный фонд России"/>
        <s v="Минэкономразвития"/>
        <s v="АСВ"/>
        <s v="Минздрав"/>
        <s v="Минтранс"/>
        <s v="Росстат"/>
        <s v="Росфинмониторинг"/>
        <s v="СЧЕТНАЯ ПАЛАТА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ртемьев Валерий Иванович" refreshedDate="45742.446077777779" backgroundQuery="1" createdVersion="6" refreshedVersion="6" minRefreshableVersion="3" recordCount="0" supportSubquery="1" supportAdvancedDrill="1" xr:uid="{00000000-000A-0000-FFFF-FFFF13000000}">
  <cacheSource type="external" connectionId="1"/>
  <cacheFields count="1">
    <cacheField name="[Measures].[Число разных элементов в столбце Владелец данных по соглашению]" caption="Число разных элементов в столбце Владелец данных по соглашению" numFmtId="0" hierarchy="13" level="32767"/>
  </cacheFields>
  <cacheHierarchies count="16">
    <cacheHierarchy uniqueName="[Таблица4].[№ п/п]" caption="№ п/п" attribute="1" defaultMemberUniqueName="[Таблица4].[№ п/п].[All]" allUniqueName="[Таблица4].[№ п/п].[All]" dimensionUniqueName="[Таблица4]" displayFolder="" count="0" memberValueDatatype="20" unbalanced="0"/>
    <cacheHierarchy uniqueName="[Таблица4].[Получатель информации по соглашению]" caption="Получатель информации по соглашению" attribute="1" defaultMemberUniqueName="[Таблица4].[Получатель информации по соглашению].[All]" allUniqueName="[Таблица4].[Получатель информации по соглашению].[All]" dimensionUniqueName="[Таблица4]" displayFolder="" count="0" memberValueDatatype="130" unbalanced="0"/>
    <cacheHierarchy uniqueName="[Таблица4].[Наименование соглашения]" caption="Наименование соглашения" attribute="1" defaultMemberUniqueName="[Таблица4].[Наименование соглашения].[All]" allUniqueName="[Таблица4].[Наименование соглашения].[All]" dimensionUniqueName="[Таблица4]" displayFolder="" count="0" memberValueDatatype="130" unbalanced="0"/>
    <cacheHierarchy uniqueName="[Таблица4].[Держатель соглашения]" caption="Держатель соглашения" attribute="1" defaultMemberUniqueName="[Таблица4].[Держатель соглашения].[All]" allUniqueName="[Таблица4].[Держатель соглашения].[All]" dimensionUniqueName="[Таблица4]" displayFolder="" count="0" memberValueDatatype="130" unbalanced="0"/>
    <cacheHierarchy uniqueName="[Таблица4].[Владелец данных по соглашению]" caption="Владелец данных по соглашению" attribute="1" defaultMemberUniqueName="[Таблица4].[Владелец данных по соглашению].[All]" allUniqueName="[Таблица4].[Владелец данных по соглашению].[All]" dimensionUniqueName="[Таблица4]" displayFolder="" count="0" memberValueDatatype="130" unbalanced="0"/>
    <cacheHierarchy uniqueName="[Таблица4].[Отправитель информации]" caption="Отправитель информации" attribute="1" defaultMemberUniqueName="[Таблица4].[Отправитель информации].[All]" allUniqueName="[Таблица4].[Отправитель информации].[All]" dimensionUniqueName="[Таблица4]" displayFolder="" count="0" memberValueDatatype="130" unbalanced="0"/>
    <cacheHierarchy uniqueName="[Таблица4].[Участие ДДПП]" caption="Участие ДДПП" attribute="1" defaultMemberUniqueName="[Таблица4].[Участие ДДПП].[All]" allUniqueName="[Таблица4].[Участие ДДПП].[All]" dimensionUniqueName="[Таблица4]" displayFolder="" count="0" memberValueDatatype="130" unbalanced="0"/>
    <cacheHierarchy uniqueName="[Таблица4].[Комментарий]" caption="Комментарий" attribute="1" defaultMemberUniqueName="[Таблица4].[Комментарий].[All]" allUniqueName="[Таблица4].[Комментарий].[All]" dimensionUniqueName="[Таблица4]" displayFolder="" count="0" memberValueDatatype="130" unbalanced="0"/>
    <cacheHierarchy uniqueName="[Measures].[__XL_Count Таблица4]" caption="__XL_Count Таблица4" measure="1" displayFolder="" measureGroup="Таблица4" count="0" hidden="1"/>
    <cacheHierarchy uniqueName="[Measures].[__No measures defined]" caption="__No measures defined" measure="1" displayFolder="" count="0" hidden="1"/>
    <cacheHierarchy uniqueName="[Measures].[Число элементов в столбце Получатель информации по соглашению]" caption="Число элементов в столбце Получатель информации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разных элементов в столбце Получатель информации по соглашению]" caption="Число разных элементов в столбце Получатель информации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Владелец данных по соглашению]" caption="Число элементов в столбце Владелец данных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Число разных элементов в столбце Владелец данных по соглашению]" caption="Число разных элементов в столбце Владелец данных по соглашению" measure="1" displayFolder="" measureGroup="Таблица4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Число элементов в столбце Наименование соглашения]" caption="Число элементов в столбце Наименование соглашения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Число разных элементов в столбце Наименование соглашения]" caption="Число разных элементов в столбце Наименование соглашения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Таблица4" uniqueName="[Таблица4]" caption="Таблица4"/>
  </dimensions>
  <measureGroups count="1">
    <measureGroup name="Таблица4" caption="Таблица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ртемьев Валерий Иванович" refreshedDate="45742.44409178241" backgroundQuery="1" createdVersion="6" refreshedVersion="6" minRefreshableVersion="3" recordCount="0" supportSubquery="1" supportAdvancedDrill="1" xr:uid="{00000000-000A-0000-FFFF-FFFF14000000}">
  <cacheSource type="external" connectionId="1"/>
  <cacheFields count="1">
    <cacheField name="[Measures].[Число разных элементов в столбце Получатель информации по соглашению]" caption="Число разных элементов в столбце Получатель информации по соглашению" numFmtId="0" hierarchy="11" level="32767"/>
  </cacheFields>
  <cacheHierarchies count="16">
    <cacheHierarchy uniqueName="[Таблица4].[№ п/п]" caption="№ п/п" attribute="1" defaultMemberUniqueName="[Таблица4].[№ п/п].[All]" allUniqueName="[Таблица4].[№ п/п].[All]" dimensionUniqueName="[Таблица4]" displayFolder="" count="0" memberValueDatatype="20" unbalanced="0"/>
    <cacheHierarchy uniqueName="[Таблица4].[Получатель информации по соглашению]" caption="Получатель информации по соглашению" attribute="1" defaultMemberUniqueName="[Таблица4].[Получатель информации по соглашению].[All]" allUniqueName="[Таблица4].[Получатель информации по соглашению].[All]" dimensionUniqueName="[Таблица4]" displayFolder="" count="0" memberValueDatatype="130" unbalanced="0"/>
    <cacheHierarchy uniqueName="[Таблица4].[Наименование соглашения]" caption="Наименование соглашения" attribute="1" defaultMemberUniqueName="[Таблица4].[Наименование соглашения].[All]" allUniqueName="[Таблица4].[Наименование соглашения].[All]" dimensionUniqueName="[Таблица4]" displayFolder="" count="0" memberValueDatatype="130" unbalanced="0"/>
    <cacheHierarchy uniqueName="[Таблица4].[Держатель соглашения]" caption="Держатель соглашения" attribute="1" defaultMemberUniqueName="[Таблица4].[Держатель соглашения].[All]" allUniqueName="[Таблица4].[Держатель соглашения].[All]" dimensionUniqueName="[Таблица4]" displayFolder="" count="0" memberValueDatatype="130" unbalanced="0"/>
    <cacheHierarchy uniqueName="[Таблица4].[Владелец данных по соглашению]" caption="Владелец данных по соглашению" attribute="1" defaultMemberUniqueName="[Таблица4].[Владелец данных по соглашению].[All]" allUniqueName="[Таблица4].[Владелец данных по соглашению].[All]" dimensionUniqueName="[Таблица4]" displayFolder="" count="0" memberValueDatatype="130" unbalanced="0"/>
    <cacheHierarchy uniqueName="[Таблица4].[Отправитель информации]" caption="Отправитель информации" attribute="1" defaultMemberUniqueName="[Таблица4].[Отправитель информации].[All]" allUniqueName="[Таблица4].[Отправитель информации].[All]" dimensionUniqueName="[Таблица4]" displayFolder="" count="0" memberValueDatatype="130" unbalanced="0"/>
    <cacheHierarchy uniqueName="[Таблица4].[Участие ДДПП]" caption="Участие ДДПП" attribute="1" defaultMemberUniqueName="[Таблица4].[Участие ДДПП].[All]" allUniqueName="[Таблица4].[Участие ДДПП].[All]" dimensionUniqueName="[Таблица4]" displayFolder="" count="0" memberValueDatatype="130" unbalanced="0"/>
    <cacheHierarchy uniqueName="[Таблица4].[Комментарий]" caption="Комментарий" attribute="1" defaultMemberUniqueName="[Таблица4].[Комментарий].[All]" allUniqueName="[Таблица4].[Комментарий].[All]" dimensionUniqueName="[Таблица4]" displayFolder="" count="0" memberValueDatatype="130" unbalanced="0"/>
    <cacheHierarchy uniqueName="[Measures].[__XL_Count Таблица4]" caption="__XL_Count Таблица4" measure="1" displayFolder="" measureGroup="Таблица4" count="0" hidden="1"/>
    <cacheHierarchy uniqueName="[Measures].[__No measures defined]" caption="__No measures defined" measure="1" displayFolder="" count="0" hidden="1"/>
    <cacheHierarchy uniqueName="[Measures].[Число элементов в столбце Получатель информации по соглашению]" caption="Число элементов в столбце Получатель информации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разных элементов в столбце Получатель информации по соглашению]" caption="Число разных элементов в столбце Получатель информации по соглашению" measure="1" displayFolder="" measureGroup="Таблица4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Владелец данных по соглашению]" caption="Число элементов в столбце Владелец данных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Число разных элементов в столбце Владелец данных по соглашению]" caption="Число разных элементов в столбце Владелец данных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Число элементов в столбце Наименование соглашения]" caption="Число элементов в столбце Наименование соглашения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Число разных элементов в столбце Наименование соглашения]" caption="Число разных элементов в столбце Наименование соглашения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Таблица4" uniqueName="[Таблица4]" caption="Таблица4"/>
  </dimensions>
  <measureGroups count="1">
    <measureGroup name="Таблица4" caption="Таблица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ртемьев Валерий Иванович" refreshedDate="45742.512981944441" backgroundQuery="1" createdVersion="6" refreshedVersion="6" minRefreshableVersion="3" recordCount="0" supportSubquery="1" supportAdvancedDrill="1" xr:uid="{00000000-000A-0000-FFFF-FFFF15000000}">
  <cacheSource type="external" connectionId="1"/>
  <cacheFields count="3">
    <cacheField name="[Таблица4].[Получатель информации по соглашению].[Получатель информации по соглашению]" caption="Получатель информации по соглашению" numFmtId="0" hierarchy="1" level="1">
      <sharedItems count="27">
        <s v="Агентство по страхованию вкладов"/>
        <s v="АНО &quot;СОДФУ&quot;"/>
        <s v="АО &quot;ДОМ.РФ&quot;"/>
        <s v="АО «Корпорация «МСП»"/>
        <s v="Госкорпорация &quot;Росатом&quot;"/>
        <s v="Госкорпорация «Роскосмос»"/>
        <s v="Государственная корпорация развития ВЭБ.РФ"/>
        <s v="МВД России"/>
        <s v="Министерство здравоохранения Российской Федерации"/>
        <s v="Министерство транспорта Российской Федерации"/>
        <s v="Минэкономразвития России"/>
        <s v="Московская биржа, ФБ ММВБ, НКЦ"/>
        <s v="ООО «Сбондс.ру»"/>
        <s v="Росреестр"/>
        <s v="Росстат"/>
        <s v="Роструд"/>
        <s v="Росфинмониторинг"/>
        <s v="РСА"/>
        <s v="Социальный фонд России"/>
        <s v="СРО ААС"/>
        <s v="СЧЕТНАЯ ПАЛАТА"/>
        <s v="ФАС РОССИИ"/>
        <s v="Федеральная служба судебных приставов"/>
        <s v="ФЕДЕРАЛЬНОЕ КАЗНАЧЕЙСТВО"/>
        <s v="ФНС РОССИИ"/>
        <s v="Фонд социального страхования Российской Федерации"/>
        <s v="ФТС РОССИИ"/>
      </sharedItems>
    </cacheField>
    <cacheField name="[Таблица4].[Владелец данных по соглашению].[Владелец данных по соглашению]" caption="Владелец данных по соглашению" numFmtId="0" hierarchy="4" level="1">
      <sharedItems count="28">
        <s v="Главная инспекция Банка России"/>
        <s v="Департамент банковского регулирования и аналитики"/>
        <s v="Департамент безопасности Банка России"/>
        <s v="Департамент бухгалтерского учета и отчетности"/>
        <s v="Департамент внутреннего аудита"/>
        <s v="Департамент данных, проектов и процессов"/>
        <s v="Департамент денежно-кредитной политики"/>
        <s v="Департамент допуска и прекращения деятельности финансовых организаций"/>
        <s v="Департамент инвестиционных финансовых посредников"/>
        <s v="Департамент информационных технологий"/>
        <s v="Департамент инфраструктуры финансового рынка"/>
        <s v="Департамент кадровой политики"/>
        <s v="Департамент корпоративных отношений"/>
        <s v="Департамент налично-денежного обращения"/>
        <s v="Департамент национальной платежной системы"/>
        <s v="Департамент небанковского кредитования"/>
        <s v="Департамент недвижимости Банка России"/>
        <s v="Департамент операций на финансовых рынках"/>
        <s v="Департамент статистики"/>
        <s v="Департамент страхового рынка"/>
        <s v="Департамент финансового мониторинга и валютного контроля"/>
        <s v="Департамент финансового оздоровления"/>
        <s v="Департамент финансовой стабильности"/>
        <s v="Департамент финансовых посредников"/>
        <s v="Операционный департамент"/>
        <s v="Служба по защите прав потребителей и обеспечению доступности финансовых услуг"/>
        <s v="Служба текущего банковского надзора"/>
        <s v="Юридический департамент"/>
      </sharedItems>
    </cacheField>
    <cacheField name="[Measures].[Число элементов в столбце Владелец данных по соглашению]" caption="Число элементов в столбце Владелец данных по соглашению" numFmtId="0" hierarchy="12" level="32767"/>
  </cacheFields>
  <cacheHierarchies count="16">
    <cacheHierarchy uniqueName="[Таблица4].[№ п/п]" caption="№ п/п" attribute="1" defaultMemberUniqueName="[Таблица4].[№ п/п].[All]" allUniqueName="[Таблица4].[№ п/п].[All]" dimensionUniqueName="[Таблица4]" displayFolder="" count="0" memberValueDatatype="20" unbalanced="0"/>
    <cacheHierarchy uniqueName="[Таблица4].[Получатель информации по соглашению]" caption="Получатель информации по соглашению" attribute="1" defaultMemberUniqueName="[Таблица4].[Получатель информации по соглашению].[All]" allUniqueName="[Таблица4].[Получатель информации по соглашению].[All]" dimensionUniqueName="[Таблица4]" displayFolder="" count="2" memberValueDatatype="130" unbalanced="0">
      <fieldsUsage count="2">
        <fieldUsage x="-1"/>
        <fieldUsage x="0"/>
      </fieldsUsage>
    </cacheHierarchy>
    <cacheHierarchy uniqueName="[Таблица4].[Наименование соглашения]" caption="Наименование соглашения" attribute="1" defaultMemberUniqueName="[Таблица4].[Наименование соглашения].[All]" allUniqueName="[Таблица4].[Наименование соглашения].[All]" dimensionUniqueName="[Таблица4]" displayFolder="" count="0" memberValueDatatype="130" unbalanced="0"/>
    <cacheHierarchy uniqueName="[Таблица4].[Держатель соглашения]" caption="Держатель соглашения" attribute="1" defaultMemberUniqueName="[Таблица4].[Держатель соглашения].[All]" allUniqueName="[Таблица4].[Держатель соглашения].[All]" dimensionUniqueName="[Таблица4]" displayFolder="" count="0" memberValueDatatype="130" unbalanced="0"/>
    <cacheHierarchy uniqueName="[Таблица4].[Владелец данных по соглашению]" caption="Владелец данных по соглашению" attribute="1" defaultMemberUniqueName="[Таблица4].[Владелец данных по соглашению].[All]" allUniqueName="[Таблица4].[Владелец данных по соглашению].[All]" dimensionUniqueName="[Таблица4]" displayFolder="" count="2" memberValueDatatype="130" unbalanced="0">
      <fieldsUsage count="2">
        <fieldUsage x="-1"/>
        <fieldUsage x="1"/>
      </fieldsUsage>
    </cacheHierarchy>
    <cacheHierarchy uniqueName="[Таблица4].[Отправитель информации]" caption="Отправитель информации" attribute="1" defaultMemberUniqueName="[Таблица4].[Отправитель информации].[All]" allUniqueName="[Таблица4].[Отправитель информации].[All]" dimensionUniqueName="[Таблица4]" displayFolder="" count="0" memberValueDatatype="130" unbalanced="0"/>
    <cacheHierarchy uniqueName="[Таблица4].[Участие ДДПП]" caption="Участие ДДПП" attribute="1" defaultMemberUniqueName="[Таблица4].[Участие ДДПП].[All]" allUniqueName="[Таблица4].[Участие ДДПП].[All]" dimensionUniqueName="[Таблица4]" displayFolder="" count="0" memberValueDatatype="130" unbalanced="0"/>
    <cacheHierarchy uniqueName="[Таблица4].[Комментарий]" caption="Комментарий" attribute="1" defaultMemberUniqueName="[Таблица4].[Комментарий].[All]" allUniqueName="[Таблица4].[Комментарий].[All]" dimensionUniqueName="[Таблица4]" displayFolder="" count="2" memberValueDatatype="130" unbalanced="0"/>
    <cacheHierarchy uniqueName="[Measures].[__XL_Count Таблица4]" caption="__XL_Count Таблица4" measure="1" displayFolder="" measureGroup="Таблица4" count="0" hidden="1"/>
    <cacheHierarchy uniqueName="[Measures].[__No measures defined]" caption="__No measures defined" measure="1" displayFolder="" count="0" hidden="1"/>
    <cacheHierarchy uniqueName="[Measures].[Число элементов в столбце Получатель информации по соглашению]" caption="Число элементов в столбце Получатель информации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разных элементов в столбце Получатель информации по соглашению]" caption="Число разных элементов в столбце Получатель информации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Владелец данных по соглашению]" caption="Число элементов в столбце Владелец данных по соглашению" measure="1" displayFolder="" measureGroup="Таблица4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Число разных элементов в столбце Владелец данных по соглашению]" caption="Число разных элементов в столбце Владелец данных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Число элементов в столбце Наименование соглашения]" caption="Число элементов в столбце Наименование соглашения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Число разных элементов в столбце Наименование соглашения]" caption="Число разных элементов в столбце Наименование соглашения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Таблица4" uniqueName="[Таблица4]" caption="Таблица4"/>
  </dimensions>
  <measureGroups count="1">
    <measureGroup name="Таблица4" caption="Таблица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ртемьев Валерий Иванович" refreshedDate="45742.516985300928" backgroundQuery="1" createdVersion="6" refreshedVersion="6" minRefreshableVersion="3" recordCount="0" supportSubquery="1" supportAdvancedDrill="1" xr:uid="{00000000-000A-0000-FFFF-FFFF16000000}">
  <cacheSource type="external" connectionId="1"/>
  <cacheFields count="2">
    <cacheField name="[Measures].[Число разных элементов в столбце Наименование соглашения]" caption="Число разных элементов в столбце Наименование соглашения" numFmtId="0" hierarchy="15" level="32767"/>
    <cacheField name="[Таблица4].[Комментарий].[Комментарий]" caption="Комментарий" numFmtId="0" hierarchy="7" level="1">
      <sharedItems containsSemiMixedTypes="0" containsNonDate="0" containsString="0"/>
    </cacheField>
  </cacheFields>
  <cacheHierarchies count="16">
    <cacheHierarchy uniqueName="[Таблица4].[№ п/п]" caption="№ п/п" attribute="1" defaultMemberUniqueName="[Таблица4].[№ п/п].[All]" allUniqueName="[Таблица4].[№ п/п].[All]" dimensionUniqueName="[Таблица4]" displayFolder="" count="0" memberValueDatatype="20" unbalanced="0"/>
    <cacheHierarchy uniqueName="[Таблица4].[Получатель информации по соглашению]" caption="Получатель информации по соглашению" attribute="1" defaultMemberUniqueName="[Таблица4].[Получатель информации по соглашению].[All]" allUniqueName="[Таблица4].[Получатель информации по соглашению].[All]" dimensionUniqueName="[Таблица4]" displayFolder="" count="0" memberValueDatatype="130" unbalanced="0"/>
    <cacheHierarchy uniqueName="[Таблица4].[Наименование соглашения]" caption="Наименование соглашения" attribute="1" defaultMemberUniqueName="[Таблица4].[Наименование соглашения].[All]" allUniqueName="[Таблица4].[Наименование соглашения].[All]" dimensionUniqueName="[Таблица4]" displayFolder="" count="0" memberValueDatatype="130" unbalanced="0"/>
    <cacheHierarchy uniqueName="[Таблица4].[Держатель соглашения]" caption="Держатель соглашения" attribute="1" defaultMemberUniqueName="[Таблица4].[Держатель соглашения].[All]" allUniqueName="[Таблица4].[Держатель соглашения].[All]" dimensionUniqueName="[Таблица4]" displayFolder="" count="0" memberValueDatatype="130" unbalanced="0"/>
    <cacheHierarchy uniqueName="[Таблица4].[Владелец данных по соглашению]" caption="Владелец данных по соглашению" attribute="1" defaultMemberUniqueName="[Таблица4].[Владелец данных по соглашению].[All]" allUniqueName="[Таблица4].[Владелец данных по соглашению].[All]" dimensionUniqueName="[Таблица4]" displayFolder="" count="0" memberValueDatatype="130" unbalanced="0"/>
    <cacheHierarchy uniqueName="[Таблица4].[Отправитель информации]" caption="Отправитель информации" attribute="1" defaultMemberUniqueName="[Таблица4].[Отправитель информации].[All]" allUniqueName="[Таблица4].[Отправитель информации].[All]" dimensionUniqueName="[Таблица4]" displayFolder="" count="0" memberValueDatatype="130" unbalanced="0"/>
    <cacheHierarchy uniqueName="[Таблица4].[Участие ДДПП]" caption="Участие ДДПП" attribute="1" defaultMemberUniqueName="[Таблица4].[Участие ДДПП].[All]" allUniqueName="[Таблица4].[Участие ДДПП].[All]" dimensionUniqueName="[Таблица4]" displayFolder="" count="2" memberValueDatatype="130" unbalanced="0"/>
    <cacheHierarchy uniqueName="[Таблица4].[Комментарий]" caption="Комментарий" attribute="1" defaultMemberUniqueName="[Таблица4].[Комментарий].[All]" allUniqueName="[Таблица4].[Комментарий].[All]" dimensionUniqueName="[Таблица4]" displayFolder="" count="2" memberValueDatatype="130" unbalanced="0">
      <fieldsUsage count="2">
        <fieldUsage x="-1"/>
        <fieldUsage x="1"/>
      </fieldsUsage>
    </cacheHierarchy>
    <cacheHierarchy uniqueName="[Measures].[__XL_Count Таблица4]" caption="__XL_Count Таблица4" measure="1" displayFolder="" measureGroup="Таблица4" count="0" hidden="1"/>
    <cacheHierarchy uniqueName="[Measures].[__No measures defined]" caption="__No measures defined" measure="1" displayFolder="" count="0" hidden="1"/>
    <cacheHierarchy uniqueName="[Measures].[Число элементов в столбце Получатель информации по соглашению]" caption="Число элементов в столбце Получатель информации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разных элементов в столбце Получатель информации по соглашению]" caption="Число разных элементов в столбце Получатель информации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Владелец данных по соглашению]" caption="Число элементов в столбце Владелец данных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Число разных элементов в столбце Владелец данных по соглашению]" caption="Число разных элементов в столбце Владелец данных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Число элементов в столбце Наименование соглашения]" caption="Число элементов в столбце Наименование соглашения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Число разных элементов в столбце Наименование соглашения]" caption="Число разных элементов в столбце Наименование соглашения" measure="1" displayFolder="" measureGroup="Таблица4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Таблица4" uniqueName="[Таблица4]" caption="Таблица4"/>
  </dimensions>
  <measureGroups count="1">
    <measureGroup name="Таблица4" caption="Таблица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ртемьев Валерий Иванович" refreshedDate="45742.529178124998" backgroundQuery="1" createdVersion="6" refreshedVersion="6" minRefreshableVersion="3" recordCount="0" supportSubquery="1" supportAdvancedDrill="1" xr:uid="{00000000-000A-0000-FFFF-FFFF17000000}">
  <cacheSource type="external" connectionId="1"/>
  <cacheFields count="3">
    <cacheField name="[Таблица4].[Комментарий].[Комментарий]" caption="Комментарий" numFmtId="0" hierarchy="7" level="1">
      <sharedItems containsSemiMixedTypes="0" containsNonDate="0" containsString="0"/>
    </cacheField>
    <cacheField name="[Таблица4].[Получатель информации по соглашению].[Получатель информации по соглашению]" caption="Получатель информации по соглашению" numFmtId="0" hierarchy="1" level="1">
      <sharedItems count="12">
        <s v="АО &quot;ДОМ.РФ&quot;"/>
        <s v="АО «Корпорация «МСП»"/>
        <s v="Госкорпорация &quot;Росатом&quot;"/>
        <s v="Госкорпорация «Роскосмос»"/>
        <s v="Государственная корпорация развития ВЭБ.РФ"/>
        <s v="МВД России"/>
        <s v="Московская биржа, ФБ ММВБ, НКЦ"/>
        <s v="ООО «Сбондс.ру»"/>
        <s v="Росреестр"/>
        <s v="Роструд"/>
        <s v="Росфинмониторинг"/>
        <s v="ФНС РОССИИ"/>
      </sharedItems>
    </cacheField>
    <cacheField name="[Measures].[Число разных элементов в столбце Наименование соглашения]" caption="Число разных элементов в столбце Наименование соглашения" numFmtId="0" hierarchy="15" level="32767"/>
  </cacheFields>
  <cacheHierarchies count="16">
    <cacheHierarchy uniqueName="[Таблица4].[№ п/п]" caption="№ п/п" attribute="1" defaultMemberUniqueName="[Таблица4].[№ п/п].[All]" allUniqueName="[Таблица4].[№ п/п].[All]" dimensionUniqueName="[Таблица4]" displayFolder="" count="0" memberValueDatatype="20" unbalanced="0"/>
    <cacheHierarchy uniqueName="[Таблица4].[Получатель информации по соглашению]" caption="Получатель информации по соглашению" attribute="1" defaultMemberUniqueName="[Таблица4].[Получатель информации по соглашению].[All]" allUniqueName="[Таблица4].[Получатель информации по соглашению].[All]" dimensionUniqueName="[Таблица4]" displayFolder="" count="2" memberValueDatatype="130" unbalanced="0">
      <fieldsUsage count="2">
        <fieldUsage x="-1"/>
        <fieldUsage x="1"/>
      </fieldsUsage>
    </cacheHierarchy>
    <cacheHierarchy uniqueName="[Таблица4].[Наименование соглашения]" caption="Наименование соглашения" attribute="1" defaultMemberUniqueName="[Таблица4].[Наименование соглашения].[All]" allUniqueName="[Таблица4].[Наименование соглашения].[All]" dimensionUniqueName="[Таблица4]" displayFolder="" count="2" memberValueDatatype="130" unbalanced="0"/>
    <cacheHierarchy uniqueName="[Таблица4].[Держатель соглашения]" caption="Держатель соглашения" attribute="1" defaultMemberUniqueName="[Таблица4].[Держатель соглашения].[All]" allUniqueName="[Таблица4].[Держатель соглашения].[All]" dimensionUniqueName="[Таблица4]" displayFolder="" count="0" memberValueDatatype="130" unbalanced="0"/>
    <cacheHierarchy uniqueName="[Таблица4].[Владелец данных по соглашению]" caption="Владелец данных по соглашению" attribute="1" defaultMemberUniqueName="[Таблица4].[Владелец данных по соглашению].[All]" allUniqueName="[Таблица4].[Владелец данных по соглашению].[All]" dimensionUniqueName="[Таблица4]" displayFolder="" count="0" memberValueDatatype="130" unbalanced="0"/>
    <cacheHierarchy uniqueName="[Таблица4].[Отправитель информации]" caption="Отправитель информации" attribute="1" defaultMemberUniqueName="[Таблица4].[Отправитель информации].[All]" allUniqueName="[Таблица4].[Отправитель информации].[All]" dimensionUniqueName="[Таблица4]" displayFolder="" count="0" memberValueDatatype="130" unbalanced="0"/>
    <cacheHierarchy uniqueName="[Таблица4].[Участие ДДПП]" caption="Участие ДДПП" attribute="1" defaultMemberUniqueName="[Таблица4].[Участие ДДПП].[All]" allUniqueName="[Таблица4].[Участие ДДПП].[All]" dimensionUniqueName="[Таблица4]" displayFolder="" count="2" memberValueDatatype="130" unbalanced="0"/>
    <cacheHierarchy uniqueName="[Таблица4].[Комментарий]" caption="Комментарий" attribute="1" defaultMemberUniqueName="[Таблица4].[Комментарий].[All]" allUniqueName="[Таблица4].[Комментарий].[All]" dimensionUniqueName="[Таблица4]" displayFolder="" count="2" memberValueDatatype="130" unbalanced="0">
      <fieldsUsage count="2">
        <fieldUsage x="-1"/>
        <fieldUsage x="0"/>
      </fieldsUsage>
    </cacheHierarchy>
    <cacheHierarchy uniqueName="[Measures].[__XL_Count Таблица4]" caption="__XL_Count Таблица4" measure="1" displayFolder="" measureGroup="Таблица4" count="0" hidden="1"/>
    <cacheHierarchy uniqueName="[Measures].[__No measures defined]" caption="__No measures defined" measure="1" displayFolder="" count="0" hidden="1"/>
    <cacheHierarchy uniqueName="[Measures].[Число элементов в столбце Получатель информации по соглашению]" caption="Число элементов в столбце Получатель информации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разных элементов в столбце Получатель информации по соглашению]" caption="Число разных элементов в столбце Получатель информации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Владелец данных по соглашению]" caption="Число элементов в столбце Владелец данных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Число разных элементов в столбце Владелец данных по соглашению]" caption="Число разных элементов в столбце Владелец данных по соглашению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Число элементов в столбце Наименование соглашения]" caption="Число элементов в столбце Наименование соглашения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Число разных элементов в столбце Наименование соглашения]" caption="Число разных элементов в столбце Наименование соглашения" measure="1" displayFolder="" measureGroup="Таблица4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Таблица4" uniqueName="[Таблица4]" caption="Таблица4"/>
  </dimensions>
  <measureGroups count="1">
    <measureGroup name="Таблица4" caption="Таблица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">
  <r>
    <x v="0"/>
    <x v="0"/>
    <s v="Соглашение об информационном взаимодействии между Центральным банком Российской Федерации и автономной некоммерческой организацией «Служба обеспечения деятельности финансового уполномоченного» от 13.04.2022 № БР-Д-59/341"/>
    <x v="0"/>
    <x v="0"/>
    <x v="0"/>
    <s v="внесение (актуализация) записи в Реестре соглашений, рассмотрение проектов соглашений / регламентов"/>
  </r>
  <r>
    <x v="1"/>
    <x v="1"/>
    <s v="​Соглашение между Акционерным обществом «ДОМ.РФ» и Центральным банком Российской Федерации от 13.12.2023 № БР-Д-46-6-1-1/1628/16/9324-23"/>
    <x v="1"/>
    <x v="1"/>
    <x v="1"/>
    <s v="внесение (актуализация) записи в Реестре соглашений, рассмотрение проектов соглашений / регламентов"/>
  </r>
  <r>
    <x v="1"/>
    <x v="1"/>
    <s v="​Соглашение между Акционерным обществом «ДОМ.РФ» и Центральным банком Российской Федерации от 13.12.2023 № БР-Д-46-6-1-1/1628/16/9324-23"/>
    <x v="1"/>
    <x v="2"/>
    <x v="2"/>
    <s v="внесение (актуализация) записи в Реестре соглашений, рассмотрение проектов соглашений / регламентов"/>
  </r>
  <r>
    <x v="2"/>
    <x v="2"/>
    <s v="​Соглашение о взаимодействии между Центральным банком Российской Федерации и Российским Союзом Автостраховщиков от 02.07.2015 № БР-Д-59/290"/>
    <x v="0"/>
    <x v="0"/>
    <x v="0"/>
    <s v="внесение (актуализация) записи в Реестре соглашений, рассмотрение проектов соглашений / регламентов"/>
  </r>
  <r>
    <x v="3"/>
    <x v="3"/>
    <s v="​​Соглашение о сотрудничестве между Счетной палатой Российской Федерации и Центральным банком Российской Федерации"/>
    <x v="2"/>
    <x v="3"/>
    <x v="3"/>
    <s v="внесение (актуализация) записи в Реестре соглашений, рассмотрение проектов соглашений / регламентов"/>
  </r>
  <r>
    <x v="4"/>
    <x v="4"/>
    <s v="Соглашение об информационном взаимодействии между Центральным банком Российской Федерации и Федеральной антимонопольной службой"/>
    <x v="3"/>
    <x v="1"/>
    <x v="1"/>
    <s v="внесение (актуализация) записи в Реестре соглашений, рассмотрение проектов соглашений / регламентов"/>
  </r>
  <r>
    <x v="5"/>
    <x v="5"/>
    <s v="​Соглашение об информационном взаимодействии между Федеральной службой судебных приставов и Центральным банком Российской Федерации"/>
    <x v="4"/>
    <x v="4"/>
    <x v="4"/>
    <s v="внесение (актуализация) записи в Реестре соглашений, рассмотрение проектов соглашений / регламентов"/>
  </r>
  <r>
    <x v="6"/>
    <x v="6"/>
    <s v="​Соглашение об информационном взаимодействии между Центральным банком Российской Федерации и Федеральным казначейством от 15 ноября 2006 года"/>
    <x v="5"/>
    <x v="2"/>
    <x v="2"/>
    <s v="внесение (актуализация) записи в Реестре соглашений, рассмотрение проектов соглашений / регламентов"/>
  </r>
  <r>
    <x v="6"/>
    <x v="6"/>
    <s v="​Соглашение об информационном взаимодействии между Центральным банком Российской Федерации и Федеральным казначейством от 15 ноября 2006 года"/>
    <x v="5"/>
    <x v="5"/>
    <x v="5"/>
    <s v="внесение (актуализация) записи в Реестре соглашений, рассмотрение проектов соглашений / регламентов"/>
  </r>
  <r>
    <x v="6"/>
    <x v="6"/>
    <s v="​Соглашение об информационном взаимодействии между Центральным банком Российской Федерации и Федеральным казначейством от 15 ноября 2006 года"/>
    <x v="5"/>
    <x v="1"/>
    <x v="6"/>
    <s v="внесение (актуализация) записи в Реестре соглашений, рассмотрение проектов соглашений / регламентов"/>
  </r>
  <r>
    <x v="6"/>
    <x v="6"/>
    <s v="​Соглашение об информационном взаимодействии между Центральным банком Российской Федерации и Федеральным казначейством от 15 ноября 2006 года"/>
    <x v="5"/>
    <x v="6"/>
    <x v="6"/>
    <s v="внесение (актуализация) записи в Реестре соглашений, рассмотрение проектов соглашений / регламентов"/>
  </r>
  <r>
    <x v="6"/>
    <x v="6"/>
    <s v="​Соглашение об информационном взаимодействии между Центральным банком Российской Федерации и Федеральным казначейством от 15 ноября 2006 года"/>
    <x v="5"/>
    <x v="7"/>
    <x v="7"/>
    <s v="внесение (актуализация) записи в Реестре соглашений, рассмотрение проектов соглашений / регламентов"/>
  </r>
  <r>
    <x v="6"/>
    <x v="6"/>
    <s v="​Соглашение об информационном взаимодействии между Центральным банком Российской Федерации и Федеральным казначейством от 15 ноября 2006 года"/>
    <x v="5"/>
    <x v="8"/>
    <x v="8"/>
    <s v="внесение (актуализация) записи в Реестре соглашений, рассмотрение проектов соглашений / регламентов"/>
  </r>
  <r>
    <x v="6"/>
    <x v="6"/>
    <s v="​Соглашение об информационном взаимодействии между Центральным банком Российской Федерации и Федеральным казначейством от 15 ноября 2006 года"/>
    <x v="5"/>
    <x v="9"/>
    <x v="9"/>
    <s v="внесение (актуализация) записи в Реестре соглашений, рассмотрение проектов соглашений / регламентов"/>
  </r>
  <r>
    <x v="6"/>
    <x v="6"/>
    <s v="​Соглашение об информационном взаимодействии между Центральным банком Российской Федерации и Федеральным казначейством от 15 ноября 2006 года"/>
    <x v="5"/>
    <x v="10"/>
    <x v="10"/>
    <s v="внесение (актуализация) записи в Реестре соглашений, рассмотрение проектов соглашений / регламентов"/>
  </r>
  <r>
    <x v="7"/>
    <x v="7"/>
    <s v="​Соглашение об информационном взаимодействии между Центральным банком Российской Федерации и Федеральной налоговой службой № 01-15/3182/ММВ-27-2/5@ от 29.06.2010"/>
    <x v="1"/>
    <x v="2"/>
    <x v="11"/>
    <s v="актуализация соглашения, подготовка и направление уведомлений по ГБФО в ДИТ на наполнения ГИРБО, подготовка ответов на запросы, подготовка и актуализация регламента ДДПП и ДИТ, актуализация записи  в Реестре соглашений, рассмотрение проектов межведомственных регламентов, переписка с ФОИВ о потребностях СП БР, выработка решения БР о перечне организаций, ГБФО которых дб закрыто в ГИРБО"/>
  </r>
  <r>
    <x v="7"/>
    <x v="7"/>
    <s v="​Соглашение об информационном взаимодействии между Центральным банком Российской Федерации и Федеральной налоговой службой № 01-15/3182/ММВ-27-2/5@ от 29.06.2010"/>
    <x v="1"/>
    <x v="11"/>
    <x v="12"/>
    <s v="актуализация соглашения, подготовка и направление уведомлений по ГБФО в ДИТ на наполнения ГИРБО, подготовка ответов на запросы, подготовка и актуализация регламента ДДПП и ДИТ, актуализация записи  в Реестре соглашений, рассмотрение проектов межведомственных регламентов, переписка с ФОИВ о потребностях СП БР, выработка решения БР о перечне организаций, ГБФО которых дб закрыто в ГИРБО"/>
  </r>
  <r>
    <x v="7"/>
    <x v="7"/>
    <s v="​Соглашение об информационном взаимодействии между Центральным банком Российской Федерации и Федеральной налоговой службой № 01-15/3182/ММВ-27-2/5@ от 29.06.2010"/>
    <x v="1"/>
    <x v="6"/>
    <x v="11"/>
    <s v="актуализация соглашения, подготовка и направление уведомлений по ГБФО в ДИТ на наполнения ГИРБО, подготовка ответов на запросы, подготовка и актуализация регламента ДДПП и ДИТ, актуализация записи  в Реестре соглашений, рассмотрение проектов межведомственных регламентов, переписка с ФОИВ о потребностях СП БР, выработка решения БР о перечне организаций, ГБФО которых дб закрыто в ГИРБО"/>
  </r>
  <r>
    <x v="7"/>
    <x v="7"/>
    <s v="​Соглашение об информационном взаимодействии между Центральным банком Российской Федерации и Федеральной налоговой службой № 01-15/3182/ММВ-27-2/5@ от 29.06.2010"/>
    <x v="1"/>
    <x v="12"/>
    <x v="11"/>
    <s v="актуализация соглашения, подготовка и направление уведомлений по ГБФО в ДИТ на наполнения ГИРБО, подготовка ответов на запросы, подготовка и актуализация регламента ДДПП и ДИТ, актуализация записи  в Реестре соглашений, рассмотрение проектов межведомственных регламентов, переписка с ФОИВ о потребностях СП БР, выработка решения БР о перечне организаций, ГБФО которых дб закрыто в ГИРБО"/>
  </r>
  <r>
    <x v="7"/>
    <x v="7"/>
    <s v="​Соглашение об информационном взаимодействии между Центральным банком Российской Федерации и Федеральной налоговой службой № 01-15/3182/ММВ-27-2/5@ от 29.06.2010"/>
    <x v="1"/>
    <x v="13"/>
    <x v="11"/>
    <s v="актуализация соглашения, подготовка и направление уведомлений по ГБФО в ДИТ на наполнения ГИРБО, подготовка ответов на запросы, подготовка и актуализация регламента ДДПП и ДИТ, актуализация записи  в Реестре соглашений, рассмотрение проектов межведомственных регламентов, переписка с ФОИВ о потребностях СП БР, выработка решения БР о перечне организаций, ГБФО которых дб закрыто в ГИРБО"/>
  </r>
  <r>
    <x v="7"/>
    <x v="7"/>
    <s v="​Соглашение об информационном взаимодействии между Центральным банком Российской Федерации и Федеральной налоговой службой № 01-15/3182/ММВ-27-2/5@ от 29.06.2010"/>
    <x v="1"/>
    <x v="14"/>
    <x v="11"/>
    <s v="актуализация соглашения, подготовка и направление уведомлений по ГБФО в ДИТ на наполнения ГИРБО, подготовка ответов на запросы, подготовка и актуализация регламента ДДПП и ДИТ, актуализация записи  в Реестре соглашений, рассмотрение проектов межведомственных регламентов, переписка с ФОИВ о потребностях СП БР, выработка решения БР о перечне организаций, ГБФО которых дб закрыто в ГИРБО"/>
  </r>
  <r>
    <x v="7"/>
    <x v="7"/>
    <s v="​Соглашение об информационном взаимодействии между Центральным банком Российской Федерации и Федеральной налоговой службой № 01-15/3182/ММВ-27-2/5@ от 29.06.2010"/>
    <x v="1"/>
    <x v="7"/>
    <x v="11"/>
    <s v="актуализация соглашения, подготовка и направление уведомлений по ГБФО в ДИТ на наполнения ГИРБО, подготовка ответов на запросы, подготовка и актуализация регламента ДДПП и ДИТ, актуализация записи  в Реестре соглашений, рассмотрение проектов межведомственных регламентов, переписка с ФОИВ о потребностях СП БР, выработка решения БР о перечне организаций, ГБФО которых дб закрыто в ГИРБО"/>
  </r>
  <r>
    <x v="7"/>
    <x v="7"/>
    <s v="​Соглашение об информационном взаимодействии между Центральным банком Российской Федерации и Федеральной налоговой службой № 01-15/3182/ММВ-27-2/5@ от 29.06.2010"/>
    <x v="1"/>
    <x v="15"/>
    <x v="11"/>
    <s v="актуализация соглашения, подготовка и направление уведомлений по ГБФО в ДИТ на наполнения ГИРБО, подготовка ответов на запросы, подготовка и актуализация регламента ДДПП и ДИТ, актуализация записи  в Реестре соглашений, рассмотрение проектов межведомственных регламентов, переписка с ФОИВ о потребностях СП БР, выработка решения БР о перечне организаций, ГБФО которых дб закрыто в ГИРБО"/>
  </r>
  <r>
    <x v="7"/>
    <x v="7"/>
    <s v="​Соглашение об информационном взаимодействии между Центральным банком Российской Федерации и Федеральной налоговой службой № 01-15/3182/ММВ-27-2/5@ от 29.06.2010"/>
    <x v="1"/>
    <x v="4"/>
    <x v="11"/>
    <s v="актуализация соглашения, подготовка и направление уведомлений по ГБФО в ДИТ на наполнения ГИРБО, подготовка ответов на запросы, подготовка и актуализация регламента ДДПП и ДИТ, актуализация записи  в Реестре соглашений, рассмотрение проектов межведомственных регламентов, переписка с ФОИВ о потребностях СП БР, выработка решения БР о перечне организаций, ГБФО которых дб закрыто в ГИРБО"/>
  </r>
  <r>
    <x v="7"/>
    <x v="7"/>
    <s v="​Соглашение об информационном взаимодействии между Центральным банком Российской Федерации и Федеральной налоговой службой № 01-15/3182/ММВ-27-2/5@ от 29.06.2010"/>
    <x v="1"/>
    <x v="8"/>
    <x v="11"/>
    <s v="актуализация соглашения, подготовка и направление уведомлений по ГБФО в ДИТ на наполнения ГИРБО, подготовка ответов на запросы, подготовка и актуализация регламента ДДПП и ДИТ, актуализация записи  в Реестре соглашений, рассмотрение проектов межведомственных регламентов, переписка с ФОИВ о потребностях СП БР, выработка решения БР о перечне организаций, ГБФО которых дб закрыто в ГИРБО"/>
  </r>
  <r>
    <x v="7"/>
    <x v="7"/>
    <s v="​Соглашение об информационном взаимодействии между Центральным банком Российской Федерации и Федеральной налоговой службой № 01-15/3182/ММВ-27-2/5@ от 29.06.2010"/>
    <x v="1"/>
    <x v="1"/>
    <x v="11"/>
    <s v="актуализация соглашения, подготовка и направление уведомлений по ГБФО в ДИТ на наполнения ГИРБО, подготовка ответов на запросы, подготовка и актуализация регламента ДДПП и ДИТ, актуализация записи  в Реестре соглашений, рассмотрение проектов межведомственных регламентов, переписка с ФОИВ о потребностях СП БР, выработка решения БР о перечне организаций, ГБФО которых дб закрыто в ГИРБО"/>
  </r>
  <r>
    <x v="7"/>
    <x v="7"/>
    <s v="​Соглашение об информационном взаимодействии между Центральным банком Российской Федерации и Федеральной налоговой службой № 01-15/3182/ММВ-27-2/5@ от 29.06.2010"/>
    <x v="1"/>
    <x v="9"/>
    <x v="11"/>
    <s v="актуализация соглашения, подготовка и направление уведомлений по ГБФО в ДИТ на наполнения ГИРБО, подготовка ответов на запросы, подготовка и актуализация регламента ДДПП и ДИТ, актуализация записи  в Реестре соглашений, рассмотрение проектов межведомственных регламентов, переписка с ФОИВ о потребностях СП БР, выработка решения БР о перечне организаций, ГБФО которых дб закрыто в ГИРБО"/>
  </r>
  <r>
    <x v="8"/>
    <x v="7"/>
    <s v="​Соглашение об обмене документами и информацией, связанными с проведением резидентиами и нерезидентами валютных операций между Центральным банком Российской Федерации и Федеральной налоговой службой"/>
    <x v="6"/>
    <x v="14"/>
    <x v="13"/>
    <s v="внесение (актуализация) записи в Реестре соглашений, рассмотрение проектов соглашений / регламентов"/>
  </r>
  <r>
    <x v="9"/>
    <x v="8"/>
    <s v="Соглашение об информационном взаимодействии между Центральным банком Российской Федерации и Саморегулируемой организацией аудиторов Ассоциацией «Содружество» от 29.03.2023 № БР-Д-28-6-1/375/1150"/>
    <x v="7"/>
    <x v="8"/>
    <x v="8"/>
    <s v="внесение (актуализация) записи в Реестре соглашений, рассмотрение проектов соглашений / регламентов"/>
  </r>
  <r>
    <x v="9"/>
    <x v="8"/>
    <s v="Соглашение об информационном взаимодействии между Центральным банком Российской Федерации и Саморегулируемой организацией аудиторов Ассоциацией «Содружество» от 29.03.2023 № БР-Д-28-6-1/375/1150"/>
    <x v="7"/>
    <x v="6"/>
    <x v="14"/>
    <s v="внесение (актуализация) записи в Реестре соглашений, рассмотрение проектов соглашений / регламентов"/>
  </r>
  <r>
    <x v="10"/>
    <x v="9"/>
    <s v="​Соглашение об информационном взаимодействии между Центральным банком Российской Федерации и Фондом социального страхования Российской Федерации"/>
    <x v="6"/>
    <x v="14"/>
    <x v="11"/>
    <s v="внесение (актуализация) записи в Реестре соглашений, рассмотрение проектов соглашений / регламентов"/>
  </r>
  <r>
    <x v="10"/>
    <x v="9"/>
    <s v="​Соглашение об информационном взаимодействии между Центральным банком Российской Федерации и Фондом социального страхования Российской Федерации"/>
    <x v="6"/>
    <x v="7"/>
    <x v="11"/>
    <s v="внесение (актуализация) записи в Реестре соглашений, рассмотрение проектов соглашений / регламентов"/>
  </r>
  <r>
    <x v="10"/>
    <x v="9"/>
    <s v="​Соглашение об информационном взаимодействии между Центральным банком Российской Федерации и Фондом социального страхования Российской Федерации"/>
    <x v="6"/>
    <x v="6"/>
    <x v="11"/>
    <s v="внесение (актуализация) записи в Реестре соглашений, рассмотрение проектов соглашений / регламентов"/>
  </r>
  <r>
    <x v="11"/>
    <x v="10"/>
    <s v="​​Соглашение об информационном взаимодействии Центрального банка Российской Федерации и Федеральной таможенной службы"/>
    <x v="6"/>
    <x v="10"/>
    <x v="15"/>
    <s v="внесение (актуализация) записи в Реестре соглашений, рассмотрение проектов соглашений / регламентов"/>
  </r>
  <r>
    <x v="11"/>
    <x v="10"/>
    <s v="​​Соглашение об информационном взаимодействии Центрального банка Российской Федерации и Федеральной таможенной службы"/>
    <x v="6"/>
    <x v="1"/>
    <x v="1"/>
    <s v="внесение (актуализация) записи в Реестре соглашений, рассмотрение проектов соглашений / регламентов"/>
  </r>
  <r>
    <x v="11"/>
    <x v="10"/>
    <s v="​​Соглашение об информационном взаимодействии Центрального банка Российской Федерации и Федеральной таможенной службы"/>
    <x v="6"/>
    <x v="2"/>
    <x v="2"/>
    <s v="внесение (актуализация) записи в Реестре соглашений, рассмотрение проектов соглашений / регламентов"/>
  </r>
  <r>
    <x v="11"/>
    <x v="10"/>
    <s v="​​Соглашение об информационном взаимодействии Центрального банка Российской Федерации и Федеральной таможенной службы"/>
    <x v="6"/>
    <x v="16"/>
    <x v="16"/>
    <s v="внесение (актуализация) записи в Реестре соглашений, рассмотрение проектов соглашений / регламентов"/>
  </r>
  <r>
    <x v="11"/>
    <x v="10"/>
    <s v="​​Соглашение об информационном взаимодействии Центрального банка Российской Федерации и Федеральной таможенной службы"/>
    <x v="6"/>
    <x v="7"/>
    <x v="7"/>
    <s v="внесение (актуализация) записи в Реестре соглашений, рассмотрение проектов соглашений / регламентов"/>
  </r>
  <r>
    <x v="11"/>
    <x v="10"/>
    <s v="​​Соглашение об информационном взаимодействии Центрального банка Российской Федерации и Федеральной таможенной службы"/>
    <x v="6"/>
    <x v="14"/>
    <x v="11"/>
    <s v="внесение (актуализация) записи в Реестре соглашений, рассмотрение проектов соглашений / регламентов"/>
  </r>
  <r>
    <x v="12"/>
    <x v="11"/>
    <s v="Соглашение об информационном взаимодействии между Центральным банком Российской Федерации и фондом пенсионного и социального страхования Российской Федерации и от 11.07.2023 № БР-Д-38-8/871"/>
    <x v="8"/>
    <x v="12"/>
    <x v="11"/>
    <s v="внесение (актуализация) записи в Реестре соглашений, рассмотрение проектов соглашений / регламентов"/>
  </r>
  <r>
    <x v="12"/>
    <x v="11"/>
    <s v="Соглашение об информационном взаимодействии между Центральным банком Российской Федерации и фондом пенсионного и социального страхования Российской Федерации и от 11.07.2023 № БР-Д-38-8/872"/>
    <x v="8"/>
    <x v="6"/>
    <x v="11"/>
    <s v="внесение (актуализация) записи в Реестре соглашений, рассмотрение проектов соглашений / регламентов"/>
  </r>
  <r>
    <x v="12"/>
    <x v="11"/>
    <s v="Соглашение об информационном взаимодействии между Центральным банком Российской Федерации и фондом пенсионного и социального страхования Российской Федерации и от 11.07.2023 № БР-Д-38-8/873"/>
    <x v="8"/>
    <x v="11"/>
    <x v="11"/>
    <s v="внесение (актуализация) записи в Реестре соглашений, рассмотрение проектов соглашений / регламентов"/>
  </r>
  <r>
    <x v="12"/>
    <x v="11"/>
    <s v="Соглашение об информационном взаимодействии между Центральным банком Российской Федерации и фондом пенсионного и социального страхования Российской Федерации и от 11.07.2023 № БР-Д-38-8/874"/>
    <x v="8"/>
    <x v="14"/>
    <x v="11"/>
    <s v="внесение (актуализация) записи в Реестре соглашений, рассмотрение проектов соглашений / регламентов"/>
  </r>
  <r>
    <x v="13"/>
    <x v="12"/>
    <s v="Соглашение об информационном взаимодействии между Министерством экономического развития Российской Федерации и Центральным банком Российской Федерации от 02.11.2022 № БР-Д-46-6-1-1/1294​"/>
    <x v="1"/>
    <x v="14"/>
    <x v="13"/>
    <s v="актуализация соглашения, подготовка ответов на запросы, актуализация записи  в Реестре соглашений, подготовка и направление отдельных данных"/>
  </r>
  <r>
    <x v="13"/>
    <x v="12"/>
    <s v="Соглашение об информационном взаимодействии между Министерством экономического развития Российской Федерации и Центральным банком Российской Федерации от 02.11.2022 № БР-Д-46-6-1-1/1294​"/>
    <x v="1"/>
    <x v="1"/>
    <x v="1"/>
    <s v="актуализация соглашения, подготовка ответов на запросы, актуализация записи  в Реестре соглашений, подготовка и направление отдельных данных"/>
  </r>
  <r>
    <x v="13"/>
    <x v="12"/>
    <s v="Соглашение об информационном взаимодействии между Министерством экономического развития Российской Федерации и Центральным банком Российской Федерации от 02.11.2022 № БР-Д-46-6-1-1/1294​"/>
    <x v="1"/>
    <x v="9"/>
    <x v="9"/>
    <s v="актуализация соглашения, подготовка ответов на запросы, актуализация записи  в Реестре соглашений, подготовка и направление отдельных данных"/>
  </r>
  <r>
    <x v="13"/>
    <x v="12"/>
    <s v="Соглашение об информационном взаимодействии между Министерством экономического развития Российской Федерации и Центральным банком Российской Федерации от 02.11.2022 № БР-Д-46-6-1-1/1294​"/>
    <x v="1"/>
    <x v="2"/>
    <x v="2"/>
    <s v="актуализация соглашения, подготовка ответов на запросы, актуализация записи  в Реестре соглашений, подготовка и направление отдельных данных"/>
  </r>
  <r>
    <x v="13"/>
    <x v="12"/>
    <s v="Соглашение об информационном взаимодействии между Министерством экономического развития Российской Федерации и Центральным банком Российской Федерации от 02.11.2022 № БР-Д-46-6-1-1/1294​"/>
    <x v="1"/>
    <x v="10"/>
    <x v="10"/>
    <s v="актуализация соглашения, подготовка ответов на запросы, актуализация записи  в Реестре соглашений, подготовка и направление отдельных данных"/>
  </r>
  <r>
    <x v="13"/>
    <x v="12"/>
    <s v="Соглашение об информационном взаимодействии между Министерством экономического развития Российской Федерации и Центральным банком Российской Федерации от 02.11.2022 № БР-Д-46-6-1-1/1294​"/>
    <x v="1"/>
    <x v="4"/>
    <x v="4"/>
    <s v="актуализация соглашения, подготовка ответов на запросы, актуализация записи  в Реестре соглашений, подготовка и направление отдельных данных"/>
  </r>
  <r>
    <x v="14"/>
    <x v="13"/>
    <s v="Соглашение о координации деятельности и обмене информации от 29.09.2004;_x000a_Соглашение о мониторинге финансовой устойчивости системы страхования вкладов и достаточности средств фонда обязательного страхования вкладов  от 17.09.2015 № БР-Д-33-3/486_x000a_"/>
    <x v="9"/>
    <x v="6"/>
    <x v="11"/>
    <s v="внесение (актуализация) записи в Реестре соглашений, рассмотрение проектов соглашений / регламентов"/>
  </r>
  <r>
    <x v="14"/>
    <x v="13"/>
    <s v="Соглашение о координации деятельности и обмене информации от 29.09.2004;_x000a_Соглашение о мониторинге финансовой устойчивости системы страхования вкладов и достаточности средств фонда обязательного страхования вкладов  от 17.09.2015 № БР-Д-33-3/486_x000a_"/>
    <x v="9"/>
    <x v="17"/>
    <x v="17"/>
    <s v="внесение (актуализация) записи в Реестре соглашений, рассмотрение проектов соглашений / регламентов"/>
  </r>
  <r>
    <x v="14"/>
    <x v="13"/>
    <s v="Соглашение о координации деятельности и обмене информации от 29.09.2004;_x000a_Соглашение о мониторинге финансовой устойчивости системы страхования вкладов и достаточности средств фонда обязательного страхования вкладов  от 17.09.2015 № БР-Д-33-3/486_x000a_"/>
    <x v="9"/>
    <x v="18"/>
    <x v="18"/>
    <s v="внесение (актуализация) записи в Реестре соглашений, рассмотрение проектов соглашений / регламентов"/>
  </r>
  <r>
    <x v="14"/>
    <x v="13"/>
    <s v="Соглашение о координации деятельности и обмене информации от 29.09.2004;_x000a_Соглашение о мониторинге финансовой устойчивости системы страхования вкладов и достаточности средств фонда обязательного страхования вкладов  от 17.09.2015 № БР-Д-33-3/486_x000a_"/>
    <x v="9"/>
    <x v="11"/>
    <x v="12"/>
    <s v="внесение (актуализация) записи в Реестре соглашений, рассмотрение проектов соглашений / регламентов"/>
  </r>
  <r>
    <x v="14"/>
    <x v="13"/>
    <s v="Соглашение о координации деятельности и обмене информации от 29.09.2004;_x000a_Соглашение о мониторинге финансовой устойчивости системы страхования вкладов и достаточности средств фонда обязательного страхования вкладов  от 17.09.2015 № БР-Д-33-3/486_x000a_"/>
    <x v="9"/>
    <x v="12"/>
    <x v="9"/>
    <s v="внесение (актуализация) записи в Реестре соглашений, рассмотрение проектов соглашений / регламентов"/>
  </r>
  <r>
    <x v="14"/>
    <x v="13"/>
    <s v="Соглашение о координации деятельности и обмене информации от 29.09.2004;_x000a_Соглашение о мониторинге финансовой устойчивости системы страхования вкладов и достаточности средств фонда обязательного страхования вкладов  от 17.09.2015 № БР-Д-33-3/486_x000a_"/>
    <x v="9"/>
    <x v="0"/>
    <x v="0"/>
    <s v="внесение (актуализация) записи в Реестре соглашений, рассмотрение проектов соглашений / регламентов"/>
  </r>
  <r>
    <x v="14"/>
    <x v="13"/>
    <s v="Соглашение о координации деятельности и обмене информации от 29.09.2004;_x000a_Соглашение о мониторинге финансовой устойчивости системы страхования вкладов и достаточности средств фонда обязательного страхования вкладов  от 17.09.2015 № БР-Д-33-3/486_x000a_"/>
    <x v="9"/>
    <x v="15"/>
    <x v="19"/>
    <s v="внесение (актуализация) записи в Реестре соглашений, рассмотрение проектов соглашений / регламентов"/>
  </r>
  <r>
    <x v="14"/>
    <x v="13"/>
    <s v="Соглашение о координации деятельности и обмене информации от 29.09.2004;_x000a_Соглашение о мониторинге финансовой устойчивости системы страхования вкладов и достаточности средств фонда обязательного страхования вкладов  от 17.09.2015 № БР-Д-33-3/486_x000a_"/>
    <x v="9"/>
    <x v="1"/>
    <x v="1"/>
    <s v="внесение (актуализация) записи в Реестре соглашений, рассмотрение проектов соглашений / регламентов"/>
  </r>
  <r>
    <x v="14"/>
    <x v="13"/>
    <s v="Соглашение о координации деятельности и обмене информации от 29.09.2004;_x000a_Соглашение о мониторинге финансовой устойчивости системы страхования вкладов и достаточности средств фонда обязательного страхования вкладов  от 17.09.2015 № БР-Д-33-3/486_x000a_"/>
    <x v="9"/>
    <x v="8"/>
    <x v="8"/>
    <s v="внесение (актуализация) записи в Реестре соглашений, рассмотрение проектов соглашений / регламентов"/>
  </r>
  <r>
    <x v="14"/>
    <x v="13"/>
    <s v="Соглашение о координации деятельности и обмене информации от 29.09.2004;_x000a_Соглашение о мониторинге финансовой устойчивости системы страхования вкладов и достаточности средств фонда обязательного страхования вкладов  от 17.09.2015 № БР-Д-33-3/486_x000a_"/>
    <x v="9"/>
    <x v="5"/>
    <x v="5"/>
    <s v="внесение (актуализация) записи в Реестре соглашений, рассмотрение проектов соглашений / регламентов"/>
  </r>
  <r>
    <x v="14"/>
    <x v="13"/>
    <s v="Соглашение о координации деятельности и обмене информации от 29.09.2004;_x000a_Соглашение о мониторинге финансовой устойчивости системы страхования вкладов и достаточности средств фонда обязательного страхования вкладов  от 17.09.2015 № БР-Д-33-3/486_x000a_"/>
    <x v="9"/>
    <x v="2"/>
    <x v="11"/>
    <s v="внесение (актуализация) записи в Реестре соглашений, рассмотрение проектов соглашений / регламентов"/>
  </r>
  <r>
    <x v="14"/>
    <x v="13"/>
    <s v="Соглашение о координации деятельности и обмене информации от 29.09.2004;_x000a_Соглашение о мониторинге финансовой устойчивости системы страхования вкладов и достаточности средств фонда обязательного страхования вкладов  от 17.09.2015 № БР-Д-33-3/486_x000a_"/>
    <x v="9"/>
    <x v="19"/>
    <x v="20"/>
    <s v="внесение (актуализация) записи в Реестре соглашений, рассмотрение проектов соглашений / регламентов"/>
  </r>
  <r>
    <x v="15"/>
    <x v="14"/>
    <s v="Соглашение об информационном взаимодействии между Министерством здравоохранения Российской Федерации и Центральным банком Российской Федерации от 30.12.2021 № БР-Д-43-1/1320"/>
    <x v="10"/>
    <x v="1"/>
    <x v="1"/>
    <s v="внесение (актуализация) записи в Реестре соглашений"/>
  </r>
  <r>
    <x v="16"/>
    <x v="15"/>
    <s v="Соглашение о взаимодействии между Министерством транспорта Российской Федерации, федеральным государственным бюджетным учреждением «Научный центр по комплексным транспортным проблемам Министерства транспорта Российской Федерации» и Центральным банком Российской Федерации от 27.12.2022 № БР-Д-15-1/1584_x000a_"/>
    <x v="10"/>
    <x v="1"/>
    <x v="1"/>
    <s v="внесение (актуализация) записи в Реестре соглашений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1"/>
    <x v="1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2"/>
    <x v="9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20"/>
    <x v="21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13"/>
    <x v="9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21"/>
    <x v="9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6"/>
    <x v="9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7"/>
    <x v="7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22"/>
    <x v="9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23"/>
    <x v="22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24"/>
    <x v="11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8"/>
    <x v="9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25"/>
    <x v="23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5"/>
    <x v="9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7"/>
    <x v="16"/>
    <s v="Соглашение об информационном взаимодействии Федеральной службы государственной статистики и Центрального банка Российской Федерации (№ 23-С/БР-Д-46-6-1-1/1155 от 01.12.2021)"/>
    <x v="1"/>
    <x v="26"/>
    <x v="24"/>
    <s v="актуализация соглашения, подготовка и направление отдельных данных, подготовка ответов на запросы, подготовка и актуализация регламента ДДПП и СП БР, актуализация записи  в Реестре соглашений, рассмотрение проектов регламента ДИТ и Росстат, мониторинг сроков направления информации в соответствии с регламентом ДДПП и СПБР, переписка с ФОИВ о потребностях СП БР, проведение опроса ГО БГ/БХ о предоставлении согласия на направление информации в Росстат"/>
  </r>
  <r>
    <x v="18"/>
    <x v="17"/>
    <s v="Генеральное соглашение об информационном взаимодействии между Центральным банком Российской Федерации и Федеральной службой по финансовому мониторингу, осуществляемом в соответствии с Федеральным законом «О противодействии легализации (отмыванию) доходов, полученных преступным путем, и финансированию терроризма» от 27.08.2015 № БР-Д-12-4/436/01-01-14/18191 _x000a_"/>
    <x v="6"/>
    <x v="14"/>
    <x v="13"/>
    <s v="внесение (актуализация) записи в Реестре соглашений"/>
  </r>
  <r>
    <x v="18"/>
    <x v="17"/>
    <s v="Генеральное соглашение об информационном взаимодействии между Центральным банком Российской Федерации и Федеральной службой по финансовому мониторингу, осуществляемом в соответствии с Федеральным законом «О противодействии легализации (отмыванию) доходов, полученных преступным путем, и финансированию терроризма» от 27.08.2015 № БР-Д-12-4/436/01-01-14/18191 _x000a_"/>
    <x v="6"/>
    <x v="6"/>
    <x v="14"/>
    <s v="внесение (актуализация) записи в Реестре соглашений"/>
  </r>
  <r>
    <x v="18"/>
    <x v="17"/>
    <s v="Генеральное соглашение об информационном взаимодействии между Центральным банком Российской Федерации и Федеральной службой по финансовому мониторингу, осуществляемом в соответствии с Федеральным законом «О противодействии легализации (отмыванию) доходов, полученных преступным путем, и финансированию терроризма» от 27.08.2015 № БР-Д-12-4/436/01-01-14/18191 _x000a_"/>
    <x v="6"/>
    <x v="7"/>
    <x v="15"/>
    <s v="внесение (актуализация) записи в Реестре соглашений"/>
  </r>
  <r>
    <x v="18"/>
    <x v="17"/>
    <s v="Генеральное соглашение об информационном взаимодействии между Центральным банком Российской Федерации и Федеральной службой по финансовому мониторингу, осуществляемом в соответствии с Федеральным законом «О противодействии легализации (отмыванию) доходов, полученных преступным путем, и финансированию терроризма» от 27.08.2015 № БР-Д-12-4/436/01-01-14/18191 _x000a_"/>
    <x v="6"/>
    <x v="2"/>
    <x v="2"/>
    <s v="внесение (актуализация) записи в Реестре соглашений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">
  <r>
    <n v="1"/>
    <x v="0"/>
    <x v="0"/>
  </r>
  <r>
    <n v="2"/>
    <x v="1"/>
    <x v="1"/>
  </r>
  <r>
    <n v="4"/>
    <x v="0"/>
    <x v="2"/>
  </r>
  <r>
    <n v="5"/>
    <x v="2"/>
    <x v="3"/>
  </r>
  <r>
    <n v="6"/>
    <x v="3"/>
    <x v="4"/>
  </r>
  <r>
    <n v="7"/>
    <x v="4"/>
    <x v="5"/>
  </r>
  <r>
    <n v="8"/>
    <x v="5"/>
    <x v="6"/>
  </r>
  <r>
    <n v="9"/>
    <x v="1"/>
    <x v="7"/>
  </r>
  <r>
    <n v="10"/>
    <x v="6"/>
    <x v="7"/>
  </r>
  <r>
    <n v="12"/>
    <x v="7"/>
    <x v="8"/>
  </r>
  <r>
    <n v="13"/>
    <x v="6"/>
    <x v="9"/>
  </r>
  <r>
    <n v="14"/>
    <x v="6"/>
    <x v="10"/>
  </r>
  <r>
    <n v="15"/>
    <x v="8"/>
    <x v="11"/>
  </r>
  <r>
    <n v="16"/>
    <x v="1"/>
    <x v="12"/>
  </r>
  <r>
    <n v="20"/>
    <x v="9"/>
    <x v="13"/>
  </r>
  <r>
    <n v="23"/>
    <x v="10"/>
    <x v="14"/>
  </r>
  <r>
    <n v="24"/>
    <x v="10"/>
    <x v="15"/>
  </r>
  <r>
    <n v="28"/>
    <x v="1"/>
    <x v="16"/>
  </r>
  <r>
    <n v="30"/>
    <x v="6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 таблица4" cacheId="20" applyNumberFormats="0" applyBorderFormats="0" applyFontFormats="0" applyPatternFormats="0" applyAlignmentFormats="0" applyWidthHeightFormats="1" dataCaption="Значения" updatedVersion="6" minRefreshableVersion="3" itemPrintTitles="1" createdVersion="6" indent="0" outline="1" outlineData="1" multipleFieldFilters="0" rowHeaderCaption="Владелец данных по соглашению">
  <location ref="A4:T33" firstHeaderRow="1" firstDataRow="2" firstDataCol="1"/>
  <pivotFields count="9">
    <pivotField showAll="0"/>
    <pivotField axis="axisCol" showAll="0" sortType="descending">
      <items count="34">
        <item m="1" x="27"/>
        <item n="АНО &quot;СОДФУ&quot;" m="1" x="26"/>
        <item m="1" x="24"/>
        <item m="1" x="32"/>
        <item m="1" x="21"/>
        <item m="1" x="31"/>
        <item x="16"/>
        <item x="17"/>
        <item x="2"/>
        <item x="11"/>
        <item x="8"/>
        <item m="1" x="18"/>
        <item m="1" x="23"/>
        <item m="1" x="28"/>
        <item m="1" x="22"/>
        <item m="1" x="19"/>
        <item m="1" x="29"/>
        <item m="1" x="30"/>
        <item x="4"/>
        <item x="6"/>
        <item m="1" x="20"/>
        <item x="10"/>
        <item x="12"/>
        <item x="13"/>
        <item x="14"/>
        <item x="15"/>
        <item x="7"/>
        <item x="9"/>
        <item x="5"/>
        <item n="АНО &quot;СОДФУ&quot;2" m="1" x="25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axis="axisRow" showAll="0" sortType="descending">
      <items count="29">
        <item x="11"/>
        <item x="2"/>
        <item x="19"/>
        <item x="22"/>
        <item x="3"/>
        <item x="9"/>
        <item x="10"/>
        <item x="6"/>
        <item x="12"/>
        <item x="24"/>
        <item x="13"/>
        <item x="25"/>
        <item x="8"/>
        <item x="20"/>
        <item x="7"/>
        <item x="4"/>
        <item m="1" x="27"/>
        <item x="23"/>
        <item x="1"/>
        <item x="15"/>
        <item x="14"/>
        <item x="18"/>
        <item x="16"/>
        <item x="21"/>
        <item x="5"/>
        <item x="0"/>
        <item x="17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sortType="descending" defaultSubtotal="0">
      <items count="17">
        <item x="10"/>
        <item x="2"/>
        <item n="СП, участвующие в одном соглашении" h="1" x="16"/>
        <item x="8"/>
        <item x="9"/>
        <item x="5"/>
        <item x="11"/>
        <item x="12"/>
        <item x="7"/>
        <item x="6"/>
        <item x="3"/>
        <item x="15"/>
        <item x="1"/>
        <item x="14"/>
        <item x="13"/>
        <item x="4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 defaultSubtotal="0">
      <items count="27">
        <item x="16"/>
        <item n="Получатели с одним соглашением" x="22"/>
        <item x="0"/>
        <item x="21"/>
        <item x="13"/>
        <item x="20"/>
        <item x="9"/>
        <item x="10"/>
        <item x="6"/>
        <item x="3"/>
        <item x="15"/>
        <item x="17"/>
        <item x="14"/>
        <item x="11"/>
        <item x="18"/>
        <item x="19"/>
        <item x="1"/>
        <item x="12"/>
        <item x="5"/>
        <item x="7"/>
        <item x="8"/>
        <item x="2"/>
        <item x="4"/>
        <item x="23"/>
        <item x="24"/>
        <item x="25"/>
        <item x="2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28">
    <i>
      <x v="18"/>
    </i>
    <i>
      <x v="1"/>
    </i>
    <i>
      <x v="7"/>
    </i>
    <i>
      <x v="20"/>
    </i>
    <i>
      <x v="14"/>
    </i>
    <i>
      <x v="12"/>
    </i>
    <i>
      <x v="6"/>
    </i>
    <i>
      <x v="24"/>
    </i>
    <i>
      <x v="5"/>
    </i>
    <i>
      <x v="8"/>
    </i>
    <i>
      <x v="25"/>
    </i>
    <i>
      <x/>
    </i>
    <i>
      <x v="15"/>
    </i>
    <i>
      <x v="19"/>
    </i>
    <i>
      <x v="10"/>
    </i>
    <i>
      <x v="23"/>
    </i>
    <i>
      <x v="9"/>
    </i>
    <i>
      <x v="27"/>
    </i>
    <i>
      <x v="17"/>
    </i>
    <i>
      <x v="22"/>
    </i>
    <i>
      <x v="4"/>
    </i>
    <i>
      <x v="11"/>
    </i>
    <i>
      <x v="3"/>
    </i>
    <i>
      <x v="26"/>
    </i>
    <i>
      <x v="2"/>
    </i>
    <i>
      <x v="21"/>
    </i>
    <i>
      <x v="13"/>
    </i>
    <i t="grand">
      <x/>
    </i>
  </rowItems>
  <colFields count="1">
    <field x="1"/>
  </colFields>
  <colItems count="19">
    <i>
      <x v="6"/>
    </i>
    <i>
      <x v="26"/>
    </i>
    <i>
      <x v="23"/>
    </i>
    <i>
      <x v="19"/>
    </i>
    <i>
      <x v="21"/>
    </i>
    <i>
      <x v="22"/>
    </i>
    <i>
      <x v="9"/>
    </i>
    <i>
      <x v="7"/>
    </i>
    <i>
      <x v="27"/>
    </i>
    <i>
      <x v="10"/>
    </i>
    <i>
      <x v="32"/>
    </i>
    <i>
      <x v="28"/>
    </i>
    <i>
      <x v="31"/>
    </i>
    <i>
      <x v="30"/>
    </i>
    <i>
      <x v="8"/>
    </i>
    <i>
      <x v="24"/>
    </i>
    <i>
      <x v="18"/>
    </i>
    <i>
      <x v="25"/>
    </i>
    <i t="grand">
      <x/>
    </i>
  </colItems>
  <dataFields count="1">
    <dataField name="Для скольких взаимодействий готовятся данные?" fld="2" subtotal="count" baseField="0" baseItem="0"/>
  </dataFields>
  <formats count="86">
    <format dxfId="387">
      <pivotArea dataOnly="0" labelOnly="1" grandCol="1" outline="0" fieldPosition="0"/>
    </format>
    <format dxfId="386">
      <pivotArea dataOnly="0" labelOnly="1" grandCol="1" outline="0" fieldPosition="0"/>
    </format>
    <format dxfId="385">
      <pivotArea dataOnly="0" labelOnly="1" grandCol="1" outline="0" fieldPosition="0"/>
    </format>
    <format dxfId="384">
      <pivotArea dataOnly="0" labelOnly="1" grandCol="1" outline="0" fieldPosition="0"/>
    </format>
    <format dxfId="383">
      <pivotArea dataOnly="0" labelOnly="1" grandCol="1" outline="0" fieldPosition="0"/>
    </format>
    <format dxfId="382">
      <pivotArea dataOnly="0" labelOnly="1" grandRow="1" outline="0" fieldPosition="0"/>
    </format>
    <format dxfId="381">
      <pivotArea field="4" type="button" dataOnly="0" labelOnly="1" outline="0" axis="axisRow" fieldPosition="0"/>
    </format>
    <format dxfId="380">
      <pivotArea field="4" type="button" dataOnly="0" labelOnly="1" outline="0" axis="axisRow" fieldPosition="0"/>
    </format>
    <format dxfId="379">
      <pivotArea field="1" type="button" dataOnly="0" labelOnly="1" outline="0" axis="axisCol" fieldPosition="0"/>
    </format>
    <format dxfId="378">
      <pivotArea type="origin" dataOnly="0" labelOnly="1" outline="0" fieldPosition="0"/>
    </format>
    <format dxfId="377">
      <pivotArea dataOnly="0" labelOnly="1" fieldPosition="0">
        <references count="1">
          <reference field="1" count="0"/>
        </references>
      </pivotArea>
    </format>
    <format dxfId="376">
      <pivotArea dataOnly="0" labelOnly="1" fieldPosition="0">
        <references count="1">
          <reference field="1" count="0"/>
        </references>
      </pivotArea>
    </format>
    <format dxfId="375">
      <pivotArea dataOnly="0" labelOnly="1" fieldPosition="0">
        <references count="1">
          <reference field="1" count="0"/>
        </references>
      </pivotArea>
    </format>
    <format dxfId="374">
      <pivotArea dataOnly="0" labelOnly="1" fieldPosition="0">
        <references count="1">
          <reference field="4" count="0"/>
        </references>
      </pivotArea>
    </format>
    <format dxfId="373">
      <pivotArea dataOnly="0" labelOnly="1" fieldPosition="0">
        <references count="1">
          <reference field="4" count="0"/>
        </references>
      </pivotArea>
    </format>
    <format dxfId="372">
      <pivotArea collapsedLevelsAreSubtotals="1" fieldPosition="0">
        <references count="1">
          <reference field="4" count="0"/>
        </references>
      </pivotArea>
    </format>
    <format dxfId="371">
      <pivotArea grandRow="1" outline="0" collapsedLevelsAreSubtotals="1" fieldPosition="0"/>
    </format>
    <format dxfId="370">
      <pivotArea dataOnly="0" labelOnly="1" grandRow="1" outline="0" fieldPosition="0"/>
    </format>
    <format dxfId="369">
      <pivotArea collapsedLevelsAreSubtotals="1" fieldPosition="0">
        <references count="1"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68">
      <pivotArea dataOnly="0" labelOnly="1" fieldPosition="0">
        <references count="1"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67">
      <pivotArea collapsedLevelsAreSubtotals="1" fieldPosition="0">
        <references count="1">
          <reference field="4" count="9">
            <x v="0"/>
            <x v="5"/>
            <x v="6"/>
            <x v="8"/>
            <x v="10"/>
            <x v="15"/>
            <x v="19"/>
            <x v="24"/>
            <x v="25"/>
          </reference>
        </references>
      </pivotArea>
    </format>
    <format dxfId="366">
      <pivotArea dataOnly="0" labelOnly="1" fieldPosition="0">
        <references count="1">
          <reference field="4" count="9">
            <x v="0"/>
            <x v="5"/>
            <x v="6"/>
            <x v="8"/>
            <x v="10"/>
            <x v="15"/>
            <x v="19"/>
            <x v="24"/>
            <x v="25"/>
          </reference>
        </references>
      </pivotArea>
    </format>
    <format dxfId="365">
      <pivotArea collapsedLevelsAreSubtotals="1" fieldPosition="0">
        <references count="2">
          <reference field="1" count="8" selected="0">
            <x v="6"/>
            <x v="7"/>
            <x v="9"/>
            <x v="19"/>
            <x v="21"/>
            <x v="22"/>
            <x v="23"/>
            <x v="26"/>
          </reference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64">
      <pivotArea collapsedLevelsAreSubtotals="1" fieldPosition="0">
        <references count="2">
          <reference field="1" count="8" selected="0">
            <x v="6"/>
            <x v="7"/>
            <x v="9"/>
            <x v="19"/>
            <x v="21"/>
            <x v="22"/>
            <x v="23"/>
            <x v="26"/>
          </reference>
          <reference field="4" count="9">
            <x v="0"/>
            <x v="5"/>
            <x v="6"/>
            <x v="8"/>
            <x v="10"/>
            <x v="15"/>
            <x v="19"/>
            <x v="24"/>
            <x v="25"/>
          </reference>
        </references>
      </pivotArea>
    </format>
    <format dxfId="363">
      <pivotArea collapsedLevelsAreSubtotals="1" fieldPosition="0">
        <references count="2">
          <reference field="1" count="8" selected="0">
            <x v="6"/>
            <x v="7"/>
            <x v="9"/>
            <x v="19"/>
            <x v="21"/>
            <x v="22"/>
            <x v="23"/>
            <x v="26"/>
          </reference>
          <reference field="4" count="12">
            <x v="2"/>
            <x v="3"/>
            <x v="4"/>
            <x v="9"/>
            <x v="11"/>
            <x v="13"/>
            <x v="17"/>
            <x v="21"/>
            <x v="22"/>
            <x v="23"/>
            <x v="26"/>
            <x v="27"/>
          </reference>
        </references>
      </pivotArea>
    </format>
    <format dxfId="362">
      <pivotArea collapsedLevelsAreSubtotals="1" fieldPosition="0">
        <references count="2">
          <reference field="1" count="7" selected="0">
            <x v="8"/>
            <x v="11"/>
            <x v="18"/>
            <x v="24"/>
            <x v="25"/>
            <x v="28"/>
            <x v="29"/>
          </reference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61">
      <pivotArea collapsedLevelsAreSubtotals="1" fieldPosition="0">
        <references count="2">
          <reference field="1" count="7" selected="0">
            <x v="8"/>
            <x v="11"/>
            <x v="18"/>
            <x v="24"/>
            <x v="25"/>
            <x v="28"/>
            <x v="29"/>
          </reference>
          <reference field="4" count="9">
            <x v="0"/>
            <x v="5"/>
            <x v="6"/>
            <x v="8"/>
            <x v="10"/>
            <x v="15"/>
            <x v="19"/>
            <x v="24"/>
            <x v="25"/>
          </reference>
        </references>
      </pivotArea>
    </format>
    <format dxfId="360">
      <pivotArea collapsedLevelsAreSubtotals="1" fieldPosition="0">
        <references count="2">
          <reference field="1" count="8" selected="0">
            <x v="6"/>
            <x v="7"/>
            <x v="9"/>
            <x v="19"/>
            <x v="21"/>
            <x v="22"/>
            <x v="23"/>
            <x v="26"/>
          </reference>
          <reference field="4" count="12">
            <x v="2"/>
            <x v="3"/>
            <x v="4"/>
            <x v="9"/>
            <x v="11"/>
            <x v="13"/>
            <x v="17"/>
            <x v="21"/>
            <x v="22"/>
            <x v="23"/>
            <x v="26"/>
            <x v="27"/>
          </reference>
        </references>
      </pivotArea>
    </format>
    <format dxfId="359">
      <pivotArea collapsedLevelsAreSubtotals="1" fieldPosition="0">
        <references count="2">
          <reference field="1" count="8" selected="0">
            <x v="6"/>
            <x v="7"/>
            <x v="9"/>
            <x v="19"/>
            <x v="21"/>
            <x v="22"/>
            <x v="23"/>
            <x v="26"/>
          </reference>
          <reference field="4" count="12">
            <x v="2"/>
            <x v="3"/>
            <x v="4"/>
            <x v="9"/>
            <x v="11"/>
            <x v="13"/>
            <x v="17"/>
            <x v="21"/>
            <x v="22"/>
            <x v="23"/>
            <x v="26"/>
            <x v="27"/>
          </reference>
        </references>
      </pivotArea>
    </format>
    <format dxfId="358">
      <pivotArea collapsedLevelsAreSubtotals="1" fieldPosition="0">
        <references count="2">
          <reference field="1" count="3" selected="0">
            <x v="2"/>
            <x v="10"/>
            <x v="27"/>
          </reference>
          <reference field="4" count="12">
            <x v="2"/>
            <x v="3"/>
            <x v="4"/>
            <x v="9"/>
            <x v="11"/>
            <x v="13"/>
            <x v="17"/>
            <x v="21"/>
            <x v="22"/>
            <x v="23"/>
            <x v="26"/>
            <x v="27"/>
          </reference>
        </references>
      </pivotArea>
    </format>
    <format dxfId="357">
      <pivotArea collapsedLevelsAreSubtotals="1" fieldPosition="0">
        <references count="2">
          <reference field="1" count="8" selected="0">
            <x v="6"/>
            <x v="7"/>
            <x v="9"/>
            <x v="19"/>
            <x v="21"/>
            <x v="22"/>
            <x v="23"/>
            <x v="26"/>
          </reference>
          <reference field="4" count="12">
            <x v="2"/>
            <x v="3"/>
            <x v="4"/>
            <x v="9"/>
            <x v="11"/>
            <x v="13"/>
            <x v="17"/>
            <x v="21"/>
            <x v="22"/>
            <x v="23"/>
            <x v="26"/>
            <x v="27"/>
          </reference>
        </references>
      </pivotArea>
    </format>
    <format dxfId="356">
      <pivotArea collapsedLevelsAreSubtotals="1" fieldPosition="0">
        <references count="2">
          <reference field="1" count="3" selected="0">
            <x v="2"/>
            <x v="10"/>
            <x v="27"/>
          </reference>
          <reference field="4" count="12">
            <x v="2"/>
            <x v="3"/>
            <x v="4"/>
            <x v="9"/>
            <x v="11"/>
            <x v="13"/>
            <x v="17"/>
            <x v="21"/>
            <x v="22"/>
            <x v="23"/>
            <x v="26"/>
            <x v="27"/>
          </reference>
        </references>
      </pivotArea>
    </format>
    <format dxfId="355">
      <pivotArea dataOnly="0" labelOnly="1" fieldPosition="0">
        <references count="1"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54">
      <pivotArea dataOnly="0" labelOnly="1" fieldPosition="0">
        <references count="1">
          <reference field="4" count="9">
            <x v="0"/>
            <x v="5"/>
            <x v="6"/>
            <x v="8"/>
            <x v="10"/>
            <x v="15"/>
            <x v="19"/>
            <x v="24"/>
            <x v="25"/>
          </reference>
        </references>
      </pivotArea>
    </format>
    <format dxfId="353">
      <pivotArea dataOnly="0" labelOnly="1" fieldPosition="0">
        <references count="1">
          <reference field="4" count="12">
            <x v="2"/>
            <x v="3"/>
            <x v="4"/>
            <x v="9"/>
            <x v="11"/>
            <x v="13"/>
            <x v="17"/>
            <x v="21"/>
            <x v="22"/>
            <x v="23"/>
            <x v="26"/>
            <x v="27"/>
          </reference>
        </references>
      </pivotArea>
    </format>
    <format dxfId="352">
      <pivotArea dataOnly="0" labelOnly="1" fieldPosition="0">
        <references count="1">
          <reference field="4" count="0"/>
        </references>
      </pivotArea>
    </format>
    <format dxfId="351">
      <pivotArea field="4" type="button" dataOnly="0" labelOnly="1" outline="0" axis="axisRow" fieldPosition="0"/>
    </format>
    <format dxfId="350">
      <pivotArea dataOnly="0" labelOnly="1" fieldPosition="0">
        <references count="1">
          <reference field="1" count="0"/>
        </references>
      </pivotArea>
    </format>
    <format dxfId="349">
      <pivotArea dataOnly="0" labelOnly="1" grandCol="1" outline="0" fieldPosition="0"/>
    </format>
    <format dxfId="348">
      <pivotArea collapsedLevelsAreSubtotals="1" fieldPosition="0">
        <references count="1">
          <reference field="4" count="0"/>
        </references>
      </pivotArea>
    </format>
    <format dxfId="347">
      <pivotArea dataOnly="0" labelOnly="1" fieldPosition="0">
        <references count="1">
          <reference field="4" count="0"/>
        </references>
      </pivotArea>
    </format>
    <format dxfId="346">
      <pivotArea collapsedLevelsAreSubtotals="1" fieldPosition="0">
        <references count="1">
          <reference field="4" count="0"/>
        </references>
      </pivotArea>
    </format>
    <format dxfId="345">
      <pivotArea dataOnly="0" labelOnly="1" fieldPosition="0">
        <references count="1">
          <reference field="4" count="0"/>
        </references>
      </pivotArea>
    </format>
    <format dxfId="344">
      <pivotArea collapsedLevelsAreSubtotals="1" fieldPosition="0">
        <references count="2">
          <reference field="1" count="2" selected="0">
            <x v="7"/>
            <x v="9"/>
          </reference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43">
      <pivotArea collapsedLevelsAreSubtotals="1" fieldPosition="0">
        <references count="2">
          <reference field="1" count="2" selected="0">
            <x v="7"/>
            <x v="9"/>
          </reference>
          <reference field="4" count="9">
            <x v="0"/>
            <x v="5"/>
            <x v="6"/>
            <x v="8"/>
            <x v="10"/>
            <x v="15"/>
            <x v="19"/>
            <x v="24"/>
            <x v="25"/>
          </reference>
        </references>
      </pivotArea>
    </format>
    <format dxfId="342">
      <pivotArea collapsedLevelsAreSubtotals="1" fieldPosition="0">
        <references count="2">
          <reference field="1" count="2" selected="0">
            <x v="7"/>
            <x v="9"/>
          </reference>
          <reference field="4" count="12">
            <x v="2"/>
            <x v="3"/>
            <x v="4"/>
            <x v="9"/>
            <x v="11"/>
            <x v="13"/>
            <x v="17"/>
            <x v="21"/>
            <x v="22"/>
            <x v="23"/>
            <x v="26"/>
            <x v="27"/>
          </reference>
        </references>
      </pivotArea>
    </format>
    <format dxfId="341">
      <pivotArea field="4" grandCol="1" collapsedLevelsAreSubtotals="1" axis="axisRow" fieldPosition="0">
        <references count="1">
          <reference field="4" count="0"/>
        </references>
      </pivotArea>
    </format>
    <format dxfId="340">
      <pivotArea field="4" grandCol="1" collapsedLevelsAreSubtotals="1" axis="axisRow" fieldPosition="0">
        <references count="1">
          <reference field="4" count="0"/>
        </references>
      </pivotArea>
    </format>
    <format dxfId="339">
      <pivotArea dataOnly="0" labelOnly="1" fieldPosition="0">
        <references count="1">
          <reference field="4" count="0"/>
        </references>
      </pivotArea>
    </format>
    <format dxfId="338">
      <pivotArea outline="0" collapsedLevelsAreSubtotals="1" fieldPosition="0">
        <references count="1">
          <reference field="1" count="1" selected="0">
            <x v="24"/>
          </reference>
        </references>
      </pivotArea>
    </format>
    <format dxfId="337">
      <pivotArea dataOnly="0" labelOnly="1" grandRow="1" outline="0" fieldPosition="0"/>
    </format>
    <format dxfId="336">
      <pivotArea field="4" type="button" dataOnly="0" labelOnly="1" outline="0" axis="axisRow" fieldPosition="0"/>
    </format>
    <format dxfId="335">
      <pivotArea dataOnly="0" labelOnly="1" fieldPosition="0">
        <references count="1">
          <reference field="1" count="0"/>
        </references>
      </pivotArea>
    </format>
    <format dxfId="334">
      <pivotArea dataOnly="0" labelOnly="1" grandCol="1" outline="0" fieldPosition="0"/>
    </format>
    <format dxfId="333">
      <pivotArea collapsedLevelsAreSubtotals="1" fieldPosition="0">
        <references count="1">
          <reference field="4" count="1">
            <x v="13"/>
          </reference>
        </references>
      </pivotArea>
    </format>
    <format dxfId="332">
      <pivotArea dataOnly="0" labelOnly="1" fieldPosition="0">
        <references count="1">
          <reference field="4" count="1">
            <x v="13"/>
          </reference>
        </references>
      </pivotArea>
    </format>
    <format dxfId="331">
      <pivotArea grandCol="1" outline="0" collapsedLevelsAreSubtotals="1" fieldPosition="0"/>
    </format>
    <format dxfId="330">
      <pivotArea field="4" type="button" dataOnly="0" labelOnly="1" outline="0" axis="axisRow" fieldPosition="0"/>
    </format>
    <format dxfId="329">
      <pivotArea dataOnly="0" labelOnly="1" fieldPosition="0">
        <references count="1">
          <reference field="4" count="0"/>
        </references>
      </pivotArea>
    </format>
    <format dxfId="328">
      <pivotArea dataOnly="0" labelOnly="1" grandRow="1" outline="0" fieldPosition="0"/>
    </format>
    <format dxfId="327">
      <pivotArea field="4" type="button" dataOnly="0" labelOnly="1" outline="0" axis="axisRow" fieldPosition="0"/>
    </format>
    <format dxfId="326">
      <pivotArea dataOnly="0" labelOnly="1" fieldPosition="0">
        <references count="1">
          <reference field="1" count="0"/>
        </references>
      </pivotArea>
    </format>
    <format dxfId="325">
      <pivotArea dataOnly="0" labelOnly="1" grandCol="1" outline="0" fieldPosition="0"/>
    </format>
    <format dxfId="324">
      <pivotArea field="4" type="button" dataOnly="0" labelOnly="1" outline="0" axis="axisRow" fieldPosition="0"/>
    </format>
    <format dxfId="323">
      <pivotArea dataOnly="0" labelOnly="1" fieldPosition="0">
        <references count="1">
          <reference field="1" count="1">
            <x v="24"/>
          </reference>
        </references>
      </pivotArea>
    </format>
    <format dxfId="322">
      <pivotArea field="4" type="button" dataOnly="0" labelOnly="1" outline="0" axis="axisRow" fieldPosition="0"/>
    </format>
    <format dxfId="321">
      <pivotArea dataOnly="0" labelOnly="1" fieldPosition="0">
        <references count="1">
          <reference field="1" count="0"/>
        </references>
      </pivotArea>
    </format>
    <format dxfId="320">
      <pivotArea dataOnly="0" labelOnly="1" grandCol="1" outline="0" fieldPosition="0"/>
    </format>
    <format dxfId="319">
      <pivotArea dataOnly="0" labelOnly="1" fieldPosition="0">
        <references count="1"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18">
      <pivotArea collapsedLevelsAreSubtotals="1" fieldPosition="0">
        <references count="2">
          <reference field="1" count="6" selected="0">
            <x v="6"/>
            <x v="19"/>
            <x v="21"/>
            <x v="22"/>
            <x v="23"/>
            <x v="26"/>
          </reference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17">
      <pivotArea collapsedLevelsAreSubtotals="1" fieldPosition="0">
        <references count="2">
          <reference field="1" count="5" selected="0">
            <x v="2"/>
            <x v="7"/>
            <x v="9"/>
            <x v="10"/>
            <x v="27"/>
          </reference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16">
      <pivotArea collapsedLevelsAreSubtotals="1" fieldPosition="0">
        <references count="2">
          <reference field="1" count="7" selected="0">
            <x v="8"/>
            <x v="11"/>
            <x v="18"/>
            <x v="24"/>
            <x v="25"/>
            <x v="28"/>
            <x v="29"/>
          </reference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15">
      <pivotArea type="origin" dataOnly="0" labelOnly="1" outline="0" fieldPosition="0"/>
    </format>
    <format dxfId="314">
      <pivotArea dataOnly="0" labelOnly="1" grandRow="1" outline="0" fieldPosition="0"/>
    </format>
    <format dxfId="313">
      <pivotArea collapsedLevelsAreSubtotals="1" fieldPosition="0">
        <references count="2">
          <reference field="1" count="2" selected="0">
            <x v="7"/>
            <x v="9"/>
          </reference>
          <reference field="4" count="21">
            <x v="0"/>
            <x v="2"/>
            <x v="3"/>
            <x v="4"/>
            <x v="5"/>
            <x v="6"/>
            <x v="8"/>
            <x v="9"/>
            <x v="10"/>
            <x v="11"/>
            <x v="13"/>
            <x v="15"/>
            <x v="17"/>
            <x v="19"/>
            <x v="21"/>
            <x v="22"/>
            <x v="23"/>
            <x v="24"/>
            <x v="25"/>
            <x v="26"/>
            <x v="27"/>
          </reference>
        </references>
      </pivotArea>
    </format>
    <format dxfId="312">
      <pivotArea collapsedLevelsAreSubtotals="1" fieldPosition="0">
        <references count="2">
          <reference field="1" count="2" selected="0">
            <x v="7"/>
            <x v="9"/>
          </reference>
          <reference field="4" count="9">
            <x v="0"/>
            <x v="5"/>
            <x v="6"/>
            <x v="8"/>
            <x v="10"/>
            <x v="15"/>
            <x v="19"/>
            <x v="24"/>
            <x v="25"/>
          </reference>
        </references>
      </pivotArea>
    </format>
    <format dxfId="311">
      <pivotArea collapsedLevelsAreSubtotals="1" fieldPosition="0">
        <references count="2">
          <reference field="1" count="2" selected="0">
            <x v="7"/>
            <x v="9"/>
          </reference>
          <reference field="4" count="12">
            <x v="2"/>
            <x v="3"/>
            <x v="4"/>
            <x v="9"/>
            <x v="11"/>
            <x v="13"/>
            <x v="17"/>
            <x v="21"/>
            <x v="22"/>
            <x v="23"/>
            <x v="26"/>
            <x v="27"/>
          </reference>
        </references>
      </pivotArea>
    </format>
    <format dxfId="310">
      <pivotArea collapsedLevelsAreSubtotals="1" fieldPosition="0">
        <references count="2">
          <reference field="1" count="1" selected="0">
            <x v="30"/>
          </reference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09">
      <pivotArea collapsedLevelsAreSubtotals="1" fieldPosition="0">
        <references count="2">
          <reference field="1" count="2" selected="0">
            <x v="7"/>
            <x v="9"/>
          </reference>
          <reference field="4" count="1">
            <x v="13"/>
          </reference>
        </references>
      </pivotArea>
    </format>
    <format dxfId="308">
      <pivotArea dataOnly="0" labelOnly="1" fieldPosition="0">
        <references count="1">
          <reference field="4" count="0"/>
        </references>
      </pivotArea>
    </format>
    <format dxfId="307">
      <pivotArea dataOnly="0" labelOnly="1" fieldPosition="0">
        <references count="1">
          <reference field="4" count="0"/>
        </references>
      </pivotArea>
    </format>
    <format dxfId="306">
      <pivotArea outline="0" collapsedLevelsAreSubtotals="1" fieldPosition="0"/>
    </format>
    <format dxfId="305">
      <pivotArea collapsedLevelsAreSubtotals="1" fieldPosition="0">
        <references count="2">
          <reference field="1" count="1" selected="0">
            <x v="30"/>
          </reference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04">
      <pivotArea collapsedLevelsAreSubtotals="1" fieldPosition="0">
        <references count="2">
          <reference field="1" count="3" selected="0">
            <x v="28"/>
            <x v="31"/>
            <x v="32"/>
          </reference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03">
      <pivotArea collapsedLevelsAreSubtotals="1" fieldPosition="0">
        <references count="2">
          <reference field="1" count="1" selected="0">
            <x v="32"/>
          </reference>
          <reference field="4" count="6">
            <x v="1"/>
            <x v="7"/>
            <x v="12"/>
            <x v="14"/>
            <x v="18"/>
            <x v="20"/>
          </reference>
        </references>
      </pivotArea>
    </format>
    <format dxfId="302">
      <pivotArea collapsedLevelsAreSubtotals="1" fieldPosition="0">
        <references count="2">
          <reference field="1" count="1" selected="0">
            <x v="32"/>
          </reference>
          <reference field="4" count="12">
            <x v="2"/>
            <x v="3"/>
            <x v="4"/>
            <x v="9"/>
            <x v="11"/>
            <x v="13"/>
            <x v="17"/>
            <x v="21"/>
            <x v="22"/>
            <x v="23"/>
            <x v="26"/>
            <x v="2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Сводная таблица5" cacheId="2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Отправитель данных">
  <location ref="A4:T31" firstHeaderRow="1" firstDataRow="2" firstDataCol="1"/>
  <pivotFields count="9">
    <pivotField showAll="0"/>
    <pivotField axis="axisCol" showAll="0" sortType="descending">
      <items count="34">
        <item m="1" x="27"/>
        <item m="1" x="25"/>
        <item m="1" x="26"/>
        <item m="1" x="24"/>
        <item x="13"/>
        <item x="6"/>
        <item x="14"/>
        <item m="1" x="32"/>
        <item m="1" x="21"/>
        <item x="15"/>
        <item x="12"/>
        <item m="1" x="31"/>
        <item x="16"/>
        <item x="17"/>
        <item x="2"/>
        <item x="11"/>
        <item x="8"/>
        <item m="1" x="18"/>
        <item x="4"/>
        <item m="1" x="23"/>
        <item m="1" x="28"/>
        <item m="1" x="22"/>
        <item x="7"/>
        <item m="1" x="19"/>
        <item x="9"/>
        <item m="1" x="29"/>
        <item m="1" x="20"/>
        <item x="5"/>
        <item x="10"/>
        <item m="1" x="30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>
      <items count="29">
        <item x="11"/>
        <item x="2"/>
        <item x="19"/>
        <item x="22"/>
        <item x="3"/>
        <item x="9"/>
        <item x="10"/>
        <item x="6"/>
        <item x="12"/>
        <item x="24"/>
        <item x="13"/>
        <item x="25"/>
        <item x="8"/>
        <item x="20"/>
        <item x="7"/>
        <item x="4"/>
        <item m="1" x="27"/>
        <item x="23"/>
        <item x="1"/>
        <item x="15"/>
        <item x="14"/>
        <item x="18"/>
        <item x="16"/>
        <item x="21"/>
        <item x="5"/>
        <item x="0"/>
        <item x="17"/>
        <item x="26"/>
        <item t="default"/>
      </items>
    </pivotField>
    <pivotField axis="axisRow" showAll="0" sortType="descending">
      <items count="26">
        <item x="12"/>
        <item x="2"/>
        <item x="20"/>
        <item x="3"/>
        <item x="9"/>
        <item x="10"/>
        <item x="14"/>
        <item x="11"/>
        <item x="23"/>
        <item x="8"/>
        <item x="21"/>
        <item x="7"/>
        <item x="4"/>
        <item x="22"/>
        <item x="6"/>
        <item x="15"/>
        <item x="1"/>
        <item x="19"/>
        <item x="13"/>
        <item x="18"/>
        <item x="16"/>
        <item x="5"/>
        <item x="0"/>
        <item x="17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</pivotFields>
  <rowFields count="1">
    <field x="5"/>
  </rowFields>
  <rowItems count="26">
    <i>
      <x v="7"/>
    </i>
    <i>
      <x v="4"/>
    </i>
    <i>
      <x v="16"/>
    </i>
    <i>
      <x v="1"/>
    </i>
    <i>
      <x v="11"/>
    </i>
    <i>
      <x v="22"/>
    </i>
    <i>
      <x v="18"/>
    </i>
    <i>
      <x v="9"/>
    </i>
    <i>
      <x v="6"/>
    </i>
    <i>
      <x v="21"/>
    </i>
    <i>
      <x v="5"/>
    </i>
    <i>
      <x v="14"/>
    </i>
    <i>
      <x/>
    </i>
    <i>
      <x v="15"/>
    </i>
    <i>
      <x v="12"/>
    </i>
    <i>
      <x v="2"/>
    </i>
    <i>
      <x v="20"/>
    </i>
    <i>
      <x v="24"/>
    </i>
    <i>
      <x v="3"/>
    </i>
    <i>
      <x v="13"/>
    </i>
    <i>
      <x v="17"/>
    </i>
    <i>
      <x v="23"/>
    </i>
    <i>
      <x v="8"/>
    </i>
    <i>
      <x v="10"/>
    </i>
    <i>
      <x v="19"/>
    </i>
    <i t="grand">
      <x/>
    </i>
  </rowItems>
  <colFields count="1">
    <field x="1"/>
  </colFields>
  <colItems count="19">
    <i>
      <x v="12"/>
    </i>
    <i>
      <x v="22"/>
    </i>
    <i>
      <x v="4"/>
    </i>
    <i>
      <x v="5"/>
    </i>
    <i>
      <x v="10"/>
    </i>
    <i>
      <x v="28"/>
    </i>
    <i>
      <x v="13"/>
    </i>
    <i>
      <x v="15"/>
    </i>
    <i>
      <x v="24"/>
    </i>
    <i>
      <x v="16"/>
    </i>
    <i>
      <x v="32"/>
    </i>
    <i>
      <x v="14"/>
    </i>
    <i>
      <x v="6"/>
    </i>
    <i>
      <x v="30"/>
    </i>
    <i>
      <x v="31"/>
    </i>
    <i>
      <x v="18"/>
    </i>
    <i>
      <x v="9"/>
    </i>
    <i>
      <x v="27"/>
    </i>
    <i t="grand">
      <x/>
    </i>
  </colItems>
  <dataFields count="1">
    <dataField name="По скольким связям отправляются данные?" fld="2" subtotal="count" baseField="0" baseItem="0"/>
  </dataFields>
  <formats count="86">
    <format dxfId="301">
      <pivotArea dataOnly="0" labelOnly="1" fieldPosition="0">
        <references count="1">
          <reference field="5" count="0"/>
        </references>
      </pivotArea>
    </format>
    <format dxfId="300">
      <pivotArea dataOnly="0" labelOnly="1" fieldPosition="0">
        <references count="1">
          <reference field="1" count="0"/>
        </references>
      </pivotArea>
    </format>
    <format dxfId="299">
      <pivotArea dataOnly="0" labelOnly="1" grandCol="1" outline="0" fieldPosition="0"/>
    </format>
    <format dxfId="298">
      <pivotArea dataOnly="0" labelOnly="1" fieldPosition="0">
        <references count="1">
          <reference field="1" count="0"/>
        </references>
      </pivotArea>
    </format>
    <format dxfId="297">
      <pivotArea dataOnly="0" labelOnly="1" grandCol="1" outline="0" fieldPosition="0"/>
    </format>
    <format dxfId="296">
      <pivotArea outline="0" collapsedLevelsAreSubtotals="1" fieldPosition="0">
        <references count="1">
          <reference field="1" count="1" selected="0">
            <x v="5"/>
          </reference>
        </references>
      </pivotArea>
    </format>
    <format dxfId="295">
      <pivotArea dataOnly="0" labelOnly="1" fieldPosition="0">
        <references count="1">
          <reference field="1" count="1">
            <x v="5"/>
          </reference>
        </references>
      </pivotArea>
    </format>
    <format dxfId="294">
      <pivotArea dataOnly="0" labelOnly="1" fieldPosition="0">
        <references count="1">
          <reference field="1" count="1">
            <x v="10"/>
          </reference>
        </references>
      </pivotArea>
    </format>
    <format dxfId="293">
      <pivotArea dataOnly="0" labelOnly="1" fieldPosition="0">
        <references count="1">
          <reference field="1" count="1">
            <x v="10"/>
          </reference>
        </references>
      </pivotArea>
    </format>
    <format dxfId="292">
      <pivotArea dataOnly="0" labelOnly="1" fieldPosition="0">
        <references count="1">
          <reference field="1" count="1">
            <x v="10"/>
          </reference>
        </references>
      </pivotArea>
    </format>
    <format dxfId="291">
      <pivotArea dataOnly="0" labelOnly="1" fieldPosition="0">
        <references count="1">
          <reference field="1" count="1">
            <x v="5"/>
          </reference>
        </references>
      </pivotArea>
    </format>
    <format dxfId="290">
      <pivotArea dataOnly="0" labelOnly="1" fieldPosition="0">
        <references count="1">
          <reference field="1" count="1">
            <x v="5"/>
          </reference>
        </references>
      </pivotArea>
    </format>
    <format dxfId="289">
      <pivotArea dataOnly="0" labelOnly="1" fieldPosition="0">
        <references count="1">
          <reference field="1" count="1">
            <x v="15"/>
          </reference>
        </references>
      </pivotArea>
    </format>
    <format dxfId="288">
      <pivotArea dataOnly="0" labelOnly="1" fieldPosition="0">
        <references count="1">
          <reference field="1" count="1">
            <x v="13"/>
          </reference>
        </references>
      </pivotArea>
    </format>
    <format dxfId="287">
      <pivotArea dataOnly="0" outline="0" fieldPosition="0">
        <references count="1">
          <reference field="1" count="1">
            <x v="24"/>
          </reference>
        </references>
      </pivotArea>
    </format>
    <format dxfId="286">
      <pivotArea dataOnly="0" labelOnly="1" fieldPosition="0">
        <references count="1">
          <reference field="1" count="1">
            <x v="17"/>
          </reference>
        </references>
      </pivotArea>
    </format>
    <format dxfId="285">
      <pivotArea dataOnly="0" labelOnly="1" fieldPosition="0">
        <references count="1">
          <reference field="5" count="0"/>
        </references>
      </pivotArea>
    </format>
    <format dxfId="284">
      <pivotArea collapsedLevelsAreSubtotals="1" fieldPosition="0">
        <references count="2">
          <reference field="1" count="6" selected="0">
            <x v="4"/>
            <x v="5"/>
            <x v="10"/>
            <x v="12"/>
            <x v="22"/>
            <x v="28"/>
          </reference>
          <reference field="5" count="3">
            <x v="4"/>
            <x v="7"/>
            <x v="16"/>
          </reference>
        </references>
      </pivotArea>
    </format>
    <format dxfId="283">
      <pivotArea field="5" type="button" dataOnly="0" labelOnly="1" outline="0" axis="axisRow" fieldPosition="0"/>
    </format>
    <format dxfId="282">
      <pivotArea field="5" type="button" dataOnly="0" labelOnly="1" outline="0" axis="axisRow" fieldPosition="0"/>
    </format>
    <format dxfId="281">
      <pivotArea field="1" type="button" dataOnly="0" labelOnly="1" outline="0" axis="axisCol" fieldPosition="0"/>
    </format>
    <format dxfId="280">
      <pivotArea dataOnly="0" labelOnly="1" grandRow="1" outline="0" fieldPosition="0"/>
    </format>
    <format dxfId="279">
      <pivotArea type="origin" dataOnly="0" labelOnly="1" outline="0" fieldPosition="0"/>
    </format>
    <format dxfId="278">
      <pivotArea outline="0" collapsedLevelsAreSubtotals="1" fieldPosition="0"/>
    </format>
    <format dxfId="277">
      <pivotArea outline="0" collapsedLevelsAreSubtotals="1" fieldPosition="0"/>
    </format>
    <format dxfId="276">
      <pivotArea field="5" type="button" dataOnly="0" labelOnly="1" outline="0" axis="axisRow" fieldPosition="0"/>
    </format>
    <format dxfId="275">
      <pivotArea dataOnly="0" labelOnly="1" fieldPosition="0">
        <references count="1">
          <reference field="5" count="0"/>
        </references>
      </pivotArea>
    </format>
    <format dxfId="274">
      <pivotArea dataOnly="0" labelOnly="1" grandRow="1" outline="0" fieldPosition="0"/>
    </format>
    <format dxfId="273">
      <pivotArea dataOnly="0" labelOnly="1" fieldPosition="0">
        <references count="1">
          <reference field="1" count="0"/>
        </references>
      </pivotArea>
    </format>
    <format dxfId="272">
      <pivotArea dataOnly="0" labelOnly="1" grandCol="1" outline="0" fieldPosition="0"/>
    </format>
    <format dxfId="271">
      <pivotArea outline="0" collapsedLevelsAreSubtotals="1" fieldPosition="0"/>
    </format>
    <format dxfId="270">
      <pivotArea field="5" type="button" dataOnly="0" labelOnly="1" outline="0" axis="axisRow" fieldPosition="0"/>
    </format>
    <format dxfId="269">
      <pivotArea dataOnly="0" labelOnly="1" fieldPosition="0">
        <references count="1">
          <reference field="5" count="0"/>
        </references>
      </pivotArea>
    </format>
    <format dxfId="268">
      <pivotArea dataOnly="0" labelOnly="1" grandRow="1" outline="0" fieldPosition="0"/>
    </format>
    <format dxfId="267">
      <pivotArea dataOnly="0" labelOnly="1" fieldPosition="0">
        <references count="1">
          <reference field="1" count="0"/>
        </references>
      </pivotArea>
    </format>
    <format dxfId="266">
      <pivotArea dataOnly="0" labelOnly="1" grandCol="1" outline="0" fieldPosition="0"/>
    </format>
    <format dxfId="265">
      <pivotArea dataOnly="0" labelOnly="1" fieldPosition="0">
        <references count="1">
          <reference field="1" count="1">
            <x v="3"/>
          </reference>
        </references>
      </pivotArea>
    </format>
    <format dxfId="264">
      <pivotArea dataOnly="0" labelOnly="1" fieldPosition="0">
        <references count="1">
          <reference field="1" count="1">
            <x v="1"/>
          </reference>
        </references>
      </pivotArea>
    </format>
    <format dxfId="263">
      <pivotArea dataOnly="0" labelOnly="1" fieldPosition="0">
        <references count="1">
          <reference field="1" count="1">
            <x v="16"/>
          </reference>
        </references>
      </pivotArea>
    </format>
    <format dxfId="262">
      <pivotArea dataOnly="0" labelOnly="1" grandCol="1" outline="0" fieldPosition="0"/>
    </format>
    <format dxfId="261">
      <pivotArea field="5" type="button" dataOnly="0" labelOnly="1" outline="0" axis="axisRow" fieldPosition="0"/>
    </format>
    <format dxfId="260">
      <pivotArea dataOnly="0" labelOnly="1" fieldPosition="0">
        <references count="1">
          <reference field="5" count="0"/>
        </references>
      </pivotArea>
    </format>
    <format dxfId="259">
      <pivotArea dataOnly="0" labelOnly="1" grandRow="1" outline="0" fieldPosition="0"/>
    </format>
    <format dxfId="258">
      <pivotArea dataOnly="0" grandCol="1" outline="0" fieldPosition="0"/>
    </format>
    <format dxfId="257">
      <pivotArea outline="0" collapsedLevelsAreSubtotals="1" fieldPosition="0">
        <references count="1">
          <reference field="1" count="1" selected="0">
            <x v="17"/>
          </reference>
        </references>
      </pivotArea>
    </format>
    <format dxfId="256">
      <pivotArea dataOnly="0" labelOnly="1" fieldPosition="0">
        <references count="1">
          <reference field="1" count="1">
            <x v="17"/>
          </reference>
        </references>
      </pivotArea>
    </format>
    <format dxfId="255">
      <pivotArea type="origin" dataOnly="0" labelOnly="1" outline="0" fieldPosition="0"/>
    </format>
    <format dxfId="254">
      <pivotArea field="1" type="button" dataOnly="0" labelOnly="1" outline="0" axis="axisCol" fieldPosition="0"/>
    </format>
    <format dxfId="253">
      <pivotArea type="topRight" dataOnly="0" labelOnly="1" outline="0" fieldPosition="0"/>
    </format>
    <format dxfId="252">
      <pivotArea field="5" type="button" dataOnly="0" labelOnly="1" outline="0" axis="axisRow" fieldPosition="0"/>
    </format>
    <format dxfId="251">
      <pivotArea dataOnly="0" labelOnly="1" fieldPosition="0">
        <references count="1">
          <reference field="1" count="0"/>
        </references>
      </pivotArea>
    </format>
    <format dxfId="250">
      <pivotArea dataOnly="0" labelOnly="1" grandCol="1" outline="0" fieldPosition="0"/>
    </format>
    <format dxfId="249">
      <pivotArea dataOnly="0" fieldPosition="0">
        <references count="1">
          <reference field="5" count="1">
            <x v="19"/>
          </reference>
        </references>
      </pivotArea>
    </format>
    <format dxfId="248">
      <pivotArea dataOnly="0" labelOnly="1" fieldPosition="0">
        <references count="1">
          <reference field="5" count="3">
            <x v="4"/>
            <x v="7"/>
            <x v="16"/>
          </reference>
        </references>
      </pivotArea>
    </format>
    <format dxfId="247">
      <pivotArea dataOnly="0" labelOnly="1" fieldPosition="0">
        <references count="1">
          <reference field="5" count="12">
            <x v="0"/>
            <x v="1"/>
            <x v="5"/>
            <x v="6"/>
            <x v="9"/>
            <x v="11"/>
            <x v="12"/>
            <x v="14"/>
            <x v="15"/>
            <x v="18"/>
            <x v="21"/>
            <x v="22"/>
          </reference>
        </references>
      </pivotArea>
    </format>
    <format dxfId="246">
      <pivotArea dataOnly="0" labelOnly="1" grandRow="1" outline="0" fieldPosition="0"/>
    </format>
    <format dxfId="245">
      <pivotArea collapsedLevelsAreSubtotals="1" fieldPosition="0">
        <references count="2">
          <reference field="1" count="6" selected="0">
            <x v="4"/>
            <x v="5"/>
            <x v="10"/>
            <x v="12"/>
            <x v="22"/>
            <x v="28"/>
          </reference>
          <reference field="5" count="3">
            <x v="4"/>
            <x v="7"/>
            <x v="16"/>
          </reference>
        </references>
      </pivotArea>
    </format>
    <format dxfId="244">
      <pivotArea dataOnly="0" labelOnly="1" fieldPosition="0">
        <references count="1">
          <reference field="5" count="3">
            <x v="4"/>
            <x v="7"/>
            <x v="16"/>
          </reference>
        </references>
      </pivotArea>
    </format>
    <format dxfId="243">
      <pivotArea collapsedLevelsAreSubtotals="1" fieldPosition="0">
        <references count="2">
          <reference field="1" count="5" selected="0">
            <x v="3"/>
            <x v="13"/>
            <x v="15"/>
            <x v="16"/>
            <x v="24"/>
          </reference>
          <reference field="5" count="3">
            <x v="4"/>
            <x v="7"/>
            <x v="16"/>
          </reference>
        </references>
      </pivotArea>
    </format>
    <format dxfId="242">
      <pivotArea collapsedLevelsAreSubtotals="1" fieldPosition="0">
        <references count="2">
          <reference field="1" count="7" selected="0">
            <x v="1"/>
            <x v="6"/>
            <x v="9"/>
            <x v="14"/>
            <x v="17"/>
            <x v="18"/>
            <x v="27"/>
          </reference>
          <reference field="5" count="3">
            <x v="4"/>
            <x v="7"/>
            <x v="16"/>
          </reference>
        </references>
      </pivotArea>
    </format>
    <format dxfId="241">
      <pivotArea collapsedLevelsAreSubtotals="1" fieldPosition="0">
        <references count="2">
          <reference field="1" count="6" selected="0">
            <x v="4"/>
            <x v="5"/>
            <x v="10"/>
            <x v="12"/>
            <x v="22"/>
            <x v="28"/>
          </reference>
          <reference field="5" count="12">
            <x v="0"/>
            <x v="1"/>
            <x v="5"/>
            <x v="6"/>
            <x v="9"/>
            <x v="11"/>
            <x v="12"/>
            <x v="14"/>
            <x v="15"/>
            <x v="18"/>
            <x v="21"/>
            <x v="22"/>
          </reference>
        </references>
      </pivotArea>
    </format>
    <format dxfId="240">
      <pivotArea collapsedLevelsAreSubtotals="1" fieldPosition="0">
        <references count="2">
          <reference field="1" count="6" selected="0">
            <x v="4"/>
            <x v="5"/>
            <x v="10"/>
            <x v="12"/>
            <x v="22"/>
            <x v="28"/>
          </reference>
          <reference field="5" count="12">
            <x v="0"/>
            <x v="1"/>
            <x v="5"/>
            <x v="6"/>
            <x v="9"/>
            <x v="11"/>
            <x v="12"/>
            <x v="14"/>
            <x v="15"/>
            <x v="18"/>
            <x v="21"/>
            <x v="22"/>
          </reference>
        </references>
      </pivotArea>
    </format>
    <format dxfId="239">
      <pivotArea collapsedLevelsAreSubtotals="1" fieldPosition="0">
        <references count="2">
          <reference field="1" count="5" selected="0">
            <x v="3"/>
            <x v="13"/>
            <x v="15"/>
            <x v="16"/>
            <x v="24"/>
          </reference>
          <reference field="5" count="12">
            <x v="0"/>
            <x v="1"/>
            <x v="5"/>
            <x v="6"/>
            <x v="9"/>
            <x v="11"/>
            <x v="12"/>
            <x v="14"/>
            <x v="15"/>
            <x v="18"/>
            <x v="21"/>
            <x v="22"/>
          </reference>
        </references>
      </pivotArea>
    </format>
    <format dxfId="238">
      <pivotArea collapsedLevelsAreSubtotals="1" fieldPosition="0">
        <references count="2">
          <reference field="1" count="6" selected="0">
            <x v="4"/>
            <x v="5"/>
            <x v="10"/>
            <x v="12"/>
            <x v="22"/>
            <x v="28"/>
          </reference>
          <reference field="5" count="10">
            <x v="2"/>
            <x v="3"/>
            <x v="8"/>
            <x v="10"/>
            <x v="13"/>
            <x v="17"/>
            <x v="19"/>
            <x v="20"/>
            <x v="23"/>
            <x v="24"/>
          </reference>
        </references>
      </pivotArea>
    </format>
    <format dxfId="237">
      <pivotArea collapsedLevelsAreSubtotals="1" fieldPosition="0">
        <references count="2">
          <reference field="1" count="6" selected="0">
            <x v="4"/>
            <x v="5"/>
            <x v="10"/>
            <x v="12"/>
            <x v="22"/>
            <x v="28"/>
          </reference>
          <reference field="5" count="1">
            <x v="19"/>
          </reference>
        </references>
      </pivotArea>
    </format>
    <format dxfId="236">
      <pivotArea collapsedLevelsAreSubtotals="1" fieldPosition="0">
        <references count="2">
          <reference field="1" count="1" selected="0">
            <x v="17"/>
          </reference>
          <reference field="5" count="12">
            <x v="0"/>
            <x v="1"/>
            <x v="5"/>
            <x v="6"/>
            <x v="9"/>
            <x v="11"/>
            <x v="12"/>
            <x v="14"/>
            <x v="15"/>
            <x v="18"/>
            <x v="21"/>
            <x v="22"/>
          </reference>
        </references>
      </pivotArea>
    </format>
    <format dxfId="235">
      <pivotArea collapsedLevelsAreSubtotals="1" fieldPosition="0">
        <references count="2">
          <reference field="1" count="5" selected="0">
            <x v="3"/>
            <x v="13"/>
            <x v="15"/>
            <x v="16"/>
            <x v="24"/>
          </reference>
          <reference field="5" count="1">
            <x v="19"/>
          </reference>
        </references>
      </pivotArea>
    </format>
    <format dxfId="234">
      <pivotArea type="origin" dataOnly="0" labelOnly="1" outline="0" fieldPosition="0"/>
    </format>
    <format dxfId="233">
      <pivotArea dataOnly="0" labelOnly="1" grandRow="1" outline="0" fieldPosition="0"/>
    </format>
    <format dxfId="232">
      <pivotArea dataOnly="0" labelOnly="1" grandRow="1" outline="0" fieldPosition="0"/>
    </format>
    <format dxfId="231">
      <pivotArea field="5" grandCol="1" collapsedLevelsAreSubtotals="1" axis="axisRow" fieldPosition="0">
        <references count="1">
          <reference field="5" count="0"/>
        </references>
      </pivotArea>
    </format>
    <format dxfId="230">
      <pivotArea dataOnly="0" labelOnly="1" fieldPosition="0">
        <references count="1">
          <reference field="1" count="1">
            <x v="30"/>
          </reference>
        </references>
      </pivotArea>
    </format>
    <format dxfId="229">
      <pivotArea collapsedLevelsAreSubtotals="1" fieldPosition="0">
        <references count="2">
          <reference field="1" count="1" selected="0">
            <x v="30"/>
          </reference>
          <reference field="5" count="3">
            <x v="4"/>
            <x v="7"/>
            <x v="16"/>
          </reference>
        </references>
      </pivotArea>
    </format>
    <format dxfId="228">
      <pivotArea dataOnly="0" labelOnly="1" fieldPosition="0">
        <references count="1">
          <reference field="5" count="10">
            <x v="2"/>
            <x v="3"/>
            <x v="8"/>
            <x v="10"/>
            <x v="13"/>
            <x v="17"/>
            <x v="19"/>
            <x v="20"/>
            <x v="23"/>
            <x v="24"/>
          </reference>
        </references>
      </pivotArea>
    </format>
    <format dxfId="227">
      <pivotArea dataOnly="0" labelOnly="1" fieldPosition="0">
        <references count="1">
          <reference field="5" count="10">
            <x v="2"/>
            <x v="3"/>
            <x v="8"/>
            <x v="10"/>
            <x v="13"/>
            <x v="17"/>
            <x v="19"/>
            <x v="20"/>
            <x v="23"/>
            <x v="24"/>
          </reference>
        </references>
      </pivotArea>
    </format>
    <format dxfId="226">
      <pivotArea dataOnly="0" labelOnly="1" fieldPosition="0">
        <references count="1">
          <reference field="5" count="10">
            <x v="2"/>
            <x v="3"/>
            <x v="8"/>
            <x v="10"/>
            <x v="13"/>
            <x v="17"/>
            <x v="19"/>
            <x v="20"/>
            <x v="23"/>
            <x v="24"/>
          </reference>
        </references>
      </pivotArea>
    </format>
    <format dxfId="225">
      <pivotArea outline="0" collapsedLevelsAreSubtotals="1" fieldPosition="0">
        <references count="1">
          <reference field="1" count="1" selected="0">
            <x v="18"/>
          </reference>
        </references>
      </pivotArea>
    </format>
    <format dxfId="224">
      <pivotArea dataOnly="0" labelOnly="1" fieldPosition="0">
        <references count="1">
          <reference field="1" count="1">
            <x v="18"/>
          </reference>
        </references>
      </pivotArea>
    </format>
    <format dxfId="223">
      <pivotArea collapsedLevelsAreSubtotals="1" fieldPosition="0">
        <references count="2">
          <reference field="1" count="5" selected="0">
            <x v="3"/>
            <x v="13"/>
            <x v="15"/>
            <x v="16"/>
            <x v="24"/>
          </reference>
          <reference field="5" count="1">
            <x v="19"/>
          </reference>
        </references>
      </pivotArea>
    </format>
    <format dxfId="222">
      <pivotArea dataOnly="0" labelOnly="1" fieldPosition="0">
        <references count="1">
          <reference field="5" count="0"/>
        </references>
      </pivotArea>
    </format>
    <format dxfId="221">
      <pivotArea dataOnly="0" labelOnly="1" fieldPosition="0">
        <references count="1">
          <reference field="5" count="0"/>
        </references>
      </pivotArea>
    </format>
    <format dxfId="220">
      <pivotArea outline="0" collapsedLevelsAreSubtotals="1" fieldPosition="0"/>
    </format>
    <format dxfId="219">
      <pivotArea outline="0" collapsedLevelsAreSubtotals="1" fieldPosition="0"/>
    </format>
    <format dxfId="218">
      <pivotArea collapsedLevelsAreSubtotals="1" fieldPosition="0">
        <references count="2">
          <reference field="1" count="0" selected="0"/>
          <reference field="5" count="1">
            <x v="1"/>
          </reference>
        </references>
      </pivotArea>
    </format>
    <format dxfId="217">
      <pivotArea dataOnly="0" labelOnly="1" fieldPosition="0">
        <references count="1">
          <reference field="5" count="1">
            <x v="1"/>
          </reference>
        </references>
      </pivotArea>
    </format>
    <format dxfId="216">
      <pivotArea collapsedLevelsAreSubtotals="1" fieldPosition="0">
        <references count="2">
          <reference field="1" count="1" selected="0">
            <x v="16"/>
          </reference>
          <reference field="5" count="3">
            <x v="4"/>
            <x v="7"/>
            <x v="1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Сводная таблица8" cacheId="2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Держатель соглашения">
  <location ref="A4:T17" firstHeaderRow="1" firstDataRow="2" firstDataCol="1"/>
  <pivotFields count="3">
    <pivotField dataField="1" showAll="0"/>
    <pivotField axis="axisRow" showAll="0" sortType="descending">
      <items count="12">
        <item x="3"/>
        <item x="2"/>
        <item x="1"/>
        <item x="8"/>
        <item x="7"/>
        <item x="5"/>
        <item x="4"/>
        <item x="10"/>
        <item x="6"/>
        <item x="0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descending">
      <items count="20">
        <item x="0"/>
        <item x="1"/>
        <item x="13"/>
        <item x="6"/>
        <item x="14"/>
        <item x="15"/>
        <item x="12"/>
        <item x="16"/>
        <item x="17"/>
        <item x="2"/>
        <item x="11"/>
        <item x="8"/>
        <item m="1" x="18"/>
        <item x="4"/>
        <item x="7"/>
        <item x="9"/>
        <item x="5"/>
        <item x="1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2">
    <i>
      <x v="2"/>
    </i>
    <i>
      <x v="8"/>
    </i>
    <i>
      <x v="7"/>
    </i>
    <i>
      <x v="9"/>
    </i>
    <i>
      <x v="1"/>
    </i>
    <i>
      <x v="6"/>
    </i>
    <i>
      <x/>
    </i>
    <i>
      <x v="3"/>
    </i>
    <i>
      <x v="10"/>
    </i>
    <i>
      <x v="4"/>
    </i>
    <i>
      <x v="5"/>
    </i>
    <i t="grand">
      <x/>
    </i>
  </rowItems>
  <colFields count="1">
    <field x="2"/>
  </colFields>
  <colItems count="19">
    <i>
      <x v="14"/>
    </i>
    <i>
      <x v="9"/>
    </i>
    <i>
      <x v="16"/>
    </i>
    <i>
      <x v="1"/>
    </i>
    <i>
      <x v="11"/>
    </i>
    <i>
      <x v="2"/>
    </i>
    <i>
      <x v="18"/>
    </i>
    <i>
      <x v="3"/>
    </i>
    <i>
      <x v="10"/>
    </i>
    <i>
      <x v="4"/>
    </i>
    <i>
      <x v="13"/>
    </i>
    <i>
      <x v="5"/>
    </i>
    <i>
      <x v="15"/>
    </i>
    <i>
      <x v="6"/>
    </i>
    <i>
      <x v="17"/>
    </i>
    <i>
      <x v="7"/>
    </i>
    <i>
      <x/>
    </i>
    <i>
      <x v="8"/>
    </i>
    <i t="grand">
      <x/>
    </i>
  </colItems>
  <dataFields count="1">
    <dataField name="Сколько соглашений ведётся?" fld="0" subtotal="count" baseField="1" baseItem="0"/>
  </dataFields>
  <formats count="73">
    <format dxfId="215">
      <pivotArea dataOnly="0" labelOnly="1" fieldPosition="0">
        <references count="1">
          <reference field="1" count="0"/>
        </references>
      </pivotArea>
    </format>
    <format dxfId="214">
      <pivotArea dataOnly="0" labelOnly="1" fieldPosition="0">
        <references count="1">
          <reference field="1" count="0"/>
        </references>
      </pivotArea>
    </format>
    <format dxfId="213">
      <pivotArea dataOnly="0" labelOnly="1" fieldPosition="0">
        <references count="1">
          <reference field="1" count="0"/>
        </references>
      </pivotArea>
    </format>
    <format dxfId="212">
      <pivotArea collapsedLevelsAreSubtotals="1" fieldPosition="0">
        <references count="1">
          <reference field="1" count="0"/>
        </references>
      </pivotArea>
    </format>
    <format dxfId="211">
      <pivotArea dataOnly="0" labelOnly="1" fieldPosition="0">
        <references count="1">
          <reference field="2" count="0"/>
        </references>
      </pivotArea>
    </format>
    <format dxfId="210">
      <pivotArea dataOnly="0" labelOnly="1" grandCol="1" outline="0" fieldPosition="0"/>
    </format>
    <format dxfId="209">
      <pivotArea dataOnly="0" labelOnly="1" fieldPosition="0">
        <references count="1">
          <reference field="2" count="0"/>
        </references>
      </pivotArea>
    </format>
    <format dxfId="208">
      <pivotArea dataOnly="0" labelOnly="1" grandCol="1" outline="0" fieldPosition="0"/>
    </format>
    <format dxfId="207">
      <pivotArea dataOnly="0" labelOnly="1" fieldPosition="0">
        <references count="1">
          <reference field="2" count="0"/>
        </references>
      </pivotArea>
    </format>
    <format dxfId="206">
      <pivotArea dataOnly="0" labelOnly="1" grandCol="1" outline="0" fieldPosition="0"/>
    </format>
    <format dxfId="205">
      <pivotArea field="1" type="button" dataOnly="0" labelOnly="1" outline="0" axis="axisRow" fieldPosition="0"/>
    </format>
    <format dxfId="204">
      <pivotArea field="1" type="button" dataOnly="0" labelOnly="1" outline="0" axis="axisRow" fieldPosition="0"/>
    </format>
    <format dxfId="203">
      <pivotArea type="origin" dataOnly="0" labelOnly="1" outline="0" fieldPosition="0"/>
    </format>
    <format dxfId="202">
      <pivotArea dataOnly="0" labelOnly="1" fieldPosition="0">
        <references count="1">
          <reference field="1" count="4">
            <x v="2"/>
            <x v="7"/>
            <x v="8"/>
            <x v="9"/>
          </reference>
        </references>
      </pivotArea>
    </format>
    <format dxfId="201">
      <pivotArea dataOnly="0" labelOnly="1" fieldPosition="0">
        <references count="1">
          <reference field="1" count="2">
            <x v="7"/>
            <x v="9"/>
          </reference>
        </references>
      </pivotArea>
    </format>
    <format dxfId="200">
      <pivotArea dataOnly="0" labelOnly="1" fieldPosition="0">
        <references count="1">
          <reference field="1" count="7">
            <x v="0"/>
            <x v="1"/>
            <x v="3"/>
            <x v="4"/>
            <x v="5"/>
            <x v="6"/>
            <x v="10"/>
          </reference>
        </references>
      </pivotArea>
    </format>
    <format dxfId="199">
      <pivotArea field="1" type="button" dataOnly="0" labelOnly="1" outline="0" axis="axisRow" fieldPosition="0"/>
    </format>
    <format dxfId="198">
      <pivotArea dataOnly="0" labelOnly="1" fieldPosition="0">
        <references count="1">
          <reference field="1" count="0"/>
        </references>
      </pivotArea>
    </format>
    <format dxfId="197">
      <pivotArea dataOnly="0" labelOnly="1" grandRow="1" outline="0" fieldPosition="0"/>
    </format>
    <format dxfId="196">
      <pivotArea type="origin" dataOnly="0" labelOnly="1" outline="0" fieldPosition="0"/>
    </format>
    <format dxfId="195">
      <pivotArea grandCol="1" outline="0" collapsedLevelsAreSubtotals="1" fieldPosition="0"/>
    </format>
    <format dxfId="194">
      <pivotArea type="topRight" dataOnly="0" labelOnly="1" outline="0" offset="R1" fieldPosition="0"/>
    </format>
    <format dxfId="193">
      <pivotArea dataOnly="0" labelOnly="1" grandCol="1" outline="0" fieldPosition="0"/>
    </format>
    <format dxfId="192">
      <pivotArea outline="0" collapsedLevelsAreSubtotals="1" fieldPosition="0">
        <references count="1">
          <reference field="2" count="1" selected="0">
            <x v="8"/>
          </reference>
        </references>
      </pivotArea>
    </format>
    <format dxfId="191">
      <pivotArea type="topRight" dataOnly="0" labelOnly="1" outline="0" offset="Q1" fieldPosition="0"/>
    </format>
    <format dxfId="190">
      <pivotArea dataOnly="0" labelOnly="1" fieldPosition="0">
        <references count="1">
          <reference field="2" count="1">
            <x v="8"/>
          </reference>
        </references>
      </pivotArea>
    </format>
    <format dxfId="189">
      <pivotArea field="2" type="button" dataOnly="0" labelOnly="1" outline="0" axis="axisCol" fieldPosition="0"/>
    </format>
    <format dxfId="188">
      <pivotArea collapsedLevelsAreSubtotals="1" fieldPosition="0">
        <references count="1">
          <reference field="1" count="0"/>
        </references>
      </pivotArea>
    </format>
    <format dxfId="187">
      <pivotArea field="1" type="button" dataOnly="0" labelOnly="1" outline="0" axis="axisRow" fieldPosition="0"/>
    </format>
    <format dxfId="186">
      <pivotArea dataOnly="0" labelOnly="1" fieldPosition="0">
        <references count="1">
          <reference field="1" count="0"/>
        </references>
      </pivotArea>
    </format>
    <format dxfId="185">
      <pivotArea dataOnly="0" labelOnly="1" fieldPosition="0">
        <references count="1">
          <reference field="2" count="0"/>
        </references>
      </pivotArea>
    </format>
    <format dxfId="184">
      <pivotArea dataOnly="0" labelOnly="1" grandCol="1" outline="0" fieldPosition="0"/>
    </format>
    <format dxfId="183">
      <pivotArea collapsedLevelsAreSubtotals="1" fieldPosition="0">
        <references count="1">
          <reference field="1" count="0"/>
        </references>
      </pivotArea>
    </format>
    <format dxfId="182">
      <pivotArea field="1" type="button" dataOnly="0" labelOnly="1" outline="0" axis="axisRow" fieldPosition="0"/>
    </format>
    <format dxfId="181">
      <pivotArea dataOnly="0" labelOnly="1" fieldPosition="0">
        <references count="1">
          <reference field="1" count="0"/>
        </references>
      </pivotArea>
    </format>
    <format dxfId="180">
      <pivotArea dataOnly="0" labelOnly="1" fieldPosition="0">
        <references count="1">
          <reference field="2" count="0"/>
        </references>
      </pivotArea>
    </format>
    <format dxfId="179">
      <pivotArea dataOnly="0" labelOnly="1" grandCol="1" outline="0" fieldPosition="0"/>
    </format>
    <format dxfId="178">
      <pivotArea type="origin" dataOnly="0" labelOnly="1" outline="0" fieldPosition="0"/>
    </format>
    <format dxfId="177">
      <pivotArea type="topRight" dataOnly="0" labelOnly="1" outline="0" offset="Q1" fieldPosition="0"/>
    </format>
    <format dxfId="176">
      <pivotArea type="topRight" dataOnly="0" labelOnly="1" outline="0" offset="R1" fieldPosition="0"/>
    </format>
    <format dxfId="175">
      <pivotArea type="origin" dataOnly="0" labelOnly="1" outline="0" fieldPosition="0"/>
    </format>
    <format dxfId="174">
      <pivotArea field="2" type="button" dataOnly="0" labelOnly="1" outline="0" axis="axisCol" fieldPosition="0"/>
    </format>
    <format dxfId="173">
      <pivotArea type="topRight" dataOnly="0" labelOnly="1" outline="0" fieldPosition="0"/>
    </format>
    <format dxfId="172">
      <pivotArea field="1" grandCol="1" collapsedLevelsAreSubtotals="1" axis="axisRow" fieldPosition="0">
        <references count="1">
          <reference field="1" count="0"/>
        </references>
      </pivotArea>
    </format>
    <format dxfId="171">
      <pivotArea dataOnly="0" labelOnly="1" grandCol="1" outline="0" fieldPosition="0"/>
    </format>
    <format dxfId="170">
      <pivotArea field="1" type="button" dataOnly="0" labelOnly="1" outline="0" axis="axisRow" fieldPosition="0"/>
    </format>
    <format dxfId="169">
      <pivotArea dataOnly="0" labelOnly="1" fieldPosition="0">
        <references count="1">
          <reference field="1" count="0"/>
        </references>
      </pivotArea>
    </format>
    <format dxfId="168">
      <pivotArea field="1" type="button" dataOnly="0" labelOnly="1" outline="0" axis="axisRow" fieldPosition="0"/>
    </format>
    <format dxfId="167">
      <pivotArea dataOnly="0" labelOnly="1" fieldPosition="0">
        <references count="1">
          <reference field="2" count="0"/>
        </references>
      </pivotArea>
    </format>
    <format dxfId="166">
      <pivotArea dataOnly="0" labelOnly="1" grandCol="1" outline="0" fieldPosition="0"/>
    </format>
    <format dxfId="165">
      <pivotArea field="1" type="button" dataOnly="0" labelOnly="1" outline="0" axis="axisRow" fieldPosition="0"/>
    </format>
    <format dxfId="164">
      <pivotArea dataOnly="0" labelOnly="1" fieldPosition="0">
        <references count="1">
          <reference field="1" count="0"/>
        </references>
      </pivotArea>
    </format>
    <format dxfId="163">
      <pivotArea dataOnly="0" labelOnly="1" grandRow="1" outline="0" fieldPosition="0"/>
    </format>
    <format dxfId="162">
      <pivotArea dataOnly="0" labelOnly="1" grandRow="1" outline="0" fieldPosition="0"/>
    </format>
    <format dxfId="161">
      <pivotArea type="origin" dataOnly="0" labelOnly="1" outline="0" fieldPosition="0"/>
    </format>
    <format dxfId="160">
      <pivotArea field="1" grandCol="1" collapsedLevelsAreSubtotals="1" axis="axisRow" fieldPosition="0">
        <references count="1">
          <reference field="1" count="0"/>
        </references>
      </pivotArea>
    </format>
    <format dxfId="159">
      <pivotArea collapsedLevelsAreSubtotals="1" fieldPosition="0">
        <references count="2">
          <reference field="1" count="2">
            <x v="2"/>
            <x v="8"/>
          </reference>
          <reference field="2" count="0" selected="0"/>
        </references>
      </pivotArea>
    </format>
    <format dxfId="158">
      <pivotArea dataOnly="0" labelOnly="1" fieldPosition="0">
        <references count="1">
          <reference field="1" count="2">
            <x v="2"/>
            <x v="8"/>
          </reference>
        </references>
      </pivotArea>
    </format>
    <format dxfId="157">
      <pivotArea collapsedLevelsAreSubtotals="1" fieldPosition="0">
        <references count="2">
          <reference field="1" count="2">
            <x v="7"/>
            <x v="9"/>
          </reference>
          <reference field="2" count="0" selected="0"/>
        </references>
      </pivotArea>
    </format>
    <format dxfId="156">
      <pivotArea dataOnly="0" labelOnly="1" fieldPosition="0">
        <references count="1">
          <reference field="1" count="2">
            <x v="7"/>
            <x v="9"/>
          </reference>
        </references>
      </pivotArea>
    </format>
    <format dxfId="155">
      <pivotArea collapsedLevelsAreSubtotals="1" fieldPosition="0">
        <references count="2">
          <reference field="1" count="7">
            <x v="0"/>
            <x v="1"/>
            <x v="3"/>
            <x v="4"/>
            <x v="5"/>
            <x v="6"/>
            <x v="10"/>
          </reference>
          <reference field="2" count="0" selected="0"/>
        </references>
      </pivotArea>
    </format>
    <format dxfId="154">
      <pivotArea dataOnly="0" labelOnly="1" fieldPosition="0">
        <references count="1">
          <reference field="1" count="7">
            <x v="0"/>
            <x v="1"/>
            <x v="3"/>
            <x v="4"/>
            <x v="5"/>
            <x v="6"/>
            <x v="10"/>
          </reference>
        </references>
      </pivotArea>
    </format>
    <format dxfId="153">
      <pivotArea collapsedLevelsAreSubtotals="1" fieldPosition="0">
        <references count="2">
          <reference field="1" count="2">
            <x v="7"/>
            <x v="9"/>
          </reference>
          <reference field="2" count="0" selected="0"/>
        </references>
      </pivotArea>
    </format>
    <format dxfId="152">
      <pivotArea dataOnly="0" labelOnly="1" fieldPosition="0">
        <references count="1">
          <reference field="1" count="2">
            <x v="7"/>
            <x v="9"/>
          </reference>
        </references>
      </pivotArea>
    </format>
    <format dxfId="151">
      <pivotArea dataOnly="0" labelOnly="1" fieldPosition="0">
        <references count="1">
          <reference field="1" count="2">
            <x v="7"/>
            <x v="9"/>
          </reference>
        </references>
      </pivotArea>
    </format>
    <format dxfId="150">
      <pivotArea dataOnly="0" labelOnly="1" fieldPosition="0">
        <references count="1">
          <reference field="1" count="2">
            <x v="7"/>
            <x v="9"/>
          </reference>
        </references>
      </pivotArea>
    </format>
    <format dxfId="149">
      <pivotArea outline="0" collapsedLevelsAreSubtotals="1" fieldPosition="0"/>
    </format>
    <format dxfId="148">
      <pivotArea dataOnly="0" labelOnly="1" fieldPosition="0">
        <references count="1">
          <reference field="1" count="2">
            <x v="7"/>
            <x v="9"/>
          </reference>
        </references>
      </pivotArea>
    </format>
    <format dxfId="147">
      <pivotArea dataOnly="0" labelOnly="1" fieldPosition="0">
        <references count="1">
          <reference field="1" count="2">
            <x v="7"/>
            <x v="9"/>
          </reference>
        </references>
      </pivotArea>
    </format>
    <format dxfId="146">
      <pivotArea outline="0" collapsedLevelsAreSubtotals="1" fieldPosition="0"/>
    </format>
    <format dxfId="145">
      <pivotArea dataOnly="0" labelOnly="1" fieldPosition="0">
        <references count="1">
          <reference field="1" count="0"/>
        </references>
      </pivotArea>
    </format>
    <format dxfId="144">
      <pivotArea collapsedLevelsAreSubtotals="1" fieldPosition="0">
        <references count="2">
          <reference field="1" count="2">
            <x v="7"/>
            <x v="9"/>
          </reference>
          <reference field="2" count="0" selected="0"/>
        </references>
      </pivotArea>
    </format>
    <format dxfId="143">
      <pivotArea dataOnly="0" labelOnly="1" fieldPosition="0">
        <references count="1">
          <reference field="1" count="2">
            <x v="7"/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Сводная таблица7" cacheId="20" applyNumberFormats="0" applyBorderFormats="0" applyFontFormats="0" applyPatternFormats="0" applyAlignmentFormats="0" applyWidthHeightFormats="1" dataCaption="Значения" updatedVersion="6" minRefreshableVersion="3" itemPrintTitles="1" createdVersion="6" indent="0" compact="0" compactData="0" multipleFieldFilters="0" rowHeaderCaption="№ соглашения">
  <location ref="A4:C24" firstHeaderRow="1" firstDataRow="1" firstDataCol="3"/>
  <pivotFields count="9"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Row" compact="0" outline="0" showAll="0" defaultSubtotal="0">
      <items count="33">
        <item m="1" x="27"/>
        <item m="1" x="25"/>
        <item m="1" x="26"/>
        <item m="1" x="24"/>
        <item x="13"/>
        <item x="6"/>
        <item x="14"/>
        <item m="1" x="32"/>
        <item m="1" x="21"/>
        <item x="15"/>
        <item x="12"/>
        <item m="1" x="31"/>
        <item x="16"/>
        <item x="17"/>
        <item x="2"/>
        <item x="11"/>
        <item x="8"/>
        <item m="1" x="18"/>
        <item x="4"/>
        <item m="1" x="23"/>
        <item m="1" x="28"/>
        <item m="1" x="22"/>
        <item x="7"/>
        <item m="1" x="19"/>
        <item x="9"/>
        <item m="1" x="29"/>
        <item m="1" x="20"/>
        <item x="5"/>
        <item x="10"/>
        <item m="1" x="30"/>
        <item x="3"/>
        <item x="0"/>
        <item x="1"/>
      </items>
    </pivotField>
    <pivotField compact="0" outline="0" showAll="0"/>
    <pivotField axis="axisRow" compact="0" outline="0" showAll="0" defaultSubtotal="0">
      <items count="11">
        <item x="3"/>
        <item x="2"/>
        <item x="1"/>
        <item x="8"/>
        <item x="7"/>
        <item x="5"/>
        <item x="4"/>
        <item x="10"/>
        <item x="6"/>
        <item x="0"/>
        <item x="9"/>
      </items>
    </pivotField>
    <pivotField compact="0" outline="0" showAll="0">
      <items count="29">
        <item x="11"/>
        <item x="2"/>
        <item x="19"/>
        <item x="22"/>
        <item x="3"/>
        <item x="9"/>
        <item x="10"/>
        <item x="6"/>
        <item x="12"/>
        <item x="24"/>
        <item x="13"/>
        <item x="25"/>
        <item x="8"/>
        <item x="20"/>
        <item x="7"/>
        <item x="4"/>
        <item m="1" x="27"/>
        <item x="23"/>
        <item x="1"/>
        <item x="15"/>
        <item x="14"/>
        <item x="18"/>
        <item x="16"/>
        <item x="21"/>
        <item x="5"/>
        <item x="0"/>
        <item x="17"/>
        <item x="26"/>
        <item t="default"/>
      </items>
    </pivotField>
    <pivotField compact="0" outline="0" showAll="0"/>
    <pivotField compact="0" outline="0" showAll="0"/>
    <pivotField compact="0" outline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</pivotFields>
  <rowFields count="3">
    <field x="0"/>
    <field x="3"/>
    <field x="1"/>
  </rowFields>
  <rowItems count="20">
    <i>
      <x/>
      <x v="9"/>
      <x v="31"/>
    </i>
    <i>
      <x v="1"/>
      <x v="2"/>
      <x v="32"/>
    </i>
    <i>
      <x v="2"/>
      <x v="9"/>
      <x v="14"/>
    </i>
    <i>
      <x v="3"/>
      <x v="1"/>
      <x v="30"/>
    </i>
    <i>
      <x v="4"/>
      <x/>
      <x v="18"/>
    </i>
    <i>
      <x v="5"/>
      <x v="6"/>
      <x v="27"/>
    </i>
    <i>
      <x v="6"/>
      <x v="5"/>
      <x v="5"/>
    </i>
    <i>
      <x v="7"/>
      <x v="2"/>
      <x v="22"/>
    </i>
    <i>
      <x v="8"/>
      <x v="8"/>
      <x v="22"/>
    </i>
    <i>
      <x v="9"/>
      <x v="4"/>
      <x v="16"/>
    </i>
    <i>
      <x v="10"/>
      <x v="8"/>
      <x v="24"/>
    </i>
    <i>
      <x v="11"/>
      <x v="8"/>
      <x v="28"/>
    </i>
    <i>
      <x v="12"/>
      <x v="3"/>
      <x v="15"/>
    </i>
    <i>
      <x v="13"/>
      <x v="2"/>
      <x v="10"/>
    </i>
    <i>
      <x v="14"/>
      <x v="10"/>
      <x v="4"/>
    </i>
    <i>
      <x v="15"/>
      <x v="7"/>
      <x v="6"/>
    </i>
    <i>
      <x v="16"/>
      <x v="7"/>
      <x v="9"/>
    </i>
    <i>
      <x v="17"/>
      <x v="2"/>
      <x v="12"/>
    </i>
    <i>
      <x v="18"/>
      <x v="8"/>
      <x v="13"/>
    </i>
    <i t="grand">
      <x/>
    </i>
  </rowItems>
  <colItems count="1">
    <i/>
  </colItems>
  <formats count="109">
    <format dxfId="119">
      <pivotArea dataOnly="0" labelOnly="1" grandCol="1" outline="0" fieldPosition="0"/>
    </format>
    <format dxfId="118">
      <pivotArea dataOnly="0" labelOnly="1" grandCol="1" outline="0" fieldPosition="0"/>
    </format>
    <format dxfId="117">
      <pivotArea dataOnly="0" labelOnly="1" fieldPosition="0">
        <references count="1">
          <reference field="3" count="0"/>
        </references>
      </pivotArea>
    </format>
    <format dxfId="116">
      <pivotArea dataOnly="0" labelOnly="1" grandCol="1" outline="0" fieldPosition="0"/>
    </format>
    <format dxfId="115">
      <pivotArea dataOnly="0" labelOnly="1" fieldPosition="0">
        <references count="1">
          <reference field="3" count="0"/>
        </references>
      </pivotArea>
    </format>
    <format dxfId="114">
      <pivotArea dataOnly="0" labelOnly="1" grandCol="1" outline="0" fieldPosition="0"/>
    </format>
    <format dxfId="113">
      <pivotArea dataOnly="0" labelOnly="1" fieldPosition="0">
        <references count="1">
          <reference field="3" count="0"/>
        </references>
      </pivotArea>
    </format>
    <format dxfId="112">
      <pivotArea dataOnly="0" labelOnly="1" grandCol="1" outline="0" fieldPosition="0"/>
    </format>
    <format dxfId="111">
      <pivotArea type="origin" dataOnly="0" labelOnly="1" outline="0" fieldPosition="0"/>
    </format>
    <format dxfId="110">
      <pivotArea dataOnly="0" labelOnly="1" fieldPosition="0">
        <references count="1">
          <reference field="0" count="0"/>
        </references>
      </pivotArea>
    </format>
    <format dxfId="109">
      <pivotArea dataOnly="0" labelOnly="1" fieldPosition="0">
        <references count="1">
          <reference field="0" count="0"/>
        </references>
      </pivotArea>
    </format>
    <format dxfId="108">
      <pivotArea dataOnly="0" labelOnly="1" fieldPosition="0">
        <references count="1">
          <reference field="0" count="0"/>
        </references>
      </pivotArea>
    </format>
    <format dxfId="107">
      <pivotArea dataOnly="0" labelOnly="1" fieldPosition="0">
        <references count="1">
          <reference field="0" count="0"/>
        </references>
      </pivotArea>
    </format>
    <format dxfId="106">
      <pivotArea dataOnly="0" labelOnly="1" fieldPosition="0">
        <references count="1">
          <reference field="0" count="0"/>
        </references>
      </pivotArea>
    </format>
    <format dxfId="105">
      <pivotArea dataOnly="0" labelOnly="1" fieldPosition="0">
        <references count="1">
          <reference field="0" count="0"/>
        </references>
      </pivotArea>
    </format>
    <format dxfId="104">
      <pivotArea dataOnly="0" labelOnly="1" fieldPosition="0">
        <references count="1">
          <reference field="0" count="0"/>
        </references>
      </pivotArea>
    </format>
    <format dxfId="103">
      <pivotArea dataOnly="0" labelOnly="1" fieldPosition="0">
        <references count="1">
          <reference field="0" count="0"/>
        </references>
      </pivotArea>
    </format>
    <format dxfId="102">
      <pivotArea field="3" type="button" dataOnly="0" labelOnly="1" outline="0" axis="axisRow" fieldPosition="1"/>
    </format>
    <format dxfId="101">
      <pivotArea field="3" type="button" dataOnly="0" labelOnly="1" outline="0" axis="axisRow" fieldPosition="1"/>
    </format>
    <format dxfId="100">
      <pivotArea field="3" type="button" dataOnly="0" labelOnly="1" outline="0" axis="axisRow" fieldPosition="1"/>
    </format>
    <format dxfId="99">
      <pivotArea collapsedLevelsAreSubtotals="1" fieldPosition="0">
        <references count="2">
          <reference field="0" count="4">
            <x v="6"/>
            <x v="7"/>
            <x v="14"/>
            <x v="17"/>
          </reference>
          <reference field="3" count="4" selected="0">
            <x v="2"/>
            <x v="5"/>
            <x v="8"/>
            <x v="10"/>
          </reference>
        </references>
      </pivotArea>
    </format>
    <format dxfId="98">
      <pivotArea dataOnly="0" labelOnly="1" outline="0" fieldPosition="0">
        <references count="2">
          <reference field="0" count="1" selected="0">
            <x v="17"/>
          </reference>
          <reference field="1" count="1">
            <x v="12"/>
          </reference>
        </references>
      </pivotArea>
    </format>
    <format dxfId="97">
      <pivotArea dataOnly="0" labelOnly="1" outline="0" fieldPosition="0">
        <references count="2">
          <reference field="0" count="1" selected="0">
            <x v="7"/>
          </reference>
          <reference field="1" count="1">
            <x v="22"/>
          </reference>
        </references>
      </pivotArea>
    </format>
    <format dxfId="96">
      <pivotArea dataOnly="0" labelOnly="1" outline="0" fieldPosition="0">
        <references count="2">
          <reference field="0" count="1" selected="0">
            <x v="14"/>
          </reference>
          <reference field="1" count="1">
            <x v="4"/>
          </reference>
        </references>
      </pivotArea>
    </format>
    <format dxfId="95">
      <pivotArea dataOnly="0" labelOnly="1" outline="0" fieldPosition="0">
        <references count="2">
          <reference field="0" count="1" selected="0">
            <x v="6"/>
          </reference>
          <reference field="1" count="1">
            <x v="5"/>
          </reference>
        </references>
      </pivotArea>
    </format>
    <format dxfId="94">
      <pivotArea dataOnly="0" labelOnly="1" outline="0" fieldPosition="0">
        <references count="2">
          <reference field="0" count="1" selected="0">
            <x v="13"/>
          </reference>
          <reference field="1" count="1">
            <x v="10"/>
          </reference>
        </references>
      </pivotArea>
    </format>
    <format dxfId="93">
      <pivotArea dataOnly="0" labelOnly="1" outline="0" fieldPosition="0">
        <references count="2">
          <reference field="0" count="1" selected="0">
            <x v="11"/>
          </reference>
          <reference field="1" count="1">
            <x v="28"/>
          </reference>
        </references>
      </pivotArea>
    </format>
    <format dxfId="92">
      <pivotArea dataOnly="0" labelOnly="1" outline="0" fieldPosition="0">
        <references count="2">
          <reference field="0" count="1" selected="0">
            <x v="12"/>
          </reference>
          <reference field="1" count="1">
            <x v="15"/>
          </reference>
        </references>
      </pivotArea>
    </format>
    <format dxfId="91">
      <pivotArea dataOnly="0" labelOnly="1" outline="0" fieldPosition="0">
        <references count="2">
          <reference field="0" count="1" selected="0">
            <x v="18"/>
          </reference>
          <reference field="1" count="1">
            <x v="13"/>
          </reference>
        </references>
      </pivotArea>
    </format>
    <format dxfId="90">
      <pivotArea dataOnly="0" labelOnly="1" outline="0" fieldPosition="0">
        <references count="2">
          <reference field="0" count="1" selected="0">
            <x v="10"/>
          </reference>
          <reference field="1" count="1">
            <x v="24"/>
          </reference>
        </references>
      </pivotArea>
    </format>
    <format dxfId="89">
      <pivotArea dataOnly="0" labelOnly="1" outline="0" fieldPosition="0">
        <references count="2">
          <reference field="0" count="1" selected="0">
            <x v="1"/>
          </reference>
          <reference field="1" count="1">
            <x v="3"/>
          </reference>
        </references>
      </pivotArea>
    </format>
    <format dxfId="88">
      <pivotArea dataOnly="0" labelOnly="1" outline="0" fieldPosition="0">
        <references count="2">
          <reference field="0" count="1" selected="0">
            <x v="9"/>
          </reference>
          <reference field="1" count="1">
            <x v="16"/>
          </reference>
        </references>
      </pivotArea>
    </format>
    <format dxfId="87">
      <pivotArea dataOnly="0" labelOnly="1" outline="0" fieldPosition="0">
        <references count="2">
          <reference field="0" count="1" selected="0">
            <x v="4"/>
          </reference>
          <reference field="1" count="1">
            <x v="18"/>
          </reference>
        </references>
      </pivotArea>
    </format>
    <format dxfId="86">
      <pivotArea dataOnly="0" labelOnly="1" outline="0" fieldPosition="0">
        <references count="2">
          <reference field="0" count="1" selected="0">
            <x v="16"/>
          </reference>
          <reference field="1" count="1">
            <x v="9"/>
          </reference>
        </references>
      </pivotArea>
    </format>
    <format dxfId="85">
      <pivotArea dataOnly="0" labelOnly="1" outline="0" fieldPosition="0">
        <references count="2">
          <reference field="0" count="1" selected="0">
            <x v="15"/>
          </reference>
          <reference field="1" count="1">
            <x v="6"/>
          </reference>
        </references>
      </pivotArea>
    </format>
    <format dxfId="84">
      <pivotArea dataOnly="0" labelOnly="1" outline="0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83">
      <pivotArea dataOnly="0" labelOnly="1" outline="0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82">
      <pivotArea dataOnly="0" labelOnly="1" outline="0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81">
      <pivotArea dataOnly="0" labelOnly="1" outline="0" fieldPosition="0">
        <references count="2">
          <reference field="0" count="1" selected="0">
            <x v="5"/>
          </reference>
          <reference field="1" count="1">
            <x v="27"/>
          </reference>
        </references>
      </pivotArea>
    </format>
    <format dxfId="80">
      <pivotArea dataOnly="0" labelOnly="1" outline="0" fieldPosition="0">
        <references count="2">
          <reference field="0" count="1" selected="0">
            <x v="8"/>
          </reference>
          <reference field="1" count="1">
            <x v="22"/>
          </reference>
        </references>
      </pivotArea>
    </format>
    <format dxfId="79">
      <pivotArea dataOnly="0" labelOnly="1" outline="0" fieldPosition="0">
        <references count="2">
          <reference field="0" count="1" selected="0">
            <x v="17"/>
          </reference>
          <reference field="1" count="1">
            <x v="12"/>
          </reference>
        </references>
      </pivotArea>
    </format>
    <format dxfId="78">
      <pivotArea dataOnly="0" labelOnly="1" outline="0" fieldPosition="0">
        <references count="2">
          <reference field="0" count="1" selected="0">
            <x v="7"/>
          </reference>
          <reference field="1" count="1">
            <x v="22"/>
          </reference>
        </references>
      </pivotArea>
    </format>
    <format dxfId="77">
      <pivotArea dataOnly="0" labelOnly="1" outline="0" fieldPosition="0">
        <references count="2">
          <reference field="0" count="1" selected="0">
            <x v="14"/>
          </reference>
          <reference field="1" count="1">
            <x v="4"/>
          </reference>
        </references>
      </pivotArea>
    </format>
    <format dxfId="76">
      <pivotArea dataOnly="0" labelOnly="1" outline="0" fieldPosition="0">
        <references count="2">
          <reference field="0" count="1" selected="0">
            <x v="6"/>
          </reference>
          <reference field="1" count="1">
            <x v="5"/>
          </reference>
        </references>
      </pivotArea>
    </format>
    <format dxfId="75">
      <pivotArea dataOnly="0" labelOnly="1" outline="0" fieldPosition="0">
        <references count="2">
          <reference field="0" count="1" selected="0">
            <x v="13"/>
          </reference>
          <reference field="1" count="1">
            <x v="10"/>
          </reference>
        </references>
      </pivotArea>
    </format>
    <format dxfId="74">
      <pivotArea dataOnly="0" labelOnly="1" outline="0" fieldPosition="0">
        <references count="2">
          <reference field="0" count="1" selected="0">
            <x v="11"/>
          </reference>
          <reference field="1" count="1">
            <x v="28"/>
          </reference>
        </references>
      </pivotArea>
    </format>
    <format dxfId="73">
      <pivotArea dataOnly="0" labelOnly="1" outline="0" fieldPosition="0">
        <references count="2">
          <reference field="0" count="1" selected="0">
            <x v="12"/>
          </reference>
          <reference field="1" count="1">
            <x v="15"/>
          </reference>
        </references>
      </pivotArea>
    </format>
    <format dxfId="72">
      <pivotArea dataOnly="0" labelOnly="1" outline="0" fieldPosition="0">
        <references count="2">
          <reference field="0" count="1" selected="0">
            <x v="18"/>
          </reference>
          <reference field="1" count="1">
            <x v="13"/>
          </reference>
        </references>
      </pivotArea>
    </format>
    <format dxfId="71">
      <pivotArea dataOnly="0" labelOnly="1" outline="0" fieldPosition="0">
        <references count="2">
          <reference field="0" count="1" selected="0">
            <x v="10"/>
          </reference>
          <reference field="1" count="1">
            <x v="24"/>
          </reference>
        </references>
      </pivotArea>
    </format>
    <format dxfId="70">
      <pivotArea dataOnly="0" labelOnly="1" outline="0" fieldPosition="0">
        <references count="2">
          <reference field="0" count="1" selected="0">
            <x v="1"/>
          </reference>
          <reference field="1" count="1">
            <x v="3"/>
          </reference>
        </references>
      </pivotArea>
    </format>
    <format dxfId="69">
      <pivotArea dataOnly="0" labelOnly="1" outline="0" fieldPosition="0">
        <references count="2">
          <reference field="0" count="1" selected="0">
            <x v="9"/>
          </reference>
          <reference field="1" count="1">
            <x v="16"/>
          </reference>
        </references>
      </pivotArea>
    </format>
    <format dxfId="68">
      <pivotArea dataOnly="0" labelOnly="1" outline="0" fieldPosition="0">
        <references count="2">
          <reference field="0" count="1" selected="0">
            <x v="4"/>
          </reference>
          <reference field="1" count="1">
            <x v="18"/>
          </reference>
        </references>
      </pivotArea>
    </format>
    <format dxfId="67">
      <pivotArea dataOnly="0" labelOnly="1" outline="0" fieldPosition="0">
        <references count="2">
          <reference field="0" count="1" selected="0">
            <x v="16"/>
          </reference>
          <reference field="1" count="1">
            <x v="9"/>
          </reference>
        </references>
      </pivotArea>
    </format>
    <format dxfId="66">
      <pivotArea dataOnly="0" labelOnly="1" outline="0" fieldPosition="0">
        <references count="2">
          <reference field="0" count="1" selected="0">
            <x v="15"/>
          </reference>
          <reference field="1" count="1">
            <x v="6"/>
          </reference>
        </references>
      </pivotArea>
    </format>
    <format dxfId="65">
      <pivotArea dataOnly="0" labelOnly="1" outline="0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64">
      <pivotArea dataOnly="0" labelOnly="1" outline="0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63">
      <pivotArea dataOnly="0" labelOnly="1" outline="0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62">
      <pivotArea dataOnly="0" labelOnly="1" outline="0" fieldPosition="0">
        <references count="2">
          <reference field="0" count="1" selected="0">
            <x v="5"/>
          </reference>
          <reference field="1" count="1">
            <x v="27"/>
          </reference>
        </references>
      </pivotArea>
    </format>
    <format dxfId="61">
      <pivotArea dataOnly="0" labelOnly="1" outline="0" fieldPosition="0">
        <references count="2">
          <reference field="0" count="1" selected="0">
            <x v="8"/>
          </reference>
          <reference field="1" count="1">
            <x v="22"/>
          </reference>
        </references>
      </pivotArea>
    </format>
    <format dxfId="60">
      <pivotArea dataOnly="0" labelOnly="1" outline="0" fieldPosition="0">
        <references count="2">
          <reference field="0" count="1" selected="0">
            <x v="17"/>
          </reference>
          <reference field="1" count="1">
            <x v="12"/>
          </reference>
        </references>
      </pivotArea>
    </format>
    <format dxfId="59">
      <pivotArea dataOnly="0" labelOnly="1" outline="0" fieldPosition="0">
        <references count="2">
          <reference field="0" count="1" selected="0">
            <x v="7"/>
          </reference>
          <reference field="1" count="1">
            <x v="22"/>
          </reference>
        </references>
      </pivotArea>
    </format>
    <format dxfId="58">
      <pivotArea dataOnly="0" labelOnly="1" outline="0" fieldPosition="0">
        <references count="2">
          <reference field="0" count="1" selected="0">
            <x v="14"/>
          </reference>
          <reference field="1" count="1">
            <x v="4"/>
          </reference>
        </references>
      </pivotArea>
    </format>
    <format dxfId="57">
      <pivotArea dataOnly="0" labelOnly="1" outline="0" fieldPosition="0">
        <references count="2">
          <reference field="0" count="1" selected="0">
            <x v="6"/>
          </reference>
          <reference field="1" count="1">
            <x v="5"/>
          </reference>
        </references>
      </pivotArea>
    </format>
    <format dxfId="56">
      <pivotArea dataOnly="0" labelOnly="1" outline="0" fieldPosition="0">
        <references count="2">
          <reference field="0" count="1" selected="0">
            <x v="13"/>
          </reference>
          <reference field="1" count="1">
            <x v="10"/>
          </reference>
        </references>
      </pivotArea>
    </format>
    <format dxfId="55">
      <pivotArea dataOnly="0" labelOnly="1" outline="0" fieldPosition="0">
        <references count="2">
          <reference field="0" count="1" selected="0">
            <x v="11"/>
          </reference>
          <reference field="1" count="1">
            <x v="28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12"/>
          </reference>
          <reference field="1" count="1">
            <x v="15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18"/>
          </reference>
          <reference field="1" count="1">
            <x v="13"/>
          </reference>
        </references>
      </pivotArea>
    </format>
    <format dxfId="52">
      <pivotArea dataOnly="0" labelOnly="1" outline="0" fieldPosition="0">
        <references count="2">
          <reference field="0" count="1" selected="0">
            <x v="10"/>
          </reference>
          <reference field="1" count="1">
            <x v="24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1"/>
          </reference>
          <reference field="1" count="1">
            <x v="3"/>
          </reference>
        </references>
      </pivotArea>
    </format>
    <format dxfId="50">
      <pivotArea dataOnly="0" labelOnly="1" outline="0" fieldPosition="0">
        <references count="2">
          <reference field="0" count="1" selected="0">
            <x v="9"/>
          </reference>
          <reference field="1" count="1">
            <x v="16"/>
          </reference>
        </references>
      </pivotArea>
    </format>
    <format dxfId="49">
      <pivotArea dataOnly="0" labelOnly="1" outline="0" fieldPosition="0">
        <references count="2">
          <reference field="0" count="1" selected="0">
            <x v="4"/>
          </reference>
          <reference field="1" count="1">
            <x v="18"/>
          </reference>
        </references>
      </pivotArea>
    </format>
    <format dxfId="48">
      <pivotArea dataOnly="0" labelOnly="1" outline="0" fieldPosition="0">
        <references count="2">
          <reference field="0" count="1" selected="0">
            <x v="16"/>
          </reference>
          <reference field="1" count="1">
            <x v="9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15"/>
          </reference>
          <reference field="1" count="1">
            <x v="6"/>
          </reference>
        </references>
      </pivotArea>
    </format>
    <format dxfId="46">
      <pivotArea dataOnly="0" labelOnly="1" outline="0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45">
      <pivotArea dataOnly="0" labelOnly="1" outline="0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44">
      <pivotArea dataOnly="0" labelOnly="1" outline="0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43">
      <pivotArea dataOnly="0" labelOnly="1" outline="0" fieldPosition="0">
        <references count="2">
          <reference field="0" count="1" selected="0">
            <x v="5"/>
          </reference>
          <reference field="1" count="1">
            <x v="27"/>
          </reference>
        </references>
      </pivotArea>
    </format>
    <format dxfId="42">
      <pivotArea dataOnly="0" labelOnly="1" outline="0" fieldPosition="0">
        <references count="2">
          <reference field="0" count="1" selected="0">
            <x v="8"/>
          </reference>
          <reference field="1" count="1">
            <x v="22"/>
          </reference>
        </references>
      </pivotArea>
    </format>
    <format dxfId="41">
      <pivotArea dataOnly="0" labelOnly="1" outline="0" fieldPosition="0">
        <references count="2">
          <reference field="0" count="1" selected="0">
            <x v="17"/>
          </reference>
          <reference field="1" count="1">
            <x v="12"/>
          </reference>
        </references>
      </pivotArea>
    </format>
    <format dxfId="40">
      <pivotArea dataOnly="0" labelOnly="1" outline="0" fieldPosition="0">
        <references count="2">
          <reference field="0" count="1" selected="0">
            <x v="7"/>
          </reference>
          <reference field="1" count="1">
            <x v="22"/>
          </reference>
        </references>
      </pivotArea>
    </format>
    <format dxfId="39">
      <pivotArea dataOnly="0" labelOnly="1" outline="0" fieldPosition="0">
        <references count="2">
          <reference field="0" count="1" selected="0">
            <x v="14"/>
          </reference>
          <reference field="1" count="1">
            <x v="4"/>
          </reference>
        </references>
      </pivotArea>
    </format>
    <format dxfId="38">
      <pivotArea dataOnly="0" labelOnly="1" outline="0" fieldPosition="0">
        <references count="2">
          <reference field="0" count="1" selected="0">
            <x v="6"/>
          </reference>
          <reference field="1" count="1">
            <x v="5"/>
          </reference>
        </references>
      </pivotArea>
    </format>
    <format dxfId="37">
      <pivotArea dataOnly="0" labelOnly="1" outline="0" fieldPosition="0">
        <references count="2">
          <reference field="0" count="1" selected="0">
            <x v="13"/>
          </reference>
          <reference field="1" count="1">
            <x v="10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11"/>
          </reference>
          <reference field="1" count="1">
            <x v="28"/>
          </reference>
        </references>
      </pivotArea>
    </format>
    <format dxfId="35">
      <pivotArea dataOnly="0" labelOnly="1" outline="0" fieldPosition="0">
        <references count="2">
          <reference field="0" count="1" selected="0">
            <x v="12"/>
          </reference>
          <reference field="1" count="1">
            <x v="15"/>
          </reference>
        </references>
      </pivotArea>
    </format>
    <format dxfId="34">
      <pivotArea dataOnly="0" labelOnly="1" outline="0" fieldPosition="0">
        <references count="2">
          <reference field="0" count="1" selected="0">
            <x v="18"/>
          </reference>
          <reference field="1" count="1">
            <x v="13"/>
          </reference>
        </references>
      </pivotArea>
    </format>
    <format dxfId="33">
      <pivotArea dataOnly="0" labelOnly="1" outline="0" fieldPosition="0">
        <references count="2">
          <reference field="0" count="1" selected="0">
            <x v="10"/>
          </reference>
          <reference field="1" count="1">
            <x v="24"/>
          </reference>
        </references>
      </pivotArea>
    </format>
    <format dxfId="32">
      <pivotArea dataOnly="0" labelOnly="1" outline="0" fieldPosition="0">
        <references count="2">
          <reference field="0" count="1" selected="0">
            <x v="1"/>
          </reference>
          <reference field="1" count="1">
            <x v="3"/>
          </reference>
        </references>
      </pivotArea>
    </format>
    <format dxfId="31">
      <pivotArea dataOnly="0" labelOnly="1" outline="0" fieldPosition="0">
        <references count="2">
          <reference field="0" count="1" selected="0">
            <x v="9"/>
          </reference>
          <reference field="1" count="1">
            <x v="16"/>
          </reference>
        </references>
      </pivotArea>
    </format>
    <format dxfId="30">
      <pivotArea dataOnly="0" labelOnly="1" outline="0" fieldPosition="0">
        <references count="2">
          <reference field="0" count="1" selected="0">
            <x v="4"/>
          </reference>
          <reference field="1" count="1">
            <x v="18"/>
          </reference>
        </references>
      </pivotArea>
    </format>
    <format dxfId="29">
      <pivotArea dataOnly="0" labelOnly="1" outline="0" fieldPosition="0">
        <references count="2">
          <reference field="0" count="1" selected="0">
            <x v="16"/>
          </reference>
          <reference field="1" count="1">
            <x v="9"/>
          </reference>
        </references>
      </pivotArea>
    </format>
    <format dxfId="28">
      <pivotArea dataOnly="0" labelOnly="1" outline="0" fieldPosition="0">
        <references count="2">
          <reference field="0" count="1" selected="0">
            <x v="15"/>
          </reference>
          <reference field="1" count="1">
            <x v="6"/>
          </reference>
        </references>
      </pivotArea>
    </format>
    <format dxfId="27">
      <pivotArea dataOnly="0" labelOnly="1" outline="0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26">
      <pivotArea dataOnly="0" labelOnly="1" outline="0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25">
      <pivotArea dataOnly="0" labelOnly="1" outline="0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24">
      <pivotArea dataOnly="0" labelOnly="1" outline="0" fieldPosition="0">
        <references count="2">
          <reference field="0" count="1" selected="0">
            <x v="5"/>
          </reference>
          <reference field="1" count="1">
            <x v="27"/>
          </reference>
        </references>
      </pivotArea>
    </format>
    <format dxfId="23">
      <pivotArea dataOnly="0" labelOnly="1" outline="0" fieldPosition="0">
        <references count="2">
          <reference field="0" count="1" selected="0">
            <x v="8"/>
          </reference>
          <reference field="1" count="1">
            <x v="22"/>
          </reference>
        </references>
      </pivotArea>
    </format>
    <format dxfId="22">
      <pivotArea dataOnly="0" labelOnly="1" outline="0" fieldPosition="0">
        <references count="1">
          <reference field="0" count="0"/>
        </references>
      </pivotArea>
    </format>
    <format dxfId="21">
      <pivotArea field="3" type="button" dataOnly="0" labelOnly="1" outline="0" axis="axisRow" fieldPosition="1"/>
    </format>
    <format dxfId="20">
      <pivotArea dataOnly="0" labelOnly="1" outline="0" fieldPosition="0">
        <references count="1">
          <reference field="3" count="0"/>
        </references>
      </pivotArea>
    </format>
    <format dxfId="19">
      <pivotArea dataOnly="0" labelOnly="1" outline="0" fieldPosition="0">
        <references count="1">
          <reference field="3" count="0"/>
        </references>
      </pivotArea>
    </format>
    <format dxfId="18">
      <pivotArea dataOnly="0" labelOnly="1" outline="0" fieldPosition="0">
        <references count="1">
          <reference field="3" count="0"/>
        </references>
      </pivotArea>
    </format>
    <format dxfId="17">
      <pivotArea dataOnly="0" labelOnly="1" outline="0" fieldPosition="0">
        <references count="1">
          <reference field="0" count="0"/>
        </references>
      </pivotArea>
    </format>
    <format dxfId="16">
      <pivotArea field="0" type="button" dataOnly="0" labelOnly="1" outline="0" axis="axisRow" fieldPosition="0"/>
    </format>
    <format dxfId="15">
      <pivotArea field="3" type="button" dataOnly="0" labelOnly="1" outline="0" axis="axisRow" fieldPosition="1"/>
    </format>
    <format dxfId="14">
      <pivotArea field="1" type="button" dataOnly="0" labelOnly="1" outline="0" axis="axisRow" fieldPosition="2"/>
    </format>
    <format dxfId="13">
      <pivotArea field="0" type="button" dataOnly="0" labelOnly="1" outline="0" axis="axisRow" fieldPosition="0"/>
    </format>
    <format dxfId="12">
      <pivotArea field="3" type="button" dataOnly="0" labelOnly="1" outline="0" axis="axisRow" fieldPosition="1"/>
    </format>
    <format dxfId="11">
      <pivotArea field="1" type="button" dataOnly="0" labelOnly="1" outline="0" axis="axisRow" fieldPosition="2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8000000}" name="Сводная таблица4" cacheId="2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7:A8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Число разных элементов в столбце Владелец данных по соглашению" fld="0" subtotal="count" baseField="0" baseItem="5758944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Число разных элементов в столбце Получатель информации по соглашению"/>
    <pivotHierarchy dragToData="1"/>
    <pivotHierarchy dragToData="1" caption="Число разных элементов в столбце Владелец данных по соглашению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Копия Предоставление данных Фоив и иным лицам 3.xlsx!Таблица4">
        <x15:activeTabTopLevelEntity name="[Таблица4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7000000}" name="Сводная таблица3" cacheId="2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Число разных элементов в столбце Получатель информации по соглашению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Число разных элементов в столбце Получатель информации по соглашению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Копия Предоставление данных Фоив и иным лицам 3.xlsx!Таблица4">
        <x15:activeTabTopLevelEntity name="[Таблица4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6000000}" name="Сводная таблица7" cacheId="26" applyNumberFormats="0" applyBorderFormats="0" applyFontFormats="0" applyPatternFormats="0" applyAlignmentFormats="0" applyWidthHeightFormats="1" dataCaption="Значения" updatedVersion="6" minRefreshableVersion="3" subtotalHiddenItems="1" itemPrintTitles="1" createdVersion="6" indent="0" outline="1" outlineData="1" multipleFieldFilters="0">
  <location ref="A47:B60" firstHeaderRow="1" firstDataRow="1" firstDataCol="1" rowPageCount="1" colPageCount="1"/>
  <pivotFields count="3">
    <pivotField axis="axisPage" allDrilled="1" showAll="0" dataSourceSort="1" defaultAttributeDrillState="1">
      <items count="1">
        <item t="default"/>
      </items>
    </pivotField>
    <pivotField axis="axisRow" allDrilled="1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0" hier="7" name="[Таблица4].[Комментарий].&amp;[БР - получатель информации]" cap="БР - получатель информации"/>
  </pageFields>
  <dataFields count="1">
    <dataField name="Число разных элементов в столбце Наименование соглашения" fld="2" subtotal="count" baseField="1" baseItem="8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Число разных элементов в столбце Получатель информации по соглашению"/>
    <pivotHierarchy dragToData="1"/>
    <pivotHierarchy dragToData="1"/>
    <pivotHierarchy dragToData="1"/>
    <pivotHierarchy dragToData="1" caption="Число разных элементов в столбце Наименование соглашения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Копия Предоставление данных Фоив и иным лицам 3.xlsx!Таблица4">
        <x15:activeTabTopLevelEntity name="[Таблица4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5000000}" name="Сводная таблица6" cacheId="25" applyNumberFormats="0" applyBorderFormats="0" applyFontFormats="0" applyPatternFormats="0" applyAlignmentFormats="0" applyWidthHeightFormats="1" dataCaption="Значения" updatedVersion="6" minRefreshableVersion="3" useAutoFormatting="1" subtotalHiddenItems="1" itemPrintTitles="1" createdVersion="6" indent="0" outline="1" outlineData="1" multipleFieldFilters="0">
  <location ref="G4:G5" firstHeaderRow="1" firstDataRow="1" firstDataCol="0" rowPageCount="1" colPageCount="1"/>
  <pivotFields count="2">
    <pivotField dataField="1" showAll="0"/>
    <pivotField axis="axisPage" allDrilled="1" showAll="0" dataSourceSort="1" defaultAttributeDrillState="1">
      <items count="1">
        <item t="default"/>
      </items>
    </pivotField>
  </pivotFields>
  <rowItems count="1">
    <i/>
  </rowItems>
  <colItems count="1">
    <i/>
  </colItems>
  <pageFields count="1">
    <pageField fld="1" hier="7" name="[Таблица4].[Комментарий].&amp;[БР - получатель информации]" cap="БР - получатель информации"/>
  </pageFields>
  <dataFields count="1">
    <dataField name="Число разных элементов в столбце Наименование соглашения" fld="0" subtotal="count" baseField="0" baseItem="5758944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Число разных элементов в столбце Получатель информации по соглашению"/>
    <pivotHierarchy dragToData="1"/>
    <pivotHierarchy dragToData="1"/>
    <pivotHierarchy dragToData="1"/>
    <pivotHierarchy dragToData="1" caption="Число разных элементов в столбце Наименование соглашения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Копия Предоставление данных Фоив и иным лицам 3.xlsx!Таблица4">
        <x15:activeTabTopLevelEntity name="[Таблица4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4000000}" name="Сводная таблица5" cacheId="24" applyNumberFormats="0" applyBorderFormats="0" applyFontFormats="0" applyPatternFormats="0" applyAlignmentFormats="0" applyWidthHeightFormats="1" dataCaption="Значения" updatedVersion="6" minRefreshableVersion="3" itemPrintTitles="1" createdVersion="6" indent="0" outline="1" outlineData="1" multipleFieldFilters="0">
  <location ref="A12:B40" firstHeaderRow="1" firstDataRow="1" firstDataCol="1"/>
  <pivotFields count="3">
    <pivotField axis="axisRow" allDrilled="1" showAll="0" sortType="descending" defaultAttributeDrillState="1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howAll="0" sortType="descending" defaultAttributeDrillState="1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28">
    <i>
      <x v="24"/>
    </i>
    <i>
      <x v="14"/>
    </i>
    <i>
      <x/>
    </i>
    <i>
      <x v="23"/>
    </i>
    <i>
      <x v="10"/>
    </i>
    <i>
      <x v="26"/>
    </i>
    <i>
      <x v="16"/>
    </i>
    <i>
      <x v="18"/>
    </i>
    <i>
      <x v="25"/>
    </i>
    <i>
      <x v="2"/>
    </i>
    <i>
      <x v="19"/>
    </i>
    <i>
      <x v="21"/>
    </i>
    <i>
      <x v="17"/>
    </i>
    <i>
      <x v="11"/>
    </i>
    <i>
      <x v="8"/>
    </i>
    <i>
      <x v="7"/>
    </i>
    <i>
      <x v="9"/>
    </i>
    <i>
      <x v="22"/>
    </i>
    <i>
      <x v="20"/>
    </i>
    <i>
      <x v="4"/>
    </i>
    <i>
      <x v="1"/>
    </i>
    <i>
      <x v="6"/>
    </i>
    <i>
      <x v="5"/>
    </i>
    <i>
      <x v="3"/>
    </i>
    <i>
      <x v="15"/>
    </i>
    <i>
      <x v="12"/>
    </i>
    <i>
      <x v="13"/>
    </i>
    <i t="grand">
      <x/>
    </i>
  </rowItems>
  <colItems count="1">
    <i/>
  </colItems>
  <dataFields count="1">
    <dataField name="Число элементов в столбце Владелец данных по соглашению" fld="2" subtotal="count" baseField="1" baseItem="19"/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Число разных элементов в столбце Получатель информации по соглашению"/>
    <pivotHierarchy dragToData="1" caption="Число элементов в столбце Владелец данных по соглашению"/>
    <pivotHierarchy dragToData="1" caption="Число разных элементов в столбце Владелец данных по соглашению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Копия Предоставление данных Фоив и иным лицам 3.xlsx!Таблица4">
        <x15:activeTabTopLevelEntity name="[Таблица4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96F6CB-E484-4D90-BD45-866DAEFDB397}" name="Таблица5" displayName="Таблица5" ref="A3:C7" totalsRowShown="0">
  <autoFilter ref="A3:C7" xr:uid="{FD96F6CB-E484-4D90-BD45-866DAEFDB397}"/>
  <tableColumns count="3">
    <tableColumn id="1" xr3:uid="{EDDEAF27-6FCF-4CA5-AAEC-CB2D2BB4C347}" name="№ п/п"/>
    <tableColumn id="2" xr3:uid="{30FB53B9-461F-4DAF-8E56-1E2A4262F32A}" name="Держатель соглашения"/>
    <tableColumn id="3" xr3:uid="{57299A3F-BBD0-4C1C-AC19-F9084A7C82FB}" name="Получатель информации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4:H86" totalsRowCount="1" headerRowDxfId="142" headerRowBorderDxfId="141" tableBorderDxfId="140" totalsRowBorderDxfId="139">
  <autoFilter ref="B4:H85" xr:uid="{00000000-0009-0000-0100-000001000000}"/>
  <tableColumns count="7">
    <tableColumn id="1" xr3:uid="{00000000-0010-0000-0000-000001000000}" name="№ п/п" totalsRowFunction="count" dataDxfId="138" totalsRowDxfId="137"/>
    <tableColumn id="2" xr3:uid="{00000000-0010-0000-0000-000002000000}" name="Получатель информации" dataDxfId="136" totalsRowDxfId="135"/>
    <tableColumn id="3" xr3:uid="{00000000-0010-0000-0000-000003000000}" name="Наименование соглашения" dataDxfId="134" totalsRowDxfId="133"/>
    <tableColumn id="4" xr3:uid="{00000000-0010-0000-0000-000004000000}" name="Держатель соглашения" dataDxfId="132" totalsRowDxfId="131"/>
    <tableColumn id="5" xr3:uid="{00000000-0010-0000-0000-000005000000}" name="Владелец данных по соглашению" totalsRowFunction="count" dataDxfId="130" totalsRowDxfId="129"/>
    <tableColumn id="6" xr3:uid="{00000000-0010-0000-0000-000006000000}" name="Отправитель информации" dataDxfId="128" totalsRowDxfId="127"/>
    <tableColumn id="7" xr3:uid="{00000000-0010-0000-0000-000007000000}" name="Участие ДДПП" dataDxfId="126" totalsRowDxfId="1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2:C21" totalsRowShown="0" headerRowDxfId="124" headerRowBorderDxfId="123">
  <autoFilter ref="A2:C21" xr:uid="{00000000-0009-0000-0100-000002000000}"/>
  <tableColumns count="3">
    <tableColumn id="1" xr3:uid="{00000000-0010-0000-0100-000001000000}" name="№ п/п" dataDxfId="122"/>
    <tableColumn id="2" xr3:uid="{00000000-0010-0000-0100-000002000000}" name="Держатель соглашения" dataDxfId="121"/>
    <tableColumn id="3" xr3:uid="{00000000-0010-0000-0100-000003000000}" name="Получатель информации" dataDxfId="1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Таблица3" displayName="Таблица3" ref="B2:B24" totalsRowCount="1" tableBorderDxfId="10">
  <autoFilter ref="B2:B23" xr:uid="{00000000-0009-0000-0100-000003000000}"/>
  <tableColumns count="1">
    <tableColumn id="1" xr3:uid="{00000000-0010-0000-0200-000001000000}" name="СП" totalsRowFunction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Таблица4" displayName="Таблица4" ref="A2:H95" totalsRowShown="0" dataDxfId="9" tableBorderDxfId="8">
  <autoFilter ref="A2:H95" xr:uid="{00000000-0009-0000-0100-000004000000}">
    <filterColumn colId="7">
      <customFilters>
        <customFilter operator="notEqual" val=" "/>
      </customFilters>
    </filterColumn>
  </autoFilter>
  <tableColumns count="8">
    <tableColumn id="1" xr3:uid="{00000000-0010-0000-0300-000001000000}" name="№ п/п" dataDxfId="7"/>
    <tableColumn id="2" xr3:uid="{00000000-0010-0000-0300-000002000000}" name="Получатель информации по соглашению" dataDxfId="6"/>
    <tableColumn id="3" xr3:uid="{00000000-0010-0000-0300-000003000000}" name="Наименование соглашения" dataDxfId="5"/>
    <tableColumn id="4" xr3:uid="{00000000-0010-0000-0300-000004000000}" name="Держатель соглашения" dataDxfId="4"/>
    <tableColumn id="5" xr3:uid="{00000000-0010-0000-0300-000005000000}" name="Владелец данных по соглашению" dataDxfId="3"/>
    <tableColumn id="6" xr3:uid="{00000000-0010-0000-0300-000006000000}" name="Отправитель информации" dataDxfId="2"/>
    <tableColumn id="7" xr3:uid="{00000000-0010-0000-0300-000007000000}" name="Участие ДДПП" dataDxfId="1"/>
    <tableColumn id="8" xr3:uid="{00000000-0010-0000-0300-000008000000}" name="Комментари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brportal.cbr.ru/sites/dud/DataCTRL/DataList_v1/SitePages/&#1057;&#1086;&#1075;&#1083;&#1072;&#1096;&#1077;&#1085;&#1080;&#1077;.aspx?cudID=11" TargetMode="External"/><Relationship Id="rId1" Type="http://schemas.openxmlformats.org/officeDocument/2006/relationships/hyperlink" Target="https://cbrportal.cbr.ru/sites/dud/DataCTRL/DataList_v1/SitePages/&#1057;&#1086;&#1075;&#1083;&#1072;&#1096;&#1077;&#1085;&#1080;&#1077;.aspx?cudID=19" TargetMode="External"/><Relationship Id="rId4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cbrportal.cbr.ru/sites/dud/DataCTRL/DataList_v1/SitePages/&#1057;&#1086;&#1075;&#1083;&#1072;&#1096;&#1077;&#1085;&#1080;&#1077;.aspx?cudID=11" TargetMode="External"/><Relationship Id="rId2" Type="http://schemas.openxmlformats.org/officeDocument/2006/relationships/hyperlink" Target="https://cbrportal.cbr.ru/sites/dud/DataCTRL/DataList_v1/SitePages/&#1057;&#1086;&#1075;&#1083;&#1072;&#1096;&#1077;&#1085;&#1080;&#1077;.aspx?cudID=19" TargetMode="External"/><Relationship Id="rId1" Type="http://schemas.openxmlformats.org/officeDocument/2006/relationships/hyperlink" Target="https://cbrportal.cbr.ru/sites/dud/DataCTRL/DataList_v1/SitePages/&#1057;&#1086;&#1075;&#1083;&#1072;&#1096;&#1077;&#1085;&#1080;&#1077;.aspx?cudID=24" TargetMode="External"/><Relationship Id="rId6" Type="http://schemas.openxmlformats.org/officeDocument/2006/relationships/table" Target="../tables/table5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cbrportal.cbr.ru/sites/dud/DataCTRL/DataList_v1/SitePages/&#1057;&#1086;&#1075;&#1083;&#1072;&#1096;&#1077;&#1085;&#1080;&#1077;.aspx?cudID=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showGridLines="0" showRowColHeaders="0" workbookViewId="0">
      <pane xSplit="3" ySplit="21" topLeftCell="XEX49" activePane="bottomRight" state="frozen"/>
      <selection pane="topRight" activeCell="D1" sqref="D1"/>
      <selection pane="bottomLeft" activeCell="A22" sqref="A22"/>
      <selection pane="bottomRight" activeCell="D1" sqref="D1:XFD1048576"/>
    </sheetView>
  </sheetViews>
  <sheetFormatPr defaultColWidth="0" defaultRowHeight="15" x14ac:dyDescent="0.25"/>
  <cols>
    <col min="1" max="1" width="6" customWidth="1"/>
    <col min="2" max="2" width="10.5703125" bestFit="1" customWidth="1"/>
    <col min="3" max="3" width="107.42578125" customWidth="1"/>
    <col min="4" max="4" width="8.7109375" hidden="1"/>
    <col min="5" max="16384" width="9.140625" hidden="1"/>
  </cols>
  <sheetData>
    <row r="2" spans="2:4" ht="20.25" x14ac:dyDescent="0.3">
      <c r="B2" s="249" t="s">
        <v>135</v>
      </c>
      <c r="C2" s="250"/>
      <c r="D2" s="203"/>
    </row>
    <row r="3" spans="2:4" ht="20.25" x14ac:dyDescent="0.3">
      <c r="B3" s="249"/>
      <c r="C3" s="286">
        <v>2024</v>
      </c>
      <c r="D3" s="203"/>
    </row>
    <row r="4" spans="2:4" ht="6.75" customHeight="1" thickBot="1" x14ac:dyDescent="0.3"/>
    <row r="5" spans="2:4" ht="27" customHeight="1" x14ac:dyDescent="0.3">
      <c r="B5" s="258">
        <f>GETPIVOTDATA("№ п/п",'Ведение соглашений'!$A$4)</f>
        <v>19</v>
      </c>
      <c r="C5" s="251" t="s">
        <v>139</v>
      </c>
      <c r="D5" s="204"/>
    </row>
    <row r="6" spans="2:4" ht="20.25" x14ac:dyDescent="0.25">
      <c r="B6" s="268">
        <f>COUNTA('Подготовка данных'!B5:S5)</f>
        <v>18</v>
      </c>
      <c r="C6" s="269" t="s">
        <v>137</v>
      </c>
    </row>
    <row r="7" spans="2:4" ht="28.5" customHeight="1" thickBot="1" x14ac:dyDescent="0.3">
      <c r="B7" s="284">
        <f>SUM('Подготовка данных'!B33:G33)/GETPIVOTDATA("Наименование соглашения",'Подготовка данных'!$A$4)</f>
        <v>0.72839506172839508</v>
      </c>
      <c r="C7" s="285" t="s">
        <v>140</v>
      </c>
    </row>
    <row r="8" spans="2:4" ht="15.75" thickBot="1" x14ac:dyDescent="0.3">
      <c r="B8" s="259"/>
      <c r="C8" s="253"/>
    </row>
    <row r="9" spans="2:4" ht="27" customHeight="1" x14ac:dyDescent="0.3">
      <c r="B9" s="260">
        <f>COUNTA('Подготовка данных'!A6:A32)</f>
        <v>27</v>
      </c>
      <c r="C9" s="254" t="s">
        <v>132</v>
      </c>
    </row>
    <row r="10" spans="2:4" ht="31.5" customHeight="1" thickBot="1" x14ac:dyDescent="0.3">
      <c r="B10" s="261">
        <f>SUM('Подготовка данных'!T6:T11)/GETPIVOTDATA("Наименование соглашения",'Подготовка данных'!$A$4)</f>
        <v>0.54320987654320985</v>
      </c>
      <c r="C10" s="255" t="s">
        <v>141</v>
      </c>
    </row>
    <row r="11" spans="2:4" ht="16.5" customHeight="1" thickBot="1" x14ac:dyDescent="0.3">
      <c r="B11" s="262"/>
      <c r="C11" s="256"/>
    </row>
    <row r="12" spans="2:4" ht="25.5" customHeight="1" x14ac:dyDescent="0.3">
      <c r="B12" s="260">
        <f>COUNTA('Отправка данных'!A6:A30)</f>
        <v>25</v>
      </c>
      <c r="C12" s="254" t="s">
        <v>133</v>
      </c>
    </row>
    <row r="13" spans="2:4" ht="29.25" customHeight="1" x14ac:dyDescent="0.25">
      <c r="B13" s="273">
        <f>SUM('Отправка данных'!T6:T9)/GETPIVOTDATA("Наименование соглашения",'Отправка данных'!$A$4)</f>
        <v>0.55555555555555558</v>
      </c>
      <c r="C13" s="269" t="s">
        <v>145</v>
      </c>
    </row>
    <row r="14" spans="2:4" ht="29.25" customHeight="1" thickBot="1" x14ac:dyDescent="0.3">
      <c r="B14" s="261">
        <f>'Отправка данных'!V6</f>
        <v>0.27160493827160492</v>
      </c>
      <c r="C14" s="255" t="s">
        <v>146</v>
      </c>
    </row>
    <row r="15" spans="2:4" ht="18" customHeight="1" thickBot="1" x14ac:dyDescent="0.3">
      <c r="B15" s="272"/>
      <c r="C15" s="256"/>
    </row>
    <row r="16" spans="2:4" ht="26.25" customHeight="1" x14ac:dyDescent="0.3">
      <c r="B16" s="260">
        <f>COUNTA('Ведение соглашений'!A6:A16)</f>
        <v>11</v>
      </c>
      <c r="C16" s="254" t="s">
        <v>134</v>
      </c>
    </row>
    <row r="17" spans="2:3" ht="20.25" x14ac:dyDescent="0.25">
      <c r="B17" s="263">
        <f>SUM('Ведение соглашений'!T6:T9)/GETPIVOTDATA("№ п/п",'Ведение соглашений'!$A$4)</f>
        <v>0.63157894736842102</v>
      </c>
      <c r="C17" s="252" t="s">
        <v>142</v>
      </c>
    </row>
    <row r="18" spans="2:3" ht="30.75" customHeight="1" thickBot="1" x14ac:dyDescent="0.3">
      <c r="B18" s="264">
        <f>Таблица3[[#Totals],[СП]]</f>
        <v>21</v>
      </c>
      <c r="C18" s="255" t="s">
        <v>138</v>
      </c>
    </row>
    <row r="19" spans="2:3" ht="15.75" thickBot="1" x14ac:dyDescent="0.3">
      <c r="B19" s="265"/>
      <c r="C19" s="257"/>
    </row>
    <row r="20" spans="2:3" ht="31.5" customHeight="1" x14ac:dyDescent="0.3">
      <c r="B20" s="260">
        <f>GETPIVOTDATA("№ п/п",'Ведение соглашений'!$A$4,"Держатель соглашения","Департамент данных, проектов и процессов")</f>
        <v>4</v>
      </c>
      <c r="C20" s="254" t="s">
        <v>150</v>
      </c>
    </row>
    <row r="21" spans="2:3" s="178" customFormat="1" ht="36.75" customHeight="1" thickBot="1" x14ac:dyDescent="0.3">
      <c r="B21" s="264">
        <f>B5</f>
        <v>19</v>
      </c>
      <c r="C21" s="255" t="s">
        <v>147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36"/>
  <sheetViews>
    <sheetView showGridLines="0" showRowColHeaders="0" zoomScale="85" zoomScaleNormal="85" workbookViewId="0">
      <pane xSplit="20" ySplit="5" topLeftCell="U6" activePane="bottomRight" state="frozen"/>
      <selection pane="topRight" activeCell="U1" sqref="U1"/>
      <selection pane="bottomLeft" activeCell="A6" sqref="A6"/>
      <selection pane="bottomRight" activeCell="J10" sqref="J10"/>
    </sheetView>
  </sheetViews>
  <sheetFormatPr defaultRowHeight="15" x14ac:dyDescent="0.25"/>
  <cols>
    <col min="1" max="1" width="50.28515625" customWidth="1"/>
    <col min="2" max="2" width="7.85546875" customWidth="1"/>
    <col min="3" max="4" width="5.42578125" customWidth="1"/>
    <col min="5" max="5" width="9.7109375" customWidth="1"/>
    <col min="6" max="6" width="11.85546875" customWidth="1"/>
    <col min="7" max="7" width="11.42578125" customWidth="1"/>
    <col min="8" max="8" width="11.85546875" customWidth="1"/>
    <col min="9" max="9" width="8.28515625" customWidth="1"/>
    <col min="10" max="10" width="12.42578125" customWidth="1"/>
    <col min="11" max="11" width="6.5703125" customWidth="1"/>
    <col min="12" max="12" width="11" customWidth="1"/>
    <col min="13" max="13" width="10.140625" customWidth="1"/>
    <col min="14" max="14" width="6" customWidth="1"/>
    <col min="15" max="15" width="9" customWidth="1"/>
    <col min="16" max="16" width="10" customWidth="1"/>
    <col min="17" max="17" width="10.7109375" customWidth="1"/>
    <col min="18" max="18" width="7.28515625" customWidth="1"/>
    <col min="19" max="19" width="10.7109375" customWidth="1"/>
    <col min="20" max="20" width="7.5703125" customWidth="1"/>
    <col min="21" max="21" width="3.85546875" customWidth="1"/>
    <col min="22" max="25" width="9.7109375" customWidth="1"/>
    <col min="26" max="26" width="38.85546875" customWidth="1"/>
    <col min="27" max="27" width="28.5703125" customWidth="1"/>
    <col min="28" max="28" width="43.5703125" customWidth="1"/>
    <col min="29" max="29" width="37.7109375" customWidth="1"/>
    <col min="30" max="30" width="27.28515625" customWidth="1"/>
    <col min="31" max="31" width="11.85546875" customWidth="1"/>
    <col min="32" max="57" width="46.5703125" bestFit="1" customWidth="1"/>
    <col min="58" max="59" width="8.5703125" customWidth="1"/>
  </cols>
  <sheetData>
    <row r="1" spans="1:23" ht="10.5" customHeight="1" x14ac:dyDescent="0.25"/>
    <row r="2" spans="1:23" ht="20.25" x14ac:dyDescent="0.3">
      <c r="B2" s="180" t="s">
        <v>125</v>
      </c>
    </row>
    <row r="3" spans="1:23" ht="9" customHeight="1" x14ac:dyDescent="0.25"/>
    <row r="4" spans="1:23" ht="20.25" customHeight="1" x14ac:dyDescent="0.25">
      <c r="A4" s="196" t="s">
        <v>143</v>
      </c>
      <c r="B4" s="182" t="s">
        <v>113</v>
      </c>
    </row>
    <row r="5" spans="1:23" ht="57" customHeight="1" x14ac:dyDescent="0.25">
      <c r="A5" s="189" t="s">
        <v>39</v>
      </c>
      <c r="B5" s="199" t="s">
        <v>92</v>
      </c>
      <c r="C5" s="191" t="s">
        <v>120</v>
      </c>
      <c r="D5" s="191" t="s">
        <v>118</v>
      </c>
      <c r="E5" s="191" t="s">
        <v>130</v>
      </c>
      <c r="F5" s="191" t="s">
        <v>119</v>
      </c>
      <c r="G5" s="191" t="s">
        <v>116</v>
      </c>
      <c r="H5" s="191" t="s">
        <v>18</v>
      </c>
      <c r="I5" s="191" t="s">
        <v>102</v>
      </c>
      <c r="J5" s="191" t="s">
        <v>121</v>
      </c>
      <c r="K5" s="191" t="s">
        <v>19</v>
      </c>
      <c r="L5" s="191" t="s">
        <v>149</v>
      </c>
      <c r="M5" s="191" t="s">
        <v>122</v>
      </c>
      <c r="N5" s="191" t="s">
        <v>148</v>
      </c>
      <c r="O5" s="191" t="s">
        <v>131</v>
      </c>
      <c r="P5" s="191" t="s">
        <v>17</v>
      </c>
      <c r="Q5" s="192" t="s">
        <v>114</v>
      </c>
      <c r="R5" s="191" t="s">
        <v>117</v>
      </c>
      <c r="S5" s="192" t="s">
        <v>115</v>
      </c>
      <c r="T5" s="190" t="s">
        <v>112</v>
      </c>
      <c r="U5" s="270"/>
    </row>
    <row r="6" spans="1:23" ht="21" x14ac:dyDescent="0.25">
      <c r="A6" s="239" t="s">
        <v>9</v>
      </c>
      <c r="B6" s="224">
        <v>1</v>
      </c>
      <c r="C6" s="224">
        <v>1</v>
      </c>
      <c r="D6" s="224">
        <v>1</v>
      </c>
      <c r="E6" s="224">
        <v>1</v>
      </c>
      <c r="F6" s="224">
        <v>1</v>
      </c>
      <c r="G6" s="224">
        <v>1</v>
      </c>
      <c r="H6" s="209"/>
      <c r="I6" s="209"/>
      <c r="J6" s="209"/>
      <c r="K6" s="209"/>
      <c r="L6" s="209">
        <v>1</v>
      </c>
      <c r="M6" s="226"/>
      <c r="N6" s="226"/>
      <c r="O6" s="226"/>
      <c r="P6" s="226"/>
      <c r="Q6" s="227">
        <v>1</v>
      </c>
      <c r="R6" s="226">
        <v>1</v>
      </c>
      <c r="S6" s="226">
        <v>1</v>
      </c>
      <c r="T6" s="243">
        <v>10</v>
      </c>
      <c r="U6" s="247"/>
    </row>
    <row r="7" spans="1:23" ht="31.5" x14ac:dyDescent="0.25">
      <c r="A7" s="239" t="s">
        <v>26</v>
      </c>
      <c r="B7" s="224">
        <v>1</v>
      </c>
      <c r="C7" s="224">
        <v>1</v>
      </c>
      <c r="D7" s="224">
        <v>1</v>
      </c>
      <c r="E7" s="224">
        <v>1</v>
      </c>
      <c r="F7" s="224">
        <v>1</v>
      </c>
      <c r="G7" s="224">
        <v>1</v>
      </c>
      <c r="H7" s="209"/>
      <c r="I7" s="209">
        <v>1</v>
      </c>
      <c r="J7" s="209"/>
      <c r="K7" s="209"/>
      <c r="L7" s="209">
        <v>1</v>
      </c>
      <c r="M7" s="226"/>
      <c r="N7" s="226"/>
      <c r="O7" s="226"/>
      <c r="P7" s="226"/>
      <c r="Q7" s="227"/>
      <c r="R7" s="226"/>
      <c r="S7" s="226"/>
      <c r="T7" s="243">
        <v>8</v>
      </c>
      <c r="U7" s="247"/>
    </row>
    <row r="8" spans="1:23" ht="31.5" x14ac:dyDescent="0.25">
      <c r="A8" s="239" t="s">
        <v>59</v>
      </c>
      <c r="B8" s="224">
        <v>1</v>
      </c>
      <c r="C8" s="224">
        <v>1</v>
      </c>
      <c r="D8" s="224">
        <v>1</v>
      </c>
      <c r="E8" s="224">
        <v>1</v>
      </c>
      <c r="F8" s="224"/>
      <c r="G8" s="224"/>
      <c r="H8" s="209">
        <v>1</v>
      </c>
      <c r="I8" s="209">
        <v>1</v>
      </c>
      <c r="J8" s="209">
        <v>1</v>
      </c>
      <c r="K8" s="209">
        <v>1</v>
      </c>
      <c r="L8" s="209"/>
      <c r="M8" s="226"/>
      <c r="N8" s="226"/>
      <c r="O8" s="226"/>
      <c r="P8" s="226"/>
      <c r="Q8" s="227"/>
      <c r="R8" s="226"/>
      <c r="S8" s="226"/>
      <c r="T8" s="243">
        <v>8</v>
      </c>
      <c r="U8" s="247"/>
    </row>
    <row r="9" spans="1:23" ht="31.5" x14ac:dyDescent="0.25">
      <c r="A9" s="239" t="s">
        <v>16</v>
      </c>
      <c r="B9" s="224"/>
      <c r="C9" s="224">
        <v>2</v>
      </c>
      <c r="D9" s="224"/>
      <c r="E9" s="224"/>
      <c r="F9" s="224">
        <v>1</v>
      </c>
      <c r="G9" s="224">
        <v>1</v>
      </c>
      <c r="H9" s="209">
        <v>1</v>
      </c>
      <c r="I9" s="209">
        <v>1</v>
      </c>
      <c r="J9" s="209">
        <v>1</v>
      </c>
      <c r="K9" s="209"/>
      <c r="L9" s="209"/>
      <c r="M9" s="226"/>
      <c r="N9" s="226"/>
      <c r="O9" s="226"/>
      <c r="P9" s="226"/>
      <c r="Q9" s="227"/>
      <c r="R9" s="226"/>
      <c r="S9" s="226"/>
      <c r="T9" s="243">
        <v>7</v>
      </c>
      <c r="U9" s="247"/>
    </row>
    <row r="10" spans="1:23" ht="31.5" x14ac:dyDescent="0.25">
      <c r="A10" s="239" t="s">
        <v>4</v>
      </c>
      <c r="B10" s="224">
        <v>1</v>
      </c>
      <c r="C10" s="224">
        <v>1</v>
      </c>
      <c r="D10" s="224"/>
      <c r="E10" s="224">
        <v>1</v>
      </c>
      <c r="F10" s="224">
        <v>1</v>
      </c>
      <c r="G10" s="224"/>
      <c r="H10" s="209"/>
      <c r="I10" s="209">
        <v>1</v>
      </c>
      <c r="J10" s="209">
        <v>1</v>
      </c>
      <c r="K10" s="209"/>
      <c r="L10" s="209"/>
      <c r="M10" s="226"/>
      <c r="N10" s="226"/>
      <c r="O10" s="226"/>
      <c r="P10" s="226"/>
      <c r="Q10" s="227"/>
      <c r="R10" s="226"/>
      <c r="S10" s="226"/>
      <c r="T10" s="243">
        <v>6</v>
      </c>
      <c r="U10" s="247"/>
    </row>
    <row r="11" spans="1:23" ht="21" x14ac:dyDescent="0.25">
      <c r="A11" s="239" t="s">
        <v>20</v>
      </c>
      <c r="B11" s="224">
        <v>1</v>
      </c>
      <c r="C11" s="224">
        <v>1</v>
      </c>
      <c r="D11" s="224">
        <v>1</v>
      </c>
      <c r="E11" s="224">
        <v>1</v>
      </c>
      <c r="F11" s="224"/>
      <c r="G11" s="224"/>
      <c r="H11" s="209"/>
      <c r="I11" s="209"/>
      <c r="J11" s="209"/>
      <c r="K11" s="209">
        <v>1</v>
      </c>
      <c r="L11" s="209"/>
      <c r="M11" s="226"/>
      <c r="N11" s="226"/>
      <c r="O11" s="226"/>
      <c r="P11" s="226"/>
      <c r="Q11" s="227"/>
      <c r="R11" s="226"/>
      <c r="S11" s="226"/>
      <c r="T11" s="243">
        <v>5</v>
      </c>
      <c r="U11" s="247"/>
      <c r="V11">
        <f>SUM(T6:T11)</f>
        <v>44</v>
      </c>
      <c r="W11" s="271">
        <f>V11/GETPIVOTDATA("Наименование соглашения",$A$4)</f>
        <v>0.54320987654320985</v>
      </c>
    </row>
    <row r="12" spans="1:23" ht="21" x14ac:dyDescent="0.25">
      <c r="A12" s="240" t="s">
        <v>52</v>
      </c>
      <c r="B12" s="228"/>
      <c r="C12" s="228"/>
      <c r="D12" s="228"/>
      <c r="E12" s="228">
        <v>1</v>
      </c>
      <c r="F12" s="228">
        <v>1</v>
      </c>
      <c r="G12" s="228">
        <v>1</v>
      </c>
      <c r="H12" s="229"/>
      <c r="I12" s="229"/>
      <c r="J12" s="229"/>
      <c r="K12" s="229"/>
      <c r="L12" s="229"/>
      <c r="M12" s="231"/>
      <c r="N12" s="229"/>
      <c r="O12" s="229"/>
      <c r="P12" s="231"/>
      <c r="Q12" s="232"/>
      <c r="R12" s="231"/>
      <c r="S12" s="231"/>
      <c r="T12" s="243">
        <v>3</v>
      </c>
      <c r="U12" s="247"/>
    </row>
    <row r="13" spans="1:23" ht="21" x14ac:dyDescent="0.25">
      <c r="A13" s="240" t="s">
        <v>51</v>
      </c>
      <c r="B13" s="228">
        <v>1</v>
      </c>
      <c r="C13" s="228"/>
      <c r="D13" s="228">
        <v>1</v>
      </c>
      <c r="E13" s="228">
        <v>1</v>
      </c>
      <c r="F13" s="228"/>
      <c r="G13" s="228"/>
      <c r="H13" s="229"/>
      <c r="I13" s="229"/>
      <c r="J13" s="229"/>
      <c r="K13" s="229"/>
      <c r="L13" s="229"/>
      <c r="M13" s="231"/>
      <c r="N13" s="229"/>
      <c r="O13" s="229"/>
      <c r="P13" s="231"/>
      <c r="Q13" s="232"/>
      <c r="R13" s="231"/>
      <c r="S13" s="231"/>
      <c r="T13" s="243">
        <v>3</v>
      </c>
      <c r="U13" s="247"/>
    </row>
    <row r="14" spans="1:23" ht="21" x14ac:dyDescent="0.25">
      <c r="A14" s="240" t="s">
        <v>53</v>
      </c>
      <c r="B14" s="228"/>
      <c r="C14" s="228">
        <v>1</v>
      </c>
      <c r="D14" s="228"/>
      <c r="E14" s="228">
        <v>1</v>
      </c>
      <c r="F14" s="228"/>
      <c r="G14" s="228">
        <v>1</v>
      </c>
      <c r="H14" s="229"/>
      <c r="I14" s="229"/>
      <c r="J14" s="229"/>
      <c r="K14" s="229"/>
      <c r="L14" s="229"/>
      <c r="M14" s="231"/>
      <c r="N14" s="229"/>
      <c r="O14" s="229"/>
      <c r="P14" s="231"/>
      <c r="Q14" s="232"/>
      <c r="R14" s="231"/>
      <c r="S14" s="231"/>
      <c r="T14" s="243">
        <v>3</v>
      </c>
      <c r="U14" s="247"/>
    </row>
    <row r="15" spans="1:23" ht="31.5" x14ac:dyDescent="0.25">
      <c r="A15" s="240" t="s">
        <v>61</v>
      </c>
      <c r="B15" s="228"/>
      <c r="C15" s="228">
        <v>1</v>
      </c>
      <c r="D15" s="228">
        <v>1</v>
      </c>
      <c r="E15" s="228"/>
      <c r="F15" s="228"/>
      <c r="G15" s="228"/>
      <c r="H15" s="229">
        <v>1</v>
      </c>
      <c r="I15" s="229"/>
      <c r="J15" s="229"/>
      <c r="K15" s="229"/>
      <c r="L15" s="229"/>
      <c r="M15" s="231"/>
      <c r="N15" s="229"/>
      <c r="O15" s="229"/>
      <c r="P15" s="231"/>
      <c r="Q15" s="232"/>
      <c r="R15" s="231"/>
      <c r="S15" s="231"/>
      <c r="T15" s="243">
        <v>3</v>
      </c>
      <c r="U15" s="247"/>
    </row>
    <row r="16" spans="1:23" ht="31.5" x14ac:dyDescent="0.25">
      <c r="A16" s="240" t="s">
        <v>0</v>
      </c>
      <c r="B16" s="228"/>
      <c r="C16" s="228"/>
      <c r="D16" s="228">
        <v>1</v>
      </c>
      <c r="E16" s="228"/>
      <c r="F16" s="228"/>
      <c r="G16" s="228"/>
      <c r="H16" s="229"/>
      <c r="I16" s="229"/>
      <c r="J16" s="229"/>
      <c r="K16" s="229"/>
      <c r="L16" s="229"/>
      <c r="M16" s="231"/>
      <c r="N16" s="229">
        <v>1</v>
      </c>
      <c r="O16" s="229"/>
      <c r="P16" s="231">
        <v>1</v>
      </c>
      <c r="Q16" s="232"/>
      <c r="R16" s="231"/>
      <c r="S16" s="231"/>
      <c r="T16" s="243">
        <v>3</v>
      </c>
      <c r="U16" s="247"/>
    </row>
    <row r="17" spans="1:23" ht="21" x14ac:dyDescent="0.25">
      <c r="A17" s="240" t="s">
        <v>60</v>
      </c>
      <c r="B17" s="228"/>
      <c r="C17" s="228">
        <v>1</v>
      </c>
      <c r="D17" s="228">
        <v>1</v>
      </c>
      <c r="E17" s="228"/>
      <c r="F17" s="228"/>
      <c r="G17" s="228"/>
      <c r="H17" s="229">
        <v>1</v>
      </c>
      <c r="I17" s="229"/>
      <c r="J17" s="229"/>
      <c r="K17" s="229"/>
      <c r="L17" s="229"/>
      <c r="M17" s="231"/>
      <c r="N17" s="229"/>
      <c r="O17" s="229"/>
      <c r="P17" s="231"/>
      <c r="Q17" s="232"/>
      <c r="R17" s="231"/>
      <c r="S17" s="231"/>
      <c r="T17" s="243">
        <v>3</v>
      </c>
      <c r="U17" s="247"/>
    </row>
    <row r="18" spans="1:23" ht="21" x14ac:dyDescent="0.25">
      <c r="A18" s="240" t="s">
        <v>66</v>
      </c>
      <c r="B18" s="228"/>
      <c r="C18" s="228">
        <v>1</v>
      </c>
      <c r="D18" s="228"/>
      <c r="E18" s="228"/>
      <c r="F18" s="228"/>
      <c r="G18" s="228">
        <v>1</v>
      </c>
      <c r="H18" s="229"/>
      <c r="I18" s="229"/>
      <c r="J18" s="229"/>
      <c r="K18" s="229"/>
      <c r="L18" s="229"/>
      <c r="M18" s="231">
        <v>1</v>
      </c>
      <c r="N18" s="229"/>
      <c r="O18" s="229"/>
      <c r="P18" s="231"/>
      <c r="Q18" s="232"/>
      <c r="R18" s="231"/>
      <c r="S18" s="231"/>
      <c r="T18" s="243">
        <v>3</v>
      </c>
      <c r="U18" s="247"/>
    </row>
    <row r="19" spans="1:23" ht="21" x14ac:dyDescent="0.25">
      <c r="A19" s="240" t="s">
        <v>62</v>
      </c>
      <c r="B19" s="228"/>
      <c r="C19" s="228">
        <v>1</v>
      </c>
      <c r="D19" s="228">
        <v>1</v>
      </c>
      <c r="E19" s="228"/>
      <c r="F19" s="228"/>
      <c r="G19" s="228"/>
      <c r="H19" s="229"/>
      <c r="I19" s="229"/>
      <c r="J19" s="229"/>
      <c r="K19" s="229"/>
      <c r="L19" s="229"/>
      <c r="M19" s="231"/>
      <c r="N19" s="229"/>
      <c r="O19" s="229"/>
      <c r="P19" s="231"/>
      <c r="Q19" s="232"/>
      <c r="R19" s="231"/>
      <c r="S19" s="231"/>
      <c r="T19" s="243">
        <v>2</v>
      </c>
      <c r="U19" s="247"/>
    </row>
    <row r="20" spans="1:23" ht="31.5" x14ac:dyDescent="0.25">
      <c r="A20" s="240" t="s">
        <v>14</v>
      </c>
      <c r="B20" s="228">
        <v>1</v>
      </c>
      <c r="C20" s="228">
        <v>1</v>
      </c>
      <c r="D20" s="228"/>
      <c r="E20" s="228"/>
      <c r="F20" s="228"/>
      <c r="G20" s="228"/>
      <c r="H20" s="229"/>
      <c r="I20" s="229"/>
      <c r="J20" s="229"/>
      <c r="K20" s="229"/>
      <c r="L20" s="229"/>
      <c r="M20" s="231"/>
      <c r="N20" s="229"/>
      <c r="O20" s="229"/>
      <c r="P20" s="231"/>
      <c r="Q20" s="232"/>
      <c r="R20" s="231"/>
      <c r="S20" s="231"/>
      <c r="T20" s="243">
        <v>2</v>
      </c>
      <c r="U20" s="247"/>
      <c r="V20">
        <f>SUM(T12:T20)</f>
        <v>25</v>
      </c>
      <c r="W20" s="271"/>
    </row>
    <row r="21" spans="1:23" ht="21" x14ac:dyDescent="0.25">
      <c r="A21" s="241" t="s">
        <v>95</v>
      </c>
      <c r="B21" s="244">
        <v>1</v>
      </c>
      <c r="C21" s="244"/>
      <c r="D21" s="244"/>
      <c r="E21" s="244"/>
      <c r="F21" s="244"/>
      <c r="G21" s="244"/>
      <c r="H21" s="212"/>
      <c r="I21" s="212"/>
      <c r="J21" s="212"/>
      <c r="K21" s="212"/>
      <c r="L21" s="212"/>
      <c r="M21" s="234"/>
      <c r="N21" s="234"/>
      <c r="O21" s="234"/>
      <c r="P21" s="234"/>
      <c r="Q21" s="235"/>
      <c r="R21" s="234"/>
      <c r="S21" s="234"/>
      <c r="T21" s="243">
        <v>1</v>
      </c>
      <c r="U21" s="247"/>
    </row>
    <row r="22" spans="1:23" ht="21" x14ac:dyDescent="0.25">
      <c r="A22" s="241" t="s">
        <v>58</v>
      </c>
      <c r="B22" s="244">
        <v>1</v>
      </c>
      <c r="C22" s="244"/>
      <c r="D22" s="244"/>
      <c r="E22" s="244"/>
      <c r="F22" s="244"/>
      <c r="G22" s="244"/>
      <c r="H22" s="212"/>
      <c r="I22" s="212"/>
      <c r="J22" s="212"/>
      <c r="K22" s="212"/>
      <c r="L22" s="212"/>
      <c r="M22" s="234"/>
      <c r="N22" s="234"/>
      <c r="O22" s="234"/>
      <c r="P22" s="234"/>
      <c r="Q22" s="235"/>
      <c r="R22" s="234"/>
      <c r="S22" s="234"/>
      <c r="T22" s="243">
        <v>1</v>
      </c>
      <c r="U22" s="247"/>
    </row>
    <row r="23" spans="1:23" ht="21" x14ac:dyDescent="0.25">
      <c r="A23" s="241" t="s">
        <v>99</v>
      </c>
      <c r="B23" s="244">
        <v>1</v>
      </c>
      <c r="C23" s="244"/>
      <c r="D23" s="244"/>
      <c r="E23" s="244"/>
      <c r="F23" s="244"/>
      <c r="G23" s="244"/>
      <c r="H23" s="212"/>
      <c r="I23" s="212"/>
      <c r="J23" s="212"/>
      <c r="K23" s="212"/>
      <c r="L23" s="212"/>
      <c r="M23" s="234"/>
      <c r="N23" s="234"/>
      <c r="O23" s="234"/>
      <c r="P23" s="234"/>
      <c r="Q23" s="235"/>
      <c r="R23" s="234"/>
      <c r="S23" s="234"/>
      <c r="T23" s="243">
        <v>1</v>
      </c>
      <c r="U23" s="247"/>
    </row>
    <row r="24" spans="1:23" ht="21" x14ac:dyDescent="0.25">
      <c r="A24" s="241" t="s">
        <v>97</v>
      </c>
      <c r="B24" s="244">
        <v>1</v>
      </c>
      <c r="C24" s="244"/>
      <c r="D24" s="244"/>
      <c r="E24" s="244"/>
      <c r="F24" s="244"/>
      <c r="G24" s="244"/>
      <c r="H24" s="212"/>
      <c r="I24" s="212"/>
      <c r="J24" s="212"/>
      <c r="K24" s="212"/>
      <c r="L24" s="212"/>
      <c r="M24" s="234"/>
      <c r="N24" s="234"/>
      <c r="O24" s="234"/>
      <c r="P24" s="234"/>
      <c r="Q24" s="235"/>
      <c r="R24" s="234"/>
      <c r="S24" s="234"/>
      <c r="T24" s="243">
        <v>1</v>
      </c>
      <c r="U24" s="247"/>
    </row>
    <row r="25" spans="1:23" ht="21" x14ac:dyDescent="0.25">
      <c r="A25" s="241" t="s">
        <v>2</v>
      </c>
      <c r="B25" s="244"/>
      <c r="C25" s="244"/>
      <c r="D25" s="244"/>
      <c r="E25" s="244"/>
      <c r="F25" s="244">
        <v>1</v>
      </c>
      <c r="G25" s="244"/>
      <c r="H25" s="212"/>
      <c r="I25" s="212"/>
      <c r="J25" s="212"/>
      <c r="K25" s="212"/>
      <c r="L25" s="212"/>
      <c r="M25" s="234"/>
      <c r="N25" s="234"/>
      <c r="O25" s="234"/>
      <c r="P25" s="234"/>
      <c r="Q25" s="235"/>
      <c r="R25" s="234"/>
      <c r="S25" s="234"/>
      <c r="T25" s="243">
        <v>1</v>
      </c>
      <c r="U25" s="247"/>
    </row>
    <row r="26" spans="1:23" ht="21" x14ac:dyDescent="0.25">
      <c r="A26" s="241" t="s">
        <v>23</v>
      </c>
      <c r="B26" s="244"/>
      <c r="C26" s="244"/>
      <c r="D26" s="244"/>
      <c r="E26" s="244"/>
      <c r="F26" s="244"/>
      <c r="G26" s="244"/>
      <c r="H26" s="212"/>
      <c r="I26" s="212"/>
      <c r="J26" s="212"/>
      <c r="K26" s="212"/>
      <c r="L26" s="212"/>
      <c r="M26" s="234"/>
      <c r="N26" s="234"/>
      <c r="O26" s="234">
        <v>1</v>
      </c>
      <c r="P26" s="234"/>
      <c r="Q26" s="235"/>
      <c r="R26" s="234"/>
      <c r="S26" s="234"/>
      <c r="T26" s="243">
        <v>1</v>
      </c>
      <c r="U26" s="247"/>
    </row>
    <row r="27" spans="1:23" ht="21" x14ac:dyDescent="0.25">
      <c r="A27" s="241" t="s">
        <v>98</v>
      </c>
      <c r="B27" s="244">
        <v>1</v>
      </c>
      <c r="C27" s="244"/>
      <c r="D27" s="244"/>
      <c r="E27" s="244"/>
      <c r="F27" s="244"/>
      <c r="G27" s="244"/>
      <c r="H27" s="212"/>
      <c r="I27" s="212"/>
      <c r="J27" s="212"/>
      <c r="K27" s="212"/>
      <c r="L27" s="212"/>
      <c r="M27" s="234"/>
      <c r="N27" s="234"/>
      <c r="O27" s="234"/>
      <c r="P27" s="234"/>
      <c r="Q27" s="235"/>
      <c r="R27" s="234"/>
      <c r="S27" s="234"/>
      <c r="T27" s="243">
        <v>1</v>
      </c>
      <c r="U27" s="247"/>
    </row>
    <row r="28" spans="1:23" ht="31.5" x14ac:dyDescent="0.25">
      <c r="A28" s="241" t="s">
        <v>96</v>
      </c>
      <c r="B28" s="244">
        <v>1</v>
      </c>
      <c r="C28" s="244"/>
      <c r="D28" s="244"/>
      <c r="E28" s="244"/>
      <c r="F28" s="244"/>
      <c r="G28" s="244"/>
      <c r="H28" s="212"/>
      <c r="I28" s="212"/>
      <c r="J28" s="212"/>
      <c r="K28" s="212"/>
      <c r="L28" s="212"/>
      <c r="M28" s="234"/>
      <c r="N28" s="234"/>
      <c r="O28" s="234"/>
      <c r="P28" s="234"/>
      <c r="Q28" s="235"/>
      <c r="R28" s="234"/>
      <c r="S28" s="234"/>
      <c r="T28" s="243">
        <v>1</v>
      </c>
      <c r="U28" s="247"/>
    </row>
    <row r="29" spans="1:23" ht="21" x14ac:dyDescent="0.25">
      <c r="A29" s="241" t="s">
        <v>6</v>
      </c>
      <c r="B29" s="244"/>
      <c r="C29" s="244"/>
      <c r="D29" s="244">
        <v>1</v>
      </c>
      <c r="E29" s="244"/>
      <c r="F29" s="244"/>
      <c r="G29" s="244"/>
      <c r="H29" s="212"/>
      <c r="I29" s="212"/>
      <c r="J29" s="212"/>
      <c r="K29" s="212"/>
      <c r="L29" s="212"/>
      <c r="M29" s="234"/>
      <c r="N29" s="234"/>
      <c r="O29" s="234"/>
      <c r="P29" s="234"/>
      <c r="Q29" s="235"/>
      <c r="R29" s="234"/>
      <c r="S29" s="234"/>
      <c r="T29" s="243">
        <v>1</v>
      </c>
      <c r="U29" s="247"/>
    </row>
    <row r="30" spans="1:23" ht="21" x14ac:dyDescent="0.25">
      <c r="A30" s="241" t="s">
        <v>79</v>
      </c>
      <c r="B30" s="244"/>
      <c r="C30" s="244"/>
      <c r="D30" s="244">
        <v>1</v>
      </c>
      <c r="E30" s="244"/>
      <c r="F30" s="244"/>
      <c r="G30" s="244"/>
      <c r="H30" s="212"/>
      <c r="I30" s="212"/>
      <c r="J30" s="212"/>
      <c r="K30" s="212"/>
      <c r="L30" s="212"/>
      <c r="M30" s="234"/>
      <c r="N30" s="234"/>
      <c r="O30" s="234"/>
      <c r="P30" s="234"/>
      <c r="Q30" s="235"/>
      <c r="R30" s="234"/>
      <c r="S30" s="234"/>
      <c r="T30" s="243">
        <v>1</v>
      </c>
      <c r="U30" s="247"/>
    </row>
    <row r="31" spans="1:23" ht="21" x14ac:dyDescent="0.25">
      <c r="A31" s="241" t="s">
        <v>78</v>
      </c>
      <c r="B31" s="244"/>
      <c r="C31" s="244"/>
      <c r="D31" s="244">
        <v>1</v>
      </c>
      <c r="E31" s="244"/>
      <c r="F31" s="244"/>
      <c r="G31" s="244"/>
      <c r="H31" s="212"/>
      <c r="I31" s="212"/>
      <c r="J31" s="212"/>
      <c r="K31" s="212"/>
      <c r="L31" s="212"/>
      <c r="M31" s="234"/>
      <c r="N31" s="234"/>
      <c r="O31" s="234"/>
      <c r="P31" s="234"/>
      <c r="Q31" s="235"/>
      <c r="R31" s="234"/>
      <c r="S31" s="234"/>
      <c r="T31" s="243">
        <v>1</v>
      </c>
      <c r="U31" s="247"/>
    </row>
    <row r="32" spans="1:23" ht="21" x14ac:dyDescent="0.25">
      <c r="A32" s="242" t="s">
        <v>94</v>
      </c>
      <c r="B32" s="245">
        <v>1</v>
      </c>
      <c r="C32" s="245"/>
      <c r="D32" s="245"/>
      <c r="E32" s="245"/>
      <c r="F32" s="245"/>
      <c r="G32" s="245"/>
      <c r="H32" s="214"/>
      <c r="I32" s="214"/>
      <c r="J32" s="214"/>
      <c r="K32" s="214"/>
      <c r="L32" s="214"/>
      <c r="M32" s="237"/>
      <c r="N32" s="237"/>
      <c r="O32" s="237"/>
      <c r="P32" s="237"/>
      <c r="Q32" s="238"/>
      <c r="R32" s="237"/>
      <c r="S32" s="237"/>
      <c r="T32" s="246">
        <v>1</v>
      </c>
      <c r="U32" s="247"/>
      <c r="V32">
        <f>SUM(T21:T32)</f>
        <v>12</v>
      </c>
    </row>
    <row r="33" spans="1:21" ht="21" x14ac:dyDescent="0.25">
      <c r="A33" s="197" t="s">
        <v>112</v>
      </c>
      <c r="B33" s="247">
        <v>14</v>
      </c>
      <c r="C33" s="247">
        <v>13</v>
      </c>
      <c r="D33" s="247">
        <v>12</v>
      </c>
      <c r="E33" s="247">
        <v>8</v>
      </c>
      <c r="F33" s="247">
        <v>6</v>
      </c>
      <c r="G33" s="247">
        <v>6</v>
      </c>
      <c r="H33" s="247">
        <v>4</v>
      </c>
      <c r="I33" s="247">
        <v>4</v>
      </c>
      <c r="J33" s="247">
        <v>3</v>
      </c>
      <c r="K33" s="247">
        <v>2</v>
      </c>
      <c r="L33" s="247">
        <v>2</v>
      </c>
      <c r="M33" s="247">
        <v>1</v>
      </c>
      <c r="N33" s="247">
        <v>1</v>
      </c>
      <c r="O33" s="247">
        <v>1</v>
      </c>
      <c r="P33" s="247">
        <v>1</v>
      </c>
      <c r="Q33" s="248">
        <v>1</v>
      </c>
      <c r="R33" s="247">
        <v>1</v>
      </c>
      <c r="S33" s="247">
        <v>1</v>
      </c>
      <c r="T33" s="248">
        <v>81</v>
      </c>
      <c r="U33" s="247"/>
    </row>
    <row r="35" spans="1:21" x14ac:dyDescent="0.25">
      <c r="G35">
        <f>SUM(B33:G33)</f>
        <v>59</v>
      </c>
    </row>
    <row r="36" spans="1:21" x14ac:dyDescent="0.25">
      <c r="G36" s="271">
        <f>G35/GETPIVOTDATA("Наименование соглашения",$A$4)</f>
        <v>0.72839506172839508</v>
      </c>
    </row>
  </sheetData>
  <pageMargins left="0.70866141732283472" right="0.70866141732283472" top="0.74803149606299213" bottom="0.74803149606299213" header="0.31496062992125984" footer="0.31496062992125984"/>
  <pageSetup paperSize="9" scale="61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34"/>
  <sheetViews>
    <sheetView showGridLines="0" showRowColHeaders="0" zoomScale="85" zoomScaleNormal="85" workbookViewId="0">
      <pane xSplit="20" ySplit="5" topLeftCell="V6" activePane="bottomRight" state="frozen"/>
      <selection pane="topRight" activeCell="U1" sqref="U1"/>
      <selection pane="bottomLeft" activeCell="A6" sqref="A6"/>
      <selection pane="bottomRight" activeCell="T6" sqref="T6:T7"/>
    </sheetView>
  </sheetViews>
  <sheetFormatPr defaultRowHeight="15" x14ac:dyDescent="0.25"/>
  <cols>
    <col min="1" max="1" width="48" customWidth="1"/>
    <col min="2" max="2" width="20.85546875" customWidth="1"/>
    <col min="3" max="3" width="5" bestFit="1" customWidth="1"/>
    <col min="4" max="4" width="4.5703125" customWidth="1"/>
    <col min="5" max="5" width="9.42578125" style="178" customWidth="1"/>
    <col min="6" max="6" width="10.7109375" bestFit="1" customWidth="1"/>
    <col min="7" max="7" width="4.7109375" customWidth="1"/>
    <col min="8" max="8" width="11.7109375" customWidth="1"/>
    <col min="9" max="9" width="12.7109375" customWidth="1"/>
    <col min="10" max="10" width="18.42578125" customWidth="1"/>
    <col min="11" max="11" width="8.85546875" customWidth="1"/>
    <col min="12" max="12" width="9" customWidth="1"/>
    <col min="13" max="13" width="4.5703125" customWidth="1"/>
    <col min="14" max="14" width="10.42578125" bestFit="1" customWidth="1"/>
    <col min="15" max="15" width="8.28515625" customWidth="1"/>
    <col min="16" max="16" width="7.7109375" customWidth="1"/>
    <col min="17" max="17" width="5" customWidth="1"/>
    <col min="18" max="18" width="10.140625" customWidth="1"/>
    <col min="19" max="19" width="6.140625" customWidth="1"/>
    <col min="20" max="20" width="7.5703125" customWidth="1"/>
    <col min="21" max="21" width="4.42578125" customWidth="1"/>
  </cols>
  <sheetData>
    <row r="1" spans="1:22" ht="10.5" customHeight="1" x14ac:dyDescent="0.25"/>
    <row r="2" spans="1:22" ht="18.75" customHeight="1" x14ac:dyDescent="0.3">
      <c r="B2" s="180" t="s">
        <v>128</v>
      </c>
    </row>
    <row r="3" spans="1:22" ht="11.25" customHeight="1" x14ac:dyDescent="0.25"/>
    <row r="4" spans="1:22" ht="19.5" customHeight="1" x14ac:dyDescent="0.25">
      <c r="A4" s="195" t="s">
        <v>144</v>
      </c>
      <c r="B4" s="193" t="s">
        <v>113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</row>
    <row r="5" spans="1:22" ht="44.25" customHeight="1" x14ac:dyDescent="0.25">
      <c r="A5" s="200" t="s">
        <v>126</v>
      </c>
      <c r="B5" s="201" t="s">
        <v>92</v>
      </c>
      <c r="C5" s="201" t="s">
        <v>120</v>
      </c>
      <c r="D5" s="201" t="s">
        <v>118</v>
      </c>
      <c r="E5" s="202" t="s">
        <v>130</v>
      </c>
      <c r="F5" s="202" t="s">
        <v>116</v>
      </c>
      <c r="G5" s="201" t="s">
        <v>119</v>
      </c>
      <c r="H5" s="202" t="s">
        <v>102</v>
      </c>
      <c r="I5" s="202" t="s">
        <v>18</v>
      </c>
      <c r="J5" s="202" t="s">
        <v>121</v>
      </c>
      <c r="K5" s="202" t="s">
        <v>19</v>
      </c>
      <c r="L5" s="201" t="s">
        <v>149</v>
      </c>
      <c r="M5" s="201" t="s">
        <v>17</v>
      </c>
      <c r="N5" s="201" t="s">
        <v>114</v>
      </c>
      <c r="O5" s="202" t="s">
        <v>131</v>
      </c>
      <c r="P5" s="201" t="s">
        <v>148</v>
      </c>
      <c r="Q5" s="277" t="s">
        <v>117</v>
      </c>
      <c r="R5" s="201" t="s">
        <v>115</v>
      </c>
      <c r="S5" s="201" t="s">
        <v>122</v>
      </c>
      <c r="T5" s="276" t="s">
        <v>112</v>
      </c>
      <c r="U5" s="270"/>
    </row>
    <row r="6" spans="1:22" ht="21" x14ac:dyDescent="0.25">
      <c r="A6" s="222" t="s">
        <v>58</v>
      </c>
      <c r="B6" s="224">
        <v>1</v>
      </c>
      <c r="C6" s="224">
        <v>11</v>
      </c>
      <c r="D6" s="224">
        <v>2</v>
      </c>
      <c r="E6" s="224"/>
      <c r="F6" s="224"/>
      <c r="G6" s="224">
        <v>1</v>
      </c>
      <c r="H6" s="209"/>
      <c r="I6" s="209">
        <v>4</v>
      </c>
      <c r="J6" s="225">
        <v>3</v>
      </c>
      <c r="K6" s="226"/>
      <c r="L6" s="234"/>
      <c r="M6" s="226"/>
      <c r="N6" s="226"/>
      <c r="O6" s="226"/>
      <c r="P6" s="234"/>
      <c r="Q6" s="227"/>
      <c r="R6" s="226"/>
      <c r="S6" s="226"/>
      <c r="T6" s="243">
        <v>22</v>
      </c>
      <c r="U6" s="247"/>
      <c r="V6" s="271">
        <f>GETPIVOTDATA("Наименование соглашения",$A$4,"Отправитель информации","Департамент информационных технологий")/GETPIVOTDATA("Наименование соглашения",$A$4)</f>
        <v>0.27160493827160492</v>
      </c>
    </row>
    <row r="7" spans="1:22" ht="21" x14ac:dyDescent="0.25">
      <c r="A7" s="222" t="s">
        <v>53</v>
      </c>
      <c r="B7" s="224">
        <v>7</v>
      </c>
      <c r="C7" s="224"/>
      <c r="D7" s="224">
        <v>1</v>
      </c>
      <c r="E7" s="224">
        <v>1</v>
      </c>
      <c r="F7" s="224">
        <v>1</v>
      </c>
      <c r="G7" s="224"/>
      <c r="H7" s="209"/>
      <c r="I7" s="209"/>
      <c r="J7" s="225"/>
      <c r="K7" s="226"/>
      <c r="L7" s="234"/>
      <c r="M7" s="226"/>
      <c r="N7" s="226"/>
      <c r="O7" s="226"/>
      <c r="P7" s="234"/>
      <c r="Q7" s="227"/>
      <c r="R7" s="226"/>
      <c r="S7" s="226"/>
      <c r="T7" s="243">
        <v>10</v>
      </c>
      <c r="U7" s="247"/>
    </row>
    <row r="8" spans="1:22" ht="21" x14ac:dyDescent="0.25">
      <c r="A8" s="222" t="s">
        <v>9</v>
      </c>
      <c r="B8" s="224">
        <v>1</v>
      </c>
      <c r="C8" s="224"/>
      <c r="D8" s="224">
        <v>1</v>
      </c>
      <c r="E8" s="224"/>
      <c r="F8" s="224">
        <v>1</v>
      </c>
      <c r="G8" s="224">
        <v>1</v>
      </c>
      <c r="H8" s="209"/>
      <c r="I8" s="209"/>
      <c r="J8" s="225"/>
      <c r="K8" s="226"/>
      <c r="L8" s="234">
        <v>1</v>
      </c>
      <c r="M8" s="226"/>
      <c r="N8" s="226">
        <v>1</v>
      </c>
      <c r="O8" s="226"/>
      <c r="P8" s="234"/>
      <c r="Q8" s="227">
        <v>1</v>
      </c>
      <c r="R8" s="226">
        <v>1</v>
      </c>
      <c r="S8" s="226"/>
      <c r="T8" s="243">
        <v>8</v>
      </c>
      <c r="U8" s="247"/>
    </row>
    <row r="9" spans="1:22" ht="31.5" x14ac:dyDescent="0.25">
      <c r="A9" s="266" t="s">
        <v>26</v>
      </c>
      <c r="B9" s="226"/>
      <c r="C9" s="226"/>
      <c r="D9" s="226"/>
      <c r="E9" s="226">
        <v>1</v>
      </c>
      <c r="F9" s="226">
        <v>1</v>
      </c>
      <c r="G9" s="226">
        <v>1</v>
      </c>
      <c r="H9" s="226">
        <v>1</v>
      </c>
      <c r="I9" s="226"/>
      <c r="J9" s="267"/>
      <c r="K9" s="226"/>
      <c r="L9" s="226">
        <v>1</v>
      </c>
      <c r="M9" s="226"/>
      <c r="N9" s="226"/>
      <c r="O9" s="226"/>
      <c r="P9" s="226"/>
      <c r="Q9" s="227"/>
      <c r="R9" s="226"/>
      <c r="S9" s="226"/>
      <c r="T9" s="243">
        <v>5</v>
      </c>
      <c r="U9" s="247"/>
      <c r="V9">
        <f>SUM(T6:T9)</f>
        <v>45</v>
      </c>
    </row>
    <row r="10" spans="1:22" ht="31.5" x14ac:dyDescent="0.25">
      <c r="A10" s="223" t="s">
        <v>4</v>
      </c>
      <c r="B10" s="228">
        <v>1</v>
      </c>
      <c r="C10" s="228"/>
      <c r="D10" s="228"/>
      <c r="E10" s="228">
        <v>1</v>
      </c>
      <c r="F10" s="228"/>
      <c r="G10" s="228">
        <v>1</v>
      </c>
      <c r="H10" s="229"/>
      <c r="I10" s="229"/>
      <c r="J10" s="230"/>
      <c r="K10" s="229"/>
      <c r="L10" s="234"/>
      <c r="M10" s="234"/>
      <c r="N10" s="234"/>
      <c r="O10" s="234"/>
      <c r="P10" s="234"/>
      <c r="Q10" s="235"/>
      <c r="R10" s="234"/>
      <c r="S10" s="234"/>
      <c r="T10" s="243">
        <v>3</v>
      </c>
      <c r="U10" s="247"/>
    </row>
    <row r="11" spans="1:22" ht="31.5" x14ac:dyDescent="0.25">
      <c r="A11" s="223" t="s">
        <v>0</v>
      </c>
      <c r="B11" s="228"/>
      <c r="C11" s="228"/>
      <c r="D11" s="228">
        <v>1</v>
      </c>
      <c r="E11" s="228"/>
      <c r="F11" s="228"/>
      <c r="G11" s="228"/>
      <c r="H11" s="229"/>
      <c r="I11" s="229"/>
      <c r="J11" s="230"/>
      <c r="K11" s="229"/>
      <c r="L11" s="234"/>
      <c r="M11" s="234">
        <v>1</v>
      </c>
      <c r="N11" s="234"/>
      <c r="O11" s="234"/>
      <c r="P11" s="234">
        <v>1</v>
      </c>
      <c r="Q11" s="235"/>
      <c r="R11" s="234"/>
      <c r="S11" s="234"/>
      <c r="T11" s="243">
        <v>3</v>
      </c>
      <c r="U11" s="247"/>
    </row>
    <row r="12" spans="1:22" ht="31.5" x14ac:dyDescent="0.25">
      <c r="A12" s="223" t="s">
        <v>16</v>
      </c>
      <c r="B12" s="228"/>
      <c r="C12" s="228">
        <v>1</v>
      </c>
      <c r="D12" s="228"/>
      <c r="E12" s="228"/>
      <c r="F12" s="228">
        <v>1</v>
      </c>
      <c r="G12" s="228"/>
      <c r="H12" s="229">
        <v>1</v>
      </c>
      <c r="I12" s="229"/>
      <c r="J12" s="230"/>
      <c r="K12" s="229"/>
      <c r="L12" s="234"/>
      <c r="M12" s="234"/>
      <c r="N12" s="234"/>
      <c r="O12" s="234"/>
      <c r="P12" s="234"/>
      <c r="Q12" s="235"/>
      <c r="R12" s="234"/>
      <c r="S12" s="234"/>
      <c r="T12" s="243">
        <v>3</v>
      </c>
      <c r="U12" s="247"/>
    </row>
    <row r="13" spans="1:22" ht="21" x14ac:dyDescent="0.25">
      <c r="A13" s="223" t="s">
        <v>20</v>
      </c>
      <c r="B13" s="228"/>
      <c r="C13" s="228"/>
      <c r="D13" s="228">
        <v>1</v>
      </c>
      <c r="E13" s="228">
        <v>1</v>
      </c>
      <c r="F13" s="228"/>
      <c r="G13" s="228"/>
      <c r="H13" s="229"/>
      <c r="I13" s="229"/>
      <c r="J13" s="230"/>
      <c r="K13" s="229">
        <v>1</v>
      </c>
      <c r="L13" s="234"/>
      <c r="M13" s="234"/>
      <c r="N13" s="234"/>
      <c r="O13" s="234"/>
      <c r="P13" s="234"/>
      <c r="Q13" s="235"/>
      <c r="R13" s="234"/>
      <c r="S13" s="234"/>
      <c r="T13" s="243">
        <v>3</v>
      </c>
      <c r="U13" s="247"/>
    </row>
    <row r="14" spans="1:22" ht="31.5" x14ac:dyDescent="0.25">
      <c r="A14" s="223" t="s">
        <v>59</v>
      </c>
      <c r="B14" s="228"/>
      <c r="C14" s="228"/>
      <c r="D14" s="228"/>
      <c r="E14" s="228"/>
      <c r="F14" s="228"/>
      <c r="G14" s="228"/>
      <c r="H14" s="229">
        <v>1</v>
      </c>
      <c r="I14" s="229"/>
      <c r="J14" s="230"/>
      <c r="K14" s="229">
        <v>1</v>
      </c>
      <c r="L14" s="234"/>
      <c r="M14" s="234"/>
      <c r="N14" s="234"/>
      <c r="O14" s="234"/>
      <c r="P14" s="234"/>
      <c r="Q14" s="235"/>
      <c r="R14" s="234"/>
      <c r="S14" s="234"/>
      <c r="T14" s="243">
        <v>2</v>
      </c>
      <c r="U14" s="247"/>
    </row>
    <row r="15" spans="1:22" ht="21" x14ac:dyDescent="0.25">
      <c r="A15" s="223" t="s">
        <v>51</v>
      </c>
      <c r="B15" s="228"/>
      <c r="C15" s="228"/>
      <c r="D15" s="228">
        <v>1</v>
      </c>
      <c r="E15" s="228">
        <v>1</v>
      </c>
      <c r="F15" s="228"/>
      <c r="G15" s="228"/>
      <c r="H15" s="229"/>
      <c r="I15" s="229"/>
      <c r="J15" s="230"/>
      <c r="K15" s="229"/>
      <c r="L15" s="234"/>
      <c r="M15" s="234"/>
      <c r="N15" s="234"/>
      <c r="O15" s="234"/>
      <c r="P15" s="234"/>
      <c r="Q15" s="235"/>
      <c r="R15" s="234"/>
      <c r="S15" s="234"/>
      <c r="T15" s="243">
        <v>2</v>
      </c>
      <c r="U15" s="247"/>
    </row>
    <row r="16" spans="1:22" ht="21" x14ac:dyDescent="0.25">
      <c r="A16" s="223" t="s">
        <v>52</v>
      </c>
      <c r="B16" s="228"/>
      <c r="C16" s="228"/>
      <c r="D16" s="228"/>
      <c r="E16" s="228">
        <v>1</v>
      </c>
      <c r="F16" s="228">
        <v>1</v>
      </c>
      <c r="G16" s="228"/>
      <c r="H16" s="229"/>
      <c r="I16" s="229"/>
      <c r="J16" s="230"/>
      <c r="K16" s="229"/>
      <c r="L16" s="234"/>
      <c r="M16" s="234"/>
      <c r="N16" s="234"/>
      <c r="O16" s="234"/>
      <c r="P16" s="234"/>
      <c r="Q16" s="235"/>
      <c r="R16" s="234"/>
      <c r="S16" s="234"/>
      <c r="T16" s="243">
        <v>2</v>
      </c>
      <c r="U16" s="247"/>
    </row>
    <row r="17" spans="1:22" ht="21" x14ac:dyDescent="0.25">
      <c r="A17" s="223" t="s">
        <v>65</v>
      </c>
      <c r="B17" s="228"/>
      <c r="C17" s="228"/>
      <c r="D17" s="228"/>
      <c r="E17" s="228">
        <v>2</v>
      </c>
      <c r="F17" s="228"/>
      <c r="G17" s="228"/>
      <c r="H17" s="229"/>
      <c r="I17" s="229"/>
      <c r="J17" s="230"/>
      <c r="K17" s="229"/>
      <c r="L17" s="234"/>
      <c r="M17" s="234"/>
      <c r="N17" s="234"/>
      <c r="O17" s="234"/>
      <c r="P17" s="234"/>
      <c r="Q17" s="235"/>
      <c r="R17" s="234"/>
      <c r="S17" s="234"/>
      <c r="T17" s="243">
        <v>2</v>
      </c>
      <c r="U17" s="247"/>
    </row>
    <row r="18" spans="1:22" ht="21" x14ac:dyDescent="0.25">
      <c r="A18" s="223" t="s">
        <v>60</v>
      </c>
      <c r="B18" s="228"/>
      <c r="C18" s="228">
        <v>1</v>
      </c>
      <c r="D18" s="228">
        <v>1</v>
      </c>
      <c r="E18" s="228"/>
      <c r="F18" s="228"/>
      <c r="G18" s="228"/>
      <c r="H18" s="229"/>
      <c r="I18" s="229"/>
      <c r="J18" s="230"/>
      <c r="K18" s="229"/>
      <c r="L18" s="234"/>
      <c r="M18" s="234"/>
      <c r="N18" s="234"/>
      <c r="O18" s="234"/>
      <c r="P18" s="234"/>
      <c r="Q18" s="235"/>
      <c r="R18" s="234"/>
      <c r="S18" s="234"/>
      <c r="T18" s="243">
        <v>2</v>
      </c>
      <c r="U18" s="247"/>
    </row>
    <row r="19" spans="1:22" ht="21" x14ac:dyDescent="0.25">
      <c r="A19" s="223" t="s">
        <v>104</v>
      </c>
      <c r="B19" s="228"/>
      <c r="C19" s="228"/>
      <c r="D19" s="228"/>
      <c r="E19" s="228"/>
      <c r="F19" s="228"/>
      <c r="G19" s="228">
        <v>1</v>
      </c>
      <c r="H19" s="229">
        <v>1</v>
      </c>
      <c r="I19" s="229"/>
      <c r="J19" s="230"/>
      <c r="K19" s="229"/>
      <c r="L19" s="234"/>
      <c r="M19" s="234"/>
      <c r="N19" s="234"/>
      <c r="O19" s="234"/>
      <c r="P19" s="234"/>
      <c r="Q19" s="235"/>
      <c r="R19" s="234"/>
      <c r="S19" s="234"/>
      <c r="T19" s="243">
        <v>2</v>
      </c>
      <c r="U19" s="247"/>
    </row>
    <row r="20" spans="1:22" ht="21" x14ac:dyDescent="0.25">
      <c r="A20" s="223" t="s">
        <v>66</v>
      </c>
      <c r="B20" s="228"/>
      <c r="C20" s="228"/>
      <c r="D20" s="228"/>
      <c r="E20" s="228"/>
      <c r="F20" s="228">
        <v>1</v>
      </c>
      <c r="G20" s="228"/>
      <c r="H20" s="229"/>
      <c r="I20" s="229"/>
      <c r="J20" s="230"/>
      <c r="K20" s="229"/>
      <c r="L20" s="234"/>
      <c r="M20" s="234"/>
      <c r="N20" s="234"/>
      <c r="O20" s="234"/>
      <c r="P20" s="234"/>
      <c r="Q20" s="235"/>
      <c r="R20" s="234"/>
      <c r="S20" s="234">
        <v>1</v>
      </c>
      <c r="T20" s="243">
        <v>2</v>
      </c>
      <c r="U20" s="247"/>
      <c r="V20">
        <f>SUM(T10:T20)</f>
        <v>26</v>
      </c>
    </row>
    <row r="21" spans="1:22" ht="21" x14ac:dyDescent="0.25">
      <c r="A21" s="278" t="s">
        <v>79</v>
      </c>
      <c r="B21" s="233"/>
      <c r="C21" s="233"/>
      <c r="D21" s="233">
        <v>1</v>
      </c>
      <c r="E21" s="233"/>
      <c r="F21" s="233"/>
      <c r="G21" s="233"/>
      <c r="H21" s="234"/>
      <c r="I21" s="234"/>
      <c r="J21" s="280"/>
      <c r="K21" s="234"/>
      <c r="L21" s="234"/>
      <c r="M21" s="234"/>
      <c r="N21" s="234"/>
      <c r="O21" s="234"/>
      <c r="P21" s="234"/>
      <c r="Q21" s="235"/>
      <c r="R21" s="234"/>
      <c r="S21" s="234"/>
      <c r="T21" s="243">
        <v>1</v>
      </c>
      <c r="U21" s="247"/>
    </row>
    <row r="22" spans="1:22" ht="21" x14ac:dyDescent="0.25">
      <c r="A22" s="278" t="s">
        <v>2</v>
      </c>
      <c r="B22" s="233"/>
      <c r="C22" s="233"/>
      <c r="D22" s="233"/>
      <c r="E22" s="233"/>
      <c r="F22" s="233"/>
      <c r="G22" s="233">
        <v>1</v>
      </c>
      <c r="H22" s="234"/>
      <c r="I22" s="234"/>
      <c r="J22" s="280"/>
      <c r="K22" s="234"/>
      <c r="L22" s="234"/>
      <c r="M22" s="234"/>
      <c r="N22" s="234"/>
      <c r="O22" s="234"/>
      <c r="P22" s="234"/>
      <c r="Q22" s="235"/>
      <c r="R22" s="234"/>
      <c r="S22" s="234"/>
      <c r="T22" s="243">
        <v>1</v>
      </c>
      <c r="U22" s="247"/>
    </row>
    <row r="23" spans="1:22" ht="21" x14ac:dyDescent="0.25">
      <c r="A23" s="278" t="s">
        <v>99</v>
      </c>
      <c r="B23" s="233">
        <v>1</v>
      </c>
      <c r="C23" s="233"/>
      <c r="D23" s="233"/>
      <c r="E23" s="233"/>
      <c r="F23" s="233"/>
      <c r="G23" s="233"/>
      <c r="H23" s="234"/>
      <c r="I23" s="234"/>
      <c r="J23" s="280"/>
      <c r="K23" s="234"/>
      <c r="L23" s="234"/>
      <c r="M23" s="234"/>
      <c r="N23" s="234"/>
      <c r="O23" s="234"/>
      <c r="P23" s="234"/>
      <c r="Q23" s="235"/>
      <c r="R23" s="234"/>
      <c r="S23" s="234"/>
      <c r="T23" s="243">
        <v>1</v>
      </c>
      <c r="U23" s="247"/>
    </row>
    <row r="24" spans="1:22" ht="21" x14ac:dyDescent="0.25">
      <c r="A24" s="278" t="s">
        <v>23</v>
      </c>
      <c r="B24" s="233"/>
      <c r="C24" s="233"/>
      <c r="D24" s="233"/>
      <c r="E24" s="233"/>
      <c r="F24" s="233"/>
      <c r="G24" s="233"/>
      <c r="H24" s="234"/>
      <c r="I24" s="234"/>
      <c r="J24" s="280"/>
      <c r="K24" s="234"/>
      <c r="L24" s="234"/>
      <c r="M24" s="234"/>
      <c r="N24" s="234"/>
      <c r="O24" s="234">
        <v>1</v>
      </c>
      <c r="P24" s="234"/>
      <c r="Q24" s="235"/>
      <c r="R24" s="234"/>
      <c r="S24" s="234"/>
      <c r="T24" s="243">
        <v>1</v>
      </c>
      <c r="U24" s="247"/>
    </row>
    <row r="25" spans="1:22" ht="21" x14ac:dyDescent="0.25">
      <c r="A25" s="278" t="s">
        <v>97</v>
      </c>
      <c r="B25" s="233">
        <v>1</v>
      </c>
      <c r="C25" s="233"/>
      <c r="D25" s="233"/>
      <c r="E25" s="233"/>
      <c r="F25" s="233"/>
      <c r="G25" s="233"/>
      <c r="H25" s="234"/>
      <c r="I25" s="234"/>
      <c r="J25" s="280"/>
      <c r="K25" s="234"/>
      <c r="L25" s="234"/>
      <c r="M25" s="234"/>
      <c r="N25" s="234"/>
      <c r="O25" s="234"/>
      <c r="P25" s="234"/>
      <c r="Q25" s="235"/>
      <c r="R25" s="234"/>
      <c r="S25" s="234"/>
      <c r="T25" s="243">
        <v>1</v>
      </c>
      <c r="U25" s="247"/>
    </row>
    <row r="26" spans="1:22" ht="21" x14ac:dyDescent="0.25">
      <c r="A26" s="278" t="s">
        <v>62</v>
      </c>
      <c r="B26" s="233"/>
      <c r="C26" s="233"/>
      <c r="D26" s="233">
        <v>1</v>
      </c>
      <c r="E26" s="233"/>
      <c r="F26" s="233"/>
      <c r="G26" s="233"/>
      <c r="H26" s="234"/>
      <c r="I26" s="234"/>
      <c r="J26" s="280"/>
      <c r="K26" s="234"/>
      <c r="L26" s="234"/>
      <c r="M26" s="234"/>
      <c r="N26" s="234"/>
      <c r="O26" s="234"/>
      <c r="P26" s="234"/>
      <c r="Q26" s="235"/>
      <c r="R26" s="234"/>
      <c r="S26" s="234"/>
      <c r="T26" s="243">
        <v>1</v>
      </c>
      <c r="U26" s="247"/>
    </row>
    <row r="27" spans="1:22" ht="21" x14ac:dyDescent="0.25">
      <c r="A27" s="278" t="s">
        <v>6</v>
      </c>
      <c r="B27" s="233"/>
      <c r="C27" s="233"/>
      <c r="D27" s="233">
        <v>1</v>
      </c>
      <c r="E27" s="233"/>
      <c r="F27" s="233"/>
      <c r="G27" s="233"/>
      <c r="H27" s="234"/>
      <c r="I27" s="234"/>
      <c r="J27" s="280"/>
      <c r="K27" s="234"/>
      <c r="L27" s="234"/>
      <c r="M27" s="234"/>
      <c r="N27" s="234"/>
      <c r="O27" s="234"/>
      <c r="P27" s="234"/>
      <c r="Q27" s="235"/>
      <c r="R27" s="234"/>
      <c r="S27" s="234"/>
      <c r="T27" s="243">
        <v>1</v>
      </c>
      <c r="U27" s="247"/>
    </row>
    <row r="28" spans="1:22" ht="21" x14ac:dyDescent="0.25">
      <c r="A28" s="278" t="s">
        <v>98</v>
      </c>
      <c r="B28" s="233">
        <v>1</v>
      </c>
      <c r="C28" s="233"/>
      <c r="D28" s="233"/>
      <c r="E28" s="233"/>
      <c r="F28" s="233"/>
      <c r="G28" s="233"/>
      <c r="H28" s="234"/>
      <c r="I28" s="234"/>
      <c r="J28" s="280"/>
      <c r="K28" s="234"/>
      <c r="L28" s="234"/>
      <c r="M28" s="234"/>
      <c r="N28" s="234"/>
      <c r="O28" s="234"/>
      <c r="P28" s="234"/>
      <c r="Q28" s="235"/>
      <c r="R28" s="234"/>
      <c r="S28" s="234"/>
      <c r="T28" s="243">
        <v>1</v>
      </c>
      <c r="U28" s="247"/>
    </row>
    <row r="29" spans="1:22" ht="31.5" x14ac:dyDescent="0.25">
      <c r="A29" s="278" t="s">
        <v>94</v>
      </c>
      <c r="B29" s="233">
        <v>1</v>
      </c>
      <c r="C29" s="233"/>
      <c r="D29" s="233"/>
      <c r="E29" s="233"/>
      <c r="F29" s="233"/>
      <c r="G29" s="233"/>
      <c r="H29" s="234"/>
      <c r="I29" s="234"/>
      <c r="J29" s="280"/>
      <c r="K29" s="234"/>
      <c r="L29" s="234"/>
      <c r="M29" s="234"/>
      <c r="N29" s="234"/>
      <c r="O29" s="234"/>
      <c r="P29" s="234"/>
      <c r="Q29" s="235"/>
      <c r="R29" s="234"/>
      <c r="S29" s="234"/>
      <c r="T29" s="243">
        <v>1</v>
      </c>
      <c r="U29" s="247"/>
    </row>
    <row r="30" spans="1:22" ht="21" x14ac:dyDescent="0.25">
      <c r="A30" s="279" t="s">
        <v>78</v>
      </c>
      <c r="B30" s="236"/>
      <c r="C30" s="236"/>
      <c r="D30" s="236">
        <v>1</v>
      </c>
      <c r="E30" s="236"/>
      <c r="F30" s="236"/>
      <c r="G30" s="236"/>
      <c r="H30" s="237"/>
      <c r="I30" s="237"/>
      <c r="J30" s="281"/>
      <c r="K30" s="237"/>
      <c r="L30" s="237"/>
      <c r="M30" s="237"/>
      <c r="N30" s="237"/>
      <c r="O30" s="237"/>
      <c r="P30" s="237"/>
      <c r="Q30" s="238"/>
      <c r="R30" s="237"/>
      <c r="S30" s="237"/>
      <c r="T30" s="246">
        <v>1</v>
      </c>
      <c r="U30" s="247"/>
      <c r="V30">
        <f>SUM(T21:T30)</f>
        <v>10</v>
      </c>
    </row>
    <row r="31" spans="1:22" ht="21" x14ac:dyDescent="0.25">
      <c r="A31" s="194" t="s">
        <v>112</v>
      </c>
      <c r="B31" s="234">
        <v>14</v>
      </c>
      <c r="C31" s="234">
        <v>13</v>
      </c>
      <c r="D31" s="234">
        <v>12</v>
      </c>
      <c r="E31" s="234">
        <v>8</v>
      </c>
      <c r="F31" s="234">
        <v>6</v>
      </c>
      <c r="G31" s="234">
        <v>6</v>
      </c>
      <c r="H31" s="234">
        <v>4</v>
      </c>
      <c r="I31" s="234">
        <v>4</v>
      </c>
      <c r="J31" s="280">
        <v>3</v>
      </c>
      <c r="K31" s="234">
        <v>2</v>
      </c>
      <c r="L31" s="234">
        <v>2</v>
      </c>
      <c r="M31" s="234">
        <v>1</v>
      </c>
      <c r="N31" s="234">
        <v>1</v>
      </c>
      <c r="O31" s="234">
        <v>1</v>
      </c>
      <c r="P31" s="234">
        <v>1</v>
      </c>
      <c r="Q31" s="235">
        <v>1</v>
      </c>
      <c r="R31" s="234">
        <v>1</v>
      </c>
      <c r="S31" s="234">
        <v>1</v>
      </c>
      <c r="T31" s="235">
        <v>81</v>
      </c>
      <c r="U31" s="247"/>
    </row>
    <row r="34" spans="2:20" x14ac:dyDescent="0.25">
      <c r="B34">
        <f>COUNT(B6:B10)</f>
        <v>4</v>
      </c>
      <c r="C34">
        <f t="shared" ref="C34:K34" si="0">COUNT(C6:C10)</f>
        <v>1</v>
      </c>
      <c r="D34">
        <f t="shared" si="0"/>
        <v>3</v>
      </c>
      <c r="E34">
        <f t="shared" si="0"/>
        <v>3</v>
      </c>
      <c r="F34">
        <f t="shared" si="0"/>
        <v>3</v>
      </c>
      <c r="G34">
        <f t="shared" si="0"/>
        <v>4</v>
      </c>
      <c r="H34">
        <f t="shared" si="0"/>
        <v>1</v>
      </c>
      <c r="I34">
        <f t="shared" si="0"/>
        <v>1</v>
      </c>
      <c r="J34">
        <f t="shared" si="0"/>
        <v>1</v>
      </c>
      <c r="K34">
        <f t="shared" si="0"/>
        <v>0</v>
      </c>
      <c r="T34">
        <f>COUNT(B34:S34)</f>
        <v>10</v>
      </c>
    </row>
  </sheetData>
  <pageMargins left="0.70866141732283472" right="0.70866141732283472" top="0.74803149606299213" bottom="0.74803149606299213" header="0.31496062992125984" footer="0.31496062992125984"/>
  <pageSetup paperSize="9" scale="61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DD98-3A12-4225-9FAA-2BE5C3A977E9}">
  <dimension ref="A1:C7"/>
  <sheetViews>
    <sheetView workbookViewId="0">
      <selection activeCell="A3" sqref="A3:C7"/>
    </sheetView>
  </sheetViews>
  <sheetFormatPr defaultRowHeight="15" x14ac:dyDescent="0.25"/>
  <cols>
    <col min="1" max="1" width="9.28515625" bestFit="1" customWidth="1"/>
    <col min="2" max="2" width="42.85546875" bestFit="1" customWidth="1"/>
    <col min="3" max="3" width="26.85546875" bestFit="1" customWidth="1"/>
  </cols>
  <sheetData>
    <row r="1" spans="1:3" x14ac:dyDescent="0.25">
      <c r="A1" s="203" t="s">
        <v>158</v>
      </c>
    </row>
    <row r="3" spans="1:3" x14ac:dyDescent="0.25">
      <c r="A3" t="s">
        <v>57</v>
      </c>
      <c r="B3" t="s">
        <v>38</v>
      </c>
      <c r="C3" t="s">
        <v>110</v>
      </c>
    </row>
    <row r="4" spans="1:3" x14ac:dyDescent="0.25">
      <c r="A4">
        <v>2</v>
      </c>
      <c r="B4" t="s">
        <v>53</v>
      </c>
      <c r="C4" t="s">
        <v>1</v>
      </c>
    </row>
    <row r="5" spans="1:3" x14ac:dyDescent="0.25">
      <c r="A5">
        <v>16</v>
      </c>
      <c r="B5" t="s">
        <v>53</v>
      </c>
      <c r="C5" t="s">
        <v>116</v>
      </c>
    </row>
    <row r="6" spans="1:3" x14ac:dyDescent="0.25">
      <c r="A6">
        <v>28</v>
      </c>
      <c r="B6" t="s">
        <v>53</v>
      </c>
      <c r="C6" t="s">
        <v>92</v>
      </c>
    </row>
    <row r="7" spans="1:3" x14ac:dyDescent="0.25">
      <c r="A7">
        <v>9</v>
      </c>
      <c r="B7" t="s">
        <v>53</v>
      </c>
      <c r="C7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17"/>
  <sheetViews>
    <sheetView showGridLines="0" showRowColHeaders="0" zoomScale="90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44.42578125" customWidth="1"/>
    <col min="2" max="2" width="20.85546875" customWidth="1"/>
    <col min="3" max="3" width="4.5703125" customWidth="1"/>
    <col min="4" max="4" width="6.140625" customWidth="1"/>
    <col min="5" max="5" width="11" customWidth="1"/>
    <col min="6" max="6" width="4.7109375" customWidth="1"/>
    <col min="7" max="7" width="4.5703125" customWidth="1"/>
    <col min="8" max="9" width="8.28515625" customWidth="1"/>
    <col min="10" max="10" width="12.7109375" customWidth="1"/>
    <col min="11" max="11" width="10.42578125" customWidth="1"/>
    <col min="12" max="12" width="5" customWidth="1"/>
    <col min="13" max="13" width="10.140625" customWidth="1"/>
    <col min="14" max="14" width="12.28515625" bestFit="1" customWidth="1"/>
    <col min="15" max="15" width="12.140625" customWidth="1"/>
    <col min="16" max="16" width="4.7109375" customWidth="1"/>
    <col min="17" max="17" width="7.7109375" bestFit="1" customWidth="1"/>
    <col min="18" max="18" width="9.7109375" customWidth="1"/>
    <col min="19" max="19" width="8" customWidth="1"/>
    <col min="20" max="20" width="7.5703125" customWidth="1"/>
  </cols>
  <sheetData>
    <row r="1" spans="1:21" ht="11.25" customHeight="1" x14ac:dyDescent="0.25"/>
    <row r="2" spans="1:21" ht="20.25" x14ac:dyDescent="0.3">
      <c r="B2" s="180" t="s">
        <v>127</v>
      </c>
    </row>
    <row r="3" spans="1:21" ht="9.75" customHeight="1" x14ac:dyDescent="0.25"/>
    <row r="4" spans="1:21" ht="20.25" customHeight="1" x14ac:dyDescent="0.25">
      <c r="A4" s="195" t="s">
        <v>129</v>
      </c>
      <c r="B4" s="193" t="s">
        <v>113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</row>
    <row r="5" spans="1:21" ht="62.25" customHeight="1" x14ac:dyDescent="0.25">
      <c r="A5" s="189" t="s">
        <v>38</v>
      </c>
      <c r="B5" s="199" t="s">
        <v>120</v>
      </c>
      <c r="C5" s="191" t="s">
        <v>17</v>
      </c>
      <c r="D5" s="191" t="s">
        <v>122</v>
      </c>
      <c r="E5" s="191" t="s">
        <v>1</v>
      </c>
      <c r="F5" s="191" t="s">
        <v>19</v>
      </c>
      <c r="G5" s="191" t="s">
        <v>118</v>
      </c>
      <c r="H5" s="191" t="s">
        <v>131</v>
      </c>
      <c r="I5" s="191" t="s">
        <v>130</v>
      </c>
      <c r="J5" s="191" t="s">
        <v>18</v>
      </c>
      <c r="K5" s="191" t="s">
        <v>114</v>
      </c>
      <c r="L5" s="191" t="s">
        <v>117</v>
      </c>
      <c r="M5" s="191" t="s">
        <v>115</v>
      </c>
      <c r="N5" s="191" t="s">
        <v>121</v>
      </c>
      <c r="O5" s="191" t="s">
        <v>116</v>
      </c>
      <c r="P5" s="191" t="s">
        <v>119</v>
      </c>
      <c r="Q5" s="191" t="s">
        <v>92</v>
      </c>
      <c r="R5" s="191" t="s">
        <v>123</v>
      </c>
      <c r="S5" s="192" t="s">
        <v>102</v>
      </c>
      <c r="T5" s="190" t="s">
        <v>112</v>
      </c>
    </row>
    <row r="6" spans="1:21" ht="31.5" x14ac:dyDescent="0.25">
      <c r="A6" s="218" t="s">
        <v>53</v>
      </c>
      <c r="B6" s="205">
        <v>1</v>
      </c>
      <c r="C6" s="206"/>
      <c r="D6" s="206"/>
      <c r="E6" s="206">
        <v>1</v>
      </c>
      <c r="F6" s="206"/>
      <c r="G6" s="206"/>
      <c r="H6" s="206"/>
      <c r="I6" s="206"/>
      <c r="J6" s="206"/>
      <c r="K6" s="206"/>
      <c r="L6" s="206"/>
      <c r="M6" s="206"/>
      <c r="N6" s="206"/>
      <c r="O6" s="206">
        <v>1</v>
      </c>
      <c r="P6" s="206"/>
      <c r="Q6" s="206">
        <v>1</v>
      </c>
      <c r="R6" s="206"/>
      <c r="S6" s="206"/>
      <c r="T6" s="207">
        <v>4</v>
      </c>
    </row>
    <row r="7" spans="1:21" ht="31.5" x14ac:dyDescent="0.25">
      <c r="A7" s="219" t="s">
        <v>16</v>
      </c>
      <c r="B7" s="208">
        <v>1</v>
      </c>
      <c r="C7" s="209"/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>
        <v>1</v>
      </c>
      <c r="O7" s="209"/>
      <c r="P7" s="209">
        <v>1</v>
      </c>
      <c r="Q7" s="209"/>
      <c r="R7" s="209"/>
      <c r="S7" s="209">
        <v>1</v>
      </c>
      <c r="T7" s="210">
        <v>4</v>
      </c>
    </row>
    <row r="8" spans="1:21" ht="21" x14ac:dyDescent="0.25">
      <c r="A8" s="282" t="s">
        <v>9</v>
      </c>
      <c r="B8" s="283"/>
      <c r="C8" s="234"/>
      <c r="D8" s="234"/>
      <c r="E8" s="234"/>
      <c r="F8" s="234"/>
      <c r="G8" s="234"/>
      <c r="H8" s="234"/>
      <c r="I8" s="234"/>
      <c r="J8" s="234"/>
      <c r="K8" s="234">
        <v>1</v>
      </c>
      <c r="L8" s="234"/>
      <c r="M8" s="234">
        <v>1</v>
      </c>
      <c r="N8" s="234"/>
      <c r="O8" s="234"/>
      <c r="P8" s="234"/>
      <c r="Q8" s="234"/>
      <c r="R8" s="234"/>
      <c r="S8" s="234"/>
      <c r="T8" s="210">
        <v>2</v>
      </c>
    </row>
    <row r="9" spans="1:21" ht="47.25" x14ac:dyDescent="0.25">
      <c r="A9" s="282" t="s">
        <v>0</v>
      </c>
      <c r="B9" s="283"/>
      <c r="C9" s="234">
        <v>1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>
        <v>1</v>
      </c>
      <c r="S9" s="234"/>
      <c r="T9" s="210">
        <v>2</v>
      </c>
      <c r="U9">
        <f>SUM(T6:T9)</f>
        <v>12</v>
      </c>
    </row>
    <row r="10" spans="1:21" ht="21" x14ac:dyDescent="0.25">
      <c r="A10" s="220" t="s">
        <v>23</v>
      </c>
      <c r="B10" s="211"/>
      <c r="C10" s="212"/>
      <c r="D10" s="212"/>
      <c r="E10" s="212"/>
      <c r="F10" s="212"/>
      <c r="G10" s="212"/>
      <c r="H10" s="212">
        <v>1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2"/>
      <c r="T10" s="210">
        <v>1</v>
      </c>
    </row>
    <row r="11" spans="1:21" ht="31.5" x14ac:dyDescent="0.25">
      <c r="A11" s="220" t="s">
        <v>66</v>
      </c>
      <c r="B11" s="211"/>
      <c r="C11" s="212"/>
      <c r="D11" s="212">
        <v>1</v>
      </c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0">
        <v>1</v>
      </c>
    </row>
    <row r="12" spans="1:21" ht="31.5" x14ac:dyDescent="0.25">
      <c r="A12" s="220" t="s">
        <v>26</v>
      </c>
      <c r="B12" s="211"/>
      <c r="C12" s="212"/>
      <c r="D12" s="212"/>
      <c r="E12" s="212"/>
      <c r="F12" s="212"/>
      <c r="G12" s="212"/>
      <c r="H12" s="212"/>
      <c r="I12" s="212"/>
      <c r="J12" s="212"/>
      <c r="K12" s="212"/>
      <c r="L12" s="212">
        <v>1</v>
      </c>
      <c r="M12" s="212"/>
      <c r="N12" s="212"/>
      <c r="O12" s="212"/>
      <c r="P12" s="212"/>
      <c r="Q12" s="212"/>
      <c r="R12" s="212"/>
      <c r="S12" s="212"/>
      <c r="T12" s="210">
        <v>1</v>
      </c>
    </row>
    <row r="13" spans="1:21" ht="31.5" x14ac:dyDescent="0.25">
      <c r="A13" s="220" t="s">
        <v>61</v>
      </c>
      <c r="B13" s="211"/>
      <c r="C13" s="212"/>
      <c r="D13" s="212"/>
      <c r="E13" s="212"/>
      <c r="F13" s="212"/>
      <c r="G13" s="212"/>
      <c r="H13" s="212"/>
      <c r="I13" s="212"/>
      <c r="J13" s="212">
        <v>1</v>
      </c>
      <c r="K13" s="212"/>
      <c r="L13" s="212"/>
      <c r="M13" s="212"/>
      <c r="N13" s="212"/>
      <c r="O13" s="212"/>
      <c r="P13" s="212"/>
      <c r="Q13" s="212"/>
      <c r="R13" s="212"/>
      <c r="S13" s="212"/>
      <c r="T13" s="210">
        <v>1</v>
      </c>
    </row>
    <row r="14" spans="1:21" ht="21" x14ac:dyDescent="0.25">
      <c r="A14" s="220" t="s">
        <v>6</v>
      </c>
      <c r="B14" s="211"/>
      <c r="C14" s="212"/>
      <c r="D14" s="212"/>
      <c r="E14" s="212"/>
      <c r="F14" s="212"/>
      <c r="G14" s="212">
        <v>1</v>
      </c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0">
        <v>1</v>
      </c>
    </row>
    <row r="15" spans="1:21" ht="21" x14ac:dyDescent="0.25">
      <c r="A15" s="220" t="s">
        <v>20</v>
      </c>
      <c r="B15" s="211"/>
      <c r="C15" s="212"/>
      <c r="D15" s="212"/>
      <c r="E15" s="212"/>
      <c r="F15" s="212">
        <v>1</v>
      </c>
      <c r="G15" s="212"/>
      <c r="H15" s="21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0">
        <v>1</v>
      </c>
    </row>
    <row r="16" spans="1:21" ht="31.5" x14ac:dyDescent="0.25">
      <c r="A16" s="221" t="s">
        <v>4</v>
      </c>
      <c r="B16" s="213"/>
      <c r="C16" s="214"/>
      <c r="D16" s="214"/>
      <c r="E16" s="214"/>
      <c r="F16" s="214"/>
      <c r="G16" s="214"/>
      <c r="H16" s="214"/>
      <c r="I16" s="214">
        <v>1</v>
      </c>
      <c r="J16" s="214"/>
      <c r="K16" s="214"/>
      <c r="L16" s="214"/>
      <c r="M16" s="214"/>
      <c r="N16" s="214"/>
      <c r="O16" s="214"/>
      <c r="P16" s="214"/>
      <c r="Q16" s="214"/>
      <c r="R16" s="214"/>
      <c r="S16" s="214"/>
      <c r="T16" s="215">
        <v>1</v>
      </c>
      <c r="U16">
        <f>SUM(T10:T16)</f>
        <v>7</v>
      </c>
    </row>
    <row r="17" spans="1:20" ht="21" x14ac:dyDescent="0.35">
      <c r="A17" s="198" t="s">
        <v>112</v>
      </c>
      <c r="B17" s="216">
        <v>2</v>
      </c>
      <c r="C17" s="216">
        <v>1</v>
      </c>
      <c r="D17" s="216">
        <v>1</v>
      </c>
      <c r="E17" s="216">
        <v>1</v>
      </c>
      <c r="F17" s="216">
        <v>1</v>
      </c>
      <c r="G17" s="216">
        <v>1</v>
      </c>
      <c r="H17" s="216">
        <v>1</v>
      </c>
      <c r="I17" s="216">
        <v>1</v>
      </c>
      <c r="J17" s="216">
        <v>1</v>
      </c>
      <c r="K17" s="216">
        <v>1</v>
      </c>
      <c r="L17" s="216">
        <v>1</v>
      </c>
      <c r="M17" s="216">
        <v>1</v>
      </c>
      <c r="N17" s="216">
        <v>1</v>
      </c>
      <c r="O17" s="216">
        <v>1</v>
      </c>
      <c r="P17" s="216">
        <v>1</v>
      </c>
      <c r="Q17" s="216">
        <v>1</v>
      </c>
      <c r="R17" s="216">
        <v>1</v>
      </c>
      <c r="S17" s="217">
        <v>1</v>
      </c>
      <c r="T17" s="217">
        <v>19</v>
      </c>
    </row>
  </sheetData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86"/>
  <sheetViews>
    <sheetView showGridLines="0" showRowColHeaders="0" tabSelected="1" zoomScale="80" zoomScaleNormal="8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C2" sqref="C2"/>
    </sheetView>
  </sheetViews>
  <sheetFormatPr defaultRowHeight="15" x14ac:dyDescent="0.25"/>
  <cols>
    <col min="2" max="2" width="6.85546875" customWidth="1"/>
    <col min="3" max="3" width="26.28515625" customWidth="1"/>
    <col min="4" max="4" width="52.7109375" customWidth="1"/>
    <col min="5" max="5" width="26.28515625" customWidth="1"/>
    <col min="6" max="6" width="34.42578125" customWidth="1"/>
    <col min="7" max="7" width="27.42578125" customWidth="1"/>
    <col min="8" max="8" width="45.5703125" customWidth="1"/>
  </cols>
  <sheetData>
    <row r="2" spans="2:8" ht="26.25" x14ac:dyDescent="0.4">
      <c r="C2" s="291" t="s">
        <v>111</v>
      </c>
    </row>
    <row r="4" spans="2:8" x14ac:dyDescent="0.25">
      <c r="B4" s="169" t="s">
        <v>57</v>
      </c>
      <c r="C4" s="170" t="s">
        <v>110</v>
      </c>
      <c r="D4" s="171" t="s">
        <v>50</v>
      </c>
      <c r="E4" s="171" t="s">
        <v>38</v>
      </c>
      <c r="F4" s="170" t="s">
        <v>39</v>
      </c>
      <c r="G4" s="170" t="s">
        <v>40</v>
      </c>
      <c r="H4" s="172" t="s">
        <v>42</v>
      </c>
    </row>
    <row r="5" spans="2:8" ht="64.5" customHeight="1" x14ac:dyDescent="0.25">
      <c r="B5" s="164">
        <v>1</v>
      </c>
      <c r="C5" s="155" t="s">
        <v>148</v>
      </c>
      <c r="D5" s="156" t="s">
        <v>43</v>
      </c>
      <c r="E5" s="155" t="s">
        <v>0</v>
      </c>
      <c r="F5" s="155" t="s">
        <v>0</v>
      </c>
      <c r="G5" s="155" t="s">
        <v>0</v>
      </c>
      <c r="H5" s="168" t="s">
        <v>54</v>
      </c>
    </row>
    <row r="6" spans="2:8" ht="38.25" x14ac:dyDescent="0.25">
      <c r="B6" s="165">
        <v>2</v>
      </c>
      <c r="C6" s="155" t="s">
        <v>149</v>
      </c>
      <c r="D6" s="156" t="s">
        <v>44</v>
      </c>
      <c r="E6" s="155" t="s">
        <v>53</v>
      </c>
      <c r="F6" s="155" t="s">
        <v>9</v>
      </c>
      <c r="G6" s="155" t="s">
        <v>9</v>
      </c>
      <c r="H6" s="168" t="s">
        <v>54</v>
      </c>
    </row>
    <row r="7" spans="2:8" ht="38.25" x14ac:dyDescent="0.25">
      <c r="B7" s="165">
        <v>2</v>
      </c>
      <c r="C7" s="155" t="s">
        <v>149</v>
      </c>
      <c r="D7" s="156" t="s">
        <v>44</v>
      </c>
      <c r="E7" s="155" t="s">
        <v>53</v>
      </c>
      <c r="F7" s="155" t="s">
        <v>26</v>
      </c>
      <c r="G7" s="155" t="s">
        <v>26</v>
      </c>
      <c r="H7" s="168" t="s">
        <v>54</v>
      </c>
    </row>
    <row r="8" spans="2:8" ht="60.75" customHeight="1" x14ac:dyDescent="0.25">
      <c r="B8" s="164">
        <v>4</v>
      </c>
      <c r="C8" s="155" t="s">
        <v>17</v>
      </c>
      <c r="D8" s="156" t="s">
        <v>48</v>
      </c>
      <c r="E8" s="155" t="s">
        <v>0</v>
      </c>
      <c r="F8" s="155" t="s">
        <v>0</v>
      </c>
      <c r="G8" s="155" t="s">
        <v>0</v>
      </c>
      <c r="H8" s="168" t="s">
        <v>54</v>
      </c>
    </row>
    <row r="9" spans="2:8" ht="38.25" x14ac:dyDescent="0.25">
      <c r="B9" s="164">
        <v>5</v>
      </c>
      <c r="C9" s="155" t="s">
        <v>131</v>
      </c>
      <c r="D9" s="156" t="s">
        <v>22</v>
      </c>
      <c r="E9" s="155" t="s">
        <v>23</v>
      </c>
      <c r="F9" s="155" t="s">
        <v>23</v>
      </c>
      <c r="G9" s="155" t="s">
        <v>23</v>
      </c>
      <c r="H9" s="168" t="s">
        <v>54</v>
      </c>
    </row>
    <row r="10" spans="2:8" ht="40.5" customHeight="1" x14ac:dyDescent="0.25">
      <c r="B10" s="164">
        <v>6</v>
      </c>
      <c r="C10" s="155" t="s">
        <v>117</v>
      </c>
      <c r="D10" s="156" t="s">
        <v>25</v>
      </c>
      <c r="E10" s="155" t="s">
        <v>26</v>
      </c>
      <c r="F10" s="155" t="s">
        <v>9</v>
      </c>
      <c r="G10" s="155" t="s">
        <v>9</v>
      </c>
      <c r="H10" s="168" t="s">
        <v>54</v>
      </c>
    </row>
    <row r="11" spans="2:8" ht="45" x14ac:dyDescent="0.25">
      <c r="B11" s="164">
        <v>7</v>
      </c>
      <c r="C11" s="155" t="s">
        <v>122</v>
      </c>
      <c r="D11" s="156" t="s">
        <v>28</v>
      </c>
      <c r="E11" s="155" t="s">
        <v>66</v>
      </c>
      <c r="F11" s="155" t="s">
        <v>66</v>
      </c>
      <c r="G11" s="155" t="s">
        <v>66</v>
      </c>
      <c r="H11" s="168" t="s">
        <v>54</v>
      </c>
    </row>
    <row r="12" spans="2:8" ht="45" x14ac:dyDescent="0.25">
      <c r="B12" s="165">
        <v>8</v>
      </c>
      <c r="C12" s="155" t="s">
        <v>130</v>
      </c>
      <c r="D12" s="156" t="s">
        <v>56</v>
      </c>
      <c r="E12" s="155" t="s">
        <v>4</v>
      </c>
      <c r="F12" s="155" t="s">
        <v>26</v>
      </c>
      <c r="G12" s="155" t="s">
        <v>26</v>
      </c>
      <c r="H12" s="168" t="s">
        <v>54</v>
      </c>
    </row>
    <row r="13" spans="2:8" ht="45" x14ac:dyDescent="0.25">
      <c r="B13" s="165">
        <v>8</v>
      </c>
      <c r="C13" s="155" t="s">
        <v>130</v>
      </c>
      <c r="D13" s="156" t="s">
        <v>56</v>
      </c>
      <c r="E13" s="155" t="s">
        <v>4</v>
      </c>
      <c r="F13" s="155" t="s">
        <v>51</v>
      </c>
      <c r="G13" s="155" t="s">
        <v>51</v>
      </c>
      <c r="H13" s="168" t="s">
        <v>54</v>
      </c>
    </row>
    <row r="14" spans="2:8" ht="45" x14ac:dyDescent="0.25">
      <c r="B14" s="165">
        <v>8</v>
      </c>
      <c r="C14" s="155" t="s">
        <v>130</v>
      </c>
      <c r="D14" s="156" t="s">
        <v>56</v>
      </c>
      <c r="E14" s="155" t="s">
        <v>4</v>
      </c>
      <c r="F14" s="155" t="s">
        <v>9</v>
      </c>
      <c r="G14" s="155" t="s">
        <v>65</v>
      </c>
      <c r="H14" s="168" t="s">
        <v>54</v>
      </c>
    </row>
    <row r="15" spans="2:8" ht="45" x14ac:dyDescent="0.25">
      <c r="B15" s="165">
        <v>8</v>
      </c>
      <c r="C15" s="155" t="s">
        <v>130</v>
      </c>
      <c r="D15" s="156" t="s">
        <v>56</v>
      </c>
      <c r="E15" s="155" t="s">
        <v>4</v>
      </c>
      <c r="F15" s="155" t="s">
        <v>59</v>
      </c>
      <c r="G15" s="155" t="s">
        <v>65</v>
      </c>
      <c r="H15" s="168" t="s">
        <v>54</v>
      </c>
    </row>
    <row r="16" spans="2:8" ht="45" x14ac:dyDescent="0.25">
      <c r="B16" s="165">
        <v>8</v>
      </c>
      <c r="C16" s="155" t="s">
        <v>130</v>
      </c>
      <c r="D16" s="156" t="s">
        <v>56</v>
      </c>
      <c r="E16" s="155" t="s">
        <v>4</v>
      </c>
      <c r="F16" s="155" t="s">
        <v>4</v>
      </c>
      <c r="G16" s="155" t="s">
        <v>4</v>
      </c>
      <c r="H16" s="168" t="s">
        <v>54</v>
      </c>
    </row>
    <row r="17" spans="2:8" ht="45" x14ac:dyDescent="0.25">
      <c r="B17" s="165">
        <v>8</v>
      </c>
      <c r="C17" s="155" t="s">
        <v>130</v>
      </c>
      <c r="D17" s="156" t="s">
        <v>56</v>
      </c>
      <c r="E17" s="155" t="s">
        <v>4</v>
      </c>
      <c r="F17" s="155" t="s">
        <v>20</v>
      </c>
      <c r="G17" s="155" t="s">
        <v>20</v>
      </c>
      <c r="H17" s="168" t="s">
        <v>54</v>
      </c>
    </row>
    <row r="18" spans="2:8" ht="45" x14ac:dyDescent="0.25">
      <c r="B18" s="165">
        <v>8</v>
      </c>
      <c r="C18" s="155" t="s">
        <v>130</v>
      </c>
      <c r="D18" s="156" t="s">
        <v>56</v>
      </c>
      <c r="E18" s="155" t="s">
        <v>4</v>
      </c>
      <c r="F18" s="155" t="s">
        <v>53</v>
      </c>
      <c r="G18" s="155" t="s">
        <v>53</v>
      </c>
      <c r="H18" s="168" t="s">
        <v>54</v>
      </c>
    </row>
    <row r="19" spans="2:8" ht="45" x14ac:dyDescent="0.25">
      <c r="B19" s="165">
        <v>8</v>
      </c>
      <c r="C19" s="155" t="s">
        <v>130</v>
      </c>
      <c r="D19" s="156" t="s">
        <v>56</v>
      </c>
      <c r="E19" s="155" t="s">
        <v>4</v>
      </c>
      <c r="F19" s="155" t="s">
        <v>52</v>
      </c>
      <c r="G19" s="155" t="s">
        <v>52</v>
      </c>
      <c r="H19" s="168" t="s">
        <v>54</v>
      </c>
    </row>
    <row r="20" spans="2:8" ht="49.5" customHeight="1" x14ac:dyDescent="0.25">
      <c r="B20" s="164">
        <v>9</v>
      </c>
      <c r="C20" s="155" t="s">
        <v>120</v>
      </c>
      <c r="D20" s="156" t="s">
        <v>55</v>
      </c>
      <c r="E20" s="155" t="s">
        <v>53</v>
      </c>
      <c r="F20" s="155" t="s">
        <v>26</v>
      </c>
      <c r="G20" s="155" t="s">
        <v>58</v>
      </c>
      <c r="H20" s="168" t="s">
        <v>109</v>
      </c>
    </row>
    <row r="21" spans="2:8" ht="49.5" customHeight="1" x14ac:dyDescent="0.25">
      <c r="B21" s="164">
        <v>9</v>
      </c>
      <c r="C21" s="155" t="s">
        <v>120</v>
      </c>
      <c r="D21" s="156" t="s">
        <v>55</v>
      </c>
      <c r="E21" s="155" t="s">
        <v>53</v>
      </c>
      <c r="F21" s="155" t="s">
        <v>60</v>
      </c>
      <c r="G21" s="155" t="s">
        <v>60</v>
      </c>
      <c r="H21" s="168" t="s">
        <v>109</v>
      </c>
    </row>
    <row r="22" spans="2:8" ht="49.5" customHeight="1" x14ac:dyDescent="0.25">
      <c r="B22" s="164">
        <v>9</v>
      </c>
      <c r="C22" s="155" t="s">
        <v>120</v>
      </c>
      <c r="D22" s="156" t="s">
        <v>55</v>
      </c>
      <c r="E22" s="155" t="s">
        <v>53</v>
      </c>
      <c r="F22" s="155" t="s">
        <v>59</v>
      </c>
      <c r="G22" s="155" t="s">
        <v>58</v>
      </c>
      <c r="H22" s="168" t="s">
        <v>109</v>
      </c>
    </row>
    <row r="23" spans="2:8" ht="49.5" customHeight="1" x14ac:dyDescent="0.25">
      <c r="B23" s="164">
        <v>9</v>
      </c>
      <c r="C23" s="155" t="s">
        <v>120</v>
      </c>
      <c r="D23" s="156" t="s">
        <v>55</v>
      </c>
      <c r="E23" s="155" t="s">
        <v>53</v>
      </c>
      <c r="F23" s="155" t="s">
        <v>61</v>
      </c>
      <c r="G23" s="155" t="s">
        <v>58</v>
      </c>
      <c r="H23" s="168" t="s">
        <v>109</v>
      </c>
    </row>
    <row r="24" spans="2:8" ht="49.5" customHeight="1" x14ac:dyDescent="0.25">
      <c r="B24" s="164">
        <v>9</v>
      </c>
      <c r="C24" s="155" t="s">
        <v>120</v>
      </c>
      <c r="D24" s="156" t="s">
        <v>55</v>
      </c>
      <c r="E24" s="155" t="s">
        <v>53</v>
      </c>
      <c r="F24" s="155" t="s">
        <v>14</v>
      </c>
      <c r="G24" s="155" t="s">
        <v>58</v>
      </c>
      <c r="H24" s="168" t="s">
        <v>109</v>
      </c>
    </row>
    <row r="25" spans="2:8" ht="49.5" customHeight="1" x14ac:dyDescent="0.25">
      <c r="B25" s="164">
        <v>9</v>
      </c>
      <c r="C25" s="155" t="s">
        <v>120</v>
      </c>
      <c r="D25" s="156" t="s">
        <v>55</v>
      </c>
      <c r="E25" s="155" t="s">
        <v>53</v>
      </c>
      <c r="F25" s="155" t="s">
        <v>16</v>
      </c>
      <c r="G25" s="155" t="s">
        <v>58</v>
      </c>
      <c r="H25" s="168" t="s">
        <v>109</v>
      </c>
    </row>
    <row r="26" spans="2:8" ht="49.5" customHeight="1" x14ac:dyDescent="0.25">
      <c r="B26" s="164">
        <v>9</v>
      </c>
      <c r="C26" s="155" t="s">
        <v>120</v>
      </c>
      <c r="D26" s="156" t="s">
        <v>55</v>
      </c>
      <c r="E26" s="155" t="s">
        <v>53</v>
      </c>
      <c r="F26" s="155" t="s">
        <v>4</v>
      </c>
      <c r="G26" s="155" t="s">
        <v>58</v>
      </c>
      <c r="H26" s="168" t="s">
        <v>109</v>
      </c>
    </row>
    <row r="27" spans="2:8" ht="49.5" customHeight="1" x14ac:dyDescent="0.25">
      <c r="B27" s="164">
        <v>9</v>
      </c>
      <c r="C27" s="155" t="s">
        <v>120</v>
      </c>
      <c r="D27" s="156" t="s">
        <v>55</v>
      </c>
      <c r="E27" s="155" t="s">
        <v>53</v>
      </c>
      <c r="F27" s="155" t="s">
        <v>62</v>
      </c>
      <c r="G27" s="155" t="s">
        <v>58</v>
      </c>
      <c r="H27" s="168" t="s">
        <v>109</v>
      </c>
    </row>
    <row r="28" spans="2:8" ht="49.5" customHeight="1" x14ac:dyDescent="0.25">
      <c r="B28" s="164">
        <v>9</v>
      </c>
      <c r="C28" s="155" t="s">
        <v>120</v>
      </c>
      <c r="D28" s="156" t="s">
        <v>55</v>
      </c>
      <c r="E28" s="155" t="s">
        <v>53</v>
      </c>
      <c r="F28" s="155" t="s">
        <v>66</v>
      </c>
      <c r="G28" s="155" t="s">
        <v>58</v>
      </c>
      <c r="H28" s="168" t="s">
        <v>109</v>
      </c>
    </row>
    <row r="29" spans="2:8" ht="49.5" customHeight="1" x14ac:dyDescent="0.25">
      <c r="B29" s="164">
        <v>9</v>
      </c>
      <c r="C29" s="155" t="s">
        <v>120</v>
      </c>
      <c r="D29" s="156" t="s">
        <v>55</v>
      </c>
      <c r="E29" s="155" t="s">
        <v>53</v>
      </c>
      <c r="F29" s="155" t="s">
        <v>20</v>
      </c>
      <c r="G29" s="155" t="s">
        <v>58</v>
      </c>
      <c r="H29" s="168" t="s">
        <v>109</v>
      </c>
    </row>
    <row r="30" spans="2:8" ht="49.5" customHeight="1" x14ac:dyDescent="0.25">
      <c r="B30" s="164">
        <v>9</v>
      </c>
      <c r="C30" s="155" t="s">
        <v>120</v>
      </c>
      <c r="D30" s="156" t="s">
        <v>55</v>
      </c>
      <c r="E30" s="155" t="s">
        <v>53</v>
      </c>
      <c r="F30" s="155" t="s">
        <v>9</v>
      </c>
      <c r="G30" s="155" t="s">
        <v>58</v>
      </c>
      <c r="H30" s="168" t="s">
        <v>109</v>
      </c>
    </row>
    <row r="31" spans="2:8" ht="49.5" customHeight="1" x14ac:dyDescent="0.25">
      <c r="B31" s="164">
        <v>9</v>
      </c>
      <c r="C31" s="155" t="s">
        <v>120</v>
      </c>
      <c r="D31" s="156" t="s">
        <v>55</v>
      </c>
      <c r="E31" s="155" t="s">
        <v>53</v>
      </c>
      <c r="F31" s="155" t="s">
        <v>53</v>
      </c>
      <c r="G31" s="155" t="s">
        <v>58</v>
      </c>
      <c r="H31" s="168" t="s">
        <v>109</v>
      </c>
    </row>
    <row r="32" spans="2:8" ht="51" x14ac:dyDescent="0.25">
      <c r="B32" s="164">
        <v>10</v>
      </c>
      <c r="C32" s="155" t="s">
        <v>120</v>
      </c>
      <c r="D32" s="156" t="s">
        <v>31</v>
      </c>
      <c r="E32" s="155" t="s">
        <v>16</v>
      </c>
      <c r="F32" s="155" t="s">
        <v>16</v>
      </c>
      <c r="G32" s="155" t="s">
        <v>16</v>
      </c>
      <c r="H32" s="168" t="s">
        <v>54</v>
      </c>
    </row>
    <row r="33" spans="2:8" ht="51" x14ac:dyDescent="0.25">
      <c r="B33" s="164">
        <v>12</v>
      </c>
      <c r="C33" s="155" t="s">
        <v>19</v>
      </c>
      <c r="D33" s="156" t="s">
        <v>67</v>
      </c>
      <c r="E33" s="155" t="s">
        <v>20</v>
      </c>
      <c r="F33" s="155" t="s">
        <v>20</v>
      </c>
      <c r="G33" s="155" t="s">
        <v>20</v>
      </c>
      <c r="H33" s="168" t="s">
        <v>54</v>
      </c>
    </row>
    <row r="34" spans="2:8" ht="51" x14ac:dyDescent="0.25">
      <c r="B34" s="164">
        <v>12</v>
      </c>
      <c r="C34" s="155" t="s">
        <v>19</v>
      </c>
      <c r="D34" s="156" t="s">
        <v>67</v>
      </c>
      <c r="E34" s="155" t="s">
        <v>20</v>
      </c>
      <c r="F34" s="155" t="s">
        <v>59</v>
      </c>
      <c r="G34" s="155" t="s">
        <v>59</v>
      </c>
      <c r="H34" s="168" t="s">
        <v>54</v>
      </c>
    </row>
    <row r="35" spans="2:8" ht="45" x14ac:dyDescent="0.25">
      <c r="B35" s="164">
        <v>13</v>
      </c>
      <c r="C35" s="155" t="s">
        <v>121</v>
      </c>
      <c r="D35" s="156" t="s">
        <v>34</v>
      </c>
      <c r="E35" s="155" t="s">
        <v>16</v>
      </c>
      <c r="F35" s="155" t="s">
        <v>16</v>
      </c>
      <c r="G35" s="155" t="s">
        <v>58</v>
      </c>
      <c r="H35" s="168" t="s">
        <v>54</v>
      </c>
    </row>
    <row r="36" spans="2:8" ht="45" x14ac:dyDescent="0.25">
      <c r="B36" s="164">
        <v>13</v>
      </c>
      <c r="C36" s="155" t="s">
        <v>121</v>
      </c>
      <c r="D36" s="156" t="s">
        <v>34</v>
      </c>
      <c r="E36" s="155" t="s">
        <v>16</v>
      </c>
      <c r="F36" s="155" t="s">
        <v>4</v>
      </c>
      <c r="G36" s="155" t="s">
        <v>58</v>
      </c>
      <c r="H36" s="168" t="s">
        <v>54</v>
      </c>
    </row>
    <row r="37" spans="2:8" ht="45" x14ac:dyDescent="0.25">
      <c r="B37" s="164">
        <v>13</v>
      </c>
      <c r="C37" s="155" t="s">
        <v>121</v>
      </c>
      <c r="D37" s="156" t="s">
        <v>34</v>
      </c>
      <c r="E37" s="155" t="s">
        <v>16</v>
      </c>
      <c r="F37" s="155" t="s">
        <v>59</v>
      </c>
      <c r="G37" s="155" t="s">
        <v>58</v>
      </c>
      <c r="H37" s="168" t="s">
        <v>54</v>
      </c>
    </row>
    <row r="38" spans="2:8" ht="45" x14ac:dyDescent="0.25">
      <c r="B38" s="164">
        <v>14</v>
      </c>
      <c r="C38" s="155" t="s">
        <v>119</v>
      </c>
      <c r="D38" s="156" t="s">
        <v>36</v>
      </c>
      <c r="E38" s="155" t="s">
        <v>16</v>
      </c>
      <c r="F38" s="155" t="s">
        <v>52</v>
      </c>
      <c r="G38" s="155" t="s">
        <v>104</v>
      </c>
      <c r="H38" s="168" t="s">
        <v>54</v>
      </c>
    </row>
    <row r="39" spans="2:8" ht="45" x14ac:dyDescent="0.25">
      <c r="B39" s="164">
        <v>14</v>
      </c>
      <c r="C39" s="155" t="s">
        <v>119</v>
      </c>
      <c r="D39" s="156" t="s">
        <v>36</v>
      </c>
      <c r="E39" s="155" t="s">
        <v>16</v>
      </c>
      <c r="F39" s="155" t="s">
        <v>9</v>
      </c>
      <c r="G39" s="155" t="s">
        <v>9</v>
      </c>
      <c r="H39" s="168" t="s">
        <v>54</v>
      </c>
    </row>
    <row r="40" spans="2:8" ht="45" x14ac:dyDescent="0.25">
      <c r="B40" s="164">
        <v>14</v>
      </c>
      <c r="C40" s="155" t="s">
        <v>119</v>
      </c>
      <c r="D40" s="156" t="s">
        <v>36</v>
      </c>
      <c r="E40" s="155" t="s">
        <v>16</v>
      </c>
      <c r="F40" s="155" t="s">
        <v>26</v>
      </c>
      <c r="G40" s="155" t="s">
        <v>26</v>
      </c>
      <c r="H40" s="168" t="s">
        <v>54</v>
      </c>
    </row>
    <row r="41" spans="2:8" ht="45" x14ac:dyDescent="0.25">
      <c r="B41" s="164">
        <v>14</v>
      </c>
      <c r="C41" s="155" t="s">
        <v>119</v>
      </c>
      <c r="D41" s="156" t="s">
        <v>36</v>
      </c>
      <c r="E41" s="155" t="s">
        <v>16</v>
      </c>
      <c r="F41" s="155" t="s">
        <v>2</v>
      </c>
      <c r="G41" s="155" t="s">
        <v>2</v>
      </c>
      <c r="H41" s="168" t="s">
        <v>54</v>
      </c>
    </row>
    <row r="42" spans="2:8" ht="45" x14ac:dyDescent="0.25">
      <c r="B42" s="164">
        <v>14</v>
      </c>
      <c r="C42" s="155" t="s">
        <v>119</v>
      </c>
      <c r="D42" s="156" t="s">
        <v>36</v>
      </c>
      <c r="E42" s="155" t="s">
        <v>16</v>
      </c>
      <c r="F42" s="155" t="s">
        <v>4</v>
      </c>
      <c r="G42" s="155" t="s">
        <v>4</v>
      </c>
      <c r="H42" s="168" t="s">
        <v>54</v>
      </c>
    </row>
    <row r="43" spans="2:8" ht="45" x14ac:dyDescent="0.25">
      <c r="B43" s="164">
        <v>14</v>
      </c>
      <c r="C43" s="155" t="s">
        <v>119</v>
      </c>
      <c r="D43" s="156" t="s">
        <v>36</v>
      </c>
      <c r="E43" s="155" t="s">
        <v>16</v>
      </c>
      <c r="F43" s="155" t="s">
        <v>16</v>
      </c>
      <c r="G43" s="155" t="s">
        <v>58</v>
      </c>
      <c r="H43" s="168" t="s">
        <v>54</v>
      </c>
    </row>
    <row r="44" spans="2:8" ht="51" x14ac:dyDescent="0.25">
      <c r="B44" s="164">
        <v>15</v>
      </c>
      <c r="C44" s="159" t="s">
        <v>18</v>
      </c>
      <c r="D44" s="160" t="s">
        <v>68</v>
      </c>
      <c r="E44" s="159" t="s">
        <v>61</v>
      </c>
      <c r="F44" s="159" t="s">
        <v>61</v>
      </c>
      <c r="G44" s="155" t="s">
        <v>58</v>
      </c>
      <c r="H44" s="168" t="s">
        <v>54</v>
      </c>
    </row>
    <row r="45" spans="2:8" ht="51" x14ac:dyDescent="0.25">
      <c r="B45" s="164">
        <v>15</v>
      </c>
      <c r="C45" s="159" t="s">
        <v>18</v>
      </c>
      <c r="D45" s="160" t="s">
        <v>69</v>
      </c>
      <c r="E45" s="159" t="s">
        <v>61</v>
      </c>
      <c r="F45" s="159" t="s">
        <v>59</v>
      </c>
      <c r="G45" s="155" t="s">
        <v>58</v>
      </c>
      <c r="H45" s="168" t="s">
        <v>54</v>
      </c>
    </row>
    <row r="46" spans="2:8" ht="51" x14ac:dyDescent="0.25">
      <c r="B46" s="164">
        <v>15</v>
      </c>
      <c r="C46" s="159" t="s">
        <v>18</v>
      </c>
      <c r="D46" s="160" t="s">
        <v>70</v>
      </c>
      <c r="E46" s="159" t="s">
        <v>61</v>
      </c>
      <c r="F46" s="159" t="s">
        <v>60</v>
      </c>
      <c r="G46" s="155" t="s">
        <v>58</v>
      </c>
      <c r="H46" s="168" t="s">
        <v>54</v>
      </c>
    </row>
    <row r="47" spans="2:8" ht="51" x14ac:dyDescent="0.25">
      <c r="B47" s="164">
        <v>15</v>
      </c>
      <c r="C47" s="159" t="s">
        <v>18</v>
      </c>
      <c r="D47" s="160" t="s">
        <v>71</v>
      </c>
      <c r="E47" s="159" t="s">
        <v>61</v>
      </c>
      <c r="F47" s="155" t="s">
        <v>16</v>
      </c>
      <c r="G47" s="155" t="s">
        <v>58</v>
      </c>
      <c r="H47" s="168" t="s">
        <v>54</v>
      </c>
    </row>
    <row r="48" spans="2:8" ht="51" x14ac:dyDescent="0.25">
      <c r="B48" s="164">
        <v>16</v>
      </c>
      <c r="C48" s="155" t="s">
        <v>116</v>
      </c>
      <c r="D48" s="156" t="s">
        <v>87</v>
      </c>
      <c r="E48" s="155" t="s">
        <v>53</v>
      </c>
      <c r="F48" s="155" t="s">
        <v>16</v>
      </c>
      <c r="G48" s="155" t="s">
        <v>16</v>
      </c>
      <c r="H48" s="168" t="s">
        <v>106</v>
      </c>
    </row>
    <row r="49" spans="2:8" ht="51" x14ac:dyDescent="0.25">
      <c r="B49" s="164">
        <v>16</v>
      </c>
      <c r="C49" s="155" t="s">
        <v>116</v>
      </c>
      <c r="D49" s="156" t="s">
        <v>87</v>
      </c>
      <c r="E49" s="155" t="s">
        <v>53</v>
      </c>
      <c r="F49" s="161" t="s">
        <v>9</v>
      </c>
      <c r="G49" s="161" t="s">
        <v>9</v>
      </c>
      <c r="H49" s="168" t="s">
        <v>106</v>
      </c>
    </row>
    <row r="50" spans="2:8" ht="51" x14ac:dyDescent="0.25">
      <c r="B50" s="164">
        <v>16</v>
      </c>
      <c r="C50" s="155" t="s">
        <v>116</v>
      </c>
      <c r="D50" s="156" t="s">
        <v>87</v>
      </c>
      <c r="E50" s="155" t="s">
        <v>53</v>
      </c>
      <c r="F50" s="155" t="s">
        <v>53</v>
      </c>
      <c r="G50" s="155" t="s">
        <v>53</v>
      </c>
      <c r="H50" s="168" t="s">
        <v>106</v>
      </c>
    </row>
    <row r="51" spans="2:8" ht="51" x14ac:dyDescent="0.25">
      <c r="B51" s="164">
        <v>16</v>
      </c>
      <c r="C51" s="155" t="s">
        <v>116</v>
      </c>
      <c r="D51" s="156" t="s">
        <v>87</v>
      </c>
      <c r="E51" s="155" t="s">
        <v>53</v>
      </c>
      <c r="F51" s="155" t="s">
        <v>26</v>
      </c>
      <c r="G51" s="155" t="s">
        <v>26</v>
      </c>
      <c r="H51" s="168" t="s">
        <v>106</v>
      </c>
    </row>
    <row r="52" spans="2:8" ht="51" x14ac:dyDescent="0.25">
      <c r="B52" s="164">
        <v>16</v>
      </c>
      <c r="C52" s="155" t="s">
        <v>116</v>
      </c>
      <c r="D52" s="156" t="s">
        <v>87</v>
      </c>
      <c r="E52" s="155" t="s">
        <v>53</v>
      </c>
      <c r="F52" s="155" t="s">
        <v>52</v>
      </c>
      <c r="G52" s="155" t="s">
        <v>52</v>
      </c>
      <c r="H52" s="168" t="s">
        <v>106</v>
      </c>
    </row>
    <row r="53" spans="2:8" ht="51" x14ac:dyDescent="0.25">
      <c r="B53" s="164">
        <v>16</v>
      </c>
      <c r="C53" s="155" t="s">
        <v>116</v>
      </c>
      <c r="D53" s="156" t="s">
        <v>87</v>
      </c>
      <c r="E53" s="155" t="s">
        <v>53</v>
      </c>
      <c r="F53" s="155" t="s">
        <v>66</v>
      </c>
      <c r="G53" s="159" t="s">
        <v>66</v>
      </c>
      <c r="H53" s="168" t="s">
        <v>106</v>
      </c>
    </row>
    <row r="54" spans="2:8" ht="89.25" x14ac:dyDescent="0.25">
      <c r="B54" s="164">
        <v>20</v>
      </c>
      <c r="C54" s="155" t="s">
        <v>118</v>
      </c>
      <c r="D54" s="156" t="s">
        <v>77</v>
      </c>
      <c r="E54" s="155" t="s">
        <v>6</v>
      </c>
      <c r="F54" s="155" t="s">
        <v>59</v>
      </c>
      <c r="G54" s="155" t="s">
        <v>58</v>
      </c>
      <c r="H54" s="168" t="s">
        <v>54</v>
      </c>
    </row>
    <row r="55" spans="2:8" ht="89.25" x14ac:dyDescent="0.25">
      <c r="B55" s="164">
        <v>20</v>
      </c>
      <c r="C55" s="155" t="s">
        <v>118</v>
      </c>
      <c r="D55" s="156" t="s">
        <v>77</v>
      </c>
      <c r="E55" s="155" t="s">
        <v>6</v>
      </c>
      <c r="F55" s="155" t="s">
        <v>6</v>
      </c>
      <c r="G55" s="155" t="s">
        <v>6</v>
      </c>
      <c r="H55" s="168" t="s">
        <v>54</v>
      </c>
    </row>
    <row r="56" spans="2:8" ht="89.25" x14ac:dyDescent="0.25">
      <c r="B56" s="164">
        <v>20</v>
      </c>
      <c r="C56" s="155" t="s">
        <v>118</v>
      </c>
      <c r="D56" s="156" t="s">
        <v>77</v>
      </c>
      <c r="E56" s="155" t="s">
        <v>6</v>
      </c>
      <c r="F56" s="155" t="s">
        <v>78</v>
      </c>
      <c r="G56" s="155" t="s">
        <v>78</v>
      </c>
      <c r="H56" s="168" t="s">
        <v>54</v>
      </c>
    </row>
    <row r="57" spans="2:8" ht="89.25" x14ac:dyDescent="0.25">
      <c r="B57" s="164">
        <v>20</v>
      </c>
      <c r="C57" s="155" t="s">
        <v>118</v>
      </c>
      <c r="D57" s="156" t="s">
        <v>77</v>
      </c>
      <c r="E57" s="155" t="s">
        <v>6</v>
      </c>
      <c r="F57" s="155" t="s">
        <v>60</v>
      </c>
      <c r="G57" s="155" t="s">
        <v>60</v>
      </c>
      <c r="H57" s="168" t="s">
        <v>54</v>
      </c>
    </row>
    <row r="58" spans="2:8" ht="89.25" x14ac:dyDescent="0.25">
      <c r="B58" s="164">
        <v>20</v>
      </c>
      <c r="C58" s="155" t="s">
        <v>118</v>
      </c>
      <c r="D58" s="156" t="s">
        <v>77</v>
      </c>
      <c r="E58" s="155" t="s">
        <v>6</v>
      </c>
      <c r="F58" s="155" t="s">
        <v>61</v>
      </c>
      <c r="G58" s="155" t="s">
        <v>53</v>
      </c>
      <c r="H58" s="168" t="s">
        <v>54</v>
      </c>
    </row>
    <row r="59" spans="2:8" ht="89.25" x14ac:dyDescent="0.25">
      <c r="B59" s="164">
        <v>20</v>
      </c>
      <c r="C59" s="155" t="s">
        <v>118</v>
      </c>
      <c r="D59" s="156" t="s">
        <v>77</v>
      </c>
      <c r="E59" s="155" t="s">
        <v>6</v>
      </c>
      <c r="F59" s="155" t="s">
        <v>0</v>
      </c>
      <c r="G59" s="155" t="s">
        <v>0</v>
      </c>
      <c r="H59" s="168" t="s">
        <v>54</v>
      </c>
    </row>
    <row r="60" spans="2:8" ht="89.25" x14ac:dyDescent="0.25">
      <c r="B60" s="164">
        <v>20</v>
      </c>
      <c r="C60" s="155" t="s">
        <v>118</v>
      </c>
      <c r="D60" s="156" t="s">
        <v>77</v>
      </c>
      <c r="E60" s="155" t="s">
        <v>6</v>
      </c>
      <c r="F60" s="155" t="s">
        <v>62</v>
      </c>
      <c r="G60" s="155" t="s">
        <v>62</v>
      </c>
      <c r="H60" s="168" t="s">
        <v>54</v>
      </c>
    </row>
    <row r="61" spans="2:8" ht="89.25" x14ac:dyDescent="0.25">
      <c r="B61" s="164">
        <v>20</v>
      </c>
      <c r="C61" s="155" t="s">
        <v>118</v>
      </c>
      <c r="D61" s="156" t="s">
        <v>77</v>
      </c>
      <c r="E61" s="155" t="s">
        <v>6</v>
      </c>
      <c r="F61" s="155" t="s">
        <v>9</v>
      </c>
      <c r="G61" s="155" t="s">
        <v>9</v>
      </c>
      <c r="H61" s="168" t="s">
        <v>54</v>
      </c>
    </row>
    <row r="62" spans="2:8" ht="89.25" x14ac:dyDescent="0.25">
      <c r="B62" s="164">
        <v>20</v>
      </c>
      <c r="C62" s="155" t="s">
        <v>118</v>
      </c>
      <c r="D62" s="156" t="s">
        <v>77</v>
      </c>
      <c r="E62" s="155" t="s">
        <v>6</v>
      </c>
      <c r="F62" s="155" t="s">
        <v>20</v>
      </c>
      <c r="G62" s="155" t="s">
        <v>20</v>
      </c>
      <c r="H62" s="168" t="s">
        <v>54</v>
      </c>
    </row>
    <row r="63" spans="2:8" ht="89.25" x14ac:dyDescent="0.25">
      <c r="B63" s="164">
        <v>20</v>
      </c>
      <c r="C63" s="155" t="s">
        <v>118</v>
      </c>
      <c r="D63" s="156" t="s">
        <v>77</v>
      </c>
      <c r="E63" s="155" t="s">
        <v>6</v>
      </c>
      <c r="F63" s="155" t="s">
        <v>51</v>
      </c>
      <c r="G63" s="155" t="s">
        <v>51</v>
      </c>
      <c r="H63" s="168" t="s">
        <v>54</v>
      </c>
    </row>
    <row r="64" spans="2:8" ht="89.25" x14ac:dyDescent="0.25">
      <c r="B64" s="164">
        <v>20</v>
      </c>
      <c r="C64" s="155" t="s">
        <v>118</v>
      </c>
      <c r="D64" s="156" t="s">
        <v>77</v>
      </c>
      <c r="E64" s="155" t="s">
        <v>6</v>
      </c>
      <c r="F64" s="155" t="s">
        <v>26</v>
      </c>
      <c r="G64" s="155" t="s">
        <v>58</v>
      </c>
      <c r="H64" s="168" t="s">
        <v>54</v>
      </c>
    </row>
    <row r="65" spans="2:8" ht="89.25" x14ac:dyDescent="0.25">
      <c r="B65" s="164">
        <v>20</v>
      </c>
      <c r="C65" s="155" t="s">
        <v>118</v>
      </c>
      <c r="D65" s="156" t="s">
        <v>77</v>
      </c>
      <c r="E65" s="155" t="s">
        <v>6</v>
      </c>
      <c r="F65" s="155" t="s">
        <v>79</v>
      </c>
      <c r="G65" s="155" t="s">
        <v>79</v>
      </c>
      <c r="H65" s="168" t="s">
        <v>54</v>
      </c>
    </row>
    <row r="66" spans="2:8" ht="51" x14ac:dyDescent="0.25">
      <c r="B66" s="164">
        <v>23</v>
      </c>
      <c r="C66" s="155" t="s">
        <v>114</v>
      </c>
      <c r="D66" s="156" t="s">
        <v>84</v>
      </c>
      <c r="E66" s="163" t="s">
        <v>9</v>
      </c>
      <c r="F66" s="163" t="s">
        <v>9</v>
      </c>
      <c r="G66" s="163" t="s">
        <v>9</v>
      </c>
      <c r="H66" s="168" t="s">
        <v>64</v>
      </c>
    </row>
    <row r="67" spans="2:8" ht="89.25" x14ac:dyDescent="0.25">
      <c r="B67" s="164">
        <v>24</v>
      </c>
      <c r="C67" s="155" t="s">
        <v>115</v>
      </c>
      <c r="D67" s="156" t="s">
        <v>86</v>
      </c>
      <c r="E67" s="163" t="s">
        <v>9</v>
      </c>
      <c r="F67" s="163" t="s">
        <v>9</v>
      </c>
      <c r="G67" s="163" t="s">
        <v>9</v>
      </c>
      <c r="H67" s="168" t="s">
        <v>64</v>
      </c>
    </row>
    <row r="68" spans="2:8" ht="60.75" customHeight="1" x14ac:dyDescent="0.25">
      <c r="B68" s="166">
        <v>28</v>
      </c>
      <c r="C68" s="161" t="s">
        <v>92</v>
      </c>
      <c r="D68" s="156" t="s">
        <v>93</v>
      </c>
      <c r="E68" s="155" t="s">
        <v>53</v>
      </c>
      <c r="F68" s="161" t="s">
        <v>9</v>
      </c>
      <c r="G68" s="161" t="s">
        <v>9</v>
      </c>
      <c r="H68" s="168" t="s">
        <v>108</v>
      </c>
    </row>
    <row r="69" spans="2:8" ht="60.75" customHeight="1" x14ac:dyDescent="0.25">
      <c r="B69" s="166">
        <v>28</v>
      </c>
      <c r="C69" s="161" t="s">
        <v>92</v>
      </c>
      <c r="D69" s="156" t="s">
        <v>93</v>
      </c>
      <c r="E69" s="155" t="s">
        <v>53</v>
      </c>
      <c r="F69" s="155" t="s">
        <v>26</v>
      </c>
      <c r="G69" s="155" t="s">
        <v>53</v>
      </c>
      <c r="H69" s="168" t="s">
        <v>108</v>
      </c>
    </row>
    <row r="70" spans="2:8" ht="60.75" customHeight="1" x14ac:dyDescent="0.25">
      <c r="B70" s="166">
        <v>28</v>
      </c>
      <c r="C70" s="161" t="s">
        <v>92</v>
      </c>
      <c r="D70" s="156" t="s">
        <v>93</v>
      </c>
      <c r="E70" s="155" t="s">
        <v>53</v>
      </c>
      <c r="F70" s="155" t="s">
        <v>94</v>
      </c>
      <c r="G70" s="155" t="s">
        <v>94</v>
      </c>
      <c r="H70" s="168" t="s">
        <v>108</v>
      </c>
    </row>
    <row r="71" spans="2:8" ht="60.75" customHeight="1" x14ac:dyDescent="0.25">
      <c r="B71" s="166">
        <v>28</v>
      </c>
      <c r="C71" s="161" t="s">
        <v>92</v>
      </c>
      <c r="D71" s="156" t="s">
        <v>93</v>
      </c>
      <c r="E71" s="155" t="s">
        <v>53</v>
      </c>
      <c r="F71" s="155" t="s">
        <v>14</v>
      </c>
      <c r="G71" s="155" t="s">
        <v>53</v>
      </c>
      <c r="H71" s="168" t="s">
        <v>108</v>
      </c>
    </row>
    <row r="72" spans="2:8" ht="60.75" customHeight="1" x14ac:dyDescent="0.25">
      <c r="B72" s="166">
        <v>28</v>
      </c>
      <c r="C72" s="161" t="s">
        <v>92</v>
      </c>
      <c r="D72" s="156" t="s">
        <v>93</v>
      </c>
      <c r="E72" s="155" t="s">
        <v>53</v>
      </c>
      <c r="F72" s="155" t="s">
        <v>95</v>
      </c>
      <c r="G72" s="155" t="s">
        <v>53</v>
      </c>
      <c r="H72" s="168" t="s">
        <v>108</v>
      </c>
    </row>
    <row r="73" spans="2:8" ht="60.75" customHeight="1" x14ac:dyDescent="0.25">
      <c r="B73" s="166">
        <v>28</v>
      </c>
      <c r="C73" s="161" t="s">
        <v>92</v>
      </c>
      <c r="D73" s="156" t="s">
        <v>93</v>
      </c>
      <c r="E73" s="155" t="s">
        <v>53</v>
      </c>
      <c r="F73" s="155" t="s">
        <v>59</v>
      </c>
      <c r="G73" s="155" t="s">
        <v>53</v>
      </c>
      <c r="H73" s="168" t="s">
        <v>108</v>
      </c>
    </row>
    <row r="74" spans="2:8" ht="60.75" customHeight="1" x14ac:dyDescent="0.25">
      <c r="B74" s="166">
        <v>28</v>
      </c>
      <c r="C74" s="161" t="s">
        <v>92</v>
      </c>
      <c r="D74" s="156" t="s">
        <v>93</v>
      </c>
      <c r="E74" s="155" t="s">
        <v>53</v>
      </c>
      <c r="F74" s="155" t="s">
        <v>4</v>
      </c>
      <c r="G74" s="155" t="s">
        <v>4</v>
      </c>
      <c r="H74" s="168" t="s">
        <v>108</v>
      </c>
    </row>
    <row r="75" spans="2:8" ht="60.75" customHeight="1" x14ac:dyDescent="0.25">
      <c r="B75" s="166">
        <v>28</v>
      </c>
      <c r="C75" s="161" t="s">
        <v>92</v>
      </c>
      <c r="D75" s="156" t="s">
        <v>93</v>
      </c>
      <c r="E75" s="155" t="s">
        <v>53</v>
      </c>
      <c r="F75" s="155" t="s">
        <v>96</v>
      </c>
      <c r="G75" s="155" t="s">
        <v>53</v>
      </c>
      <c r="H75" s="168" t="s">
        <v>108</v>
      </c>
    </row>
    <row r="76" spans="2:8" ht="60.75" customHeight="1" x14ac:dyDescent="0.25">
      <c r="B76" s="166">
        <v>28</v>
      </c>
      <c r="C76" s="161" t="s">
        <v>92</v>
      </c>
      <c r="D76" s="156" t="s">
        <v>93</v>
      </c>
      <c r="E76" s="155" t="s">
        <v>53</v>
      </c>
      <c r="F76" s="155" t="s">
        <v>97</v>
      </c>
      <c r="G76" s="155" t="s">
        <v>97</v>
      </c>
      <c r="H76" s="168" t="s">
        <v>108</v>
      </c>
    </row>
    <row r="77" spans="2:8" ht="60.75" customHeight="1" x14ac:dyDescent="0.25">
      <c r="B77" s="166">
        <v>28</v>
      </c>
      <c r="C77" s="161" t="s">
        <v>92</v>
      </c>
      <c r="D77" s="156" t="s">
        <v>93</v>
      </c>
      <c r="E77" s="155" t="s">
        <v>53</v>
      </c>
      <c r="F77" s="155" t="s">
        <v>58</v>
      </c>
      <c r="G77" s="155" t="s">
        <v>58</v>
      </c>
      <c r="H77" s="168" t="s">
        <v>108</v>
      </c>
    </row>
    <row r="78" spans="2:8" ht="60.75" customHeight="1" x14ac:dyDescent="0.25">
      <c r="B78" s="166">
        <v>28</v>
      </c>
      <c r="C78" s="161" t="s">
        <v>92</v>
      </c>
      <c r="D78" s="156" t="s">
        <v>93</v>
      </c>
      <c r="E78" s="155" t="s">
        <v>53</v>
      </c>
      <c r="F78" s="155" t="s">
        <v>20</v>
      </c>
      <c r="G78" s="155" t="s">
        <v>53</v>
      </c>
      <c r="H78" s="168" t="s">
        <v>108</v>
      </c>
    </row>
    <row r="79" spans="2:8" ht="60.75" customHeight="1" x14ac:dyDescent="0.25">
      <c r="B79" s="166">
        <v>28</v>
      </c>
      <c r="C79" s="161" t="s">
        <v>92</v>
      </c>
      <c r="D79" s="156" t="s">
        <v>93</v>
      </c>
      <c r="E79" s="155" t="s">
        <v>53</v>
      </c>
      <c r="F79" s="155" t="s">
        <v>98</v>
      </c>
      <c r="G79" s="155" t="s">
        <v>98</v>
      </c>
      <c r="H79" s="168" t="s">
        <v>108</v>
      </c>
    </row>
    <row r="80" spans="2:8" ht="60.75" customHeight="1" x14ac:dyDescent="0.25">
      <c r="B80" s="166">
        <v>28</v>
      </c>
      <c r="C80" s="161" t="s">
        <v>92</v>
      </c>
      <c r="D80" s="156" t="s">
        <v>93</v>
      </c>
      <c r="E80" s="155" t="s">
        <v>53</v>
      </c>
      <c r="F80" s="155" t="s">
        <v>51</v>
      </c>
      <c r="G80" s="155" t="s">
        <v>53</v>
      </c>
      <c r="H80" s="168" t="s">
        <v>108</v>
      </c>
    </row>
    <row r="81" spans="2:8" ht="60.75" customHeight="1" x14ac:dyDescent="0.25">
      <c r="B81" s="166">
        <v>28</v>
      </c>
      <c r="C81" s="161" t="s">
        <v>92</v>
      </c>
      <c r="D81" s="156" t="s">
        <v>93</v>
      </c>
      <c r="E81" s="155" t="s">
        <v>53</v>
      </c>
      <c r="F81" s="161" t="s">
        <v>99</v>
      </c>
      <c r="G81" s="161" t="s">
        <v>99</v>
      </c>
      <c r="H81" s="168" t="s">
        <v>108</v>
      </c>
    </row>
    <row r="82" spans="2:8" ht="96" customHeight="1" x14ac:dyDescent="0.25">
      <c r="B82" s="166">
        <v>30</v>
      </c>
      <c r="C82" s="161" t="s">
        <v>102</v>
      </c>
      <c r="D82" s="156" t="s">
        <v>103</v>
      </c>
      <c r="E82" s="155" t="s">
        <v>16</v>
      </c>
      <c r="F82" s="155" t="s">
        <v>16</v>
      </c>
      <c r="G82" s="155" t="s">
        <v>16</v>
      </c>
      <c r="H82" s="168" t="s">
        <v>64</v>
      </c>
    </row>
    <row r="83" spans="2:8" ht="96" customHeight="1" x14ac:dyDescent="0.25">
      <c r="B83" s="166">
        <v>30</v>
      </c>
      <c r="C83" s="161" t="s">
        <v>102</v>
      </c>
      <c r="D83" s="156" t="s">
        <v>103</v>
      </c>
      <c r="E83" s="155" t="s">
        <v>16</v>
      </c>
      <c r="F83" s="155" t="s">
        <v>59</v>
      </c>
      <c r="G83" s="155" t="s">
        <v>59</v>
      </c>
      <c r="H83" s="168" t="s">
        <v>64</v>
      </c>
    </row>
    <row r="84" spans="2:8" ht="96" customHeight="1" x14ac:dyDescent="0.25">
      <c r="B84" s="166">
        <v>30</v>
      </c>
      <c r="C84" s="161" t="s">
        <v>102</v>
      </c>
      <c r="D84" s="156" t="s">
        <v>103</v>
      </c>
      <c r="E84" s="155" t="s">
        <v>16</v>
      </c>
      <c r="F84" s="155" t="s">
        <v>4</v>
      </c>
      <c r="G84" s="155" t="s">
        <v>104</v>
      </c>
      <c r="H84" s="168" t="s">
        <v>64</v>
      </c>
    </row>
    <row r="85" spans="2:8" ht="96" customHeight="1" x14ac:dyDescent="0.25">
      <c r="B85" s="173">
        <v>30</v>
      </c>
      <c r="C85" s="162" t="s">
        <v>102</v>
      </c>
      <c r="D85" s="158" t="s">
        <v>103</v>
      </c>
      <c r="E85" s="157" t="s">
        <v>16</v>
      </c>
      <c r="F85" s="157" t="s">
        <v>26</v>
      </c>
      <c r="G85" s="157" t="s">
        <v>26</v>
      </c>
      <c r="H85" s="174" t="s">
        <v>64</v>
      </c>
    </row>
    <row r="86" spans="2:8" x14ac:dyDescent="0.25">
      <c r="B86" s="173">
        <f>SUBTOTAL(103,Таблица1[№ п/п])</f>
        <v>81</v>
      </c>
      <c r="C86" s="162"/>
      <c r="D86" s="158"/>
      <c r="E86" s="157"/>
      <c r="F86" s="157">
        <f>SUBTOTAL(103,Таблица1[Владелец данных по соглашению])</f>
        <v>81</v>
      </c>
      <c r="G86" s="157"/>
      <c r="H86" s="174"/>
    </row>
  </sheetData>
  <hyperlinks>
    <hyperlink ref="D11" r:id="rId1" display="https://cbrportal.cbr.ru/sites/dud/DataCTRL/DataList_v1/SitePages/Соглашение.aspx?cudID=19" xr:uid="{00000000-0004-0000-0400-000000000000}"/>
    <hyperlink ref="D32" r:id="rId2" display="https://cbrportal.cbr.ru/sites/dud/DataCTRL/DataList_v1/SitePages/Соглашение.aspx?cudID=11" xr:uid="{00000000-0004-0000-0400-000001000000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21"/>
  <sheetViews>
    <sheetView showGridLines="0" showRowColHeaders="0" workbookViewId="0">
      <selection activeCell="B3" sqref="B3"/>
    </sheetView>
  </sheetViews>
  <sheetFormatPr defaultRowHeight="15" x14ac:dyDescent="0.25"/>
  <cols>
    <col min="1" max="1" width="9" customWidth="1"/>
    <col min="2" max="2" width="27.5703125" bestFit="1" customWidth="1"/>
    <col min="3" max="3" width="26.28515625" customWidth="1"/>
  </cols>
  <sheetData>
    <row r="2" spans="1:3" x14ac:dyDescent="0.25">
      <c r="A2" s="188" t="s">
        <v>57</v>
      </c>
      <c r="B2" s="186" t="s">
        <v>38</v>
      </c>
      <c r="C2" s="188" t="s">
        <v>110</v>
      </c>
    </row>
    <row r="3" spans="1:3" ht="60" x14ac:dyDescent="0.25">
      <c r="A3" s="187">
        <v>1</v>
      </c>
      <c r="B3" s="183" t="s">
        <v>0</v>
      </c>
      <c r="C3" s="176" t="s">
        <v>123</v>
      </c>
    </row>
    <row r="4" spans="1:3" ht="30" x14ac:dyDescent="0.25">
      <c r="A4" s="187">
        <v>2</v>
      </c>
      <c r="B4" s="183" t="s">
        <v>53</v>
      </c>
      <c r="C4" s="176" t="s">
        <v>1</v>
      </c>
    </row>
    <row r="5" spans="1:3" ht="60" x14ac:dyDescent="0.25">
      <c r="A5" s="187">
        <v>4</v>
      </c>
      <c r="B5" s="183" t="s">
        <v>0</v>
      </c>
      <c r="C5" s="176" t="s">
        <v>17</v>
      </c>
    </row>
    <row r="6" spans="1:3" ht="30" x14ac:dyDescent="0.25">
      <c r="A6" s="187">
        <v>5</v>
      </c>
      <c r="B6" s="183" t="s">
        <v>23</v>
      </c>
      <c r="C6" s="176" t="s">
        <v>131</v>
      </c>
    </row>
    <row r="7" spans="1:3" ht="45" x14ac:dyDescent="0.25">
      <c r="A7" s="187">
        <v>6</v>
      </c>
      <c r="B7" s="183" t="s">
        <v>26</v>
      </c>
      <c r="C7" s="176" t="s">
        <v>117</v>
      </c>
    </row>
    <row r="8" spans="1:3" ht="45" x14ac:dyDescent="0.25">
      <c r="A8" s="187">
        <v>7</v>
      </c>
      <c r="B8" s="183" t="s">
        <v>66</v>
      </c>
      <c r="C8" s="176" t="s">
        <v>122</v>
      </c>
    </row>
    <row r="9" spans="1:3" ht="45" x14ac:dyDescent="0.25">
      <c r="A9" s="187">
        <v>8</v>
      </c>
      <c r="B9" s="183" t="s">
        <v>4</v>
      </c>
      <c r="C9" s="176" t="s">
        <v>130</v>
      </c>
    </row>
    <row r="10" spans="1:3" ht="30" x14ac:dyDescent="0.25">
      <c r="A10" s="187">
        <v>9</v>
      </c>
      <c r="B10" s="183" t="s">
        <v>53</v>
      </c>
      <c r="C10" s="176" t="s">
        <v>120</v>
      </c>
    </row>
    <row r="11" spans="1:3" ht="45" x14ac:dyDescent="0.25">
      <c r="A11" s="187">
        <v>10</v>
      </c>
      <c r="B11" s="183" t="s">
        <v>16</v>
      </c>
      <c r="C11" s="176" t="s">
        <v>120</v>
      </c>
    </row>
    <row r="12" spans="1:3" ht="45" x14ac:dyDescent="0.25">
      <c r="A12" s="187">
        <v>12</v>
      </c>
      <c r="B12" s="183" t="s">
        <v>20</v>
      </c>
      <c r="C12" s="176" t="s">
        <v>19</v>
      </c>
    </row>
    <row r="13" spans="1:3" ht="45" x14ac:dyDescent="0.25">
      <c r="A13" s="187">
        <v>13</v>
      </c>
      <c r="B13" s="183" t="s">
        <v>16</v>
      </c>
      <c r="C13" s="176" t="s">
        <v>121</v>
      </c>
    </row>
    <row r="14" spans="1:3" ht="45" x14ac:dyDescent="0.25">
      <c r="A14" s="187">
        <v>14</v>
      </c>
      <c r="B14" s="183" t="s">
        <v>16</v>
      </c>
      <c r="C14" s="176" t="s">
        <v>119</v>
      </c>
    </row>
    <row r="15" spans="1:3" ht="45" x14ac:dyDescent="0.25">
      <c r="A15" s="187">
        <v>15</v>
      </c>
      <c r="B15" s="183" t="s">
        <v>61</v>
      </c>
      <c r="C15" s="176" t="s">
        <v>18</v>
      </c>
    </row>
    <row r="16" spans="1:3" ht="30" x14ac:dyDescent="0.25">
      <c r="A16" s="187">
        <v>16</v>
      </c>
      <c r="B16" s="183" t="s">
        <v>53</v>
      </c>
      <c r="C16" s="176" t="s">
        <v>116</v>
      </c>
    </row>
    <row r="17" spans="1:3" ht="30" x14ac:dyDescent="0.25">
      <c r="A17" s="187">
        <v>20</v>
      </c>
      <c r="B17" s="183" t="s">
        <v>6</v>
      </c>
      <c r="C17" s="176" t="s">
        <v>118</v>
      </c>
    </row>
    <row r="18" spans="1:3" x14ac:dyDescent="0.25">
      <c r="A18" s="187">
        <v>23</v>
      </c>
      <c r="B18" s="183" t="s">
        <v>9</v>
      </c>
      <c r="C18" s="176" t="s">
        <v>114</v>
      </c>
    </row>
    <row r="19" spans="1:3" x14ac:dyDescent="0.25">
      <c r="A19" s="187">
        <v>24</v>
      </c>
      <c r="B19" s="183" t="s">
        <v>9</v>
      </c>
      <c r="C19" s="176" t="s">
        <v>115</v>
      </c>
    </row>
    <row r="20" spans="1:3" ht="30" x14ac:dyDescent="0.25">
      <c r="A20" s="187">
        <v>28</v>
      </c>
      <c r="B20" s="183" t="s">
        <v>53</v>
      </c>
      <c r="C20" s="176" t="s">
        <v>92</v>
      </c>
    </row>
    <row r="21" spans="1:3" ht="45" x14ac:dyDescent="0.25">
      <c r="A21" s="187">
        <v>30</v>
      </c>
      <c r="B21" s="183" t="s">
        <v>16</v>
      </c>
      <c r="C21" s="176" t="s">
        <v>102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4"/>
  <sheetViews>
    <sheetView topLeftCell="A11" workbookViewId="0">
      <selection activeCell="A6" sqref="A6"/>
    </sheetView>
  </sheetViews>
  <sheetFormatPr defaultRowHeight="15" x14ac:dyDescent="0.25"/>
  <cols>
    <col min="1" max="1" width="11.140625" customWidth="1"/>
    <col min="2" max="2" width="31.28515625" customWidth="1"/>
    <col min="3" max="3" width="27" customWidth="1"/>
    <col min="4" max="4" width="14.42578125" customWidth="1"/>
    <col min="5" max="5" width="13.140625" customWidth="1"/>
    <col min="6" max="6" width="15.5703125" customWidth="1"/>
    <col min="7" max="7" width="16.5703125" customWidth="1"/>
    <col min="8" max="8" width="16" customWidth="1"/>
    <col min="9" max="9" width="15.5703125" customWidth="1"/>
    <col min="10" max="10" width="13.28515625" customWidth="1"/>
    <col min="11" max="12" width="15.28515625" customWidth="1"/>
    <col min="13" max="13" width="16.140625" customWidth="1"/>
  </cols>
  <sheetData>
    <row r="2" spans="1:5" ht="15.75" x14ac:dyDescent="0.25">
      <c r="B2" s="179" t="s">
        <v>124</v>
      </c>
      <c r="E2" s="178"/>
    </row>
    <row r="3" spans="1:5" x14ac:dyDescent="0.25">
      <c r="E3" s="178"/>
    </row>
    <row r="4" spans="1:5" ht="31.5" customHeight="1" x14ac:dyDescent="0.25">
      <c r="A4" s="181" t="s">
        <v>57</v>
      </c>
      <c r="B4" s="185" t="s">
        <v>38</v>
      </c>
      <c r="C4" s="181" t="s">
        <v>110</v>
      </c>
    </row>
    <row r="5" spans="1:5" ht="73.5" customHeight="1" x14ac:dyDescent="0.25">
      <c r="A5" s="184">
        <v>1</v>
      </c>
      <c r="B5" s="175" t="s">
        <v>0</v>
      </c>
      <c r="C5" t="s">
        <v>148</v>
      </c>
    </row>
    <row r="6" spans="1:5" ht="30" x14ac:dyDescent="0.25">
      <c r="A6" s="184">
        <v>2</v>
      </c>
      <c r="B6" s="175" t="s">
        <v>53</v>
      </c>
      <c r="C6" t="s">
        <v>149</v>
      </c>
    </row>
    <row r="7" spans="1:5" ht="60" x14ac:dyDescent="0.25">
      <c r="A7" s="184">
        <v>4</v>
      </c>
      <c r="B7" s="175" t="s">
        <v>0</v>
      </c>
      <c r="C7" s="176" t="s">
        <v>17</v>
      </c>
    </row>
    <row r="8" spans="1:5" ht="30" x14ac:dyDescent="0.25">
      <c r="A8" s="184">
        <v>5</v>
      </c>
      <c r="B8" s="175" t="s">
        <v>23</v>
      </c>
      <c r="C8" t="s">
        <v>131</v>
      </c>
    </row>
    <row r="9" spans="1:5" ht="30" x14ac:dyDescent="0.25">
      <c r="A9" s="184">
        <v>6</v>
      </c>
      <c r="B9" s="175" t="s">
        <v>26</v>
      </c>
      <c r="C9" s="176" t="s">
        <v>117</v>
      </c>
    </row>
    <row r="10" spans="1:5" ht="30" x14ac:dyDescent="0.25">
      <c r="A10" s="184">
        <v>7</v>
      </c>
      <c r="B10" s="175" t="s">
        <v>66</v>
      </c>
      <c r="C10" s="176" t="s">
        <v>122</v>
      </c>
    </row>
    <row r="11" spans="1:5" ht="30" x14ac:dyDescent="0.25">
      <c r="A11" s="184">
        <v>8</v>
      </c>
      <c r="B11" s="175" t="s">
        <v>4</v>
      </c>
      <c r="C11" s="176" t="s">
        <v>130</v>
      </c>
    </row>
    <row r="12" spans="1:5" ht="30" x14ac:dyDescent="0.25">
      <c r="A12" s="184">
        <v>9</v>
      </c>
      <c r="B12" s="175" t="s">
        <v>53</v>
      </c>
      <c r="C12" s="176" t="s">
        <v>120</v>
      </c>
    </row>
    <row r="13" spans="1:5" ht="45" x14ac:dyDescent="0.25">
      <c r="A13" s="184">
        <v>10</v>
      </c>
      <c r="B13" s="175" t="s">
        <v>16</v>
      </c>
      <c r="C13" s="176" t="s">
        <v>120</v>
      </c>
    </row>
    <row r="14" spans="1:5" ht="30" x14ac:dyDescent="0.25">
      <c r="A14" s="184">
        <v>12</v>
      </c>
      <c r="B14" s="175" t="s">
        <v>20</v>
      </c>
      <c r="C14" s="176" t="s">
        <v>19</v>
      </c>
    </row>
    <row r="15" spans="1:5" ht="45" x14ac:dyDescent="0.25">
      <c r="A15" s="184">
        <v>13</v>
      </c>
      <c r="B15" s="175" t="s">
        <v>16</v>
      </c>
      <c r="C15" s="176" t="s">
        <v>121</v>
      </c>
    </row>
    <row r="16" spans="1:5" ht="45" x14ac:dyDescent="0.25">
      <c r="A16" s="184">
        <v>14</v>
      </c>
      <c r="B16" s="175" t="s">
        <v>16</v>
      </c>
      <c r="C16" s="176" t="s">
        <v>119</v>
      </c>
    </row>
    <row r="17" spans="1:3" ht="45" x14ac:dyDescent="0.25">
      <c r="A17" s="184">
        <v>15</v>
      </c>
      <c r="B17" s="175" t="s">
        <v>61</v>
      </c>
      <c r="C17" s="176" t="s">
        <v>18</v>
      </c>
    </row>
    <row r="18" spans="1:3" ht="30" x14ac:dyDescent="0.25">
      <c r="A18" s="184">
        <v>16</v>
      </c>
      <c r="B18" s="175" t="s">
        <v>53</v>
      </c>
      <c r="C18" s="176" t="s">
        <v>116</v>
      </c>
    </row>
    <row r="19" spans="1:3" ht="30" x14ac:dyDescent="0.25">
      <c r="A19" s="184">
        <v>20</v>
      </c>
      <c r="B19" s="175" t="s">
        <v>6</v>
      </c>
      <c r="C19" s="176" t="s">
        <v>118</v>
      </c>
    </row>
    <row r="20" spans="1:3" x14ac:dyDescent="0.25">
      <c r="A20" s="184">
        <v>23</v>
      </c>
      <c r="B20" s="175" t="s">
        <v>9</v>
      </c>
      <c r="C20" s="176" t="s">
        <v>114</v>
      </c>
    </row>
    <row r="21" spans="1:3" x14ac:dyDescent="0.25">
      <c r="A21" s="184">
        <v>24</v>
      </c>
      <c r="B21" s="175" t="s">
        <v>9</v>
      </c>
      <c r="C21" s="176" t="s">
        <v>115</v>
      </c>
    </row>
    <row r="22" spans="1:3" ht="30" x14ac:dyDescent="0.25">
      <c r="A22" s="184">
        <v>28</v>
      </c>
      <c r="B22" s="175" t="s">
        <v>53</v>
      </c>
      <c r="C22" s="176" t="s">
        <v>92</v>
      </c>
    </row>
    <row r="23" spans="1:3" ht="51.75" customHeight="1" x14ac:dyDescent="0.25">
      <c r="A23" s="184">
        <v>30</v>
      </c>
      <c r="B23" s="175" t="s">
        <v>16</v>
      </c>
      <c r="C23" s="176" t="s">
        <v>102</v>
      </c>
    </row>
    <row r="24" spans="1:3" x14ac:dyDescent="0.25">
      <c r="A24" t="s">
        <v>112</v>
      </c>
    </row>
  </sheetData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24"/>
  <sheetViews>
    <sheetView workbookViewId="0">
      <selection activeCell="B10" sqref="B10"/>
    </sheetView>
  </sheetViews>
  <sheetFormatPr defaultRowHeight="15" x14ac:dyDescent="0.25"/>
  <cols>
    <col min="2" max="2" width="51.85546875" customWidth="1"/>
  </cols>
  <sheetData>
    <row r="2" spans="2:2" x14ac:dyDescent="0.25">
      <c r="B2" t="s">
        <v>136</v>
      </c>
    </row>
    <row r="3" spans="2:2" x14ac:dyDescent="0.25">
      <c r="B3" s="167" t="s">
        <v>9</v>
      </c>
    </row>
    <row r="4" spans="2:2" ht="30" x14ac:dyDescent="0.25">
      <c r="B4" s="155" t="s">
        <v>26</v>
      </c>
    </row>
    <row r="5" spans="2:2" x14ac:dyDescent="0.25">
      <c r="B5" s="155" t="s">
        <v>60</v>
      </c>
    </row>
    <row r="6" spans="2:2" ht="30" x14ac:dyDescent="0.25">
      <c r="B6" s="167" t="s">
        <v>59</v>
      </c>
    </row>
    <row r="7" spans="2:2" ht="30" x14ac:dyDescent="0.25">
      <c r="B7" s="155" t="s">
        <v>61</v>
      </c>
    </row>
    <row r="8" spans="2:2" x14ac:dyDescent="0.25">
      <c r="B8" s="167" t="s">
        <v>14</v>
      </c>
    </row>
    <row r="9" spans="2:2" ht="30" x14ac:dyDescent="0.25">
      <c r="B9" s="155" t="s">
        <v>16</v>
      </c>
    </row>
    <row r="10" spans="2:2" x14ac:dyDescent="0.25">
      <c r="B10" s="167" t="s">
        <v>4</v>
      </c>
    </row>
    <row r="11" spans="2:2" x14ac:dyDescent="0.25">
      <c r="B11" s="155" t="s">
        <v>62</v>
      </c>
    </row>
    <row r="12" spans="2:2" x14ac:dyDescent="0.25">
      <c r="B12" s="167" t="s">
        <v>66</v>
      </c>
    </row>
    <row r="13" spans="2:2" x14ac:dyDescent="0.25">
      <c r="B13" s="155" t="s">
        <v>20</v>
      </c>
    </row>
    <row r="14" spans="2:2" x14ac:dyDescent="0.25">
      <c r="B14" s="155" t="s">
        <v>53</v>
      </c>
    </row>
    <row r="15" spans="2:2" x14ac:dyDescent="0.25">
      <c r="B15" s="167" t="s">
        <v>52</v>
      </c>
    </row>
    <row r="16" spans="2:2" x14ac:dyDescent="0.25">
      <c r="B16" s="167" t="s">
        <v>94</v>
      </c>
    </row>
    <row r="17" spans="2:2" x14ac:dyDescent="0.25">
      <c r="B17" s="167" t="s">
        <v>95</v>
      </c>
    </row>
    <row r="18" spans="2:2" x14ac:dyDescent="0.25">
      <c r="B18" s="155" t="s">
        <v>96</v>
      </c>
    </row>
    <row r="19" spans="2:2" x14ac:dyDescent="0.25">
      <c r="B19" s="167" t="s">
        <v>97</v>
      </c>
    </row>
    <row r="20" spans="2:2" x14ac:dyDescent="0.25">
      <c r="B20" s="155" t="s">
        <v>58</v>
      </c>
    </row>
    <row r="21" spans="2:2" x14ac:dyDescent="0.25">
      <c r="B21" s="155" t="s">
        <v>98</v>
      </c>
    </row>
    <row r="22" spans="2:2" x14ac:dyDescent="0.25">
      <c r="B22" s="167" t="s">
        <v>51</v>
      </c>
    </row>
    <row r="23" spans="2:2" x14ac:dyDescent="0.25">
      <c r="B23" s="161" t="s">
        <v>99</v>
      </c>
    </row>
    <row r="24" spans="2:2" x14ac:dyDescent="0.25">
      <c r="B24">
        <f>SUBTOTAL(103,Таблица3[СП])</f>
        <v>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60"/>
  <sheetViews>
    <sheetView zoomScale="90" zoomScaleNormal="90" workbookViewId="0">
      <pane xSplit="1" ySplit="13" topLeftCell="B44" activePane="bottomRight" state="frozen"/>
      <selection pane="topRight" activeCell="B1" sqref="B1"/>
      <selection pane="bottomLeft" activeCell="A14" sqref="A14"/>
      <selection pane="bottomRight" activeCell="A52" sqref="A52"/>
    </sheetView>
  </sheetViews>
  <sheetFormatPr defaultRowHeight="15" x14ac:dyDescent="0.25"/>
  <cols>
    <col min="1" max="1" width="43.28515625" customWidth="1"/>
    <col min="2" max="2" width="66.42578125" customWidth="1"/>
    <col min="3" max="3" width="15.28515625" customWidth="1"/>
    <col min="4" max="4" width="17.140625" customWidth="1"/>
    <col min="5" max="16" width="15" customWidth="1"/>
    <col min="17" max="17" width="60.85546875" customWidth="1"/>
    <col min="18" max="18" width="30.42578125" customWidth="1"/>
    <col min="19" max="29" width="15" customWidth="1"/>
    <col min="30" max="30" width="11.85546875" bestFit="1" customWidth="1"/>
  </cols>
  <sheetData>
    <row r="2" spans="1:8" x14ac:dyDescent="0.25">
      <c r="A2" t="s">
        <v>153</v>
      </c>
      <c r="G2" s="274" t="s">
        <v>46</v>
      </c>
      <c r="H2" t="s" vm="1">
        <v>47</v>
      </c>
    </row>
    <row r="3" spans="1:8" x14ac:dyDescent="0.25">
      <c r="A3" t="s">
        <v>152</v>
      </c>
    </row>
    <row r="4" spans="1:8" x14ac:dyDescent="0.25">
      <c r="A4">
        <v>27</v>
      </c>
      <c r="G4" t="s">
        <v>157</v>
      </c>
    </row>
    <row r="5" spans="1:8" x14ac:dyDescent="0.25">
      <c r="G5">
        <v>12</v>
      </c>
    </row>
    <row r="6" spans="1:8" x14ac:dyDescent="0.25">
      <c r="A6" t="s">
        <v>156</v>
      </c>
    </row>
    <row r="7" spans="1:8" x14ac:dyDescent="0.25">
      <c r="A7" t="s">
        <v>155</v>
      </c>
    </row>
    <row r="8" spans="1:8" x14ac:dyDescent="0.25">
      <c r="A8">
        <v>28</v>
      </c>
    </row>
    <row r="12" spans="1:8" x14ac:dyDescent="0.25">
      <c r="A12" s="274" t="s">
        <v>151</v>
      </c>
      <c r="B12" t="s">
        <v>154</v>
      </c>
    </row>
    <row r="13" spans="1:8" x14ac:dyDescent="0.25">
      <c r="A13" s="275" t="s">
        <v>30</v>
      </c>
      <c r="B13">
        <v>14</v>
      </c>
    </row>
    <row r="14" spans="1:8" x14ac:dyDescent="0.25">
      <c r="A14" s="275" t="s">
        <v>92</v>
      </c>
      <c r="B14">
        <v>14</v>
      </c>
    </row>
    <row r="15" spans="1:8" x14ac:dyDescent="0.25">
      <c r="A15" s="275" t="s">
        <v>76</v>
      </c>
      <c r="B15">
        <v>12</v>
      </c>
    </row>
    <row r="16" spans="1:8" x14ac:dyDescent="0.25">
      <c r="A16" s="275" t="s">
        <v>29</v>
      </c>
      <c r="B16">
        <v>8</v>
      </c>
    </row>
    <row r="17" spans="1:2" x14ac:dyDescent="0.25">
      <c r="A17" s="275" t="s">
        <v>10</v>
      </c>
      <c r="B17">
        <v>6</v>
      </c>
    </row>
    <row r="18" spans="1:2" x14ac:dyDescent="0.25">
      <c r="A18" s="275" t="s">
        <v>35</v>
      </c>
      <c r="B18">
        <v>6</v>
      </c>
    </row>
    <row r="19" spans="1:2" x14ac:dyDescent="0.25">
      <c r="A19" s="275" t="s">
        <v>102</v>
      </c>
      <c r="B19">
        <v>5</v>
      </c>
    </row>
    <row r="20" spans="1:2" x14ac:dyDescent="0.25">
      <c r="A20" s="275" t="s">
        <v>18</v>
      </c>
      <c r="B20">
        <v>4</v>
      </c>
    </row>
    <row r="21" spans="1:2" x14ac:dyDescent="0.25">
      <c r="A21" s="275" t="s">
        <v>33</v>
      </c>
      <c r="B21">
        <v>3</v>
      </c>
    </row>
    <row r="22" spans="1:2" x14ac:dyDescent="0.25">
      <c r="A22" s="275" t="s">
        <v>1</v>
      </c>
      <c r="B22">
        <v>3</v>
      </c>
    </row>
    <row r="23" spans="1:2" x14ac:dyDescent="0.25">
      <c r="A23" s="275" t="s">
        <v>19</v>
      </c>
      <c r="B23">
        <v>2</v>
      </c>
    </row>
    <row r="24" spans="1:2" x14ac:dyDescent="0.25">
      <c r="A24" s="275" t="s">
        <v>24</v>
      </c>
      <c r="B24">
        <v>1</v>
      </c>
    </row>
    <row r="25" spans="1:2" x14ac:dyDescent="0.25">
      <c r="A25" s="275" t="s">
        <v>17</v>
      </c>
      <c r="B25">
        <v>1</v>
      </c>
    </row>
    <row r="26" spans="1:2" x14ac:dyDescent="0.25">
      <c r="A26" s="275" t="s">
        <v>11</v>
      </c>
      <c r="B26">
        <v>1</v>
      </c>
    </row>
    <row r="27" spans="1:2" x14ac:dyDescent="0.25">
      <c r="A27" s="275" t="s">
        <v>83</v>
      </c>
      <c r="B27">
        <v>1</v>
      </c>
    </row>
    <row r="28" spans="1:2" x14ac:dyDescent="0.25">
      <c r="A28" s="275" t="s">
        <v>8</v>
      </c>
      <c r="B28">
        <v>1</v>
      </c>
    </row>
    <row r="29" spans="1:2" x14ac:dyDescent="0.25">
      <c r="A29" s="275" t="s">
        <v>85</v>
      </c>
      <c r="B29">
        <v>1</v>
      </c>
    </row>
    <row r="30" spans="1:2" x14ac:dyDescent="0.25">
      <c r="A30" s="275" t="s">
        <v>27</v>
      </c>
      <c r="B30">
        <v>1</v>
      </c>
    </row>
    <row r="31" spans="1:2" x14ac:dyDescent="0.25">
      <c r="A31" s="275" t="s">
        <v>21</v>
      </c>
      <c r="B31">
        <v>1</v>
      </c>
    </row>
    <row r="32" spans="1:2" x14ac:dyDescent="0.25">
      <c r="A32" s="275" t="s">
        <v>73</v>
      </c>
      <c r="B32">
        <v>1</v>
      </c>
    </row>
    <row r="33" spans="1:2" x14ac:dyDescent="0.25">
      <c r="A33" s="275" t="s">
        <v>123</v>
      </c>
      <c r="B33">
        <v>1</v>
      </c>
    </row>
    <row r="34" spans="1:2" x14ac:dyDescent="0.25">
      <c r="A34" s="275" t="s">
        <v>7</v>
      </c>
      <c r="B34">
        <v>1</v>
      </c>
    </row>
    <row r="35" spans="1:2" x14ac:dyDescent="0.25">
      <c r="A35" s="275" t="s">
        <v>5</v>
      </c>
      <c r="B35">
        <v>1</v>
      </c>
    </row>
    <row r="36" spans="1:2" x14ac:dyDescent="0.25">
      <c r="A36" s="275" t="s">
        <v>3</v>
      </c>
      <c r="B36">
        <v>1</v>
      </c>
    </row>
    <row r="37" spans="1:2" x14ac:dyDescent="0.25">
      <c r="A37" s="275" t="s">
        <v>15</v>
      </c>
      <c r="B37">
        <v>1</v>
      </c>
    </row>
    <row r="38" spans="1:2" x14ac:dyDescent="0.25">
      <c r="A38" s="275" t="s">
        <v>13</v>
      </c>
      <c r="B38">
        <v>1</v>
      </c>
    </row>
    <row r="39" spans="1:2" x14ac:dyDescent="0.25">
      <c r="A39" s="275" t="s">
        <v>90</v>
      </c>
      <c r="B39">
        <v>1</v>
      </c>
    </row>
    <row r="40" spans="1:2" x14ac:dyDescent="0.25">
      <c r="A40" s="275" t="s">
        <v>112</v>
      </c>
      <c r="B40">
        <v>93</v>
      </c>
    </row>
    <row r="45" spans="1:2" x14ac:dyDescent="0.25">
      <c r="A45" s="274" t="s">
        <v>46</v>
      </c>
      <c r="B45" t="s" vm="1">
        <v>47</v>
      </c>
    </row>
    <row r="47" spans="1:2" x14ac:dyDescent="0.25">
      <c r="A47" s="274" t="s">
        <v>151</v>
      </c>
      <c r="B47" t="s">
        <v>157</v>
      </c>
    </row>
    <row r="48" spans="1:2" x14ac:dyDescent="0.25">
      <c r="A48" s="275" t="s">
        <v>1</v>
      </c>
      <c r="B48">
        <v>1</v>
      </c>
    </row>
    <row r="49" spans="1:2" x14ac:dyDescent="0.25">
      <c r="A49" s="275" t="s">
        <v>3</v>
      </c>
      <c r="B49">
        <v>1</v>
      </c>
    </row>
    <row r="50" spans="1:2" x14ac:dyDescent="0.25">
      <c r="A50" s="275" t="s">
        <v>73</v>
      </c>
      <c r="B50">
        <v>1</v>
      </c>
    </row>
    <row r="51" spans="1:2" x14ac:dyDescent="0.25">
      <c r="A51" s="275" t="s">
        <v>5</v>
      </c>
      <c r="B51">
        <v>1</v>
      </c>
    </row>
    <row r="52" spans="1:2" x14ac:dyDescent="0.25">
      <c r="A52" s="275" t="s">
        <v>7</v>
      </c>
      <c r="B52">
        <v>1</v>
      </c>
    </row>
    <row r="53" spans="1:2" x14ac:dyDescent="0.25">
      <c r="A53" s="275" t="s">
        <v>8</v>
      </c>
      <c r="B53">
        <v>1</v>
      </c>
    </row>
    <row r="54" spans="1:2" x14ac:dyDescent="0.25">
      <c r="A54" s="275" t="s">
        <v>11</v>
      </c>
      <c r="B54">
        <v>1</v>
      </c>
    </row>
    <row r="55" spans="1:2" x14ac:dyDescent="0.25">
      <c r="A55" s="275" t="s">
        <v>13</v>
      </c>
      <c r="B55">
        <v>1</v>
      </c>
    </row>
    <row r="56" spans="1:2" x14ac:dyDescent="0.25">
      <c r="A56" s="275" t="s">
        <v>90</v>
      </c>
      <c r="B56">
        <v>1</v>
      </c>
    </row>
    <row r="57" spans="1:2" x14ac:dyDescent="0.25">
      <c r="A57" s="275" t="s">
        <v>15</v>
      </c>
      <c r="B57">
        <v>1</v>
      </c>
    </row>
    <row r="58" spans="1:2" x14ac:dyDescent="0.25">
      <c r="A58" s="275" t="s">
        <v>102</v>
      </c>
      <c r="B58">
        <v>1</v>
      </c>
    </row>
    <row r="59" spans="1:2" x14ac:dyDescent="0.25">
      <c r="A59" s="275" t="s">
        <v>30</v>
      </c>
      <c r="B59">
        <v>1</v>
      </c>
    </row>
    <row r="60" spans="1:2" x14ac:dyDescent="0.25">
      <c r="A60" s="275" t="s">
        <v>112</v>
      </c>
      <c r="B60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8"/>
  <sheetViews>
    <sheetView showGridLines="0" showRowColHeaders="0" zoomScale="75" zoomScaleNormal="75" workbookViewId="0">
      <pane ySplit="2" topLeftCell="A6" activePane="bottomLeft" state="frozen"/>
      <selection pane="bottomLeft" activeCell="E6" sqref="E6"/>
    </sheetView>
  </sheetViews>
  <sheetFormatPr defaultRowHeight="15" x14ac:dyDescent="0.25"/>
  <cols>
    <col min="1" max="1" width="9" customWidth="1"/>
    <col min="2" max="2" width="40.85546875" customWidth="1"/>
    <col min="3" max="3" width="46.140625" customWidth="1"/>
    <col min="4" max="4" width="24.85546875" customWidth="1"/>
    <col min="5" max="5" width="34.42578125" customWidth="1"/>
    <col min="6" max="6" width="27.42578125" customWidth="1"/>
    <col min="7" max="7" width="44.140625" customWidth="1"/>
    <col min="8" max="8" width="16.140625" customWidth="1"/>
  </cols>
  <sheetData>
    <row r="1" spans="1:8" ht="21" x14ac:dyDescent="0.35">
      <c r="B1" s="5" t="s">
        <v>49</v>
      </c>
    </row>
    <row r="2" spans="1:8" ht="15.75" thickBot="1" x14ac:dyDescent="0.3">
      <c r="A2" s="287" t="s">
        <v>57</v>
      </c>
      <c r="B2" s="287" t="s">
        <v>37</v>
      </c>
      <c r="C2" s="288" t="s">
        <v>50</v>
      </c>
      <c r="D2" s="288" t="s">
        <v>38</v>
      </c>
      <c r="E2" s="287" t="s">
        <v>39</v>
      </c>
      <c r="F2" s="289" t="s">
        <v>40</v>
      </c>
      <c r="G2" s="287" t="s">
        <v>42</v>
      </c>
      <c r="H2" s="288" t="s">
        <v>46</v>
      </c>
    </row>
    <row r="3" spans="1:8" ht="90.75" hidden="1" customHeight="1" thickBot="1" x14ac:dyDescent="0.3">
      <c r="A3" s="98">
        <v>1</v>
      </c>
      <c r="B3" s="73" t="s">
        <v>123</v>
      </c>
      <c r="C3" s="73" t="s">
        <v>43</v>
      </c>
      <c r="D3" s="73" t="s">
        <v>0</v>
      </c>
      <c r="E3" s="73" t="s">
        <v>0</v>
      </c>
      <c r="F3" s="73" t="s">
        <v>0</v>
      </c>
      <c r="G3" s="73" t="s">
        <v>54</v>
      </c>
      <c r="H3" s="74"/>
    </row>
    <row r="4" spans="1:8" ht="61.5" hidden="1" customHeight="1" x14ac:dyDescent="0.3">
      <c r="A4" s="99">
        <v>2</v>
      </c>
      <c r="B4" s="11" t="s">
        <v>1</v>
      </c>
      <c r="C4" s="11" t="s">
        <v>44</v>
      </c>
      <c r="D4" s="152" t="s">
        <v>53</v>
      </c>
      <c r="E4" s="11" t="s">
        <v>9</v>
      </c>
      <c r="F4" s="11" t="s">
        <v>9</v>
      </c>
      <c r="G4" s="152" t="s">
        <v>54</v>
      </c>
      <c r="H4" s="18"/>
    </row>
    <row r="5" spans="1:8" ht="60.75" hidden="1" customHeight="1" thickBot="1" x14ac:dyDescent="0.3">
      <c r="A5" s="100">
        <v>2</v>
      </c>
      <c r="B5" s="15" t="s">
        <v>1</v>
      </c>
      <c r="C5" s="15" t="s">
        <v>44</v>
      </c>
      <c r="D5" s="153" t="s">
        <v>53</v>
      </c>
      <c r="E5" s="15" t="s">
        <v>26</v>
      </c>
      <c r="F5" s="15" t="s">
        <v>26</v>
      </c>
      <c r="G5" s="153" t="s">
        <v>54</v>
      </c>
      <c r="H5" s="19"/>
    </row>
    <row r="6" spans="1:8" ht="63.75" customHeight="1" thickBot="1" x14ac:dyDescent="0.3">
      <c r="A6" s="101">
        <v>3</v>
      </c>
      <c r="B6" s="20" t="s">
        <v>1</v>
      </c>
      <c r="C6" s="20" t="s">
        <v>45</v>
      </c>
      <c r="D6" s="20" t="s">
        <v>2</v>
      </c>
      <c r="E6" s="20" t="s">
        <v>2</v>
      </c>
      <c r="F6" s="20" t="s">
        <v>41</v>
      </c>
      <c r="G6" s="20" t="s">
        <v>54</v>
      </c>
      <c r="H6" s="22" t="s">
        <v>47</v>
      </c>
    </row>
    <row r="7" spans="1:8" ht="63.75" hidden="1" customHeight="1" thickBot="1" x14ac:dyDescent="0.3">
      <c r="A7" s="102">
        <v>4</v>
      </c>
      <c r="B7" s="75" t="s">
        <v>17</v>
      </c>
      <c r="C7" s="75" t="s">
        <v>48</v>
      </c>
      <c r="D7" s="75" t="s">
        <v>0</v>
      </c>
      <c r="E7" s="75" t="s">
        <v>0</v>
      </c>
      <c r="F7" s="75" t="s">
        <v>0</v>
      </c>
      <c r="G7" s="75" t="s">
        <v>54</v>
      </c>
      <c r="H7" s="76"/>
    </row>
    <row r="8" spans="1:8" ht="61.5" hidden="1" customHeight="1" thickBot="1" x14ac:dyDescent="0.3">
      <c r="A8" s="101">
        <v>5</v>
      </c>
      <c r="B8" s="20" t="s">
        <v>21</v>
      </c>
      <c r="C8" s="20" t="s">
        <v>22</v>
      </c>
      <c r="D8" s="20" t="s">
        <v>23</v>
      </c>
      <c r="E8" s="20" t="s">
        <v>23</v>
      </c>
      <c r="F8" s="20" t="s">
        <v>23</v>
      </c>
      <c r="G8" s="20" t="s">
        <v>54</v>
      </c>
      <c r="H8" s="23"/>
    </row>
    <row r="9" spans="1:8" ht="61.5" hidden="1" customHeight="1" thickBot="1" x14ac:dyDescent="0.3">
      <c r="A9" s="103">
        <v>6</v>
      </c>
      <c r="B9" s="37" t="s">
        <v>24</v>
      </c>
      <c r="C9" s="37" t="s">
        <v>25</v>
      </c>
      <c r="D9" s="37" t="s">
        <v>26</v>
      </c>
      <c r="E9" s="37" t="s">
        <v>9</v>
      </c>
      <c r="F9" s="37" t="s">
        <v>9</v>
      </c>
      <c r="G9" s="37" t="s">
        <v>54</v>
      </c>
      <c r="H9" s="38"/>
    </row>
    <row r="10" spans="1:8" ht="62.25" hidden="1" customHeight="1" thickBot="1" x14ac:dyDescent="0.3">
      <c r="A10" s="104">
        <v>7</v>
      </c>
      <c r="B10" s="25" t="s">
        <v>27</v>
      </c>
      <c r="C10" s="25" t="s">
        <v>28</v>
      </c>
      <c r="D10" s="25" t="s">
        <v>66</v>
      </c>
      <c r="E10" s="25" t="s">
        <v>66</v>
      </c>
      <c r="F10" s="25" t="s">
        <v>66</v>
      </c>
      <c r="G10" s="25" t="s">
        <v>54</v>
      </c>
      <c r="H10" s="26"/>
    </row>
    <row r="11" spans="1:8" ht="61.5" hidden="1" customHeight="1" x14ac:dyDescent="0.3">
      <c r="A11" s="99">
        <v>8</v>
      </c>
      <c r="B11" s="11" t="s">
        <v>29</v>
      </c>
      <c r="C11" s="11" t="s">
        <v>56</v>
      </c>
      <c r="D11" s="11" t="s">
        <v>4</v>
      </c>
      <c r="E11" s="11" t="s">
        <v>26</v>
      </c>
      <c r="F11" s="11" t="s">
        <v>26</v>
      </c>
      <c r="G11" s="11" t="s">
        <v>54</v>
      </c>
      <c r="H11" s="13"/>
    </row>
    <row r="12" spans="1:8" ht="61.5" hidden="1" customHeight="1" x14ac:dyDescent="0.3">
      <c r="A12" s="105">
        <v>8</v>
      </c>
      <c r="B12" s="2" t="s">
        <v>29</v>
      </c>
      <c r="C12" s="2" t="s">
        <v>56</v>
      </c>
      <c r="D12" s="2" t="s">
        <v>4</v>
      </c>
      <c r="E12" s="2" t="s">
        <v>51</v>
      </c>
      <c r="F12" s="2" t="s">
        <v>51</v>
      </c>
      <c r="G12" s="2" t="s">
        <v>54</v>
      </c>
      <c r="H12" s="14"/>
    </row>
    <row r="13" spans="1:8" ht="61.5" hidden="1" customHeight="1" x14ac:dyDescent="0.3">
      <c r="A13" s="106">
        <v>8</v>
      </c>
      <c r="B13" s="2" t="s">
        <v>29</v>
      </c>
      <c r="C13" s="2" t="s">
        <v>56</v>
      </c>
      <c r="D13" s="2" t="s">
        <v>4</v>
      </c>
      <c r="E13" s="3" t="s">
        <v>9</v>
      </c>
      <c r="F13" s="3" t="s">
        <v>65</v>
      </c>
      <c r="G13" s="2" t="s">
        <v>54</v>
      </c>
      <c r="H13" s="45"/>
    </row>
    <row r="14" spans="1:8" ht="61.5" hidden="1" customHeight="1" x14ac:dyDescent="0.3">
      <c r="A14" s="106">
        <v>8</v>
      </c>
      <c r="B14" s="2" t="s">
        <v>29</v>
      </c>
      <c r="C14" s="2" t="s">
        <v>56</v>
      </c>
      <c r="D14" s="2" t="s">
        <v>4</v>
      </c>
      <c r="E14" s="3" t="s">
        <v>59</v>
      </c>
      <c r="F14" s="3" t="s">
        <v>65</v>
      </c>
      <c r="G14" s="2" t="s">
        <v>54</v>
      </c>
      <c r="H14" s="45"/>
    </row>
    <row r="15" spans="1:8" ht="61.5" hidden="1" customHeight="1" x14ac:dyDescent="0.3">
      <c r="A15" s="106">
        <v>8</v>
      </c>
      <c r="B15" s="2" t="s">
        <v>29</v>
      </c>
      <c r="C15" s="2" t="s">
        <v>56</v>
      </c>
      <c r="D15" s="2" t="s">
        <v>4</v>
      </c>
      <c r="E15" s="3" t="s">
        <v>4</v>
      </c>
      <c r="F15" s="3" t="s">
        <v>4</v>
      </c>
      <c r="G15" s="2" t="s">
        <v>54</v>
      </c>
      <c r="H15" s="45"/>
    </row>
    <row r="16" spans="1:8" ht="61.5" hidden="1" customHeight="1" x14ac:dyDescent="0.3">
      <c r="A16" s="106">
        <v>8</v>
      </c>
      <c r="B16" s="2" t="s">
        <v>29</v>
      </c>
      <c r="C16" s="2" t="s">
        <v>56</v>
      </c>
      <c r="D16" s="2" t="s">
        <v>4</v>
      </c>
      <c r="E16" s="3" t="s">
        <v>20</v>
      </c>
      <c r="F16" s="3" t="s">
        <v>20</v>
      </c>
      <c r="G16" s="2" t="s">
        <v>54</v>
      </c>
      <c r="H16" s="45"/>
    </row>
    <row r="17" spans="1:8" ht="61.5" hidden="1" customHeight="1" x14ac:dyDescent="0.3">
      <c r="A17" s="106">
        <v>8</v>
      </c>
      <c r="B17" s="2" t="s">
        <v>29</v>
      </c>
      <c r="C17" s="2" t="s">
        <v>56</v>
      </c>
      <c r="D17" s="2" t="s">
        <v>4</v>
      </c>
      <c r="E17" s="3" t="s">
        <v>53</v>
      </c>
      <c r="F17" s="3" t="s">
        <v>53</v>
      </c>
      <c r="G17" s="2" t="s">
        <v>54</v>
      </c>
      <c r="H17" s="45"/>
    </row>
    <row r="18" spans="1:8" ht="63" hidden="1" customHeight="1" thickBot="1" x14ac:dyDescent="0.3">
      <c r="A18" s="100">
        <v>8</v>
      </c>
      <c r="B18" s="15" t="s">
        <v>29</v>
      </c>
      <c r="C18" s="15" t="s">
        <v>56</v>
      </c>
      <c r="D18" s="15" t="s">
        <v>4</v>
      </c>
      <c r="E18" s="15" t="s">
        <v>52</v>
      </c>
      <c r="F18" s="15" t="s">
        <v>52</v>
      </c>
      <c r="G18" s="15" t="s">
        <v>54</v>
      </c>
      <c r="H18" s="17"/>
    </row>
    <row r="19" spans="1:8" ht="123" hidden="1" customHeight="1" x14ac:dyDescent="0.3">
      <c r="A19" s="107">
        <v>9</v>
      </c>
      <c r="B19" s="42" t="s">
        <v>30</v>
      </c>
      <c r="C19" s="42" t="s">
        <v>55</v>
      </c>
      <c r="D19" s="10" t="s">
        <v>53</v>
      </c>
      <c r="E19" s="42" t="s">
        <v>26</v>
      </c>
      <c r="F19" s="29" t="s">
        <v>58</v>
      </c>
      <c r="G19" s="10" t="s">
        <v>109</v>
      </c>
      <c r="H19" s="33"/>
    </row>
    <row r="20" spans="1:8" ht="123" hidden="1" customHeight="1" x14ac:dyDescent="0.3">
      <c r="A20" s="108">
        <v>9</v>
      </c>
      <c r="B20" s="31" t="s">
        <v>30</v>
      </c>
      <c r="C20" s="44" t="s">
        <v>55</v>
      </c>
      <c r="D20" s="9" t="s">
        <v>53</v>
      </c>
      <c r="E20" s="31" t="s">
        <v>60</v>
      </c>
      <c r="F20" s="31" t="s">
        <v>60</v>
      </c>
      <c r="G20" s="10" t="s">
        <v>109</v>
      </c>
      <c r="H20" s="34"/>
    </row>
    <row r="21" spans="1:8" ht="123" hidden="1" customHeight="1" x14ac:dyDescent="0.3">
      <c r="A21" s="108">
        <v>9</v>
      </c>
      <c r="B21" s="31" t="s">
        <v>30</v>
      </c>
      <c r="C21" s="31" t="s">
        <v>55</v>
      </c>
      <c r="D21" s="9" t="s">
        <v>53</v>
      </c>
      <c r="E21" s="31" t="s">
        <v>59</v>
      </c>
      <c r="F21" s="31" t="s">
        <v>58</v>
      </c>
      <c r="G21" s="10" t="s">
        <v>109</v>
      </c>
      <c r="H21" s="34"/>
    </row>
    <row r="22" spans="1:8" ht="123" hidden="1" customHeight="1" x14ac:dyDescent="0.3">
      <c r="A22" s="108">
        <v>9</v>
      </c>
      <c r="B22" s="31" t="s">
        <v>30</v>
      </c>
      <c r="C22" s="31" t="s">
        <v>55</v>
      </c>
      <c r="D22" s="9" t="s">
        <v>53</v>
      </c>
      <c r="E22" s="31" t="s">
        <v>61</v>
      </c>
      <c r="F22" s="31" t="s">
        <v>58</v>
      </c>
      <c r="G22" s="10" t="s">
        <v>109</v>
      </c>
      <c r="H22" s="34"/>
    </row>
    <row r="23" spans="1:8" ht="123" hidden="1" customHeight="1" x14ac:dyDescent="0.3">
      <c r="A23" s="108">
        <v>9</v>
      </c>
      <c r="B23" s="31" t="s">
        <v>30</v>
      </c>
      <c r="C23" s="31" t="s">
        <v>55</v>
      </c>
      <c r="D23" s="9" t="s">
        <v>53</v>
      </c>
      <c r="E23" s="31" t="s">
        <v>14</v>
      </c>
      <c r="F23" s="31" t="s">
        <v>58</v>
      </c>
      <c r="G23" s="10" t="s">
        <v>109</v>
      </c>
      <c r="H23" s="34"/>
    </row>
    <row r="24" spans="1:8" ht="123" hidden="1" customHeight="1" x14ac:dyDescent="0.3">
      <c r="A24" s="108">
        <v>9</v>
      </c>
      <c r="B24" s="31" t="s">
        <v>30</v>
      </c>
      <c r="C24" s="31" t="s">
        <v>55</v>
      </c>
      <c r="D24" s="9" t="s">
        <v>53</v>
      </c>
      <c r="E24" s="31" t="s">
        <v>16</v>
      </c>
      <c r="F24" s="31" t="s">
        <v>58</v>
      </c>
      <c r="G24" s="10" t="s">
        <v>109</v>
      </c>
      <c r="H24" s="34"/>
    </row>
    <row r="25" spans="1:8" ht="123" hidden="1" customHeight="1" x14ac:dyDescent="0.3">
      <c r="A25" s="108">
        <v>9</v>
      </c>
      <c r="B25" s="31" t="s">
        <v>30</v>
      </c>
      <c r="C25" s="31" t="s">
        <v>55</v>
      </c>
      <c r="D25" s="9" t="s">
        <v>53</v>
      </c>
      <c r="E25" s="31" t="s">
        <v>4</v>
      </c>
      <c r="F25" s="31" t="s">
        <v>58</v>
      </c>
      <c r="G25" s="10" t="s">
        <v>109</v>
      </c>
      <c r="H25" s="34"/>
    </row>
    <row r="26" spans="1:8" ht="123" hidden="1" customHeight="1" x14ac:dyDescent="0.3">
      <c r="A26" s="108">
        <v>9</v>
      </c>
      <c r="B26" s="31" t="s">
        <v>30</v>
      </c>
      <c r="C26" s="31" t="s">
        <v>55</v>
      </c>
      <c r="D26" s="9" t="s">
        <v>53</v>
      </c>
      <c r="E26" s="31" t="s">
        <v>62</v>
      </c>
      <c r="F26" s="31" t="s">
        <v>58</v>
      </c>
      <c r="G26" s="10" t="s">
        <v>109</v>
      </c>
      <c r="H26" s="34"/>
    </row>
    <row r="27" spans="1:8" ht="123" hidden="1" customHeight="1" x14ac:dyDescent="0.3">
      <c r="A27" s="108">
        <v>9</v>
      </c>
      <c r="B27" s="31" t="s">
        <v>30</v>
      </c>
      <c r="C27" s="31" t="s">
        <v>55</v>
      </c>
      <c r="D27" s="9" t="s">
        <v>53</v>
      </c>
      <c r="E27" s="31" t="s">
        <v>63</v>
      </c>
      <c r="F27" s="31" t="s">
        <v>58</v>
      </c>
      <c r="G27" s="10" t="s">
        <v>109</v>
      </c>
      <c r="H27" s="34"/>
    </row>
    <row r="28" spans="1:8" ht="123" hidden="1" customHeight="1" x14ac:dyDescent="0.3">
      <c r="A28" s="108">
        <v>9</v>
      </c>
      <c r="B28" s="31" t="s">
        <v>30</v>
      </c>
      <c r="C28" s="31" t="s">
        <v>55</v>
      </c>
      <c r="D28" s="9" t="s">
        <v>53</v>
      </c>
      <c r="E28" s="31" t="s">
        <v>20</v>
      </c>
      <c r="F28" s="31" t="s">
        <v>58</v>
      </c>
      <c r="G28" s="10" t="s">
        <v>109</v>
      </c>
      <c r="H28" s="34"/>
    </row>
    <row r="29" spans="1:8" ht="123" hidden="1" customHeight="1" x14ac:dyDescent="0.3">
      <c r="A29" s="108">
        <v>9</v>
      </c>
      <c r="B29" s="31" t="s">
        <v>30</v>
      </c>
      <c r="C29" s="31" t="s">
        <v>55</v>
      </c>
      <c r="D29" s="9" t="s">
        <v>53</v>
      </c>
      <c r="E29" s="31" t="s">
        <v>9</v>
      </c>
      <c r="F29" s="31" t="s">
        <v>58</v>
      </c>
      <c r="G29" s="10" t="s">
        <v>109</v>
      </c>
      <c r="H29" s="34"/>
    </row>
    <row r="30" spans="1:8" ht="123" hidden="1" customHeight="1" thickBot="1" x14ac:dyDescent="0.3">
      <c r="A30" s="109">
        <v>9</v>
      </c>
      <c r="B30" s="43" t="s">
        <v>30</v>
      </c>
      <c r="C30" s="43" t="s">
        <v>55</v>
      </c>
      <c r="D30" s="35" t="s">
        <v>53</v>
      </c>
      <c r="E30" s="43" t="s">
        <v>53</v>
      </c>
      <c r="F30" s="43" t="s">
        <v>58</v>
      </c>
      <c r="G30" s="10" t="s">
        <v>109</v>
      </c>
      <c r="H30" s="36"/>
    </row>
    <row r="31" spans="1:8" ht="92.25" hidden="1" customHeight="1" thickBot="1" x14ac:dyDescent="0.3">
      <c r="A31" s="110">
        <v>10</v>
      </c>
      <c r="B31" s="20" t="s">
        <v>30</v>
      </c>
      <c r="C31" s="20" t="s">
        <v>31</v>
      </c>
      <c r="D31" s="20" t="s">
        <v>16</v>
      </c>
      <c r="E31" s="20" t="s">
        <v>16</v>
      </c>
      <c r="F31" s="20" t="s">
        <v>16</v>
      </c>
      <c r="G31" s="30" t="s">
        <v>54</v>
      </c>
      <c r="H31" s="23"/>
    </row>
    <row r="32" spans="1:8" ht="105" customHeight="1" thickBot="1" x14ac:dyDescent="0.3">
      <c r="A32" s="154">
        <v>11</v>
      </c>
      <c r="B32" s="39" t="s">
        <v>30</v>
      </c>
      <c r="C32" s="39" t="s">
        <v>32</v>
      </c>
      <c r="D32" s="41" t="s">
        <v>53</v>
      </c>
      <c r="E32" s="39" t="s">
        <v>53</v>
      </c>
      <c r="F32" s="39" t="s">
        <v>41</v>
      </c>
      <c r="G32" s="41" t="s">
        <v>64</v>
      </c>
      <c r="H32" s="40" t="s">
        <v>47</v>
      </c>
    </row>
    <row r="33" spans="1:8" ht="105" hidden="1" customHeight="1" x14ac:dyDescent="0.3">
      <c r="A33" s="111">
        <v>12</v>
      </c>
      <c r="B33" s="77" t="s">
        <v>19</v>
      </c>
      <c r="C33" s="77" t="s">
        <v>67</v>
      </c>
      <c r="D33" s="77" t="s">
        <v>20</v>
      </c>
      <c r="E33" s="77" t="s">
        <v>20</v>
      </c>
      <c r="F33" s="77" t="s">
        <v>20</v>
      </c>
      <c r="G33" s="77" t="s">
        <v>54</v>
      </c>
      <c r="H33" s="78"/>
    </row>
    <row r="34" spans="1:8" ht="90.75" hidden="1" thickBot="1" x14ac:dyDescent="0.3">
      <c r="A34" s="112">
        <v>12</v>
      </c>
      <c r="B34" s="79" t="s">
        <v>19</v>
      </c>
      <c r="C34" s="79" t="s">
        <v>67</v>
      </c>
      <c r="D34" s="79" t="s">
        <v>20</v>
      </c>
      <c r="E34" s="79" t="s">
        <v>59</v>
      </c>
      <c r="F34" s="79" t="s">
        <v>59</v>
      </c>
      <c r="G34" s="79" t="s">
        <v>54</v>
      </c>
      <c r="H34" s="80"/>
    </row>
    <row r="35" spans="1:8" ht="75.75" hidden="1" customHeight="1" x14ac:dyDescent="0.3">
      <c r="A35" s="113">
        <v>13</v>
      </c>
      <c r="B35" s="6" t="s">
        <v>33</v>
      </c>
      <c r="C35" s="6" t="s">
        <v>34</v>
      </c>
      <c r="D35" s="6" t="s">
        <v>16</v>
      </c>
      <c r="E35" s="6" t="s">
        <v>16</v>
      </c>
      <c r="F35" s="6" t="s">
        <v>58</v>
      </c>
      <c r="G35" s="6" t="s">
        <v>54</v>
      </c>
      <c r="H35" s="24"/>
    </row>
    <row r="36" spans="1:8" ht="60.75" hidden="1" thickBot="1" x14ac:dyDescent="0.3">
      <c r="A36" s="114">
        <v>13</v>
      </c>
      <c r="B36" s="2" t="s">
        <v>33</v>
      </c>
      <c r="C36" s="2" t="s">
        <v>34</v>
      </c>
      <c r="D36" s="2" t="s">
        <v>16</v>
      </c>
      <c r="E36" s="2" t="s">
        <v>4</v>
      </c>
      <c r="F36" s="2" t="s">
        <v>58</v>
      </c>
      <c r="G36" s="6" t="s">
        <v>54</v>
      </c>
      <c r="H36" s="14"/>
    </row>
    <row r="37" spans="1:8" ht="60.75" hidden="1" thickBot="1" x14ac:dyDescent="0.3">
      <c r="A37" s="115">
        <v>13</v>
      </c>
      <c r="B37" s="15" t="s">
        <v>33</v>
      </c>
      <c r="C37" s="15" t="s">
        <v>34</v>
      </c>
      <c r="D37" s="15" t="s">
        <v>16</v>
      </c>
      <c r="E37" s="28" t="s">
        <v>59</v>
      </c>
      <c r="F37" s="15" t="s">
        <v>58</v>
      </c>
      <c r="G37" s="16" t="s">
        <v>54</v>
      </c>
      <c r="H37" s="19"/>
    </row>
    <row r="38" spans="1:8" ht="44.25" hidden="1" customHeight="1" x14ac:dyDescent="0.3">
      <c r="A38" s="116">
        <v>14</v>
      </c>
      <c r="B38" s="55" t="s">
        <v>35</v>
      </c>
      <c r="C38" s="56" t="s">
        <v>36</v>
      </c>
      <c r="D38" s="57" t="s">
        <v>16</v>
      </c>
      <c r="E38" s="57" t="s">
        <v>52</v>
      </c>
      <c r="F38" s="57" t="s">
        <v>104</v>
      </c>
      <c r="G38" s="55" t="s">
        <v>54</v>
      </c>
      <c r="H38" s="58"/>
    </row>
    <row r="39" spans="1:8" ht="60.75" hidden="1" thickBot="1" x14ac:dyDescent="0.3">
      <c r="A39" s="117">
        <v>14</v>
      </c>
      <c r="B39" s="8" t="s">
        <v>35</v>
      </c>
      <c r="C39" s="48" t="s">
        <v>36</v>
      </c>
      <c r="D39" s="48" t="s">
        <v>16</v>
      </c>
      <c r="E39" s="48" t="s">
        <v>9</v>
      </c>
      <c r="F39" s="48" t="s">
        <v>9</v>
      </c>
      <c r="G39" s="48" t="s">
        <v>54</v>
      </c>
      <c r="H39" s="49"/>
    </row>
    <row r="40" spans="1:8" ht="60.75" hidden="1" thickBot="1" x14ac:dyDescent="0.3">
      <c r="A40" s="117">
        <v>14</v>
      </c>
      <c r="B40" s="8" t="s">
        <v>35</v>
      </c>
      <c r="C40" s="48" t="s">
        <v>36</v>
      </c>
      <c r="D40" s="48" t="s">
        <v>16</v>
      </c>
      <c r="E40" s="48" t="s">
        <v>26</v>
      </c>
      <c r="F40" s="48" t="s">
        <v>26</v>
      </c>
      <c r="G40" s="48" t="s">
        <v>54</v>
      </c>
      <c r="H40" s="49"/>
    </row>
    <row r="41" spans="1:8" ht="60.75" hidden="1" thickBot="1" x14ac:dyDescent="0.3">
      <c r="A41" s="117">
        <v>14</v>
      </c>
      <c r="B41" s="8" t="s">
        <v>35</v>
      </c>
      <c r="C41" s="48" t="s">
        <v>36</v>
      </c>
      <c r="D41" s="48" t="s">
        <v>16</v>
      </c>
      <c r="E41" s="48" t="s">
        <v>2</v>
      </c>
      <c r="F41" s="48" t="s">
        <v>2</v>
      </c>
      <c r="G41" s="48" t="s">
        <v>54</v>
      </c>
      <c r="H41" s="49"/>
    </row>
    <row r="42" spans="1:8" ht="60.75" hidden="1" thickBot="1" x14ac:dyDescent="0.3">
      <c r="A42" s="117">
        <v>14</v>
      </c>
      <c r="B42" s="8" t="s">
        <v>35</v>
      </c>
      <c r="C42" s="48" t="s">
        <v>36</v>
      </c>
      <c r="D42" s="48" t="s">
        <v>16</v>
      </c>
      <c r="E42" s="48" t="s">
        <v>4</v>
      </c>
      <c r="F42" s="48" t="s">
        <v>4</v>
      </c>
      <c r="G42" s="48" t="s">
        <v>54</v>
      </c>
      <c r="H42" s="49"/>
    </row>
    <row r="43" spans="1:8" ht="60.75" hidden="1" thickBot="1" x14ac:dyDescent="0.3">
      <c r="A43" s="118">
        <v>14</v>
      </c>
      <c r="B43" s="47" t="s">
        <v>35</v>
      </c>
      <c r="C43" s="52" t="s">
        <v>36</v>
      </c>
      <c r="D43" s="52" t="s">
        <v>16</v>
      </c>
      <c r="E43" s="52" t="s">
        <v>16</v>
      </c>
      <c r="F43" s="52" t="s">
        <v>58</v>
      </c>
      <c r="G43" s="52" t="s">
        <v>54</v>
      </c>
      <c r="H43" s="53"/>
    </row>
    <row r="44" spans="1:8" ht="75.75" hidden="1" thickBot="1" x14ac:dyDescent="0.3">
      <c r="A44" s="119">
        <v>15</v>
      </c>
      <c r="B44" s="59" t="s">
        <v>18</v>
      </c>
      <c r="C44" s="59" t="s">
        <v>68</v>
      </c>
      <c r="D44" s="59" t="s">
        <v>61</v>
      </c>
      <c r="E44" s="59" t="s">
        <v>61</v>
      </c>
      <c r="F44" s="11" t="s">
        <v>58</v>
      </c>
      <c r="G44" s="11" t="s">
        <v>54</v>
      </c>
      <c r="H44" s="18"/>
    </row>
    <row r="45" spans="1:8" ht="75.75" hidden="1" thickBot="1" x14ac:dyDescent="0.3">
      <c r="A45" s="114">
        <v>15</v>
      </c>
      <c r="B45" s="54" t="s">
        <v>18</v>
      </c>
      <c r="C45" s="54" t="s">
        <v>69</v>
      </c>
      <c r="D45" s="54" t="s">
        <v>61</v>
      </c>
      <c r="E45" s="54" t="s">
        <v>59</v>
      </c>
      <c r="F45" s="2" t="s">
        <v>58</v>
      </c>
      <c r="G45" s="2" t="s">
        <v>54</v>
      </c>
      <c r="H45" s="60"/>
    </row>
    <row r="46" spans="1:8" ht="75.75" hidden="1" thickBot="1" x14ac:dyDescent="0.3">
      <c r="A46" s="114">
        <v>15</v>
      </c>
      <c r="B46" s="54" t="s">
        <v>18</v>
      </c>
      <c r="C46" s="54" t="s">
        <v>70</v>
      </c>
      <c r="D46" s="54" t="s">
        <v>61</v>
      </c>
      <c r="E46" s="54" t="s">
        <v>60</v>
      </c>
      <c r="F46" s="2" t="s">
        <v>58</v>
      </c>
      <c r="G46" s="2" t="s">
        <v>54</v>
      </c>
      <c r="H46" s="60"/>
    </row>
    <row r="47" spans="1:8" ht="75.75" hidden="1" thickBot="1" x14ac:dyDescent="0.3">
      <c r="A47" s="115">
        <v>15</v>
      </c>
      <c r="B47" s="61" t="s">
        <v>18</v>
      </c>
      <c r="C47" s="61" t="s">
        <v>71</v>
      </c>
      <c r="D47" s="61" t="s">
        <v>61</v>
      </c>
      <c r="E47" s="15" t="s">
        <v>16</v>
      </c>
      <c r="F47" s="15" t="s">
        <v>58</v>
      </c>
      <c r="G47" s="15" t="s">
        <v>54</v>
      </c>
      <c r="H47" s="19"/>
    </row>
    <row r="48" spans="1:8" ht="75.75" hidden="1" thickBot="1" x14ac:dyDescent="0.3">
      <c r="A48" s="116">
        <v>16</v>
      </c>
      <c r="B48" s="55" t="s">
        <v>10</v>
      </c>
      <c r="C48" s="55" t="s">
        <v>87</v>
      </c>
      <c r="D48" s="81" t="s">
        <v>53</v>
      </c>
      <c r="E48" s="55" t="s">
        <v>16</v>
      </c>
      <c r="F48" s="55" t="s">
        <v>16</v>
      </c>
      <c r="G48" s="81" t="s">
        <v>106</v>
      </c>
      <c r="H48" s="82"/>
    </row>
    <row r="49" spans="1:8" ht="75.75" hidden="1" thickBot="1" x14ac:dyDescent="0.3">
      <c r="A49" s="120">
        <v>16</v>
      </c>
      <c r="B49" s="48" t="s">
        <v>10</v>
      </c>
      <c r="C49" s="48" t="s">
        <v>87</v>
      </c>
      <c r="D49" s="83" t="s">
        <v>53</v>
      </c>
      <c r="E49" s="65" t="s">
        <v>9</v>
      </c>
      <c r="F49" s="65" t="s">
        <v>9</v>
      </c>
      <c r="G49" s="81" t="s">
        <v>106</v>
      </c>
      <c r="H49" s="49"/>
    </row>
    <row r="50" spans="1:8" ht="75.75" hidden="1" thickBot="1" x14ac:dyDescent="0.3">
      <c r="A50" s="120">
        <v>16</v>
      </c>
      <c r="B50" s="48" t="s">
        <v>10</v>
      </c>
      <c r="C50" s="48" t="s">
        <v>87</v>
      </c>
      <c r="D50" s="83" t="s">
        <v>53</v>
      </c>
      <c r="E50" s="8" t="s">
        <v>53</v>
      </c>
      <c r="F50" s="8" t="s">
        <v>53</v>
      </c>
      <c r="G50" s="81" t="s">
        <v>106</v>
      </c>
      <c r="H50" s="49"/>
    </row>
    <row r="51" spans="1:8" ht="75.75" hidden="1" thickBot="1" x14ac:dyDescent="0.3">
      <c r="A51" s="120">
        <v>16</v>
      </c>
      <c r="B51" s="48" t="s">
        <v>10</v>
      </c>
      <c r="C51" s="48" t="s">
        <v>87</v>
      </c>
      <c r="D51" s="83" t="s">
        <v>53</v>
      </c>
      <c r="E51" s="48" t="s">
        <v>26</v>
      </c>
      <c r="F51" s="48" t="s">
        <v>26</v>
      </c>
      <c r="G51" s="81" t="s">
        <v>106</v>
      </c>
      <c r="H51" s="49"/>
    </row>
    <row r="52" spans="1:8" ht="75.75" hidden="1" thickBot="1" x14ac:dyDescent="0.3">
      <c r="A52" s="120">
        <v>16</v>
      </c>
      <c r="B52" s="48" t="s">
        <v>10</v>
      </c>
      <c r="C52" s="48" t="s">
        <v>87</v>
      </c>
      <c r="D52" s="83" t="s">
        <v>53</v>
      </c>
      <c r="E52" s="48" t="s">
        <v>52</v>
      </c>
      <c r="F52" s="48" t="s">
        <v>52</v>
      </c>
      <c r="G52" s="81" t="s">
        <v>106</v>
      </c>
      <c r="H52" s="49"/>
    </row>
    <row r="53" spans="1:8" ht="75.75" hidden="1" thickBot="1" x14ac:dyDescent="0.3">
      <c r="A53" s="121">
        <v>16</v>
      </c>
      <c r="B53" s="50" t="s">
        <v>10</v>
      </c>
      <c r="C53" s="50" t="s">
        <v>87</v>
      </c>
      <c r="D53" s="84" t="s">
        <v>53</v>
      </c>
      <c r="E53" s="85" t="s">
        <v>66</v>
      </c>
      <c r="F53" s="85" t="s">
        <v>66</v>
      </c>
      <c r="G53" s="81" t="s">
        <v>106</v>
      </c>
      <c r="H53" s="51"/>
    </row>
    <row r="54" spans="1:8" ht="61.5" customHeight="1" thickBot="1" x14ac:dyDescent="0.3">
      <c r="A54" s="122">
        <v>17</v>
      </c>
      <c r="B54" s="20" t="s">
        <v>3</v>
      </c>
      <c r="C54" s="62" t="s">
        <v>72</v>
      </c>
      <c r="D54" s="20" t="s">
        <v>2</v>
      </c>
      <c r="E54" s="20" t="s">
        <v>2</v>
      </c>
      <c r="F54" s="20" t="s">
        <v>41</v>
      </c>
      <c r="G54" s="20" t="s">
        <v>54</v>
      </c>
      <c r="H54" s="22" t="s">
        <v>47</v>
      </c>
    </row>
    <row r="55" spans="1:8" ht="90.75" thickBot="1" x14ac:dyDescent="0.3">
      <c r="A55" s="123">
        <v>18</v>
      </c>
      <c r="B55" s="86" t="s">
        <v>73</v>
      </c>
      <c r="C55" s="86" t="s">
        <v>74</v>
      </c>
      <c r="D55" s="86" t="s">
        <v>4</v>
      </c>
      <c r="E55" s="86" t="s">
        <v>4</v>
      </c>
      <c r="F55" s="39" t="s">
        <v>41</v>
      </c>
      <c r="G55" s="39" t="s">
        <v>54</v>
      </c>
      <c r="H55" s="40" t="s">
        <v>47</v>
      </c>
    </row>
    <row r="56" spans="1:8" ht="75.75" thickBot="1" x14ac:dyDescent="0.3">
      <c r="A56" s="124">
        <v>19</v>
      </c>
      <c r="B56" s="63" t="s">
        <v>5</v>
      </c>
      <c r="C56" s="63" t="s">
        <v>75</v>
      </c>
      <c r="D56" s="63" t="s">
        <v>4</v>
      </c>
      <c r="E56" s="63" t="s">
        <v>4</v>
      </c>
      <c r="F56" s="25" t="s">
        <v>41</v>
      </c>
      <c r="G56" s="25" t="s">
        <v>54</v>
      </c>
      <c r="H56" s="64" t="s">
        <v>47</v>
      </c>
    </row>
    <row r="57" spans="1:8" ht="106.5" hidden="1" customHeight="1" x14ac:dyDescent="0.3">
      <c r="A57" s="125">
        <v>20</v>
      </c>
      <c r="B57" s="32" t="s">
        <v>76</v>
      </c>
      <c r="C57" s="32" t="s">
        <v>77</v>
      </c>
      <c r="D57" s="32" t="s">
        <v>6</v>
      </c>
      <c r="E57" s="32" t="s">
        <v>59</v>
      </c>
      <c r="F57" s="32" t="s">
        <v>58</v>
      </c>
      <c r="G57" s="32" t="s">
        <v>54</v>
      </c>
      <c r="H57" s="66"/>
    </row>
    <row r="58" spans="1:8" ht="103.5" hidden="1" customHeight="1" x14ac:dyDescent="0.3">
      <c r="A58" s="126">
        <v>20</v>
      </c>
      <c r="B58" s="31" t="s">
        <v>76</v>
      </c>
      <c r="C58" s="31" t="s">
        <v>77</v>
      </c>
      <c r="D58" s="31" t="s">
        <v>6</v>
      </c>
      <c r="E58" s="31" t="s">
        <v>6</v>
      </c>
      <c r="F58" s="31" t="s">
        <v>6</v>
      </c>
      <c r="G58" s="31" t="s">
        <v>54</v>
      </c>
      <c r="H58" s="67"/>
    </row>
    <row r="59" spans="1:8" ht="105.75" hidden="1" customHeight="1" x14ac:dyDescent="0.3">
      <c r="A59" s="126">
        <v>20</v>
      </c>
      <c r="B59" s="31" t="s">
        <v>76</v>
      </c>
      <c r="C59" s="31" t="s">
        <v>77</v>
      </c>
      <c r="D59" s="31" t="s">
        <v>6</v>
      </c>
      <c r="E59" s="31" t="s">
        <v>78</v>
      </c>
      <c r="F59" s="31" t="s">
        <v>78</v>
      </c>
      <c r="G59" s="31" t="s">
        <v>54</v>
      </c>
      <c r="H59" s="67"/>
    </row>
    <row r="60" spans="1:8" ht="120.75" hidden="1" thickBot="1" x14ac:dyDescent="0.3">
      <c r="A60" s="126">
        <v>20</v>
      </c>
      <c r="B60" s="31" t="s">
        <v>76</v>
      </c>
      <c r="C60" s="31" t="s">
        <v>77</v>
      </c>
      <c r="D60" s="31" t="s">
        <v>6</v>
      </c>
      <c r="E60" s="31" t="s">
        <v>60</v>
      </c>
      <c r="F60" s="31" t="s">
        <v>60</v>
      </c>
      <c r="G60" s="31" t="s">
        <v>54</v>
      </c>
      <c r="H60" s="67"/>
    </row>
    <row r="61" spans="1:8" ht="120.75" hidden="1" thickBot="1" x14ac:dyDescent="0.3">
      <c r="A61" s="126">
        <v>20</v>
      </c>
      <c r="B61" s="31" t="s">
        <v>76</v>
      </c>
      <c r="C61" s="31" t="s">
        <v>77</v>
      </c>
      <c r="D61" s="31" t="s">
        <v>6</v>
      </c>
      <c r="E61" s="31" t="s">
        <v>61</v>
      </c>
      <c r="F61" s="31" t="s">
        <v>53</v>
      </c>
      <c r="G61" s="31" t="s">
        <v>54</v>
      </c>
      <c r="H61" s="67"/>
    </row>
    <row r="62" spans="1:8" ht="120.75" hidden="1" thickBot="1" x14ac:dyDescent="0.3">
      <c r="A62" s="126">
        <v>20</v>
      </c>
      <c r="B62" s="31" t="s">
        <v>76</v>
      </c>
      <c r="C62" s="31" t="s">
        <v>77</v>
      </c>
      <c r="D62" s="31" t="s">
        <v>6</v>
      </c>
      <c r="E62" s="31" t="s">
        <v>0</v>
      </c>
      <c r="F62" s="31" t="s">
        <v>0</v>
      </c>
      <c r="G62" s="31" t="s">
        <v>54</v>
      </c>
      <c r="H62" s="67"/>
    </row>
    <row r="63" spans="1:8" ht="120.75" hidden="1" thickBot="1" x14ac:dyDescent="0.3">
      <c r="A63" s="126">
        <v>20</v>
      </c>
      <c r="B63" s="31" t="s">
        <v>76</v>
      </c>
      <c r="C63" s="31" t="s">
        <v>77</v>
      </c>
      <c r="D63" s="31" t="s">
        <v>6</v>
      </c>
      <c r="E63" s="31" t="s">
        <v>62</v>
      </c>
      <c r="F63" s="31" t="s">
        <v>62</v>
      </c>
      <c r="G63" s="31" t="s">
        <v>54</v>
      </c>
      <c r="H63" s="67"/>
    </row>
    <row r="64" spans="1:8" ht="120.75" hidden="1" thickBot="1" x14ac:dyDescent="0.3">
      <c r="A64" s="126">
        <v>20</v>
      </c>
      <c r="B64" s="31" t="s">
        <v>76</v>
      </c>
      <c r="C64" s="31" t="s">
        <v>77</v>
      </c>
      <c r="D64" s="31" t="s">
        <v>6</v>
      </c>
      <c r="E64" s="31" t="s">
        <v>9</v>
      </c>
      <c r="F64" s="31" t="s">
        <v>9</v>
      </c>
      <c r="G64" s="31" t="s">
        <v>54</v>
      </c>
      <c r="H64" s="67"/>
    </row>
    <row r="65" spans="1:8" ht="120.75" hidden="1" thickBot="1" x14ac:dyDescent="0.3">
      <c r="A65" s="126">
        <v>20</v>
      </c>
      <c r="B65" s="31" t="s">
        <v>76</v>
      </c>
      <c r="C65" s="31" t="s">
        <v>77</v>
      </c>
      <c r="D65" s="31" t="s">
        <v>6</v>
      </c>
      <c r="E65" s="31" t="s">
        <v>20</v>
      </c>
      <c r="F65" s="31" t="s">
        <v>20</v>
      </c>
      <c r="G65" s="31" t="s">
        <v>54</v>
      </c>
      <c r="H65" s="67"/>
    </row>
    <row r="66" spans="1:8" ht="120.75" hidden="1" thickBot="1" x14ac:dyDescent="0.3">
      <c r="A66" s="126">
        <v>20</v>
      </c>
      <c r="B66" s="31" t="s">
        <v>76</v>
      </c>
      <c r="C66" s="31" t="s">
        <v>77</v>
      </c>
      <c r="D66" s="31" t="s">
        <v>6</v>
      </c>
      <c r="E66" s="31" t="s">
        <v>51</v>
      </c>
      <c r="F66" s="31" t="s">
        <v>51</v>
      </c>
      <c r="G66" s="31" t="s">
        <v>54</v>
      </c>
      <c r="H66" s="67"/>
    </row>
    <row r="67" spans="1:8" ht="120.75" hidden="1" thickBot="1" x14ac:dyDescent="0.3">
      <c r="A67" s="126">
        <v>20</v>
      </c>
      <c r="B67" s="31" t="s">
        <v>76</v>
      </c>
      <c r="C67" s="31" t="s">
        <v>77</v>
      </c>
      <c r="D67" s="31" t="s">
        <v>6</v>
      </c>
      <c r="E67" s="31" t="s">
        <v>26</v>
      </c>
      <c r="F67" s="31" t="s">
        <v>58</v>
      </c>
      <c r="G67" s="31" t="s">
        <v>54</v>
      </c>
      <c r="H67" s="67"/>
    </row>
    <row r="68" spans="1:8" ht="120.75" hidden="1" thickBot="1" x14ac:dyDescent="0.3">
      <c r="A68" s="127">
        <v>20</v>
      </c>
      <c r="B68" s="43" t="s">
        <v>76</v>
      </c>
      <c r="C68" s="43" t="s">
        <v>77</v>
      </c>
      <c r="D68" s="43" t="s">
        <v>6</v>
      </c>
      <c r="E68" s="29" t="s">
        <v>79</v>
      </c>
      <c r="F68" s="29" t="s">
        <v>79</v>
      </c>
      <c r="G68" s="43" t="s">
        <v>54</v>
      </c>
      <c r="H68" s="68"/>
    </row>
    <row r="69" spans="1:8" ht="75.75" thickBot="1" x14ac:dyDescent="0.3">
      <c r="A69" s="122">
        <v>21</v>
      </c>
      <c r="B69" s="30" t="s">
        <v>7</v>
      </c>
      <c r="C69" s="30" t="s">
        <v>80</v>
      </c>
      <c r="D69" s="69" t="s">
        <v>53</v>
      </c>
      <c r="E69" s="70" t="s">
        <v>9</v>
      </c>
      <c r="F69" s="70" t="s">
        <v>41</v>
      </c>
      <c r="G69" s="69" t="s">
        <v>81</v>
      </c>
      <c r="H69" s="22" t="s">
        <v>47</v>
      </c>
    </row>
    <row r="70" spans="1:8" ht="75.75" thickBot="1" x14ac:dyDescent="0.3">
      <c r="A70" s="128">
        <v>22</v>
      </c>
      <c r="B70" s="88" t="s">
        <v>8</v>
      </c>
      <c r="C70" s="88" t="s">
        <v>82</v>
      </c>
      <c r="D70" s="89" t="s">
        <v>9</v>
      </c>
      <c r="E70" s="89" t="s">
        <v>9</v>
      </c>
      <c r="F70" s="89" t="s">
        <v>41</v>
      </c>
      <c r="G70" s="88" t="s">
        <v>64</v>
      </c>
      <c r="H70" s="90" t="s">
        <v>47</v>
      </c>
    </row>
    <row r="71" spans="1:8" ht="75.75" hidden="1" thickBot="1" x14ac:dyDescent="0.3">
      <c r="A71" s="122">
        <v>23</v>
      </c>
      <c r="B71" s="30" t="s">
        <v>83</v>
      </c>
      <c r="C71" s="20" t="s">
        <v>84</v>
      </c>
      <c r="D71" s="70" t="s">
        <v>9</v>
      </c>
      <c r="E71" s="70" t="s">
        <v>9</v>
      </c>
      <c r="F71" s="70" t="s">
        <v>9</v>
      </c>
      <c r="G71" s="30" t="s">
        <v>64</v>
      </c>
      <c r="H71" s="21"/>
    </row>
    <row r="72" spans="1:8" ht="121.5" hidden="1" customHeight="1" thickBot="1" x14ac:dyDescent="0.3">
      <c r="A72" s="129">
        <v>24</v>
      </c>
      <c r="B72" s="73" t="s">
        <v>85</v>
      </c>
      <c r="C72" s="73" t="s">
        <v>86</v>
      </c>
      <c r="D72" s="87" t="s">
        <v>9</v>
      </c>
      <c r="E72" s="87" t="s">
        <v>9</v>
      </c>
      <c r="F72" s="87" t="s">
        <v>9</v>
      </c>
      <c r="G72" s="73" t="s">
        <v>64</v>
      </c>
      <c r="H72" s="74"/>
    </row>
    <row r="73" spans="1:8" ht="47.25" customHeight="1" thickBot="1" x14ac:dyDescent="0.3">
      <c r="A73" s="130">
        <v>25</v>
      </c>
      <c r="B73" s="12" t="s">
        <v>11</v>
      </c>
      <c r="C73" s="12" t="s">
        <v>88</v>
      </c>
      <c r="D73" s="12" t="s">
        <v>12</v>
      </c>
      <c r="E73" s="12" t="s">
        <v>12</v>
      </c>
      <c r="F73" s="92" t="s">
        <v>41</v>
      </c>
      <c r="G73" s="12" t="s">
        <v>64</v>
      </c>
      <c r="H73" s="93" t="s">
        <v>47</v>
      </c>
    </row>
    <row r="74" spans="1:8" ht="75.75" thickBot="1" x14ac:dyDescent="0.3">
      <c r="A74" s="131">
        <v>26</v>
      </c>
      <c r="B74" s="72" t="s">
        <v>13</v>
      </c>
      <c r="C74" s="25" t="s">
        <v>89</v>
      </c>
      <c r="D74" s="25" t="s">
        <v>14</v>
      </c>
      <c r="E74" s="25" t="s">
        <v>14</v>
      </c>
      <c r="F74" s="96" t="s">
        <v>41</v>
      </c>
      <c r="G74" s="27" t="s">
        <v>64</v>
      </c>
      <c r="H74" s="97" t="s">
        <v>47</v>
      </c>
    </row>
    <row r="75" spans="1:8" ht="90.75" thickBot="1" x14ac:dyDescent="0.3">
      <c r="A75" s="132">
        <v>27</v>
      </c>
      <c r="B75" s="91" t="s">
        <v>90</v>
      </c>
      <c r="C75" s="12" t="s">
        <v>91</v>
      </c>
      <c r="D75" s="133" t="s">
        <v>53</v>
      </c>
      <c r="E75" s="92" t="s">
        <v>9</v>
      </c>
      <c r="F75" s="92" t="s">
        <v>41</v>
      </c>
      <c r="G75" s="133" t="s">
        <v>107</v>
      </c>
      <c r="H75" s="93" t="s">
        <v>47</v>
      </c>
    </row>
    <row r="76" spans="1:8" ht="180.75" hidden="1" thickBot="1" x14ac:dyDescent="0.3">
      <c r="A76" s="135">
        <v>28</v>
      </c>
      <c r="B76" s="136" t="s">
        <v>92</v>
      </c>
      <c r="C76" s="46" t="s">
        <v>93</v>
      </c>
      <c r="D76" s="137" t="s">
        <v>53</v>
      </c>
      <c r="E76" s="136" t="s">
        <v>9</v>
      </c>
      <c r="F76" s="136" t="s">
        <v>9</v>
      </c>
      <c r="G76" s="137" t="s">
        <v>108</v>
      </c>
      <c r="H76" s="138"/>
    </row>
    <row r="77" spans="1:8" ht="180.75" hidden="1" thickBot="1" x14ac:dyDescent="0.3">
      <c r="A77" s="139">
        <v>28</v>
      </c>
      <c r="B77" s="140" t="s">
        <v>92</v>
      </c>
      <c r="C77" s="4" t="s">
        <v>93</v>
      </c>
      <c r="D77" s="7" t="s">
        <v>53</v>
      </c>
      <c r="E77" s="4" t="s">
        <v>26</v>
      </c>
      <c r="F77" s="4" t="s">
        <v>53</v>
      </c>
      <c r="G77" s="137" t="s">
        <v>108</v>
      </c>
      <c r="H77" s="141"/>
    </row>
    <row r="78" spans="1:8" ht="180.75" hidden="1" thickBot="1" x14ac:dyDescent="0.3">
      <c r="A78" s="139">
        <v>28</v>
      </c>
      <c r="B78" s="140" t="s">
        <v>92</v>
      </c>
      <c r="C78" s="4" t="s">
        <v>93</v>
      </c>
      <c r="D78" s="7" t="s">
        <v>53</v>
      </c>
      <c r="E78" s="4" t="s">
        <v>94</v>
      </c>
      <c r="F78" s="4" t="s">
        <v>94</v>
      </c>
      <c r="G78" s="137" t="s">
        <v>108</v>
      </c>
      <c r="H78" s="141"/>
    </row>
    <row r="79" spans="1:8" ht="180.75" hidden="1" thickBot="1" x14ac:dyDescent="0.3">
      <c r="A79" s="139">
        <v>28</v>
      </c>
      <c r="B79" s="140" t="s">
        <v>92</v>
      </c>
      <c r="C79" s="4" t="s">
        <v>93</v>
      </c>
      <c r="D79" s="7" t="s">
        <v>53</v>
      </c>
      <c r="E79" s="4" t="s">
        <v>14</v>
      </c>
      <c r="F79" s="4" t="s">
        <v>53</v>
      </c>
      <c r="G79" s="137" t="s">
        <v>108</v>
      </c>
      <c r="H79" s="141"/>
    </row>
    <row r="80" spans="1:8" ht="180.75" hidden="1" thickBot="1" x14ac:dyDescent="0.3">
      <c r="A80" s="139">
        <v>28</v>
      </c>
      <c r="B80" s="140" t="s">
        <v>92</v>
      </c>
      <c r="C80" s="4" t="s">
        <v>93</v>
      </c>
      <c r="D80" s="7" t="s">
        <v>53</v>
      </c>
      <c r="E80" s="4" t="s">
        <v>95</v>
      </c>
      <c r="F80" s="4" t="s">
        <v>53</v>
      </c>
      <c r="G80" s="137" t="s">
        <v>108</v>
      </c>
      <c r="H80" s="141"/>
    </row>
    <row r="81" spans="1:8" ht="180.75" hidden="1" thickBot="1" x14ac:dyDescent="0.3">
      <c r="A81" s="139">
        <v>28</v>
      </c>
      <c r="B81" s="140" t="s">
        <v>92</v>
      </c>
      <c r="C81" s="4" t="s">
        <v>93</v>
      </c>
      <c r="D81" s="7" t="s">
        <v>53</v>
      </c>
      <c r="E81" s="4" t="s">
        <v>59</v>
      </c>
      <c r="F81" s="4" t="s">
        <v>53</v>
      </c>
      <c r="G81" s="137" t="s">
        <v>108</v>
      </c>
      <c r="H81" s="141"/>
    </row>
    <row r="82" spans="1:8" ht="180.75" hidden="1" thickBot="1" x14ac:dyDescent="0.3">
      <c r="A82" s="139">
        <v>28</v>
      </c>
      <c r="B82" s="140" t="s">
        <v>92</v>
      </c>
      <c r="C82" s="4" t="s">
        <v>93</v>
      </c>
      <c r="D82" s="7" t="s">
        <v>53</v>
      </c>
      <c r="E82" s="4" t="s">
        <v>4</v>
      </c>
      <c r="F82" s="4" t="s">
        <v>4</v>
      </c>
      <c r="G82" s="137" t="s">
        <v>108</v>
      </c>
      <c r="H82" s="141"/>
    </row>
    <row r="83" spans="1:8" ht="180.75" hidden="1" thickBot="1" x14ac:dyDescent="0.3">
      <c r="A83" s="139">
        <v>28</v>
      </c>
      <c r="B83" s="140" t="s">
        <v>92</v>
      </c>
      <c r="C83" s="4" t="s">
        <v>93</v>
      </c>
      <c r="D83" s="7" t="s">
        <v>53</v>
      </c>
      <c r="E83" s="4" t="s">
        <v>96</v>
      </c>
      <c r="F83" s="4" t="s">
        <v>53</v>
      </c>
      <c r="G83" s="137" t="s">
        <v>108</v>
      </c>
      <c r="H83" s="141"/>
    </row>
    <row r="84" spans="1:8" ht="180.75" hidden="1" thickBot="1" x14ac:dyDescent="0.3">
      <c r="A84" s="139">
        <v>28</v>
      </c>
      <c r="B84" s="140" t="s">
        <v>92</v>
      </c>
      <c r="C84" s="4" t="s">
        <v>93</v>
      </c>
      <c r="D84" s="7" t="s">
        <v>53</v>
      </c>
      <c r="E84" s="4" t="s">
        <v>97</v>
      </c>
      <c r="F84" s="4" t="s">
        <v>97</v>
      </c>
      <c r="G84" s="137" t="s">
        <v>108</v>
      </c>
      <c r="H84" s="141"/>
    </row>
    <row r="85" spans="1:8" ht="180.75" hidden="1" thickBot="1" x14ac:dyDescent="0.3">
      <c r="A85" s="139">
        <v>28</v>
      </c>
      <c r="B85" s="140" t="s">
        <v>92</v>
      </c>
      <c r="C85" s="4" t="s">
        <v>93</v>
      </c>
      <c r="D85" s="7" t="s">
        <v>53</v>
      </c>
      <c r="E85" s="4" t="s">
        <v>58</v>
      </c>
      <c r="F85" s="4" t="s">
        <v>58</v>
      </c>
      <c r="G85" s="137" t="s">
        <v>108</v>
      </c>
      <c r="H85" s="141"/>
    </row>
    <row r="86" spans="1:8" ht="180.75" hidden="1" thickBot="1" x14ac:dyDescent="0.3">
      <c r="A86" s="139">
        <v>28</v>
      </c>
      <c r="B86" s="140" t="s">
        <v>92</v>
      </c>
      <c r="C86" s="4" t="s">
        <v>93</v>
      </c>
      <c r="D86" s="7" t="s">
        <v>53</v>
      </c>
      <c r="E86" s="4" t="s">
        <v>20</v>
      </c>
      <c r="F86" s="4" t="s">
        <v>53</v>
      </c>
      <c r="G86" s="137" t="s">
        <v>108</v>
      </c>
      <c r="H86" s="141"/>
    </row>
    <row r="87" spans="1:8" ht="180.75" hidden="1" thickBot="1" x14ac:dyDescent="0.3">
      <c r="A87" s="139">
        <v>28</v>
      </c>
      <c r="B87" s="140" t="s">
        <v>92</v>
      </c>
      <c r="C87" s="4" t="s">
        <v>93</v>
      </c>
      <c r="D87" s="7" t="s">
        <v>53</v>
      </c>
      <c r="E87" s="4" t="s">
        <v>98</v>
      </c>
      <c r="F87" s="4" t="s">
        <v>98</v>
      </c>
      <c r="G87" s="137" t="s">
        <v>108</v>
      </c>
      <c r="H87" s="141"/>
    </row>
    <row r="88" spans="1:8" ht="180.75" hidden="1" thickBot="1" x14ac:dyDescent="0.3">
      <c r="A88" s="139">
        <v>28</v>
      </c>
      <c r="B88" s="140" t="s">
        <v>92</v>
      </c>
      <c r="C88" s="4" t="s">
        <v>93</v>
      </c>
      <c r="D88" s="7" t="s">
        <v>53</v>
      </c>
      <c r="E88" s="4" t="s">
        <v>51</v>
      </c>
      <c r="F88" s="4" t="s">
        <v>53</v>
      </c>
      <c r="G88" s="137" t="s">
        <v>108</v>
      </c>
      <c r="H88" s="141"/>
    </row>
    <row r="89" spans="1:8" ht="180.75" hidden="1" thickBot="1" x14ac:dyDescent="0.3">
      <c r="A89" s="146">
        <v>28</v>
      </c>
      <c r="B89" s="147" t="s">
        <v>92</v>
      </c>
      <c r="C89" s="148" t="s">
        <v>93</v>
      </c>
      <c r="D89" s="149" t="s">
        <v>53</v>
      </c>
      <c r="E89" s="147" t="s">
        <v>99</v>
      </c>
      <c r="F89" s="147" t="s">
        <v>99</v>
      </c>
      <c r="G89" s="137" t="s">
        <v>108</v>
      </c>
      <c r="H89" s="150"/>
    </row>
    <row r="90" spans="1:8" ht="75.75" thickBot="1" x14ac:dyDescent="0.3">
      <c r="A90" s="151">
        <v>29</v>
      </c>
      <c r="B90" s="71" t="s">
        <v>15</v>
      </c>
      <c r="C90" s="20" t="s">
        <v>100</v>
      </c>
      <c r="D90" s="134" t="s">
        <v>53</v>
      </c>
      <c r="E90" s="20" t="s">
        <v>52</v>
      </c>
      <c r="F90" s="94" t="s">
        <v>41</v>
      </c>
      <c r="G90" s="69" t="s">
        <v>101</v>
      </c>
      <c r="H90" s="95" t="s">
        <v>47</v>
      </c>
    </row>
    <row r="91" spans="1:8" ht="135" hidden="1" customHeight="1" x14ac:dyDescent="0.3">
      <c r="A91" s="135">
        <v>30</v>
      </c>
      <c r="B91" s="136" t="s">
        <v>102</v>
      </c>
      <c r="C91" s="46" t="s">
        <v>103</v>
      </c>
      <c r="D91" s="46" t="s">
        <v>16</v>
      </c>
      <c r="E91" s="46" t="s">
        <v>16</v>
      </c>
      <c r="F91" s="46" t="s">
        <v>16</v>
      </c>
      <c r="G91" s="46" t="s">
        <v>64</v>
      </c>
      <c r="H91" s="138"/>
    </row>
    <row r="92" spans="1:8" ht="135.75" hidden="1" customHeight="1" x14ac:dyDescent="0.3">
      <c r="A92" s="139">
        <v>30</v>
      </c>
      <c r="B92" s="140" t="s">
        <v>102</v>
      </c>
      <c r="C92" s="4" t="s">
        <v>103</v>
      </c>
      <c r="D92" s="4" t="s">
        <v>16</v>
      </c>
      <c r="E92" s="4" t="s">
        <v>59</v>
      </c>
      <c r="F92" s="4" t="s">
        <v>59</v>
      </c>
      <c r="G92" s="4" t="s">
        <v>64</v>
      </c>
      <c r="H92" s="141"/>
    </row>
    <row r="93" spans="1:8" ht="138" hidden="1" customHeight="1" x14ac:dyDescent="0.3">
      <c r="A93" s="139">
        <v>30</v>
      </c>
      <c r="B93" s="140" t="s">
        <v>102</v>
      </c>
      <c r="C93" s="4" t="s">
        <v>103</v>
      </c>
      <c r="D93" s="4" t="s">
        <v>16</v>
      </c>
      <c r="E93" s="4" t="s">
        <v>4</v>
      </c>
      <c r="F93" s="4" t="s">
        <v>104</v>
      </c>
      <c r="G93" s="4" t="s">
        <v>64</v>
      </c>
      <c r="H93" s="141"/>
    </row>
    <row r="94" spans="1:8" ht="135" hidden="1" customHeight="1" thickBot="1" x14ac:dyDescent="0.3">
      <c r="A94" s="142">
        <v>30</v>
      </c>
      <c r="B94" s="143" t="s">
        <v>102</v>
      </c>
      <c r="C94" s="144" t="s">
        <v>103</v>
      </c>
      <c r="D94" s="144" t="s">
        <v>16</v>
      </c>
      <c r="E94" s="144" t="s">
        <v>26</v>
      </c>
      <c r="F94" s="144" t="s">
        <v>26</v>
      </c>
      <c r="G94" s="144" t="s">
        <v>64</v>
      </c>
      <c r="H94" s="145"/>
    </row>
    <row r="95" spans="1:8" ht="60" x14ac:dyDescent="0.25">
      <c r="A95" s="290">
        <v>31</v>
      </c>
      <c r="B95" s="72" t="s">
        <v>102</v>
      </c>
      <c r="C95" s="25" t="s">
        <v>105</v>
      </c>
      <c r="D95" s="25" t="s">
        <v>2</v>
      </c>
      <c r="E95" s="25" t="s">
        <v>2</v>
      </c>
      <c r="F95" s="96" t="s">
        <v>41</v>
      </c>
      <c r="G95" s="27" t="s">
        <v>101</v>
      </c>
      <c r="H95" s="97" t="s">
        <v>47</v>
      </c>
    </row>
    <row r="96" spans="1:8" x14ac:dyDescent="0.25">
      <c r="C96" s="1"/>
    </row>
    <row r="97" spans="3:3" x14ac:dyDescent="0.25">
      <c r="C97" s="1"/>
    </row>
    <row r="98" spans="3:3" x14ac:dyDescent="0.25">
      <c r="C98" s="1"/>
    </row>
  </sheetData>
  <hyperlinks>
    <hyperlink ref="C6" r:id="rId1" display="https://cbrportal.cbr.ru/sites/dud/DataCTRL/DataList_v1/SitePages/Соглашение.aspx?cudID=24" xr:uid="{00000000-0004-0000-0900-000000000000}"/>
    <hyperlink ref="C10" r:id="rId2" display="https://cbrportal.cbr.ru/sites/dud/DataCTRL/DataList_v1/SitePages/Соглашение.aspx?cudID=19" xr:uid="{00000000-0004-0000-0900-000001000000}"/>
    <hyperlink ref="C31" r:id="rId3" display="https://cbrportal.cbr.ru/sites/dud/DataCTRL/DataList_v1/SitePages/Соглашение.aspx?cudID=11" xr:uid="{00000000-0004-0000-0900-000002000000}"/>
    <hyperlink ref="C32" r:id="rId4" display="https://cbrportal.cbr.ru/sites/dud/DataCTRL/DataList_v1/SitePages/Соглашение.aspx?cudID=29" xr:uid="{00000000-0004-0000-0900-000003000000}"/>
  </hyperlinks>
  <pageMargins left="0.70866141732283472" right="0.70866141732283472" top="0.74803149606299213" bottom="0.74803149606299213" header="0.31496062992125984" footer="0.31496062992125984"/>
  <pageSetup paperSize="9" scale="65"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Резюме</vt:lpstr>
      <vt:lpstr>Подготовка данных</vt:lpstr>
      <vt:lpstr>Отправка данных</vt:lpstr>
      <vt:lpstr>Подробности1</vt:lpstr>
      <vt:lpstr>Ведение соглашений</vt:lpstr>
      <vt:lpstr>ИсхоДан2</vt:lpstr>
      <vt:lpstr>РабДан</vt:lpstr>
      <vt:lpstr>РабСвод</vt:lpstr>
      <vt:lpstr>Участники компл. соглашений</vt:lpstr>
      <vt:lpstr>Лист2</vt:lpstr>
      <vt:lpstr>ИсхоДан1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Клименко Ольга Викторовна</dc:creator>
  <cp:lastModifiedBy>Valery Artemyev</cp:lastModifiedBy>
  <cp:lastPrinted>2024-03-27T09:10:02Z</cp:lastPrinted>
  <dcterms:created xsi:type="dcterms:W3CDTF">2024-03-25T09:17:37Z</dcterms:created>
  <dcterms:modified xsi:type="dcterms:W3CDTF">2025-03-31T11:32:12Z</dcterms:modified>
</cp:coreProperties>
</file>