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9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1.xml" ContentType="application/vnd.ms-excel.person+xml"/>
  <Override PartName="/xl/persons/person15.xml" ContentType="application/vnd.ms-excel.person+xml"/>
  <Override PartName="/xl/persons/person7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6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16.xml" ContentType="application/vnd.ms-excel.person+xml"/>
  <Override PartName="/xl/persons/person3.xml" ContentType="application/vnd.ms-excel.person+xml"/>
  <Override PartName="/xl/persons/person17.xml" ContentType="application/vnd.ms-excel.person+xml"/>
  <Override PartName="/xl/persons/person2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56" documentId="8_{DFB4B1D6-8C21-44AA-A569-3C0A16BA5605}" xr6:coauthVersionLast="47" xr6:coauthVersionMax="47" xr10:uidLastSave="{BFF9F71C-59D9-4B2A-A9ED-E050EA547670}"/>
  <bookViews>
    <workbookView xWindow="-120" yWindow="-120" windowWidth="20730" windowHeight="11310" tabRatio="750" firstSheet="1" activeTab="1" xr2:uid="{00000000-000D-0000-FFFF-FFFF00000000}"/>
  </bookViews>
  <sheets>
    <sheet name="sql1&gt;onHand" sheetId="48" r:id="rId1"/>
    <sheet name="Sheet8" sheetId="59" r:id="rId2"/>
    <sheet name="sql3&gt;908byPcba" sheetId="58" r:id="rId3"/>
    <sheet name="sql2&gt;(SW)sviN2cusN" sheetId="52" r:id="rId4"/>
    <sheet name="sql4&gt;byTester" sheetId="55" r:id="rId5"/>
    <sheet name="sql5&gt;revenue" sheetId="54" r:id="rId6"/>
    <sheet name="m&gt;23Oct04" sheetId="57" r:id="rId7"/>
    <sheet name="Sheet10" sheetId="56" r:id="rId8"/>
    <sheet name="BIU" sheetId="51" r:id="rId9"/>
    <sheet name="Rank B" sheetId="44" r:id="rId10"/>
    <sheet name="Rank G" sheetId="49" r:id="rId11"/>
    <sheet name="Z" sheetId="50" r:id="rId12"/>
    <sheet name="Today" sheetId="32" r:id="rId13"/>
    <sheet name="Sheet9" sheetId="45" r:id="rId14"/>
    <sheet name="Diary" sheetId="26" r:id="rId15"/>
    <sheet name="Priority Matrix" sheetId="40" r:id="rId16"/>
    <sheet name="LNK 22-8-B" sheetId="39" r:id="rId17"/>
    <sheet name="22AJ" sheetId="43" r:id="rId18"/>
    <sheet name="RTK" sheetId="41" r:id="rId19"/>
    <sheet name="Sheet6" sheetId="42" r:id="rId20"/>
    <sheet name="Time" sheetId="38" r:id="rId21"/>
    <sheet name="Money" sheetId="36" r:id="rId22"/>
    <sheet name="リスト" sheetId="34" r:id="rId23"/>
    <sheet name="Sheet7" sheetId="33" r:id="rId24"/>
    <sheet name="2101" sheetId="19" r:id="rId25"/>
    <sheet name="Sheet2" sheetId="25" r:id="rId26"/>
    <sheet name="Sheet4" sheetId="28" r:id="rId27"/>
    <sheet name="Color" sheetId="29" r:id="rId28"/>
    <sheet name="Sheet5" sheetId="30" r:id="rId29"/>
    <sheet name="Sheet3" sheetId="31" r:id="rId30"/>
    <sheet name="Sheet1" sheetId="24" state="hidden" r:id="rId31"/>
    <sheet name="LNK-Family" sheetId="21" state="hidden" r:id="rId32"/>
    <sheet name="Done 100%1W" sheetId="20" state="hidden" r:id="rId33"/>
    <sheet name="fd" sheetId="13" state="hidden" r:id="rId34"/>
    <sheet name="List" sheetId="11" state="hidden" r:id="rId35"/>
  </sheets>
  <externalReferences>
    <externalReference r:id="rId36"/>
  </externalReferences>
  <definedNames>
    <definedName name="_xlnm._FilterDatabase" localSheetId="24" hidden="1">'2101'!$B$1:$O$214</definedName>
    <definedName name="_xlnm._FilterDatabase" localSheetId="17" hidden="1">'22AJ'!$A$3:$F$21</definedName>
    <definedName name="_xlnm._FilterDatabase" localSheetId="32" hidden="1">'Done 100%1W'!$A$1:$M$244</definedName>
    <definedName name="_xlnm._FilterDatabase" localSheetId="34" hidden="1">List!$A$1:$K$153</definedName>
    <definedName name="_xlnm._FilterDatabase" localSheetId="16" hidden="1">'LNK 22-8-B'!$A$3:$AM$179</definedName>
    <definedName name="_xlnm._FilterDatabase" localSheetId="9" hidden="1">'Rank B'!$A$3:$R$274</definedName>
    <definedName name="_xlnm._FilterDatabase" localSheetId="0" hidden="1">'sql1&gt;onHand'!$A$4:$AM$58</definedName>
    <definedName name="_xlnm._FilterDatabase" localSheetId="3" hidden="1">'sql2&gt;(SW)sviN2cusN'!$A$1:$I$37</definedName>
    <definedName name="_xlnm._FilterDatabase" localSheetId="2" hidden="1">'sql3&gt;908byPcba'!$A$1:$I$23</definedName>
    <definedName name="_xlnm._FilterDatabase" localSheetId="12" hidden="1">Today!$A$5:$AH$141</definedName>
    <definedName name="USD_2_THB">[1]Info!$E$91</definedName>
  </definedNames>
  <calcPr calcId="191028"/>
  <fileRecoveryPr autoRecover="0"/>
</workbook>
</file>

<file path=xl/calcChain.xml><?xml version="1.0" encoding="utf-8"?>
<calcChain xmlns="http://schemas.openxmlformats.org/spreadsheetml/2006/main">
  <c r="AQ182" i="50" l="1"/>
  <c r="A127" i="50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V118" i="50"/>
  <c r="T117" i="50"/>
  <c r="O117" i="50"/>
  <c r="AQ404" i="50"/>
  <c r="A349" i="50"/>
  <c r="A359" i="50" s="1"/>
  <c r="A360" i="50" s="1"/>
  <c r="A361" i="50" s="1"/>
  <c r="A362" i="50" s="1"/>
  <c r="A363" i="50" s="1"/>
  <c r="A364" i="50" s="1"/>
  <c r="A365" i="50" s="1"/>
  <c r="A366" i="50" s="1"/>
  <c r="A367" i="50" s="1"/>
  <c r="A368" i="50" s="1"/>
  <c r="A369" i="50" s="1"/>
  <c r="A370" i="50" s="1"/>
  <c r="A371" i="50" s="1"/>
  <c r="A372" i="50" s="1"/>
  <c r="A373" i="50" s="1"/>
  <c r="A374" i="50" s="1"/>
  <c r="A375" i="50" s="1"/>
  <c r="A376" i="50" s="1"/>
  <c r="A377" i="50" s="1"/>
  <c r="A378" i="50" s="1"/>
  <c r="A379" i="50" s="1"/>
  <c r="A380" i="50" s="1"/>
  <c r="A381" i="50" s="1"/>
  <c r="A382" i="50" s="1"/>
  <c r="A383" i="50" s="1"/>
  <c r="A384" i="50" s="1"/>
  <c r="A385" i="50" s="1"/>
  <c r="A386" i="50" s="1"/>
  <c r="A387" i="50" s="1"/>
  <c r="A388" i="50" s="1"/>
  <c r="A389" i="50" s="1"/>
  <c r="A390" i="50" s="1"/>
  <c r="A391" i="50" s="1"/>
  <c r="A392" i="50" s="1"/>
  <c r="A393" i="50" s="1"/>
  <c r="A394" i="50" s="1"/>
  <c r="A395" i="50" s="1"/>
  <c r="A396" i="50" s="1"/>
  <c r="A397" i="50" s="1"/>
  <c r="A398" i="50" s="1"/>
  <c r="A399" i="50" s="1"/>
  <c r="A400" i="50" s="1"/>
  <c r="A401" i="50" s="1"/>
  <c r="A402" i="50" s="1"/>
  <c r="A403" i="50" s="1"/>
  <c r="A404" i="50" s="1"/>
  <c r="A405" i="50" s="1"/>
  <c r="A406" i="50" s="1"/>
  <c r="A407" i="50" s="1"/>
  <c r="A408" i="50" s="1"/>
  <c r="A409" i="50" s="1"/>
  <c r="A410" i="50" s="1"/>
  <c r="A411" i="50" s="1"/>
  <c r="A412" i="50" s="1"/>
  <c r="A413" i="50" s="1"/>
  <c r="A414" i="50" s="1"/>
  <c r="V340" i="50"/>
  <c r="T339" i="50"/>
  <c r="O339" i="50"/>
  <c r="AP4" i="50"/>
  <c r="AK4" i="50"/>
  <c r="AL4" i="50" s="1"/>
  <c r="AI4" i="50"/>
  <c r="AF4" i="50"/>
  <c r="AC4" i="50"/>
  <c r="AD4" i="50" s="1"/>
  <c r="AA4" i="50"/>
  <c r="Y4" i="50"/>
  <c r="H4" i="50"/>
  <c r="W4" i="50" s="1"/>
  <c r="B4" i="50"/>
  <c r="C4" i="50" s="1"/>
  <c r="AO4" i="48" l="1"/>
  <c r="AJ4" i="48"/>
  <c r="AK4" i="48" s="1"/>
  <c r="AH4" i="48"/>
  <c r="AE4" i="48"/>
  <c r="AB4" i="48"/>
  <c r="AC4" i="48" s="1"/>
  <c r="Z4" i="48"/>
  <c r="X4" i="48"/>
  <c r="G4" i="48"/>
  <c r="V4" i="48" s="1"/>
  <c r="B4" i="48"/>
  <c r="C4" i="48" s="1"/>
  <c r="A146" i="44"/>
  <c r="I31" i="11" l="1"/>
  <c r="H22" i="13"/>
  <c r="I6" i="20"/>
  <c r="H5" i="24"/>
  <c r="F6" i="24" s="1"/>
  <c r="F5" i="24"/>
  <c r="O35" i="29"/>
  <c r="P35" i="29" s="1"/>
  <c r="O34" i="29"/>
  <c r="P34" i="29" s="1"/>
  <c r="O33" i="29"/>
  <c r="P33" i="29" s="1"/>
  <c r="F162" i="19"/>
  <c r="F42" i="19"/>
  <c r="H6" i="19"/>
  <c r="R4" i="19"/>
  <c r="K10" i="38"/>
  <c r="L10" i="38" s="1"/>
  <c r="M10" i="38" s="1"/>
  <c r="G10" i="38"/>
  <c r="I10" i="38" s="1"/>
  <c r="K9" i="38"/>
  <c r="L9" i="38" s="1"/>
  <c r="M9" i="38" s="1"/>
  <c r="G9" i="38"/>
  <c r="I9" i="38" s="1"/>
  <c r="K8" i="38"/>
  <c r="L8" i="38" s="1"/>
  <c r="G8" i="38"/>
  <c r="I8" i="38" s="1"/>
  <c r="AK125" i="32"/>
  <c r="A70" i="32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P61" i="32"/>
  <c r="N60" i="32"/>
  <c r="I60" i="32"/>
  <c r="AJ5" i="32"/>
  <c r="AE5" i="32"/>
  <c r="AF5" i="32" s="1"/>
  <c r="AC5" i="32"/>
  <c r="Z5" i="32"/>
  <c r="W5" i="32"/>
  <c r="X5" i="32" s="1"/>
  <c r="U5" i="32"/>
  <c r="S5" i="32"/>
  <c r="E5" i="32"/>
  <c r="Q5" i="32" s="1"/>
  <c r="B5" i="32"/>
  <c r="C5" i="32" s="1"/>
  <c r="H4" i="32"/>
  <c r="A5" i="43"/>
  <c r="A6" i="43" s="1"/>
  <c r="A7" i="43" s="1"/>
  <c r="A8" i="43" s="1"/>
  <c r="A9" i="43" s="1"/>
  <c r="A10" i="43" s="1"/>
  <c r="A4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B3" i="43"/>
  <c r="C3" i="43" s="1"/>
  <c r="D3" i="43" s="1"/>
  <c r="E3" i="43" s="1"/>
  <c r="F3" i="43" s="1"/>
  <c r="C3" i="39"/>
  <c r="B3" i="39" s="1"/>
  <c r="E3" i="39" s="1"/>
  <c r="K3" i="39" s="1"/>
  <c r="L3" i="39" s="1"/>
  <c r="M3" i="39" s="1"/>
  <c r="N3" i="39" s="1"/>
  <c r="O3" i="39" s="1"/>
  <c r="P3" i="39" s="1"/>
  <c r="Q3" i="39" s="1"/>
  <c r="R3" i="39" s="1"/>
  <c r="S3" i="39" s="1"/>
  <c r="T3" i="39" s="1"/>
  <c r="U3" i="39" s="1"/>
  <c r="V3" i="39" s="1"/>
  <c r="W3" i="39" s="1"/>
  <c r="X3" i="39" s="1"/>
  <c r="Y3" i="39" s="1"/>
  <c r="Z3" i="39" s="1"/>
  <c r="AA3" i="39" s="1"/>
  <c r="AB3" i="39" s="1"/>
  <c r="AC3" i="39" s="1"/>
  <c r="AD3" i="39" s="1"/>
  <c r="AE3" i="39" s="1"/>
  <c r="AF3" i="39" s="1"/>
  <c r="AG3" i="39" s="1"/>
  <c r="AH3" i="39" s="1"/>
  <c r="AI3" i="39" s="1"/>
  <c r="AJ3" i="39" s="1"/>
  <c r="AK3" i="39" s="1"/>
  <c r="AL3" i="39" s="1"/>
  <c r="AM3" i="39" s="1"/>
  <c r="AN3" i="39" s="1"/>
  <c r="AO3" i="39" s="1"/>
  <c r="AP3" i="39" s="1"/>
  <c r="AQ3" i="39" s="1"/>
  <c r="AR3" i="39" s="1"/>
  <c r="AS3" i="39" s="1"/>
  <c r="AT3" i="39" s="1"/>
  <c r="AU3" i="39" s="1"/>
  <c r="AV3" i="39" s="1"/>
  <c r="AW3" i="39" s="1"/>
  <c r="AX3" i="39" s="1"/>
  <c r="AY3" i="39" s="1"/>
  <c r="AZ3" i="39" s="1"/>
  <c r="BA3" i="39" s="1"/>
  <c r="BB3" i="39" s="1"/>
  <c r="BC3" i="39" s="1"/>
  <c r="BD3" i="39" s="1"/>
  <c r="BE3" i="39" s="1"/>
  <c r="BF3" i="39" s="1"/>
  <c r="BG3" i="39" s="1"/>
  <c r="BH3" i="39" s="1"/>
  <c r="BI3" i="39" s="1"/>
  <c r="BJ3" i="39" s="1"/>
  <c r="BK3" i="39" s="1"/>
  <c r="BL3" i="39" s="1"/>
  <c r="BM3" i="39" s="1"/>
  <c r="BN3" i="39" s="1"/>
  <c r="BO3" i="39" s="1"/>
  <c r="BP3" i="39" s="1"/>
  <c r="BQ3" i="39" s="1"/>
  <c r="BR3" i="39" s="1"/>
  <c r="BS3" i="39" s="1"/>
  <c r="BT3" i="39" s="1"/>
  <c r="BU3" i="39" s="1"/>
  <c r="BV3" i="39" s="1"/>
  <c r="BW3" i="39" s="1"/>
  <c r="BX3" i="39" s="1"/>
  <c r="BY3" i="39" s="1"/>
  <c r="BZ3" i="39" s="1"/>
  <c r="CA3" i="39" s="1"/>
  <c r="CB3" i="39" s="1"/>
  <c r="CC3" i="39" s="1"/>
  <c r="CD3" i="39" s="1"/>
  <c r="CE3" i="39" s="1"/>
  <c r="CF3" i="39" s="1"/>
  <c r="CG3" i="39" s="1"/>
  <c r="CH3" i="39" s="1"/>
  <c r="CI3" i="39" s="1"/>
  <c r="CJ3" i="39" s="1"/>
  <c r="CK3" i="39" s="1"/>
  <c r="CL3" i="39" s="1"/>
  <c r="CM3" i="39" s="1"/>
  <c r="CN3" i="39" s="1"/>
  <c r="CO3" i="39" s="1"/>
  <c r="CP3" i="39" s="1"/>
  <c r="CQ3" i="39" s="1"/>
  <c r="CR3" i="39" s="1"/>
  <c r="CS3" i="39" s="1"/>
  <c r="CT3" i="39" s="1"/>
  <c r="CU3" i="39" s="1"/>
  <c r="CV3" i="39" s="1"/>
  <c r="CW3" i="39" s="1"/>
  <c r="CX3" i="39" s="1"/>
  <c r="CY3" i="39" s="1"/>
  <c r="CZ3" i="39" s="1"/>
  <c r="DA3" i="39" s="1"/>
  <c r="DB3" i="39" s="1"/>
  <c r="DC3" i="39" s="1"/>
  <c r="DD3" i="39" s="1"/>
  <c r="DE3" i="39" s="1"/>
  <c r="DF3" i="39" s="1"/>
  <c r="DG3" i="39" s="1"/>
  <c r="DH3" i="39" s="1"/>
  <c r="DI3" i="39" s="1"/>
  <c r="DJ3" i="39" s="1"/>
  <c r="DK3" i="39" s="1"/>
  <c r="DL3" i="39" s="1"/>
  <c r="DM3" i="39" s="1"/>
  <c r="DN3" i="39" s="1"/>
  <c r="DO3" i="39" s="1"/>
  <c r="DP3" i="39" s="1"/>
  <c r="DQ3" i="39" s="1"/>
  <c r="DR3" i="39" s="1"/>
  <c r="DS3" i="39" s="1"/>
  <c r="DT3" i="39" s="1"/>
  <c r="DU3" i="39" s="1"/>
  <c r="DV3" i="39" s="1"/>
  <c r="DW3" i="39" s="1"/>
  <c r="DX3" i="39" s="1"/>
  <c r="DY3" i="39" s="1"/>
  <c r="DZ3" i="39" s="1"/>
  <c r="EA3" i="39" s="1"/>
  <c r="EB3" i="39" s="1"/>
  <c r="EC3" i="39" s="1"/>
  <c r="ED3" i="39" s="1"/>
  <c r="EE3" i="39" s="1"/>
  <c r="EF3" i="39" s="1"/>
  <c r="EG3" i="39" s="1"/>
  <c r="EH3" i="39" s="1"/>
  <c r="EI3" i="39" s="1"/>
  <c r="EJ3" i="39" s="1"/>
  <c r="EK3" i="39" s="1"/>
  <c r="EL3" i="39" s="1"/>
  <c r="EM3" i="39" s="1"/>
  <c r="EN3" i="39" s="1"/>
  <c r="EO3" i="39" s="1"/>
  <c r="EP3" i="39" s="1"/>
  <c r="EQ3" i="39" s="1"/>
  <c r="ER3" i="39" s="1"/>
  <c r="ES3" i="39" s="1"/>
  <c r="ET3" i="39" s="1"/>
  <c r="EU3" i="39" s="1"/>
  <c r="EV3" i="39" s="1"/>
  <c r="EW3" i="39" s="1"/>
  <c r="EX3" i="39" s="1"/>
  <c r="EY3" i="39" s="1"/>
  <c r="M9" i="45"/>
  <c r="J9" i="45"/>
  <c r="G9" i="45"/>
  <c r="G8" i="45"/>
  <c r="H6" i="24" l="1"/>
  <c r="J8" i="38"/>
  <c r="H8" i="38"/>
  <c r="H9" i="38"/>
  <c r="J9" i="38"/>
  <c r="J10" i="38"/>
  <c r="H10" i="38"/>
  <c r="A147" i="44"/>
  <c r="A149" i="44" s="1"/>
  <c r="A150" i="44" s="1"/>
  <c r="A151" i="44" s="1"/>
  <c r="A152" i="44" s="1"/>
  <c r="A153" i="44" s="1"/>
  <c r="A154" i="44" s="1"/>
  <c r="A155" i="44" s="1"/>
  <c r="A156" i="44" s="1"/>
  <c r="A157" i="44" s="1"/>
  <c r="A158" i="44" s="1"/>
  <c r="A159" i="44" s="1"/>
  <c r="A160" i="44" s="1"/>
  <c r="A161" i="44" s="1"/>
  <c r="A162" i="44" s="1"/>
  <c r="A163" i="44" s="1"/>
  <c r="A164" i="44" s="1"/>
  <c r="A165" i="44" s="1"/>
  <c r="A166" i="44" s="1"/>
  <c r="A167" i="44" s="1"/>
  <c r="A168" i="44" s="1"/>
  <c r="A169" i="44" s="1"/>
  <c r="A170" i="44" s="1"/>
  <c r="A171" i="44" s="1"/>
  <c r="A172" i="44" s="1"/>
  <c r="A173" i="44" s="1"/>
  <c r="A174" i="44" s="1"/>
  <c r="A175" i="44" s="1"/>
  <c r="A176" i="44" s="1"/>
  <c r="A177" i="44" s="1"/>
  <c r="A178" i="44" s="1"/>
  <c r="A179" i="44" s="1"/>
  <c r="A180" i="44" s="1"/>
  <c r="A181" i="44" s="1"/>
  <c r="A182" i="44" s="1"/>
  <c r="A183" i="44" s="1"/>
  <c r="A184" i="44" s="1"/>
  <c r="A185" i="44" s="1"/>
  <c r="A186" i="44" s="1"/>
  <c r="A187" i="44" s="1"/>
  <c r="A188" i="44" s="1"/>
  <c r="A189" i="44" s="1"/>
  <c r="A190" i="44" s="1"/>
  <c r="A191" i="44" s="1"/>
  <c r="A192" i="44" s="1"/>
  <c r="A193" i="44" s="1"/>
  <c r="A194" i="44" s="1"/>
  <c r="A195" i="44" s="1"/>
  <c r="A196" i="44" s="1"/>
  <c r="A197" i="44" s="1"/>
  <c r="A198" i="44" s="1"/>
  <c r="A199" i="44" s="1"/>
  <c r="A200" i="44" s="1"/>
  <c r="A201" i="44" s="1"/>
  <c r="A202" i="44" s="1"/>
  <c r="A203" i="44" s="1"/>
  <c r="A204" i="44" s="1"/>
  <c r="A205" i="44" s="1"/>
  <c r="A206" i="44" s="1"/>
  <c r="A207" i="44" s="1"/>
  <c r="A208" i="44" s="1"/>
  <c r="A209" i="44" s="1"/>
  <c r="A210" i="44" s="1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A223" i="44" s="1"/>
  <c r="A224" i="44" s="1"/>
  <c r="A225" i="44" s="1"/>
  <c r="A226" i="44" s="1"/>
  <c r="A227" i="44" s="1"/>
  <c r="A228" i="44" s="1"/>
  <c r="A229" i="44" s="1"/>
  <c r="A230" i="44" s="1"/>
  <c r="A231" i="44" s="1"/>
  <c r="A232" i="44" s="1"/>
  <c r="A233" i="44" s="1"/>
  <c r="A234" i="44" s="1"/>
  <c r="A235" i="44" s="1"/>
  <c r="A236" i="44" s="1"/>
  <c r="A237" i="44" s="1"/>
  <c r="A238" i="44" s="1"/>
  <c r="A239" i="44" s="1"/>
  <c r="A240" i="44" s="1"/>
  <c r="A241" i="44" s="1"/>
  <c r="A242" i="44" s="1"/>
  <c r="A243" i="44" s="1"/>
  <c r="A244" i="44" s="1"/>
  <c r="A245" i="44" s="1"/>
  <c r="A246" i="44" s="1"/>
  <c r="A247" i="44" s="1"/>
  <c r="A248" i="44" s="1"/>
  <c r="A249" i="44" s="1"/>
  <c r="A250" i="44" s="1"/>
  <c r="A251" i="44" s="1"/>
  <c r="A252" i="44" s="1"/>
  <c r="A253" i="44" s="1"/>
  <c r="A254" i="44" s="1"/>
  <c r="A255" i="44" s="1"/>
  <c r="A256" i="44" s="1"/>
  <c r="A257" i="44" s="1"/>
  <c r="A258" i="44" s="1"/>
  <c r="A259" i="44" s="1"/>
  <c r="A260" i="44" s="1"/>
  <c r="A261" i="44" s="1"/>
  <c r="A262" i="44" s="1"/>
  <c r="A263" i="44" s="1"/>
  <c r="A264" i="44" s="1"/>
  <c r="A265" i="44" s="1"/>
  <c r="A266" i="44" s="1"/>
  <c r="A267" i="44" s="1"/>
  <c r="A268" i="44" s="1"/>
  <c r="A269" i="44" s="1"/>
  <c r="A270" i="44" s="1"/>
  <c r="A271" i="44" s="1"/>
  <c r="A272" i="44" s="1"/>
  <c r="A273" i="44" s="1"/>
  <c r="A274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" authorId="0" shapeId="0" xr:uid="{FB1604DF-70C9-4359-A43F-550B945BDB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Complete-6</t>
        </r>
      </text>
    </comment>
    <comment ref="E3" authorId="0" shapeId="0" xr:uid="{23D92F5E-2366-42DC-9789-0AEA74CEF8E0}">
      <text>
        <r>
          <rPr>
            <b/>
            <sz val="9"/>
            <color indexed="81"/>
            <rFont val="Tahoma"/>
            <family val="2"/>
          </rPr>
          <t>หัวข้องาน</t>
        </r>
      </text>
    </comment>
    <comment ref="V3" authorId="0" shapeId="0" xr:uid="{75D4374C-92C2-4088-8B6E-418E9F534D28}">
      <text>
        <r>
          <rPr>
            <b/>
            <sz val="9"/>
            <color indexed="81"/>
            <rFont val="Tahoma"/>
            <family val="2"/>
          </rPr>
          <t>สถานะ</t>
        </r>
      </text>
    </comment>
    <comment ref="Y3" authorId="0" shapeId="0" xr:uid="{C1498DE7-F1EF-46F5-BBDA-529DAB89E2E4}">
      <text>
        <r>
          <rPr>
            <b/>
            <sz val="9"/>
            <color indexed="81"/>
            <rFont val="Tahoma"/>
            <family val="2"/>
          </rPr>
          <t>หมวดหมู่</t>
        </r>
      </text>
    </comment>
    <comment ref="AA3" authorId="0" shapeId="0" xr:uid="{6FE7F6D1-F99C-49D6-ADBD-86C1F183EF18}">
      <text>
        <r>
          <rPr>
            <b/>
            <sz val="9"/>
            <color indexed="81"/>
            <rFont val="Tahoma"/>
            <family val="2"/>
          </rPr>
          <t>วันครบกำหนด</t>
        </r>
      </text>
    </comment>
    <comment ref="AC3" authorId="0" shapeId="0" xr:uid="{EB171D1F-ACF3-4676-94A9-FC84D49B1CE0}">
      <text>
        <r>
          <rPr>
            <b/>
            <sz val="9"/>
            <color indexed="81"/>
            <rFont val="Tahoma"/>
            <family val="2"/>
          </rPr>
          <t>วันที่เสร็จสิ้น
วันที่ทำเสร็จสมบูรณ์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" authorId="0" shapeId="0" xr:uid="{A8D5BFAA-2BF0-4BC0-8E3B-9F82989FE10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Complete-6</t>
        </r>
      </text>
    </comment>
    <comment ref="E3" authorId="0" shapeId="0" xr:uid="{2C57EA3E-5415-4E17-BB54-CFA1B42678E4}">
      <text>
        <r>
          <rPr>
            <b/>
            <sz val="9"/>
            <color indexed="81"/>
            <rFont val="Tahoma"/>
            <family val="2"/>
          </rPr>
          <t>หัวข้องาน</t>
        </r>
      </text>
    </comment>
    <comment ref="W3" authorId="0" shapeId="0" xr:uid="{74DAD3B9-2250-42AA-83EC-1AA665E1746A}">
      <text>
        <r>
          <rPr>
            <b/>
            <sz val="9"/>
            <color indexed="81"/>
            <rFont val="Tahoma"/>
            <family val="2"/>
          </rPr>
          <t>สถานะ</t>
        </r>
      </text>
    </comment>
    <comment ref="Z3" authorId="0" shapeId="0" xr:uid="{91E1BB4C-DACE-4929-AA9B-6CD61BB74092}">
      <text>
        <r>
          <rPr>
            <b/>
            <sz val="9"/>
            <color indexed="81"/>
            <rFont val="Tahoma"/>
            <family val="2"/>
          </rPr>
          <t>หมวดหมู่</t>
        </r>
      </text>
    </comment>
    <comment ref="AB3" authorId="0" shapeId="0" xr:uid="{FB0138A4-5396-40DB-B72F-7A29FE357FC3}">
      <text>
        <r>
          <rPr>
            <b/>
            <sz val="9"/>
            <color indexed="81"/>
            <rFont val="Tahoma"/>
            <family val="2"/>
          </rPr>
          <t>วันครบกำหนด</t>
        </r>
      </text>
    </comment>
    <comment ref="AD3" authorId="0" shapeId="0" xr:uid="{94A34F6F-4CF6-48A6-BDBE-BEC4D4F01C7A}">
      <text>
        <r>
          <rPr>
            <b/>
            <sz val="9"/>
            <color indexed="81"/>
            <rFont val="Tahoma"/>
            <family val="2"/>
          </rPr>
          <t>วันที่เสร็จสิ้น
วันที่ทำเสร็จสมบูรณ์</t>
        </r>
      </text>
    </comment>
    <comment ref="H33" authorId="0" shapeId="0" xr:uid="{1B952D1B-DAC7-4589-8556-228510D3B3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PBA victory-1 VAP main
02-15 Receive Tracking No. on 14 Feb</t>
        </r>
      </text>
    </comment>
    <comment ref="H39" authorId="0" shapeId="0" xr:uid="{02976F89-8245-4C56-9D2B-47B3233E873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FANCP PBA VAP type1
02-15 customer not test Done</t>
        </r>
      </text>
    </comment>
    <comment ref="H41" authorId="0" shapeId="0" xr:uid="{512F8F39-6202-4836-B3BC-1481F94228B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Q&amp;M send to customer
02-15 move job to เก๋</t>
        </r>
      </text>
    </comment>
    <comment ref="E43" authorId="0" shapeId="0" xr:uid="{CE739134-4A50-451B-B7BE-35FC1E17DB52}">
      <text>
        <r>
          <rPr>
            <sz val="9"/>
            <color indexed="81"/>
            <rFont val="Tahoma"/>
            <family val="2"/>
          </rPr>
          <t>LNK908-212451FLF
LNK908-212452FLF
LNK908-212453FLF
LNK908-212451ELF
LNK908-212452ELF
LNK908-212453ELF</t>
        </r>
      </text>
    </comment>
    <comment ref="E124" authorId="0" shapeId="0" xr:uid="{0E539A2F-2780-4E5F-810E-39505F613D68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55" authorId="0" shapeId="0" xr:uid="{C4BA411C-CBE4-4674-85DC-CC3ECA180F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PBA victory-1 VAP main
02-15 Receive Tracking No. on 14 Feb</t>
        </r>
      </text>
    </comment>
    <comment ref="H261" authorId="0" shapeId="0" xr:uid="{DACFE8AD-DF24-4E4F-8C98-C8F4F6508FD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FANCP PBA VAP type1
02-15 customer not test Done</t>
        </r>
      </text>
    </comment>
    <comment ref="H263" authorId="0" shapeId="0" xr:uid="{11CC569E-A091-43E9-B870-99349E27FD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Q&amp;M send to customer
02-15 move job to เก๋</t>
        </r>
      </text>
    </comment>
    <comment ref="E265" authorId="0" shapeId="0" xr:uid="{A4BC3028-1114-4C8F-9CE3-372385BA3C3B}">
      <text>
        <r>
          <rPr>
            <sz val="9"/>
            <color indexed="81"/>
            <rFont val="Tahoma"/>
            <family val="2"/>
          </rPr>
          <t>LNK908-212451FLF
LNK908-212452FLF
LNK908-212453FLF
LNK908-212451ELF
LNK908-212452ELF
LNK908-212453ELF</t>
        </r>
      </text>
    </comment>
    <comment ref="E346" authorId="0" shapeId="0" xr:uid="{8C8F3B2A-C971-490E-BB38-56393393AF0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423" authorId="0" shapeId="0" xr:uid="{3488E5E2-C8FD-462F-B3CD-8C1F5351EC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10-Feb wait station befor
13-Feb wait station befor
02-16 Software Done(Failed)
Reply:
    02/22: Done</t>
        </r>
      </text>
    </comment>
    <comment ref="H428" authorId="0" shapeId="0" xr:uid="{C8916DAF-2B6E-41C4-8504-FFFA138EB24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02-16 Software Done 2D Wrong
02-20 Done</t>
        </r>
      </text>
    </comment>
    <comment ref="H437" authorId="0" shapeId="0" xr:uid="{6EEAF6B4-B975-44CB-9BCF-40DA8612EB1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DPI-K / pcba
02/10: Waiting update about configuration file from customer
02/15: Waiting update about configuration file from customer</t>
        </r>
      </text>
    </comment>
    <comment ref="H438" authorId="0" shapeId="0" xr:uid="{2E01D5A9-8C90-499A-935F-F8C5C89C10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DPI-C / Box
02-15</t>
        </r>
      </text>
    </comment>
    <comment ref="H440" authorId="0" shapeId="0" xr:uid="{1D369EBF-A304-44B1-9D5A-0F05AA3DB5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DPI-C / EOL
02-10 Waiting config file from customer 
02-15 Waiting config file from customer 
Reply:
    Manual Done
Reply:
    Manual Done</t>
        </r>
      </text>
    </comment>
    <comment ref="H441" authorId="0" shapeId="0" xr:uid="{D0A12D2E-5004-4285-82F6-FD04B7920C1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DPI-K / EOL
02-10 Waiting config file from customer 
02-15 Waiting config file from customer 
Reply:
    Manual Done
Reply:
    Manual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A7E593D0-A523-4061-87E2-AD5181854ED3}">
      <text>
        <r>
          <rPr>
            <b/>
            <sz val="9"/>
            <color indexed="81"/>
            <rFont val="Tahoma"/>
            <family val="2"/>
          </rPr>
          <t>หัวข้องาน</t>
        </r>
      </text>
    </comment>
    <comment ref="Q4" authorId="0" shapeId="0" xr:uid="{7D6694C7-5942-48E4-9562-D27EB8E77316}">
      <text>
        <r>
          <rPr>
            <b/>
            <sz val="9"/>
            <color indexed="81"/>
            <rFont val="Tahoma"/>
            <family val="2"/>
          </rPr>
          <t>สถานะ</t>
        </r>
      </text>
    </comment>
    <comment ref="T4" authorId="0" shapeId="0" xr:uid="{0C3D4AA3-A002-4EBD-AD5E-6F5402B2144D}">
      <text>
        <r>
          <rPr>
            <b/>
            <sz val="9"/>
            <color indexed="81"/>
            <rFont val="Tahoma"/>
            <family val="2"/>
          </rPr>
          <t>หมวดหมู่</t>
        </r>
      </text>
    </comment>
    <comment ref="V4" authorId="0" shapeId="0" xr:uid="{A14EA2D2-CE60-477C-8612-FABF1FB298AE}">
      <text>
        <r>
          <rPr>
            <b/>
            <sz val="9"/>
            <color indexed="81"/>
            <rFont val="Tahoma"/>
            <family val="2"/>
          </rPr>
          <t>วันครบกำหนด</t>
        </r>
      </text>
    </comment>
    <comment ref="X4" authorId="0" shapeId="0" xr:uid="{1572ACD0-8C57-4B57-90D2-65B1046E6835}">
      <text>
        <r>
          <rPr>
            <b/>
            <sz val="9"/>
            <color indexed="81"/>
            <rFont val="Tahoma"/>
            <family val="2"/>
          </rPr>
          <t>วันที่เสร็จสิ้น
วันที่ทำเสร็จสมบูรณ์</t>
        </r>
      </text>
    </comment>
    <comment ref="F67" authorId="0" shapeId="0" xr:uid="{9C07A89C-9949-4488-B013-6EC296B1D8E7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<sst xmlns="http://schemas.openxmlformats.org/spreadsheetml/2006/main" count="4836" uniqueCount="2006">
  <si>
    <t>SVI</t>
  </si>
  <si>
    <t>1&lt;x&lt;5</t>
  </si>
  <si>
    <t>svi_name</t>
  </si>
  <si>
    <t>Family</t>
  </si>
  <si>
    <t>SVI Name-เรื่อง+ปัญหา</t>
  </si>
  <si>
    <t>Routing</t>
  </si>
  <si>
    <t>เจ้าภาพ</t>
  </si>
  <si>
    <t>รายได้</t>
  </si>
  <si>
    <t>ใช้จ่าย</t>
  </si>
  <si>
    <t>ส่วนต่าง</t>
  </si>
  <si>
    <t>Tacking</t>
  </si>
  <si>
    <t>สถานะ</t>
  </si>
  <si>
    <t>เจ้าของ</t>
  </si>
  <si>
    <t>ลูกค้า</t>
  </si>
  <si>
    <t>ลำดับความสำคัญ</t>
  </si>
  <si>
    <t>กำหนด</t>
  </si>
  <si>
    <t>แก้ไข</t>
  </si>
  <si>
    <t>เสร็จ</t>
  </si>
  <si>
    <t>วันที่เริ่มต้น</t>
  </si>
  <si>
    <t>เสร็จสมบูรณ์ %</t>
  </si>
  <si>
    <t>จำนวนงานทั้งหมด</t>
  </si>
  <si>
    <t>งานที่ทำจริง</t>
  </si>
  <si>
    <t>หลักเป้าหมาย</t>
  </si>
  <si>
    <t>Calender app event</t>
  </si>
  <si>
    <t>%</t>
  </si>
  <si>
    <t>Revenue</t>
  </si>
  <si>
    <t>Spending</t>
  </si>
  <si>
    <t>Margin</t>
  </si>
  <si>
    <t>PO</t>
  </si>
  <si>
    <t>ID</t>
  </si>
  <si>
    <t>Task Subject-1</t>
  </si>
  <si>
    <t>F</t>
  </si>
  <si>
    <t>Subject-1</t>
  </si>
  <si>
    <t>Status-3</t>
  </si>
  <si>
    <t>Categories</t>
  </si>
  <si>
    <t>Priority-5</t>
  </si>
  <si>
    <t>Due Date-4</t>
  </si>
  <si>
    <t>Modified</t>
  </si>
  <si>
    <t>Date Completed</t>
  </si>
  <si>
    <t>Start date-2</t>
  </si>
  <si>
    <t>ToDoApp</t>
  </si>
  <si>
    <t>In Folder</t>
  </si>
  <si>
    <t>6</t>
  </si>
  <si>
    <t>STR01E-222357ALF
STR908-222359LF
STR01E-220195ALF
STR908-220197LFSTR
STR01E-222922ALF
STR908-222924LF</t>
  </si>
  <si>
    <t>Chantanit</t>
  </si>
  <si>
    <t>LGP908-223345ALF
LGP908-223346ALF</t>
  </si>
  <si>
    <t>k</t>
  </si>
  <si>
    <t>Norachon Piyanuntavong</t>
  </si>
  <si>
    <t>add new project m&amp;q and software</t>
  </si>
  <si>
    <t xml:space="preserve">Krisada kengkhuntod </t>
  </si>
  <si>
    <t>BiCV_</t>
  </si>
  <si>
    <t>tohoku</t>
  </si>
  <si>
    <t>ABF</t>
  </si>
  <si>
    <t>Ladda</t>
  </si>
  <si>
    <t>Ruchakorn</t>
  </si>
  <si>
    <t>MCU_SFT223-656LF</t>
  </si>
  <si>
    <t>Tossapol</t>
  </si>
  <si>
    <t>LA31_LNK216-1009LF</t>
  </si>
  <si>
    <t>M&amp;Q
hold Thu 7/20/2023 9:21 AM</t>
  </si>
  <si>
    <t>jakkarin</t>
  </si>
  <si>
    <t>WW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</si>
  <si>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</si>
  <si>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</si>
  <si>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</si>
  <si>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</si>
  <si>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</si>
  <si>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</si>
  <si>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</si>
  <si>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</si>
  <si>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</si>
  <si>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</si>
  <si>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</si>
  <si>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</si>
  <si>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</si>
  <si>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</si>
  <si>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</si>
  <si>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WED</t>
  </si>
  <si>
    <t>TUE</t>
  </si>
  <si>
    <t>MON</t>
  </si>
  <si>
    <t>SUN</t>
  </si>
  <si>
    <t>SAT</t>
  </si>
  <si>
    <t>FRI</t>
  </si>
  <si>
    <t>THU</t>
  </si>
  <si>
    <t>Meet dashboard</t>
  </si>
  <si>
    <t>AEEยังไม่จบใช่มั้ย</t>
  </si>
  <si>
    <t>AEC/LNK908-222550LF/</t>
  </si>
  <si>
    <t>leave</t>
  </si>
  <si>
    <t>Meeting</t>
  </si>
  <si>
    <t>LNK01E-2181772LF/</t>
  </si>
  <si>
    <t>LNK01E-216119LF/</t>
  </si>
  <si>
    <t>LNK01E-2181772LF/log result fail</t>
  </si>
  <si>
    <t>LNK01E-216119LF/log result fail</t>
  </si>
  <si>
    <t>LNK01E-219162LF/LNK1600146/Miss Visa</t>
  </si>
  <si>
    <t>LNK</t>
  </si>
  <si>
    <t>Meeting_Chanta</t>
  </si>
  <si>
    <t>UMS</t>
  </si>
  <si>
    <t>Close issue Project:LNK908-219162LF/Station:Download</t>
  </si>
  <si>
    <t>CMC</t>
  </si>
  <si>
    <t>AEC Osc</t>
  </si>
  <si>
    <t>ABF Q&amp;M/Ladda</t>
  </si>
  <si>
    <t>Web/</t>
  </si>
  <si>
    <t>AEC/Soc</t>
  </si>
  <si>
    <t>Confirm U2722A</t>
  </si>
  <si>
    <t>Meeting LNK</t>
  </si>
  <si>
    <t>ABV908-214305LF</t>
  </si>
  <si>
    <t>Meeting goal</t>
  </si>
  <si>
    <t>AEC/LNK908-222550ALF/LNK1900054/FCT2</t>
  </si>
  <si>
    <t>k77jvaj</t>
  </si>
  <si>
    <t>BESC1212</t>
  </si>
  <si>
    <t>'LNK01E-2181765LF</t>
  </si>
  <si>
    <t>e-mail issue 429BLF Thu 2022-12-08 17:39</t>
  </si>
  <si>
    <t>LNK01E-2181763LF/LNK1600141/Label</t>
  </si>
  <si>
    <t>AEC/LNK908-222550ALF/LNK1900054/Print</t>
  </si>
  <si>
    <t>AEC/LNK908-222550ALF/LNK1900054/HIPOT</t>
  </si>
  <si>
    <t>holiday</t>
  </si>
  <si>
    <t>AEC/LNK908-222550BLF/LNK1600230/FCT2/No.1</t>
  </si>
  <si>
    <t>AEC/LNK908-222550BLF/LNK1500032/HIPOT/</t>
  </si>
  <si>
    <t>Barcode</t>
  </si>
  <si>
    <t>AEE908-208669ALF/AAE1500004/AAE1500007</t>
  </si>
  <si>
    <t>STR01E-220198ALF</t>
  </si>
  <si>
    <t>STR908-220198ALF</t>
  </si>
  <si>
    <t>LDM</t>
  </si>
  <si>
    <t>ABV908-214097LF</t>
  </si>
  <si>
    <t>Meeting_choo/รู้งาน3คน/เอเรียพร้อม</t>
  </si>
  <si>
    <t>ABF Ver1&lt;2&lt;3&lt;1</t>
  </si>
  <si>
    <t>Choo call</t>
  </si>
  <si>
    <t>LNK908-215429LF/LNK1800003/AEC</t>
  </si>
  <si>
    <t>Meeting:FCT dashboard</t>
  </si>
  <si>
    <t>wait ocs pat</t>
  </si>
  <si>
    <t>ABF send</t>
  </si>
  <si>
    <t>MTN908-215079LF/MTN1500121</t>
  </si>
  <si>
    <t>STR908-219834ALF</t>
  </si>
  <si>
    <t>AEC/LNK908-215429LF/LNK1800003</t>
  </si>
  <si>
    <t>e-mail/LNK1800003/LNK908-215429LF</t>
  </si>
  <si>
    <t>MTN issue</t>
  </si>
  <si>
    <t>Meeting choo</t>
  </si>
  <si>
    <t>Training:365</t>
  </si>
  <si>
    <t>Mis update apiGetSerial</t>
  </si>
  <si>
    <t>ABF Q&amp;M</t>
  </si>
  <si>
    <t>issue api</t>
  </si>
  <si>
    <t>CB6 Change Volt by TE</t>
  </si>
  <si>
    <t>ABF milestone</t>
  </si>
  <si>
    <t>BL50</t>
  </si>
  <si>
    <t>send email label</t>
  </si>
  <si>
    <t>P'tos covid</t>
  </si>
  <si>
    <t>take annual leave</t>
  </si>
  <si>
    <t>Issue LNK   660LF  PO 8-9 Digi</t>
  </si>
  <si>
    <t>(Yield_Dashboard)</t>
  </si>
  <si>
    <t>LNK908-2181763LF_Issue</t>
  </si>
  <si>
    <t>Rename Project Tester</t>
  </si>
  <si>
    <t>Meeting(Yield_Dashboard)</t>
  </si>
  <si>
    <t>Issue LNK email 221117 1037</t>
  </si>
  <si>
    <t>send email 221117 0826</t>
  </si>
  <si>
    <t>AEC No.3/email</t>
  </si>
  <si>
    <t>AEC No.4/email</t>
  </si>
  <si>
    <t>Pim sick</t>
  </si>
  <si>
    <t>Python</t>
  </si>
  <si>
    <t>meeting</t>
  </si>
  <si>
    <t>update Ocs LNK908-221376LF</t>
  </si>
  <si>
    <t>Write Goal 2022</t>
  </si>
  <si>
    <t>Printer CB6</t>
  </si>
  <si>
    <t>WDX send e-mail</t>
  </si>
  <si>
    <t>WDX</t>
  </si>
  <si>
    <t>LNK Ipx ปัญหา Column</t>
  </si>
  <si>
    <t>คุย ABF</t>
  </si>
  <si>
    <t xml:space="preserve">HRB </t>
  </si>
  <si>
    <t>Ocs check</t>
  </si>
  <si>
    <t>ABV01E-214097LF|||new display</t>
  </si>
  <si>
    <t>Discuss Sujaray</t>
  </si>
  <si>
    <t>Build 1 page</t>
  </si>
  <si>
    <t>Meeting|||Choo</t>
  </si>
  <si>
    <t>ABV01E-214097LF|||api new</t>
  </si>
  <si>
    <t>OCS|||LNK908-215513LF|||LNK1500210|||E-mail2211111214</t>
  </si>
  <si>
    <t>Review Goal 2022</t>
  </si>
  <si>
    <t>Update List to do to day</t>
  </si>
  <si>
    <t>Meeting ICT &amp; FCT dashboard</t>
  </si>
  <si>
    <t>Meet TD Lead: Goal 2022 @ Chookiat TD Room</t>
  </si>
  <si>
    <t>software ABF216-711LF and ABF216-698LF SPK Hold</t>
  </si>
  <si>
    <t>Train Tester GR&amp;R Training</t>
  </si>
  <si>
    <t>software ABF216-711LF and ABF216-698LF</t>
  </si>
  <si>
    <t>Meeting Update</t>
  </si>
  <si>
    <t>write update UMS</t>
  </si>
  <si>
    <t>Professional Email Writing in English Training</t>
  </si>
  <si>
    <t>ABV01E-214097LF Mapping at cmc</t>
  </si>
  <si>
    <t xml:space="preserve">Lnk line ว่าง confirm Ocs </t>
  </si>
  <si>
    <t xml:space="preserve">[LNK] NPI &amp; ECO with Test develop team meeting </t>
  </si>
  <si>
    <t>write UMS</t>
  </si>
  <si>
    <t>Meeting Quotation and Milestone for LNK new project</t>
  </si>
  <si>
    <t>customer update Test spec LNK908-2201145LF and LNK908-2201144LF</t>
  </si>
  <si>
    <t>Send CB6 Box Analog to LNK Update Ocs</t>
  </si>
  <si>
    <t>Issue e-mail 2022-10-28 11.29</t>
  </si>
  <si>
    <t>Issue e-mail 2022-10-25 15:38</t>
  </si>
  <si>
    <t>Update WDX908-215403NLF 3 Tester &amp; update Ocs</t>
  </si>
  <si>
    <t>Update LNK908-222550CLF AEC</t>
  </si>
  <si>
    <t>Send LNK908-2201142LF to LNK</t>
  </si>
  <si>
    <t>CB6 pcba LNK908-2181772LF miss driver programer</t>
  </si>
  <si>
    <t>Confirm LNK908-2201143LF at LNK</t>
  </si>
  <si>
    <t>20220624 LNK220-383LF Fct(#2)</t>
  </si>
  <si>
    <t>20220623 Download LNK222-488RLF|||LNK22010-1|||PO 20288874||| 5237 USD</t>
  </si>
  <si>
    <t>20220623 Boxbuild LNK222-488RLF|||LNK22010-1|||PO 20288874||| 6331 USD</t>
  </si>
  <si>
    <t>Project Svi</t>
  </si>
  <si>
    <t>details issue</t>
  </si>
  <si>
    <t>PRC908-217001DLF</t>
  </si>
  <si>
    <t>BC Tester</t>
  </si>
  <si>
    <t>PRC908-216909DLF</t>
  </si>
  <si>
    <t>PLC issue</t>
  </si>
  <si>
    <t>กี่(project)</t>
  </si>
  <si>
    <t>Who</t>
  </si>
  <si>
    <t>ประชุม</t>
  </si>
  <si>
    <t>223-6-09 32%</t>
  </si>
  <si>
    <t>Cb6</t>
  </si>
  <si>
    <t>223-6-08 วงจร
223-6-08 Change pc</t>
  </si>
  <si>
    <t>AL</t>
  </si>
  <si>
    <t xml:space="preserve">tester LNK221-376LF </t>
  </si>
  <si>
    <t>PC LNK219-1134LF</t>
  </si>
  <si>
    <t>A</t>
  </si>
  <si>
    <t>LST223-369LF</t>
  </si>
  <si>
    <t>result อะไร
23-5-10พี่ to กำลังคุยกับลูกค้า</t>
  </si>
  <si>
    <t>Punyaporn</t>
  </si>
  <si>
    <t>LST223-370LF</t>
  </si>
  <si>
    <t>EOL</t>
  </si>
  <si>
    <t>FCT3</t>
  </si>
  <si>
    <t>???</t>
  </si>
  <si>
    <t>main board damage</t>
  </si>
  <si>
    <t>A-ด่วน</t>
  </si>
  <si>
    <t>ATS222-334LF</t>
  </si>
  <si>
    <t>AS-90183</t>
  </si>
  <si>
    <t>2023-4-5 tracking come in</t>
  </si>
  <si>
    <t>Pimpavadee</t>
  </si>
  <si>
    <t xml:space="preserve">ATS23002-1 </t>
  </si>
  <si>
    <t>PO. SPO/175298</t>
  </si>
  <si>
    <t>ATS222-317LF</t>
  </si>
  <si>
    <t>AS-90187</t>
  </si>
  <si>
    <t>ATS222-319LF</t>
  </si>
  <si>
    <t>AS-90188</t>
  </si>
  <si>
    <t>ATS222-345LF</t>
  </si>
  <si>
    <t>AS-90178 Robot-Gripper</t>
  </si>
  <si>
    <t>ATS222-1045LF</t>
  </si>
  <si>
    <t>AS-90396</t>
  </si>
  <si>
    <t xml:space="preserve">ATS23003-1 </t>
  </si>
  <si>
    <t>PO. SPO/175302</t>
  </si>
  <si>
    <t>ATS222-1046LF</t>
  </si>
  <si>
    <t>AS-90397</t>
  </si>
  <si>
    <t>ATS222-1047LF</t>
  </si>
  <si>
    <t>AS-90398</t>
  </si>
  <si>
    <t>ATS223-073LF</t>
  </si>
  <si>
    <t>AS-90408</t>
  </si>
  <si>
    <t>ATS222-654LF</t>
  </si>
  <si>
    <t>AS-90395</t>
  </si>
  <si>
    <t xml:space="preserve">ATS23004-1 </t>
  </si>
  <si>
    <t>PO. SPO/175303</t>
  </si>
  <si>
    <t>NIS01E-222599LF</t>
  </si>
  <si>
    <t>PBA victory-1 VAP</t>
  </si>
  <si>
    <t>Lanna</t>
  </si>
  <si>
    <t>NIS</t>
  </si>
  <si>
    <t>NIS01E-222662LF</t>
  </si>
  <si>
    <t>NIS908-223001LF</t>
  </si>
  <si>
    <t>23-2-15 Preparing Test proposal</t>
  </si>
  <si>
    <t xml:space="preserve">NIS908-223002LF </t>
  </si>
  <si>
    <t>NIS02P-040602LF</t>
  </si>
  <si>
    <t>NIS01E-222670LF</t>
  </si>
  <si>
    <t>NIS01E-222671LF</t>
  </si>
  <si>
    <t>TSIMOD1 PBA
(NIP2110-0001)</t>
  </si>
  <si>
    <t>TSIMOD1 pba
23-2-15 Receive Tracking No. on 14 Feb</t>
  </si>
  <si>
    <t>NIS01E-22279LF</t>
  </si>
  <si>
    <t>FAN Module
(NIS0041-PIN1)</t>
  </si>
  <si>
    <t>เก๋</t>
  </si>
  <si>
    <t>LNK908-212451FLF
(3 Project)</t>
  </si>
  <si>
    <t>LA23PLC00</t>
  </si>
  <si>
    <t>q&amp;m ???
23-3-27 q&amp;m กำลังทำ</t>
  </si>
  <si>
    <t>FCT1</t>
  </si>
  <si>
    <t>LNK908-2201142LF</t>
  </si>
  <si>
    <t>LC1</t>
  </si>
  <si>
    <t>LNK908-2201143LF</t>
  </si>
  <si>
    <t>LNK908-2201144LF</t>
  </si>
  <si>
    <t>LNK908-2201145LF</t>
  </si>
  <si>
    <t>LNK908-223253LF</t>
  </si>
  <si>
    <t>q&amp;m 9,286 USD</t>
  </si>
  <si>
    <t>B-สำคัญ</t>
  </si>
  <si>
    <t>MBT908-222465LF</t>
  </si>
  <si>
    <t>23-02-20 q&amp;m</t>
  </si>
  <si>
    <t>MBT</t>
  </si>
  <si>
    <t>LNK908-213681LF</t>
  </si>
  <si>
    <t>SV-Checker</t>
  </si>
  <si>
    <t>23-02-20 Q&amp;M</t>
  </si>
  <si>
    <t>LNK908-2171188LF</t>
  </si>
  <si>
    <t>LNK908-2171188ALF</t>
  </si>
  <si>
    <t xml:space="preserve">ABF01E-216698LF </t>
  </si>
  <si>
    <t>WMIO-01</t>
  </si>
  <si>
    <t>23-2-10 Fixture1
23-2-13 เลือก Relay
23-2-13-10:00 Meeting หน้าเครื่อง
23-2-15 Meeting
23-2-16 Pim กำลังเขียน software</t>
  </si>
  <si>
    <t>Pim</t>
  </si>
  <si>
    <t xml:space="preserve">ABF01E-216711LF </t>
  </si>
  <si>
    <t>MMIO-02</t>
  </si>
  <si>
    <t>PRC</t>
  </si>
  <si>
    <t>RTK</t>
  </si>
  <si>
    <t>23-3-09 part เข้ามาแล้ว</t>
  </si>
  <si>
    <t>RTK21008-1</t>
  </si>
  <si>
    <t>LA18 (TS)</t>
  </si>
  <si>
    <t>HIPOT</t>
  </si>
  <si>
    <t>Pun</t>
  </si>
  <si>
    <t>LNK222-448RLF</t>
  </si>
  <si>
    <t>2 Base</t>
  </si>
  <si>
    <t>LNK221-431LF</t>
  </si>
  <si>
    <t>Issue CBD6S new Aec
20220623 Yield 100%</t>
  </si>
  <si>
    <t>Done</t>
  </si>
  <si>
    <t>Lek</t>
  </si>
  <si>
    <t>DFS</t>
  </si>
  <si>
    <t>20220624 Software ค้าง</t>
  </si>
  <si>
    <t>ABR 50 Tester</t>
  </si>
  <si>
    <t>LNK220-383LF</t>
  </si>
  <si>
    <t xml:space="preserve">20220624 LNK220-383LF Fct(#2)
</t>
  </si>
  <si>
    <t xml:space="preserve">LNK21059-1 </t>
  </si>
  <si>
    <t>20220628 BaseNo.2</t>
  </si>
  <si>
    <t>LNK220-705LF</t>
  </si>
  <si>
    <t>20220623 Program LNK220-705LF</t>
  </si>
  <si>
    <t>ตอง</t>
  </si>
  <si>
    <t>LNK222-488RLF</t>
  </si>
  <si>
    <t>20220623 Download</t>
  </si>
  <si>
    <t>LNK22010-1</t>
  </si>
  <si>
    <t>PO 20288874</t>
  </si>
  <si>
    <t>20220623 Boxbuild</t>
  </si>
  <si>
    <t>Issue Yailed[A5419264]
Gold=100%
431LF=69.77%
20220621 431LF=74%</t>
  </si>
  <si>
    <t>LNK215-411PGLF</t>
  </si>
  <si>
    <t>Issue Yailed[A5416116]
Golden=100%
411PGLF=79.82%</t>
  </si>
  <si>
    <t>20220623 Email Cb6</t>
  </si>
  <si>
    <t>LNK-453LF</t>
  </si>
  <si>
    <t>20220606 LNK-453LF</t>
  </si>
  <si>
    <t>DFS908-209370HLF</t>
  </si>
  <si>
    <t>2022-06-06 DFS908-209370LF(Pcba,BoxBuild)</t>
  </si>
  <si>
    <t>In Progress</t>
  </si>
  <si>
    <t>LNK220-901LF</t>
  </si>
  <si>
    <t>(LA12,CS12)</t>
  </si>
  <si>
    <t>2022-06-01
LNK213-073ALF(LA12,CS12)(15project)
2022-06-02
เครื่องไม่ว่าง</t>
  </si>
  <si>
    <t>LNK-1009LF</t>
  </si>
  <si>
    <t>LNK216-1009LF(LA31,LA41)(58Project)
2022-06-02
Done</t>
  </si>
  <si>
    <t>LNK213-393LF</t>
  </si>
  <si>
    <t>LNK213-393LF(4Project)(FCT2)Damage
2022-04-28
Done</t>
  </si>
  <si>
    <t>Completedสมบูรณ์</t>
  </si>
  <si>
    <t>MTN(2022.04.28)</t>
  </si>
  <si>
    <t>API LNK Customer</t>
  </si>
  <si>
    <t>Quality</t>
  </si>
  <si>
    <t>LNK215-411PJLF</t>
  </si>
  <si>
    <t>411 AEC comport เสีย</t>
  </si>
  <si>
    <t>Silver label 5 EA</t>
  </si>
  <si>
    <t>รอ Tag DS1</t>
  </si>
  <si>
    <t xml:space="preserve">Waiting </t>
  </si>
  <si>
    <t>สำคัญ</t>
  </si>
  <si>
    <t>รอ Tag DPF</t>
  </si>
  <si>
    <t>รอ Tag LA18#4</t>
  </si>
  <si>
    <t>Confirm Label Shiping</t>
  </si>
  <si>
    <t>ด่วน-สำคัญ</t>
  </si>
  <si>
    <t>Tag Printer Shiping</t>
  </si>
  <si>
    <t>CB6 Routing</t>
  </si>
  <si>
    <t>API LNK1851LF</t>
  </si>
  <si>
    <t>LNK215-411PJLF
10MCBD6S200W11-G-5
CFGCBD6S093V1-00.cfg
E-mail Mon 27-Sep-21 15:02
เสร็จ 2 Tester Wait เครื่อง 3
เครื่อง3 เสร็จ (2021.11.12)
Send tester to AEC FCT2 #4 (2021.11.12)
Request add new project</t>
  </si>
  <si>
    <t>Ratha</t>
  </si>
  <si>
    <t>New CMC</t>
  </si>
  <si>
    <t>LNK221-196LF</t>
  </si>
  <si>
    <t>Quotation &amp; Milestone)</t>
  </si>
  <si>
    <t>Doneจบ/อาจกับมา</t>
  </si>
  <si>
    <t>ด่วน</t>
  </si>
  <si>
    <t>Fri 30-Jul-21</t>
  </si>
  <si>
    <t>08:26</t>
  </si>
  <si>
    <t>none</t>
  </si>
  <si>
    <t>2021.11.10</t>
  </si>
  <si>
    <t>Cost</t>
  </si>
  <si>
    <t>Tasks</t>
  </si>
  <si>
    <t>LNK221-196LF(CB6MK2)</t>
  </si>
  <si>
    <t>Fri 27-May-22</t>
  </si>
  <si>
    <t>Fri 30-Jul</t>
  </si>
  <si>
    <t>LNK219-162LF</t>
  </si>
  <si>
    <t>Q&amp;M LNK219-162LF(FCT1)
Doing (2021.11.11)
P'9 E-Mail (Mon 15-Nov-21 08:58)</t>
  </si>
  <si>
    <t>2021.11.16</t>
  </si>
  <si>
    <t>WDX215-403LF</t>
  </si>
  <si>
    <t>E-Mail (12-Nov-21 10:38)</t>
  </si>
  <si>
    <t>LNK215-488LF</t>
  </si>
  <si>
    <t>Q&amp;M LNK215-488LF(Download)
Send to Pto (2021.11.11)</t>
  </si>
  <si>
    <t>Q&amp;M LNK215-488LF(FCT1)
Send to Pto (2021.11.11)</t>
  </si>
  <si>
    <t>LNK221-196ALF</t>
  </si>
  <si>
    <t>Q&amp;M FCT1</t>
  </si>
  <si>
    <t>AEC CBD6S</t>
  </si>
  <si>
    <t>Ser Room</t>
  </si>
  <si>
    <t>OCS-Dev</t>
  </si>
  <si>
    <t>#EE82EE</t>
  </si>
  <si>
    <t>#FFCC00</t>
  </si>
  <si>
    <t>#33CCCC</t>
  </si>
  <si>
    <t>#00CC00</t>
  </si>
  <si>
    <t>Mini dash board</t>
  </si>
  <si>
    <t>In Progressกำลังทำ</t>
  </si>
  <si>
    <t>New vi OCS.V3</t>
  </si>
  <si>
    <t>หาวิธี ทำ sql array 3 มิติ Dimension</t>
  </si>
  <si>
    <t>วัดผลงานยังไง</t>
  </si>
  <si>
    <t>Three - Dimensional Array Java</t>
  </si>
  <si>
    <t>Team View AEC-Mini dash board</t>
  </si>
  <si>
    <t xml:space="preserve">Team View AEC-แก้ปัญหา OCS ต่างๆ </t>
  </si>
  <si>
    <t>ต้องแก้ให้ได้100%</t>
  </si>
  <si>
    <t>ABF sendtocustomer</t>
  </si>
  <si>
    <t>OCS Hyido</t>
  </si>
  <si>
    <t>Mon 02-Aug-21</t>
  </si>
  <si>
    <t>Change IP OCS</t>
  </si>
  <si>
    <t>Z</t>
  </si>
  <si>
    <t>LNK908-222445ALF</t>
  </si>
  <si>
    <t>DPI-C US</t>
  </si>
  <si>
    <t>q&amp;m ???
23-3-27 ลองScanner
23-3-27 ประตูรอเงิน
23-3-27 16:59 ลูกค้าไม่จ่าย Done
wait buy off
23-4-03 buy off
2023-4-3 09:15 e-mail</t>
  </si>
  <si>
    <t>FCT2</t>
  </si>
  <si>
    <t>LNK908-222445LF</t>
  </si>
  <si>
    <t>DPI-C EU</t>
  </si>
  <si>
    <t>LNK908-222446LF</t>
  </si>
  <si>
    <t>DPI-K</t>
  </si>
  <si>
    <t>LNK908-212451FLF</t>
  </si>
  <si>
    <t>2023-3-27 0.2A part ยังเสียอยู่
2023-3-31 คิดว่าเป็นที่ probe แทงไม่ตรง</t>
  </si>
  <si>
    <t>Z-Done</t>
  </si>
  <si>
    <t xml:space="preserve">RTK220-265LF </t>
  </si>
  <si>
    <t>23-2-27 e-mail11:44</t>
  </si>
  <si>
    <t>RTK
AEC</t>
  </si>
  <si>
    <t>LNK908-222411ALF</t>
  </si>
  <si>
    <t>CBD6S</t>
  </si>
  <si>
    <r>
      <t xml:space="preserve">06-Feb confirm .btw </t>
    </r>
    <r>
      <rPr>
        <b/>
        <sz val="11"/>
        <rFont val="Tahoma"/>
        <family val="2"/>
      </rPr>
      <t>Done</t>
    </r>
  </si>
  <si>
    <t>Print</t>
  </si>
  <si>
    <t>AEC</t>
  </si>
  <si>
    <t xml:space="preserve">LNK22009-1 </t>
  </si>
  <si>
    <t>LNK908-222411BLF</t>
  </si>
  <si>
    <t>LNK908-222411CLF</t>
  </si>
  <si>
    <t>Hi-Pot</t>
  </si>
  <si>
    <t>02-16 Software Done</t>
  </si>
  <si>
    <t>Box</t>
  </si>
  <si>
    <r>
      <t xml:space="preserve">LNK1600105 Oscilloscope
02-13 Usb not detec
02-13-15-51
</t>
    </r>
    <r>
      <rPr>
        <b/>
        <sz val="11"/>
        <rFont val="Tahoma"/>
        <family val="2"/>
      </rPr>
      <t>Done</t>
    </r>
  </si>
  <si>
    <t>(ปาล์ม)</t>
  </si>
  <si>
    <t>LNK-
AEC</t>
  </si>
  <si>
    <t>-</t>
  </si>
  <si>
    <t xml:space="preserve">HRB908-2221124LF </t>
  </si>
  <si>
    <t>WDX215-403LF Done</t>
  </si>
  <si>
    <t>LNK908-213393LF</t>
  </si>
  <si>
    <r>
      <t xml:space="preserve">02-10 เปลียนกล้อง 100+200 USD
02-10-10-38 e-mail 
02-10-22-00 Done
02-13-15-24 Add new </t>
    </r>
    <r>
      <rPr>
        <b/>
        <sz val="11"/>
        <rFont val="Tahoma"/>
        <family val="2"/>
      </rPr>
      <t>Done</t>
    </r>
  </si>
  <si>
    <t>Pim
Pun</t>
  </si>
  <si>
    <r>
      <t xml:space="preserve">MBT Hi Pot
09-Feb Confirm e-mail
09-Feb-16-59 send email to forrest
10-Feb Change to CNY </t>
    </r>
    <r>
      <rPr>
        <b/>
        <sz val="11"/>
        <rFont val="Tahoma"/>
        <family val="2"/>
      </rPr>
      <t>Done</t>
    </r>
    <r>
      <rPr>
        <sz val="11"/>
        <rFont val="Tahoma"/>
        <family val="2"/>
      </rPr>
      <t xml:space="preserve">
15-Feb Audit</t>
    </r>
  </si>
  <si>
    <t>LNK219-162LF_DS1</t>
  </si>
  <si>
    <r>
      <t xml:space="preserve">U2722A Source Measure Unit KEYSIGHT
23-02-13 ส่งกลับคืน </t>
    </r>
    <r>
      <rPr>
        <b/>
        <sz val="11"/>
        <rFont val="Tahoma"/>
        <family val="2"/>
      </rPr>
      <t>Done</t>
    </r>
  </si>
  <si>
    <t>Jak</t>
  </si>
  <si>
    <t>ABK01E-219794LF</t>
  </si>
  <si>
    <t>MMIO-03</t>
  </si>
  <si>
    <t>เหมือนอันบน</t>
  </si>
  <si>
    <t>LNK01E-222445LF(pcba)</t>
  </si>
  <si>
    <t>DPI-C</t>
  </si>
  <si>
    <t>LNK01E-222446LF(pcba)</t>
  </si>
  <si>
    <t>LNK908-222445LF(box)</t>
  </si>
  <si>
    <t>Fail 5 unit can't read</t>
  </si>
  <si>
    <t>LNK908-222446LF(box)</t>
  </si>
  <si>
    <t>DPI-K / Box</t>
  </si>
  <si>
    <t>LNK908-222445LF(EOL)</t>
  </si>
  <si>
    <t>LNK908-222446LF(EOL)</t>
  </si>
  <si>
    <t>Manual Done</t>
  </si>
  <si>
    <t>% Complete-6</t>
  </si>
  <si>
    <t>DPI-C / pcba</t>
  </si>
  <si>
    <t>DPI-C / Box</t>
  </si>
  <si>
    <t>DPI-C / EOL</t>
  </si>
  <si>
    <t>DPI-K / pcba</t>
  </si>
  <si>
    <t>DPI-K / EOL</t>
  </si>
  <si>
    <t>MBT Hi Pot</t>
  </si>
  <si>
    <t>NIS908-222599,662LF</t>
  </si>
  <si>
    <t>PBA victory-1 VAP main</t>
  </si>
  <si>
    <t>NIS908-222670LF</t>
  </si>
  <si>
    <t>FANCP PBA VAP type1</t>
  </si>
  <si>
    <t>NIS908-222671LF</t>
  </si>
  <si>
    <t>TSIMOD1 pba</t>
  </si>
  <si>
    <t>LNK220-901LF(LA12,CS12)(15project)</t>
  </si>
  <si>
    <t>LNK-1009LF(FCT1)58project</t>
  </si>
  <si>
    <t>Week</t>
  </si>
  <si>
    <t>Gold</t>
  </si>
  <si>
    <t>USD</t>
  </si>
  <si>
    <t>JPY</t>
  </si>
  <si>
    <t>CNY</t>
  </si>
  <si>
    <t>VND</t>
  </si>
  <si>
    <t>ได้รับ LNK215-411ALF Test ไม่ได้ ตั้งแต่ 4 วันที่แล้ว (ไปทดลอง SVI5 30ครั้ง PASS ปกติ</t>
  </si>
  <si>
    <t>Send Email Report LNK215-411ALF ปกติ (11.46AM)</t>
  </si>
  <si>
    <t>ได้รับ LNK212-1014ALF Test ไม่ได้ (ไปทดลอง SVI5 ตัวแรก PASS ปกติ)</t>
  </si>
  <si>
    <t>Send Email Report LNK212-1014ALF ปกติ (12.14PM)</t>
  </si>
  <si>
    <t>Send E-mail request ซ่อม Fixture LNK212-1014LF</t>
  </si>
  <si>
    <t>Add VI Log Can't Remote to LNK215-411ALF request  K.Somporn</t>
  </si>
  <si>
    <t>E-mail report VI Log Can't Remote to LNK215-411ALF Done(17:04 PM)</t>
  </si>
  <si>
    <t>Analysis CBD6S</t>
  </si>
  <si>
    <t>Add VI check and log request by K.Somporn 07-07-2020(11.30AM)</t>
  </si>
  <si>
    <t xml:space="preserve">Test LNK220-019LF K.Patcharee request </t>
  </si>
  <si>
    <t xml:space="preserve">Test LNK220-020LF K.Patcharee request </t>
  </si>
  <si>
    <t>Send E-Mail data to K.Patcharee (17:21 PM)</t>
  </si>
  <si>
    <t>Check small group</t>
  </si>
  <si>
    <t>E-mail Add VI check and log request by K.Somporn (Done) (9.10AM)</t>
  </si>
  <si>
    <t>Send E-Mail confirm new project need Milestone_and_Quotation to Mana</t>
  </si>
  <si>
    <t xml:space="preserve">DS1 Down </t>
  </si>
  <si>
    <t>Call comfirm Somporn DS1 Down</t>
  </si>
  <si>
    <t>request send fixture LNK214-1685LF &amp; 150 UUT to SVI5</t>
  </si>
  <si>
    <t>K.Jerayu &amp; K.Chanaphat analysis LNK219-162LF_DS1 and Done.</t>
  </si>
  <si>
    <t>Rend E-mail Report FAR DS1 to K.Chayaphon(17.11PM)</t>
  </si>
  <si>
    <t>K.Somphon request MiniDashBoard AEC</t>
  </si>
  <si>
    <t>Line ขอ List Mini Daboard จาก AEC (17.19PM)</t>
  </si>
  <si>
    <t>Send E-mail Note small group 2020-0709(17.41PM)</t>
  </si>
  <si>
    <t>Line ตาม List Mini Daboard จาก AEC(8.14AM)</t>
  </si>
  <si>
    <t>แนะนำวิธีแก้ปัญหา CBD6S)</t>
  </si>
  <si>
    <t>Check small group 10-11.Jul.2020</t>
  </si>
  <si>
    <t>Confirm MiniDashboard request by K.Somporn(9.24AM)</t>
  </si>
  <si>
    <t>Check Mini Dash Board ตาม E-Mail(LNK1500206_LNK215-490LF_FCT1) ปกติ</t>
  </si>
  <si>
    <t>พยายามเขียน Milestone_and_Quotation_ABF V1.xlsx(ไม่สำหรจ หาข้อมูลเพิ่ม)</t>
  </si>
  <si>
    <t>Send E-Mail ตาม List Mini Daboard จาก AEC(13.49PM)</t>
  </si>
  <si>
    <t>Send E-Mail ปรึกษาปัญหา CBD6S K.Chayaphon</t>
  </si>
  <si>
    <t>Send Edit List Mini Dashboard for AEC (date)</t>
  </si>
  <si>
    <t>Send E-Mail List Mini Dashboard for AEC to K.Somporn</t>
  </si>
  <si>
    <t>Email Not for date 2020-0710 to K.chayaphon</t>
  </si>
  <si>
    <t>TeamView LNK213-393LF Label</t>
  </si>
  <si>
    <t>reprint 393 date 10-Jul-2020</t>
  </si>
  <si>
    <t>Read E-mail K.Chayaphon to K.Nuttawat (13.03PM)</t>
  </si>
  <si>
    <t>reprint 393 change PO</t>
  </si>
  <si>
    <t>add Sireal Mark LNK214-271LF</t>
  </si>
  <si>
    <t>add project &amp;Code DFS209-370HLF</t>
  </si>
  <si>
    <t>Miss MiniDashboard AEC in the morning 13</t>
  </si>
  <si>
    <t>Plan MiniDashboard AEC in the morning 13, 14, 15</t>
  </si>
  <si>
    <t>Change plan by K.Somporn</t>
  </si>
  <si>
    <t>Edit Sireal Mark LNK214-271LF</t>
  </si>
  <si>
    <t>Update ABF Form ruchakorn</t>
  </si>
  <si>
    <t>Detect can't program LNK212-646LF</t>
  </si>
  <si>
    <t>Call Tan for "Send Relay to 2M"</t>
  </si>
  <si>
    <t>Plan Mini Dashboard AEC in the morning 13, 14, 15</t>
  </si>
  <si>
    <t>White พยายามเขียน Milestone_and_Quotation_ABF V1.xlsx Again</t>
  </si>
  <si>
    <t>write flow by Visio</t>
  </si>
  <si>
    <t>Meeting ABF908-220738LF request by K.Ladda</t>
  </si>
  <si>
    <t>Confirm TAG PC in line request by K.Ladda</t>
  </si>
  <si>
    <t xml:space="preserve">(LNK1500034_LNK213-299ALF)Doing Mini Dashboard AEC </t>
  </si>
  <si>
    <t>(LNK1500034_LNK213-299ALF)Can't open Labview***</t>
  </si>
  <si>
    <t>(LNK219-066LF_BAL50)Confirm, Add new version, new serialMark together with Ken(ken คนทำตัวหลัก)</t>
  </si>
  <si>
    <t>Thursday</t>
  </si>
  <si>
    <t>(LNK1500034_LNK213-299ALF)Labview เปิด หลังจาก กด 1 ชั่วโมง</t>
  </si>
  <si>
    <t>(LNK1500034_LNK213-299ALF)MIS-AEC กำลังดู</t>
  </si>
  <si>
    <t>Send E-mail issues Software Ghost to K.Suriya (11:23 AM)</t>
  </si>
  <si>
    <r>
      <t xml:space="preserve">Milestone_and_Quotation_ABK908-219976LF </t>
    </r>
    <r>
      <rPr>
        <b/>
        <sz val="12"/>
        <color theme="3"/>
        <rFont val="Tahoma"/>
        <family val="2"/>
      </rPr>
      <t>V2</t>
    </r>
    <r>
      <rPr>
        <sz val="12"/>
        <color theme="3"/>
        <rFont val="Tahoma"/>
        <family val="2"/>
      </rPr>
      <t>.xlsx Done</t>
    </r>
  </si>
  <si>
    <t>Send E-mail Milestone_and_Quotation_ABK908-219976LF V2.xlsx Done to Mana (1:44 PM)</t>
  </si>
  <si>
    <t>(LNK1700063_DL50_LNK213-429BLF) เริ่ม</t>
  </si>
  <si>
    <t xml:space="preserve">Send E-mail Not Responding to SPK (1:55 PM) </t>
  </si>
  <si>
    <t>Friday</t>
  </si>
  <si>
    <t>Tesam View LNK1900136_LNK213-300LF_FCT1-AEC</t>
  </si>
  <si>
    <t>Send E-mail issues Software Ghost to K.Porakit (8:35 AM)</t>
  </si>
  <si>
    <t>Send E-mail "please send LNK1500034_LNK213-229ALF(Case only (No Monitor)) to THAI" to K.Ratha (9:04 AM)</t>
  </si>
  <si>
    <t>Send E-mail confirm price to K.Pannakorn (10:33 AM)</t>
  </si>
  <si>
    <t>Send E-mail detail issues ABF220-738LF to K.Ladda (10:38 AM)</t>
  </si>
  <si>
    <t>Doing AFB220-738LF</t>
  </si>
  <si>
    <t>(LNK1700063_DL50_LNK213-429BLF) Done</t>
  </si>
  <si>
    <t>Saturday</t>
  </si>
  <si>
    <t>TeamView LNK217-203LF
10LA23SLS00A-5-wwyysnsn
10LA23SLS00B-4-wwyysnsn</t>
  </si>
  <si>
    <t>Monday</t>
  </si>
  <si>
    <t>write plan AFB220-738LF Start</t>
  </si>
  <si>
    <t>write plan AFB220-738LF Stop</t>
  </si>
  <si>
    <t>request Teamview AEC for date 16 17 20</t>
  </si>
  <si>
    <t>write paper</t>
  </si>
  <si>
    <t>Issues LA18 two tester</t>
  </si>
  <si>
    <t>Analysis LA18 two tester and copy software send to Ked</t>
  </si>
  <si>
    <t>Up grade Software LNK1600141_LNK218-1762LF</t>
  </si>
  <si>
    <t>Up grade Software LNK1900036_LNK218-1768LF</t>
  </si>
  <si>
    <t>Detect PC "Licen Bartender" for ABF</t>
  </si>
  <si>
    <t>Call Tan  "move PC form 2M to SVI5"</t>
  </si>
  <si>
    <t>Send E-Mail Confirm PC to Dear K.Ladda and K.Pannakorn(3:29 PM)</t>
  </si>
  <si>
    <t>TeamView AEC</t>
  </si>
  <si>
    <t>LNK1800001 Runing in AEC เลือนไปพรุ่งนี้</t>
  </si>
  <si>
    <t>LNK1600101 Runing in AEC เลือนไปพรุ่งนี้</t>
  </si>
  <si>
    <t>write plan AFB220-738LF doing again</t>
  </si>
  <si>
    <t>Tuesday</t>
  </si>
  <si>
    <t xml:space="preserve">Confirm 4 pc </t>
  </si>
  <si>
    <t>Start Doing Date 16</t>
  </si>
  <si>
    <t>Sick leave in afternoon</t>
  </si>
  <si>
    <t>Wednesday</t>
  </si>
  <si>
    <t xml:space="preserve">Go to hospital becose </t>
  </si>
  <si>
    <t>Sick leave</t>
  </si>
  <si>
    <t>Copy software ABF</t>
  </si>
  <si>
    <t>AEC LNK1800001 MiniDashBoard Done (4 Form 10 Tester)</t>
  </si>
  <si>
    <t>AEC LNK1600101 MiniDashBoard Done (5 Form 10 Tester)</t>
  </si>
  <si>
    <t>LNK213-393LF Folder หาย</t>
  </si>
  <si>
    <t>LNK215-433LF</t>
  </si>
  <si>
    <t>Analysis LNK215-433LF</t>
  </si>
  <si>
    <t>Check New Tester for LNK215-433LF family 48 Project (Project of Ked)</t>
  </si>
  <si>
    <t>Build Matix for LNK215-433LF family 48 Project</t>
  </si>
  <si>
    <t>Copy software ABF220-738LF</t>
  </si>
  <si>
    <t xml:space="preserve">PC A set, B set, C Set is Ready For </t>
  </si>
  <si>
    <t>Holiday</t>
  </si>
  <si>
    <t>miss mobile at home</t>
  </si>
  <si>
    <t>write paper for Diary Week 30</t>
  </si>
  <si>
    <t>Lan Tester ABF หาย1เครื่อง (คนอื่นมีความจำเป็นต้องใช้)</t>
  </si>
  <si>
    <t>หาlan 3 เส้นเพื่อ MIS Remote</t>
  </si>
  <si>
    <t>E-mail Request K.Pannakorn for Quotation Minitor24"IPS (9:48 AM)</t>
  </si>
  <si>
    <t>E-mail Request K.Pannakorn for TortoiseSVN 3 PC ABF (10:43 AM)</t>
  </si>
  <si>
    <t>E-mail Request K.Pannakorn for Quotation Heating gun (11:18 AM)</t>
  </si>
  <si>
    <t>Doing ABF</t>
  </si>
  <si>
    <t>จัดการ ContralRevision ABF (Sever)</t>
  </si>
  <si>
    <t>Plan to do Mini DashBoard AEC</t>
  </si>
  <si>
    <t>LNK1500032 CBD6S LNK215-411ALF Hipot (Issues Ver LV11 or 18)</t>
  </si>
  <si>
    <t>mana request 3 Tester Down
1.LNK213-393LF saturday no time
2.LNK215-433LF saturday 40ea 
3.???</t>
  </si>
  <si>
    <t>mana request 2 Report</t>
  </si>
  <si>
    <t>Call AEC LNK1500032 CBD6S LNK215-411ALF</t>
  </si>
  <si>
    <t>FAR LNK215-393LF(4:51 PM)</t>
  </si>
  <si>
    <t>FAR LNK215-433LF(Thu 30-Jul-20 3:15 PM)</t>
  </si>
  <si>
    <t>Plan Mini DashBoard AEC</t>
  </si>
  <si>
    <t>Doing ABF TAG PC 93</t>
  </si>
  <si>
    <t>Doing ABF TAG PC 82</t>
  </si>
  <si>
    <t>Somporn request Report confirm goldenboard Saturday 1-Aug-2020</t>
  </si>
  <si>
    <t>ABF software Set3</t>
  </si>
  <si>
    <t>Write paper for Diary Week 31</t>
  </si>
  <si>
    <t>E-mail LNK218-1772LF Can't Golden Board (9:36 AM)</t>
  </si>
  <si>
    <t>Somporn request FAR (10:48 AM)</t>
  </si>
  <si>
    <t>E-mail Send FAR LNK218-1772LF 2020-08-03 CantGoldenV1.xlsx to K.Chayaphon(4:55 PM)</t>
  </si>
  <si>
    <t>request Satsayamon Create SQL ABF320</t>
  </si>
  <si>
    <t>Send email request (Report Confirm goldenboard week 32)to K.Natchanok(9:31 AM)</t>
  </si>
  <si>
    <t>search 34401A for K.Thamrongsak(e-mail 11.21AM)</t>
  </si>
  <si>
    <t xml:space="preserve">Send </t>
  </si>
  <si>
    <t>SetB</t>
  </si>
  <si>
    <t>SetA</t>
  </si>
  <si>
    <t>Send return Thamrongsak
1).DMM 34401A (BIP1700107)
2).PCI to GPIB
3).cable GPIB</t>
  </si>
  <si>
    <t>Send E-mail to Pannakorn and (Pannakorn sendto พี่มะนาว (4:18 PM)***</t>
  </si>
  <si>
    <t>Write Diary</t>
  </si>
  <si>
    <t>Somporn request why low YLD</t>
  </si>
  <si>
    <t>SetA local Done</t>
  </si>
  <si>
    <t>K.Ladda request check  action for E-mail (E-mail Wednesday, 5 August, 2020 4:18 PM)(no action)***</t>
  </si>
  <si>
    <t>ABF SetB local Done</t>
  </si>
  <si>
    <t>Send E-Mail confirm 4:06 PM</t>
  </si>
  <si>
    <t>Send E-Mail confirm 4:33 PM for check (E-mail Wednesday, 5 August, 2020 4:18 PM)(no action)***</t>
  </si>
  <si>
    <t>ABF SetC local Done</t>
  </si>
  <si>
    <t>ABF wait TAG (E-mail Wednesday, 5 August, 2020 4:18 PM)(no action)***</t>
  </si>
  <si>
    <t>API = Application Programming Interface / HTR01P-2191276262</t>
  </si>
  <si>
    <t>K.Ladda request check  action for E-mail (Wednesday, 5 August, 2020 4:18 PM)(no action)***</t>
  </si>
  <si>
    <t>Doing LA18 No.3 (1/14 Day)By phone</t>
  </si>
  <si>
    <t>Doing LA18 No.3 (2/14 Day)</t>
  </si>
  <si>
    <t>Send E-mail to K.Pannakorn ยืม(11:10 AM)</t>
  </si>
  <si>
    <t>LA18 No.1 &amp; 2 remove loagfile by year</t>
  </si>
  <si>
    <t>send e-mail to K. Sujaray API (3:58 PM)</t>
  </si>
  <si>
    <t>send e-mail to Kecha (4:20 PM)</t>
  </si>
  <si>
    <t>Send E-mail to Chayaphon (4:15 PM)</t>
  </si>
  <si>
    <t>Doing LA18 No.3 (3/14 Day)</t>
  </si>
  <si>
    <t>Send E-mail to SPK (9:14 AM)</t>
  </si>
  <si>
    <t>Doing LA18 No.3 (4/14 Day)</t>
  </si>
  <si>
    <t>ABF เลื่อน</t>
  </si>
  <si>
    <t>ABFchange versin (E-mail form Ladda 2:22 PM)</t>
  </si>
  <si>
    <t>Sunday</t>
  </si>
  <si>
    <t>Doing LA18 No.3 (5/14 Day)</t>
  </si>
  <si>
    <t>Doing LA18 No.3 (6/14 Day)</t>
  </si>
  <si>
    <t>Pervious versions</t>
  </si>
  <si>
    <t>Doing LA18 No.3 (7/14 Day)</t>
  </si>
  <si>
    <t>Wiring fixture</t>
  </si>
  <si>
    <t>API</t>
  </si>
  <si>
    <t>Doing LA18 No.3 (8/14 Day)</t>
  </si>
  <si>
    <t>Doing LA18 No.3 (9/14 Day)</t>
  </si>
  <si>
    <t>ABF logfilr</t>
  </si>
  <si>
    <t>Doing LA18 No.3 (10/14 Day)</t>
  </si>
  <si>
    <t>Doing LA18 No.3 (11/14 Day)</t>
  </si>
  <si>
    <t>ABF add new pcba</t>
  </si>
  <si>
    <t>Doing LA18 No.3 (12/14 Day)</t>
  </si>
  <si>
    <t>Doing LA18 No.3 (13/14 Day)</t>
  </si>
  <si>
    <t>Send Tester LNK19100000718 to line</t>
  </si>
  <si>
    <t>Doing LA18 No.3 (14/14 Day)</t>
  </si>
  <si>
    <t>LNK19100000718(LA18CB0-B40K000)(LNK218-1851LF)(GR&amp;R Type1(CPK))</t>
  </si>
  <si>
    <t>LNK19100000718(LA18CB0-B50K100)(LNK219-681LF)(Limit Validate)</t>
  </si>
  <si>
    <t>ContralRevision ABF 3 Tester</t>
  </si>
  <si>
    <t>check AEC</t>
  </si>
  <si>
    <t>Read E-mail (Tue 01-Sep-20 3:37 PM)(LA18)</t>
  </si>
  <si>
    <t>API (Sujaray)</t>
  </si>
  <si>
    <t>E-mail request Lounge LNK218-1767LF(2:34 PM)</t>
  </si>
  <si>
    <t>Peera send E-mail support request Lounge LNK218-1767LF(3:39 PM)</t>
  </si>
  <si>
    <t>แก้ไข Lounge(ปัจจุบันไม่ถูก)</t>
  </si>
  <si>
    <t>E-mail send to sujaray (3:50 PM)</t>
  </si>
  <si>
    <t>411 เข้ามา(5.40PM)</t>
  </si>
  <si>
    <t>เขียน Flow test</t>
  </si>
  <si>
    <t>LA18 No.3 ส่งมา svi5 คิดจะส่ง</t>
  </si>
  <si>
    <r>
      <rPr>
        <b/>
        <sz val="12"/>
        <color theme="3"/>
        <rFont val="Tahoma"/>
        <family val="2"/>
      </rPr>
      <t>D6S</t>
    </r>
    <r>
      <rPr>
        <sz val="12"/>
        <color theme="3"/>
        <rFont val="Tahoma"/>
        <family val="2"/>
      </rPr>
      <t xml:space="preserve"> add hardware</t>
    </r>
  </si>
  <si>
    <r>
      <rPr>
        <b/>
        <sz val="12"/>
        <color theme="3"/>
        <rFont val="Tahoma"/>
        <family val="2"/>
      </rPr>
      <t>D6S</t>
    </r>
    <r>
      <rPr>
        <sz val="12"/>
        <color theme="3"/>
        <rFont val="Tahoma"/>
        <family val="2"/>
      </rPr>
      <t xml:space="preserve"> กำลังทำ VI</t>
    </r>
  </si>
  <si>
    <r>
      <rPr>
        <b/>
        <sz val="12"/>
        <color theme="3"/>
        <rFont val="Tahoma"/>
        <family val="2"/>
      </rPr>
      <t>D6S</t>
    </r>
    <r>
      <rPr>
        <sz val="12"/>
        <color theme="3"/>
        <rFont val="Tahoma"/>
        <family val="2"/>
      </rPr>
      <t xml:space="preserve"> Rack</t>
    </r>
  </si>
  <si>
    <t>LA18 ถึงโรง5</t>
  </si>
  <si>
    <t xml:space="preserve">LA18 Fixture </t>
  </si>
  <si>
    <t>check Lounge API</t>
  </si>
  <si>
    <t>D6Sแก้ไข OCS ไม่สามารถอ่านได้</t>
  </si>
  <si>
    <t>D6Sแก้ไข AC</t>
  </si>
  <si>
    <t>D6Sแก้ไข DMM new model</t>
  </si>
  <si>
    <t>D6S</t>
  </si>
  <si>
    <t>LNK01E-2181765LF</t>
  </si>
  <si>
    <t>Upgrade VI D6S</t>
  </si>
  <si>
    <t xml:space="preserve">Upgrade Fixture LA18 No.3 </t>
  </si>
  <si>
    <t>Send E-mail request quotation PC AEC (LNK1500034)(LNK213-229ALF)(3:10 PM)</t>
  </si>
  <si>
    <t>Send E-mail result LNK908-215411BLF to Mana(4:48 PM)</t>
  </si>
  <si>
    <t>Send E-mail for Quotation PC to AEC(LNK213-299LF)</t>
  </si>
  <si>
    <t>Send tester LA18 No.3 to SVI2M</t>
  </si>
  <si>
    <t>Send tester D6S to SVI2M</t>
  </si>
  <si>
    <t>Send E-mail report send tester (4:43 PM)</t>
  </si>
  <si>
    <t>LA18 No.3 ID Type</t>
  </si>
  <si>
    <t>add API CB6</t>
  </si>
  <si>
    <t>Train Communication for high impact program on Sept 18 &amp; 24</t>
  </si>
  <si>
    <t>D6S limit</t>
  </si>
  <si>
    <t>LA18 No.3 upgrade ID Type</t>
  </si>
  <si>
    <t>LA20</t>
  </si>
  <si>
    <t>Confirm D6S Pass</t>
  </si>
  <si>
    <t xml:space="preserve">CP20 </t>
  </si>
  <si>
    <t>CB6 LEAK</t>
  </si>
  <si>
    <t>CP20 API</t>
  </si>
  <si>
    <t xml:space="preserve">D6S </t>
  </si>
  <si>
    <t>D6S Confirm</t>
  </si>
  <si>
    <t>D6S(FCT2)</t>
  </si>
  <si>
    <t>Write diary Week39</t>
  </si>
  <si>
    <t>Request ID see Routing</t>
  </si>
  <si>
    <t xml:space="preserve"> LNK908-2181765LF (3:05PM)</t>
  </si>
  <si>
    <t>ตอบปัญหา (3.06PM)</t>
  </si>
  <si>
    <t>API LNK908-219162LF</t>
  </si>
  <si>
    <t>CP20</t>
  </si>
  <si>
    <t>API LNK908-214032LF</t>
  </si>
  <si>
    <t>PC20</t>
  </si>
  <si>
    <t>API LNK908-212229ALF</t>
  </si>
  <si>
    <t>Check ปัญหา LNK215-523CLF OCS</t>
  </si>
  <si>
    <t>E-mail Done OCS LNK215-523CLF Issue (5:17PM)</t>
  </si>
  <si>
    <t>API LNK908-215513LF</t>
  </si>
  <si>
    <t>LA18 No.2 ต้องการ Check</t>
  </si>
  <si>
    <t>Meeting WDX 13.30PM</t>
  </si>
  <si>
    <t>เขียน Flow Chart WDX</t>
  </si>
  <si>
    <t>WDX Q V1</t>
  </si>
  <si>
    <t>Parksarun send (11.34AM)</t>
  </si>
  <si>
    <t>CB6 หา Equipment</t>
  </si>
  <si>
    <t>CB6 Q V1</t>
  </si>
  <si>
    <t>CB6 Q V1.2</t>
  </si>
  <si>
    <t>เขียน Bujo</t>
  </si>
  <si>
    <t>Write Diary Week 36, 37, 38 and 40</t>
  </si>
  <si>
    <t>CB6 Q V2</t>
  </si>
  <si>
    <t>E-mail ขอรายละเอียด พี่ Air</t>
  </si>
  <si>
    <t>WDX call confirm ว่าทุกอย่างครับไม่มีปัญหา</t>
  </si>
  <si>
    <t xml:space="preserve">ADN wrong label </t>
  </si>
  <si>
    <t>ADN908-217680ALF</t>
  </si>
  <si>
    <t>ADN908-220150LF</t>
  </si>
  <si>
    <t>Urgency</t>
  </si>
  <si>
    <t>1
Low</t>
  </si>
  <si>
    <t>2
Minor</t>
  </si>
  <si>
    <t>3
Moderate</t>
  </si>
  <si>
    <t>4
Significant</t>
  </si>
  <si>
    <t>5
Required</t>
  </si>
  <si>
    <t>5
Very High</t>
  </si>
  <si>
    <t>LNK908-215429BLF(Wrong ver FW)</t>
  </si>
  <si>
    <t>1049LF(LA12&amp;CS12)</t>
  </si>
  <si>
    <t>4
High</t>
  </si>
  <si>
    <t>3Medium</t>
  </si>
  <si>
    <t>LNK220-1142LF</t>
  </si>
  <si>
    <t>MTN908-215076JLF(HSC UI PCB)</t>
  </si>
  <si>
    <t>2
Low</t>
  </si>
  <si>
    <t>Impact</t>
  </si>
  <si>
    <t>1
Very low</t>
  </si>
  <si>
    <t>Test_Spec</t>
  </si>
  <si>
    <t>Owner</t>
  </si>
  <si>
    <t>Remark</t>
  </si>
  <si>
    <t>Priorty Matrix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</si>
  <si>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</si>
  <si>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</si>
  <si>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</si>
  <si>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</si>
  <si>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</si>
  <si>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</si>
  <si>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</si>
  <si>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</si>
  <si>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</si>
  <si>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</si>
  <si>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</si>
  <si>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</si>
  <si>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</si>
  <si>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</si>
  <si>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</si>
  <si>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Window</t>
  </si>
  <si>
    <t>Labview</t>
  </si>
  <si>
    <t>TestStart</t>
  </si>
  <si>
    <t>Cus_called</t>
  </si>
  <si>
    <t>Svi</t>
  </si>
  <si>
    <t>TE Called</t>
  </si>
  <si>
    <t>Dev called</t>
  </si>
  <si>
    <t>U-I</t>
  </si>
  <si>
    <t>LNK908-215411ALF</t>
  </si>
  <si>
    <t>Print 1</t>
  </si>
  <si>
    <t>LNK908-215411BLF</t>
  </si>
  <si>
    <t>LNK908-215411CLF</t>
  </si>
  <si>
    <t>LNK908-222550LF</t>
  </si>
  <si>
    <t>Print 2</t>
  </si>
  <si>
    <t>HIPOT 1</t>
  </si>
  <si>
    <t>HIPOT 2</t>
  </si>
  <si>
    <t>HIPOT 3</t>
  </si>
  <si>
    <t>FCT2 1</t>
  </si>
  <si>
    <t>FCT2 2</t>
  </si>
  <si>
    <t>FCT2 3</t>
  </si>
  <si>
    <t>FCT2 4</t>
  </si>
  <si>
    <t>411 AEC</t>
  </si>
  <si>
    <t>KHR(S2+2+3+4)New</t>
  </si>
  <si>
    <t>Start PPAP</t>
  </si>
  <si>
    <t>Hipot</t>
  </si>
  <si>
    <t>LNK215-411PALF</t>
  </si>
  <si>
    <t>LNK908-218686LF</t>
  </si>
  <si>
    <t>10MSHIP001-00</t>
  </si>
  <si>
    <t>LNK908-214032ALF</t>
  </si>
  <si>
    <t>10SWSHSCC002-01</t>
  </si>
  <si>
    <t>LNK908-214032LF</t>
  </si>
  <si>
    <t>10SWSHSCC002-02-E</t>
  </si>
  <si>
    <t>LNK908-222686ALF</t>
  </si>
  <si>
    <t>10MSHIP001-00-C</t>
  </si>
  <si>
    <t>LNK908-222032BLF</t>
  </si>
  <si>
    <t>10SWSHSCC002-00-E</t>
  </si>
  <si>
    <t>LNK908-222032CLF</t>
  </si>
  <si>
    <t>10SWSHSCC002-01-E</t>
  </si>
  <si>
    <t>LNK908-222032DLF</t>
  </si>
  <si>
    <t>10SWSHSCC002-02-F</t>
  </si>
  <si>
    <t>Pcba</t>
  </si>
  <si>
    <t>Email Mon 2022-08-15 9:55 AM</t>
  </si>
  <si>
    <t>S-Wed 2022-08-24 9:11 AM</t>
  </si>
  <si>
    <t>LD</t>
  </si>
  <si>
    <t>หยุดสั่ง Box</t>
  </si>
  <si>
    <t>LA23</t>
  </si>
  <si>
    <t>LNK908-212451ELF</t>
  </si>
  <si>
    <t>Low Y</t>
  </si>
  <si>
    <t>LNK212-451LF_LA23_LNK1500090</t>
  </si>
  <si>
    <t>N/A</t>
  </si>
  <si>
    <t>LA18</t>
  </si>
  <si>
    <t>LNK908-2181851LF</t>
  </si>
  <si>
    <t>tohoku solutions</t>
  </si>
  <si>
    <t>พี่เล็กประชุม</t>
  </si>
  <si>
    <t>LA18 No.4</t>
  </si>
  <si>
    <t>LA18 SVI 2B</t>
  </si>
  <si>
    <t>DPF</t>
  </si>
  <si>
    <t>Download &amp; Box No.5</t>
  </si>
  <si>
    <t>Download No.1-1</t>
  </si>
  <si>
    <t>Box No.2</t>
  </si>
  <si>
    <t>Download &amp; Box No.3</t>
  </si>
  <si>
    <t>ส่ง</t>
  </si>
  <si>
    <t>Window10</t>
  </si>
  <si>
    <t>Download &amp; Box No.4</t>
  </si>
  <si>
    <t>LC1 Analog Encoded, Dual Hall</t>
  </si>
  <si>
    <t>Ics|||Pat</t>
  </si>
  <si>
    <t xml:space="preserve"> 2021-03</t>
  </si>
  <si>
    <t xml:space="preserve"> 2021-09</t>
  </si>
  <si>
    <t>Start</t>
  </si>
  <si>
    <t>LC1 SIGNAL SWITCH</t>
  </si>
  <si>
    <t>LNK220-1143LF</t>
  </si>
  <si>
    <t>LC1 POWER SWITCH</t>
  </si>
  <si>
    <t>LNK220-1144LF</t>
  </si>
  <si>
    <t>LC1 POWER SWITCH, DUAL HALL</t>
  </si>
  <si>
    <t>LNK220-1145LF</t>
  </si>
  <si>
    <t>CO65</t>
  </si>
  <si>
    <t>LNK222-310ALF</t>
  </si>
  <si>
    <t>U3-I2</t>
  </si>
  <si>
    <t>Q&amp;M V.1</t>
  </si>
  <si>
    <t>V1.1</t>
  </si>
  <si>
    <t>BTC</t>
  </si>
  <si>
    <t>ETN222-723LF</t>
  </si>
  <si>
    <t>U3-I3</t>
  </si>
  <si>
    <t>10DL502HP-B-4</t>
  </si>
  <si>
    <t>LNK215-429BLF</t>
  </si>
  <si>
    <t>AEC(wrong FW)</t>
  </si>
  <si>
    <t>U5-I5</t>
  </si>
  <si>
    <t>ทำอันนี้</t>
  </si>
  <si>
    <t>LA12 &amp; CS12</t>
  </si>
  <si>
    <t>LNK212-229ALF</t>
  </si>
  <si>
    <t>Base 2 Fixture Group 1 No.2</t>
  </si>
  <si>
    <t>U3-I5</t>
  </si>
  <si>
    <t>DL</t>
  </si>
  <si>
    <t>Data For new limit
ส่งไปline 15:43 PM</t>
  </si>
  <si>
    <t xml:space="preserve">B2 run 1014
Test </t>
  </si>
  <si>
    <t>LNK212-229BLF</t>
  </si>
  <si>
    <t>LNK212-230ALF</t>
  </si>
  <si>
    <t>LNK212-230BLF</t>
  </si>
  <si>
    <t>LNK212-230CLF</t>
  </si>
  <si>
    <t>LNK212-231ALF</t>
  </si>
  <si>
    <t>LNK212-231BLF</t>
  </si>
  <si>
    <t>LNK212-232ALF</t>
  </si>
  <si>
    <t>LNK212-332BLF</t>
  </si>
  <si>
    <t>LNK2161014LF</t>
  </si>
  <si>
    <t>Base 2 Fixture Group 2 No.1</t>
  </si>
  <si>
    <t>LNK2161014ALF</t>
  </si>
  <si>
    <t>LNK2161014BLF</t>
  </si>
  <si>
    <t>LNK2161014CLF</t>
  </si>
  <si>
    <t>LNK2161014DLF</t>
  </si>
  <si>
    <t>LNK219-1049LF</t>
  </si>
  <si>
    <t>Base 2 Fixture Group 3 No.1</t>
  </si>
  <si>
    <t>LNK219-1049ALF</t>
  </si>
  <si>
    <t>LNK219-1049BLF</t>
  </si>
  <si>
    <t>LNK219-1049CLF</t>
  </si>
  <si>
    <t>Confirm 1 time</t>
  </si>
  <si>
    <t>LNK219-1049DLF</t>
  </si>
  <si>
    <t>LNK219-1049ELF</t>
  </si>
  <si>
    <t>receiver Dev</t>
  </si>
  <si>
    <t>I5</t>
  </si>
  <si>
    <t>Wait</t>
  </si>
  <si>
    <t>LNK221-030LF</t>
  </si>
  <si>
    <t>LNK221-031LF</t>
  </si>
  <si>
    <t>LNK221-594LF</t>
  </si>
  <si>
    <t>Base No.1
Fixture C No.1 ถูกใช้ใน Production</t>
  </si>
  <si>
    <t>ขอsample ตัวละอัน</t>
  </si>
  <si>
    <t xml:space="preserve">Add 4,5,6
</t>
  </si>
  <si>
    <t>LNK221-595LF</t>
  </si>
  <si>
    <t>LNK221-596LF</t>
  </si>
  <si>
    <t>Backlight</t>
  </si>
  <si>
    <t>MTN908-215077LF</t>
  </si>
  <si>
    <t>HSC UI PCB</t>
  </si>
  <si>
    <t>MTN908-215076JLF</t>
  </si>
  <si>
    <t>U2-I2</t>
  </si>
  <si>
    <t>UBL3</t>
  </si>
  <si>
    <t>No test</t>
  </si>
  <si>
    <t>Download</t>
  </si>
  <si>
    <t>Add mannul to Fixture</t>
  </si>
  <si>
    <t>Done
In line</t>
  </si>
  <si>
    <t>Wait Label</t>
  </si>
  <si>
    <t>LNK220-706LF</t>
  </si>
  <si>
    <t>LNK221-376LF</t>
  </si>
  <si>
    <t>OCS Done</t>
  </si>
  <si>
    <t>Safty Sw</t>
  </si>
  <si>
    <t>ติดที่เครื่อง</t>
  </si>
  <si>
    <t>Confirm</t>
  </si>
  <si>
    <t>LDL908-219820LF</t>
  </si>
  <si>
    <t xml:space="preserve">LDL908-2201064LF </t>
  </si>
  <si>
    <t>Email-Tue 2022-08-09 11:14 AM
Dataman</t>
  </si>
  <si>
    <t>Suparat Cov</t>
  </si>
  <si>
    <t>U1-I1</t>
  </si>
  <si>
    <t>ฉีด</t>
  </si>
  <si>
    <t>ครึ่งวัน</t>
  </si>
  <si>
    <t>มาวันแรก</t>
  </si>
  <si>
    <t>CBD6DC</t>
  </si>
  <si>
    <t>LNK220-442LF</t>
  </si>
  <si>
    <t>LNK220-442ALF</t>
  </si>
  <si>
    <t>Base 1 Fixture Group 1 No.1</t>
  </si>
  <si>
    <t>Data For new limit
ส่งไปline 15.43</t>
  </si>
  <si>
    <t>Base 1 Fixture Group 2 No.1</t>
  </si>
  <si>
    <t>Base 1 Fixture Group 3 No.1</t>
  </si>
  <si>
    <t>Oner</t>
  </si>
  <si>
    <t>Project</t>
  </si>
  <si>
    <t>ABV_MACADDR</t>
  </si>
  <si>
    <t>ABV01E-214097LF</t>
  </si>
  <si>
    <t>2022-10-18 Pass</t>
  </si>
  <si>
    <t>2022-10-18 Fail all</t>
  </si>
  <si>
    <t>2022-10-18 Fail resistor</t>
  </si>
  <si>
    <t>CB6S_pcba</t>
  </si>
  <si>
    <t>LNK908-2181772LF</t>
  </si>
  <si>
    <t>2022-10-18 OBMe</t>
  </si>
  <si>
    <t>LNK908-2181773LF</t>
  </si>
  <si>
    <t>2022-10-18 CB6P</t>
  </si>
  <si>
    <t>FCT4</t>
  </si>
  <si>
    <t>PIM</t>
  </si>
  <si>
    <t>LNK908-222445LF(DPI-C)(paba)</t>
  </si>
  <si>
    <t>LNK908-222446LF(DPI-K)(paba)</t>
  </si>
  <si>
    <t>LANNA</t>
  </si>
  <si>
    <t>LNK908-222445LF(DPI-C)(box)</t>
  </si>
  <si>
    <t>2022-10-18 Fixture come in</t>
  </si>
  <si>
    <t xml:space="preserve">                                                                                                                                                                     </t>
  </si>
  <si>
    <t>LNK908-222446LF(DPI-K)(box)</t>
  </si>
  <si>
    <t>PUN</t>
  </si>
  <si>
    <t>LNK908-222445LF(DPI-C)(EOL)</t>
  </si>
  <si>
    <t>LNK908-222446LF(DPI-K)(EOL)</t>
  </si>
  <si>
    <t xml:space="preserve">RTK217-794ALF </t>
  </si>
  <si>
    <t>นู Pong</t>
  </si>
  <si>
    <t>M</t>
  </si>
  <si>
    <t>W</t>
  </si>
  <si>
    <t>D</t>
  </si>
  <si>
    <t>H</t>
  </si>
  <si>
    <t>/12</t>
  </si>
  <si>
    <t>*5</t>
  </si>
  <si>
    <t>/20</t>
  </si>
  <si>
    <t>/8</t>
  </si>
  <si>
    <t>/50</t>
  </si>
  <si>
    <t>/5</t>
  </si>
  <si>
    <t>Revenue แผนก</t>
  </si>
  <si>
    <t>Revenue คน</t>
  </si>
  <si>
    <t>/33.3</t>
  </si>
  <si>
    <t>Not Startedยังไม่เริ่ม</t>
  </si>
  <si>
    <t>สำคัญ-ด่วน</t>
  </si>
  <si>
    <t>Service</t>
  </si>
  <si>
    <t>People</t>
  </si>
  <si>
    <t>Waiting on someone elseรอคนอื่นอยู่</t>
  </si>
  <si>
    <t>Deferredเลื่อนออกไป</t>
  </si>
  <si>
    <t>Completed</t>
  </si>
  <si>
    <t>SVI
Name</t>
  </si>
  <si>
    <t>Code
Name</t>
  </si>
  <si>
    <t xml:space="preserve">
วันครบ
กำหนด</t>
  </si>
  <si>
    <t>วันที่ทำเสร็จสมบูรณ์</t>
  </si>
  <si>
    <t>1).(Done)
2).
3).Sujaray Sayan 
4).</t>
  </si>
  <si>
    <t xml:space="preserve">Warongphan
Sujaray Sayan </t>
  </si>
  <si>
    <t>Doing</t>
  </si>
  <si>
    <t xml:space="preserve">SPK
Sujaray Sayan </t>
  </si>
  <si>
    <t>VI save logfile</t>
  </si>
  <si>
    <t>Mini Dash Board AEC</t>
  </si>
  <si>
    <t>1).LNK1500034(Done)
2).LNK1900117(Done)
3).LNK1700063(Done)
4).LNK1800001(Done)
5).LNK1600101(Done)
6).LNK1500033
7).LNK1700037
8).LNK1800003
9).LNK1500116
10).LNK1600203
11).LNK1600055(Done)
12).LNK1600232(Done)
13).LNK1500032(Done)
14).LNK1500054(Done)</t>
  </si>
  <si>
    <t>Warongphan</t>
  </si>
  <si>
    <t>identify</t>
  </si>
  <si>
    <t>SPK</t>
  </si>
  <si>
    <t>API-Add to tester</t>
  </si>
  <si>
    <t>ASC
ABK908-219976LF
ABK908-219977LF
ABK908-219978LF</t>
  </si>
  <si>
    <t>ABK908-219976LF V3
1).TAG PC : WDX1800040=ABF2000011
2).TAG PC : WDX1800082=ABF2000012
3).TAG PC : WDX1800093=ABF2000013
4).SQL</t>
  </si>
  <si>
    <t>CBD6S
AEC</t>
  </si>
  <si>
    <t>(LA18 No.4)
LNK218-1851LF
LNK908-219681LF</t>
  </si>
  <si>
    <t>4).???</t>
  </si>
  <si>
    <t>ขอเงิน</t>
  </si>
  <si>
    <t>Install Bartender LNK</t>
  </si>
  <si>
    <t>ContralRevision
1.393 Teststan
2.hipot Teststan
3.115 Teststan
4.1762 Teststan</t>
  </si>
  <si>
    <t>Chatchawan
Chaipon
Warongphan
Chanaphat</t>
  </si>
  <si>
    <t>SS</t>
  </si>
  <si>
    <t>LNK216-981LF
LNK216-982LF</t>
  </si>
  <si>
    <t>LNK214-032LF
LNK214-032LF
LNK216-1093LF</t>
  </si>
  <si>
    <t>Tester Document Wiring LA18</t>
  </si>
  <si>
    <r>
      <rPr>
        <b/>
        <sz val="12"/>
        <color rgb="FFFF0000"/>
        <rFont val="Tahoma"/>
        <family val="2"/>
      </rPr>
      <t>D6S</t>
    </r>
    <r>
      <rPr>
        <sz val="12"/>
        <color theme="3"/>
        <rFont val="Tahoma"/>
        <family val="2"/>
      </rPr>
      <t>(LNK1600232)</t>
    </r>
  </si>
  <si>
    <t>Upgrade</t>
  </si>
  <si>
    <t>LA18No.3(LNK19100000718)</t>
  </si>
  <si>
    <t>UpGrade(Fixture)</t>
  </si>
  <si>
    <t>(LA18)LNL218-1851LF</t>
  </si>
  <si>
    <t>(411)Hipot</t>
  </si>
  <si>
    <t>(411)FCTBoxNo.2</t>
  </si>
  <si>
    <t>(CB6)LabelBottomCase</t>
  </si>
  <si>
    <t>LNK218-1792LF
1). 2019-10-30 Fix pc เข้า
2). Wiring tester 90%</t>
  </si>
  <si>
    <t xml:space="preserve">E-mail (August 3, 2020 9:36 AM)
LNK908-2181772LF
1).Golden board not Pass
</t>
  </si>
  <si>
    <t>Anan</t>
  </si>
  <si>
    <t>ABF 6 Project</t>
  </si>
  <si>
    <t>Skip</t>
  </si>
  <si>
    <t>LA18
(LA18CB0-B40K000-C)LNK218-1851LF
(LA18CB0-B50K000-A)LNK219-681LF</t>
  </si>
  <si>
    <t>Load Time 2 เครื่องไม่เท่ากัน
20 Sec
25 Sec
Chage logfile</t>
  </si>
  <si>
    <t xml:space="preserve">No.3
1).Daq (Keysight 34972A) (Done)
2).Keysight 34901A
3).Keysight 34903A
4).Keysight 34907A
5).DcSupply(Keysight E3648A) (Done)
6).Wiring to fixture
7).Wiring in Fixture
8).Fixture
9).Software
10).Rack
11).Document </t>
  </si>
  <si>
    <t>Chayaphon
Somporn</t>
  </si>
  <si>
    <t>(LINWIFI)LNK218-1792LF
(LINWIFI)LNK218-1792LF</t>
  </si>
  <si>
    <t>(LA18CB0-B40K000-C)LNK218-1851LF
(LA18CB0-B50K000-A)LNK219-681LF</t>
  </si>
  <si>
    <t>(LA18 No.3)
LNK218-1851LF
LNK908-219681LF</t>
  </si>
  <si>
    <t xml:space="preserve">1).LNK1900070
2).LNK1900175
3).LNK19100000718
</t>
  </si>
  <si>
    <t>Somporn</t>
  </si>
  <si>
    <t>CB6</t>
  </si>
  <si>
    <t>LNK213-393LF Saturday 25-Jul-2020</t>
  </si>
  <si>
    <t>LA31</t>
  </si>
  <si>
    <t>LNK215-433LF Saturday 25-Jul-2020</t>
  </si>
  <si>
    <t>FAR LNK218-1772LF</t>
  </si>
  <si>
    <t>send to Chayaphon</t>
  </si>
  <si>
    <t>(CB6 Group)Phase1</t>
  </si>
  <si>
    <t>Test time
2019-02-25 : หาเอกสาร 544</t>
  </si>
  <si>
    <t>(CB6 Group)Phase4</t>
  </si>
  <si>
    <t>CB6 Milestone</t>
  </si>
  <si>
    <t>(411 Group)</t>
  </si>
  <si>
    <t>411 Milestone WW6</t>
  </si>
  <si>
    <t>(MMIO-03)ABF</t>
  </si>
  <si>
    <t>(MMIO-03)(Phase3)</t>
  </si>
  <si>
    <t>Open PR
B. ใช้ PC hi-pot
2019-02-25 : Pc ถึง MIS</t>
  </si>
  <si>
    <t>MMIO-03 Milestone(FCT PCBA) (ICT)</t>
  </si>
  <si>
    <t>(HBSTI02-00)(LNK218-1677LF)(Print)LNK</t>
  </si>
  <si>
    <t>Send milestone to พี่เดียว</t>
  </si>
  <si>
    <t>CB6+A81A1A59:A114</t>
  </si>
  <si>
    <t>Wirewound Resistors - Chassis Mount 100watt 12ohm 1% 16 EA. ติด นนทพัน</t>
  </si>
  <si>
    <t>Pannakorn</t>
  </si>
  <si>
    <t>SMPS</t>
  </si>
  <si>
    <t>CB6 Cus con E-mail Thu 27/12/2018 09:08</t>
  </si>
  <si>
    <t>Nantannit</t>
  </si>
  <si>
    <t>Thu 27/12/2018 09:08</t>
  </si>
  <si>
    <t>CB6 check E-mail at Wed 26/12/2018 09:58</t>
  </si>
  <si>
    <t>Wed 26/12/2018 09:58</t>
  </si>
  <si>
    <t>CB6 Label Thu 27/12/2018 10:04</t>
  </si>
  <si>
    <t>Peera</t>
  </si>
  <si>
    <t>Thu 27/12/2018 10:04</t>
  </si>
  <si>
    <t>Resistor 2 week</t>
  </si>
  <si>
    <t>Programer 2 week rs232 to ttl</t>
  </si>
  <si>
    <t>Hipot software มีปัญหาบางจุดแปลกๆ</t>
  </si>
  <si>
    <t>Tongkon</t>
  </si>
  <si>
    <t>IPX6-</t>
  </si>
  <si>
    <t>411 Print Label Wed 19/12/2018 13:29</t>
  </si>
  <si>
    <t>Wed 19/12/2018 13:29</t>
  </si>
  <si>
    <t>411 Print lสั่งของ</t>
  </si>
  <si>
    <t>Crate software support Production</t>
  </si>
  <si>
    <t>SP</t>
  </si>
  <si>
    <t>LNK908-2181762 to 1773LF</t>
  </si>
  <si>
    <t>(CB6S)(Phase4)</t>
  </si>
  <si>
    <t>IPx6</t>
  </si>
  <si>
    <t>(CB6S)(Phase4)Hi-Pot</t>
  </si>
  <si>
    <t>LNK908-2181762 to 1764LF</t>
  </si>
  <si>
    <t>(CB6S)(Phase4)FCT Analog Box Build</t>
  </si>
  <si>
    <t>LNK908-2181765 to 1773LF</t>
  </si>
  <si>
    <r>
      <t xml:space="preserve">(CB6S)(Phase4)FCT Digital PCBA </t>
    </r>
    <r>
      <rPr>
        <b/>
        <sz val="12"/>
        <color rgb="FFFF0000"/>
        <rFont val="Tahoma"/>
        <family val="2"/>
      </rPr>
      <t>(Upgrade)</t>
    </r>
  </si>
  <si>
    <t xml:space="preserve">(CB6S)(Phase4)FCT Digital Box Build  </t>
  </si>
  <si>
    <t>LNK215-411ALF</t>
  </si>
  <si>
    <t>(CBD6S) Upgrade No.2 No.3</t>
  </si>
  <si>
    <t xml:space="preserve">(CBD6S) Build Hi-Pot </t>
  </si>
  <si>
    <t>(CBD6S) Label MIS (คุยกะ Mana)</t>
  </si>
  <si>
    <t>(411Phase1.3)LNK215-411ALF to GLF</t>
  </si>
  <si>
    <t>(411Phase1.3)</t>
  </si>
  <si>
    <t>Upgrade Wait ALF AC เปิด PO</t>
  </si>
  <si>
    <t>พี่เดียว</t>
  </si>
  <si>
    <t>(411Phase 2)LNK215-411ALF to GLF</t>
  </si>
  <si>
    <t>(411Phase 2)</t>
  </si>
  <si>
    <t>Duc Tester Wait tracking</t>
  </si>
  <si>
    <t>wait</t>
  </si>
  <si>
    <t>(BoxBuild Phase1.2)(14 Project)
ABF216-714LF</t>
  </si>
  <si>
    <t>Update IGBT  Done
SPK เช็ค requment
PC ใหม่ New software check
ABF lock case with mainboard
By off
Update PRINTMAP</t>
  </si>
  <si>
    <t>(ASC Box Build)(Phase2)</t>
  </si>
  <si>
    <t>ABK</t>
  </si>
  <si>
    <t>(BoxBuild Phase2)ABK</t>
  </si>
  <si>
    <t xml:space="preserve">(Fuel Cell)WDX218-097LF </t>
  </si>
  <si>
    <t>(RFU)WDX218-097LF</t>
  </si>
  <si>
    <t>(3-092-7800-000)(RFU Label 1 24x32) 
(7-516-0101-000)(RFU Label 2 39x25)</t>
  </si>
  <si>
    <t>Thitima
NPI Atapol</t>
  </si>
  <si>
    <t>(Cartridge)WDX218-098LF</t>
  </si>
  <si>
    <t>(3-092-7900-000) (Cartridge Label 1 H28x40)</t>
  </si>
  <si>
    <t>BarTender Automation</t>
  </si>
  <si>
    <t>Tracker
Verfily barcode
BarTender Automation วิธีใช้ตัวอื่น
BarTender Automation สั่งผ่าน Labview</t>
  </si>
  <si>
    <t>BarTender SQL</t>
  </si>
  <si>
    <t>หาวิธี Download VI form</t>
  </si>
  <si>
    <t>Bartender</t>
  </si>
  <si>
    <t>Vender does not send hard copy to SVI.</t>
  </si>
  <si>
    <t>SQL Print</t>
  </si>
  <si>
    <t>LNK411</t>
  </si>
  <si>
    <t>411G</t>
  </si>
  <si>
    <t>ลืม Supply</t>
  </si>
  <si>
    <t>PC</t>
  </si>
  <si>
    <t>RACK 15/9/2018
ยืมคนอื่นมาก่อน เริ่มไปแล้ว</t>
  </si>
  <si>
    <t>wait STK500</t>
  </si>
  <si>
    <t>FRW218-294LF(LE01)
FRW216-255BLF(JU04)</t>
  </si>
  <si>
    <t>E-mail ลูกค้าไม่ตอบ</t>
  </si>
  <si>
    <t>เราคิดว่า มีปัญหาต้องการ PC ขอคอมใหม่</t>
  </si>
  <si>
    <t>Label 2D Who when How</t>
  </si>
  <si>
    <t>LNK299LF</t>
  </si>
  <si>
    <t>LNK908-215429LF(DL5)
LNK908-213300LF(DL12)</t>
  </si>
  <si>
    <t>ด่วน4ดาว</t>
  </si>
  <si>
    <t>WDX218-097LF(RFU)</t>
  </si>
  <si>
    <t>Window office</t>
  </si>
  <si>
    <t>WDX218-097LF</t>
  </si>
  <si>
    <t>Car Printer 1 ตัวกลับมา 181018</t>
  </si>
  <si>
    <t>WDX218-098LF</t>
  </si>
  <si>
    <t>RFU 60 Unit run Thursday</t>
  </si>
  <si>
    <t>NPI Atapol</t>
  </si>
  <si>
    <t>RFU Print Label 2</t>
  </si>
  <si>
    <t>Long Date</t>
  </si>
  <si>
    <t>0800(ABF Upgrade OCS)10.00(CBD6S chage Label)1300CBD6S Hi-Pot)1500(CBD6S Done)</t>
  </si>
  <si>
    <t xml:space="preserve"> (CB6) (LNK218-684LF) (LNK229ALF) (LNK216-646LF)</t>
  </si>
  <si>
    <t>MK</t>
  </si>
  <si>
    <t>#C00000</t>
  </si>
  <si>
    <t>#003366</t>
  </si>
  <si>
    <t>#336699</t>
  </si>
  <si>
    <t>#3366CC</t>
  </si>
  <si>
    <t>#003399</t>
  </si>
  <si>
    <t>#000099</t>
  </si>
  <si>
    <t>#0000CC</t>
  </si>
  <si>
    <t>#000066</t>
  </si>
  <si>
    <t>#FF0000</t>
  </si>
  <si>
    <t>#006666</t>
  </si>
  <si>
    <t>#006699</t>
  </si>
  <si>
    <t>#0099CC</t>
  </si>
  <si>
    <t>#0066CC</t>
  </si>
  <si>
    <t>#0033CC</t>
  </si>
  <si>
    <t>#0000FF</t>
  </si>
  <si>
    <t>#3333FF</t>
  </si>
  <si>
    <t>#333399</t>
  </si>
  <si>
    <t>#FFA500</t>
  </si>
  <si>
    <t>#FFC000</t>
  </si>
  <si>
    <t>#008080</t>
  </si>
  <si>
    <t>#009999</t>
  </si>
  <si>
    <t>#00CCFF</t>
  </si>
  <si>
    <t>#0099FF</t>
  </si>
  <si>
    <t>#0066FF</t>
  </si>
  <si>
    <t>#3366FF</t>
  </si>
  <si>
    <t>#3333CC</t>
  </si>
  <si>
    <t>#666699</t>
  </si>
  <si>
    <t>#FFFF00</t>
  </si>
  <si>
    <t>#339966</t>
  </si>
  <si>
    <t>#00CC99</t>
  </si>
  <si>
    <t>#00FFCC</t>
  </si>
  <si>
    <t>#00FFFF</t>
  </si>
  <si>
    <t>#33CCFF</t>
  </si>
  <si>
    <t>#3399FF</t>
  </si>
  <si>
    <t>#6699FF</t>
  </si>
  <si>
    <t>#6666FF</t>
  </si>
  <si>
    <t>#6600FF</t>
  </si>
  <si>
    <t>#6600CC</t>
  </si>
  <si>
    <t>#008000</t>
  </si>
  <si>
    <t>#92D050</t>
  </si>
  <si>
    <t>#339933</t>
  </si>
  <si>
    <t>#00CC66</t>
  </si>
  <si>
    <t>#00FF99</t>
  </si>
  <si>
    <t>#66FFCC</t>
  </si>
  <si>
    <t>#66FFFF</t>
  </si>
  <si>
    <t>#66CCFF</t>
  </si>
  <si>
    <t>#99CCFF</t>
  </si>
  <si>
    <t>#9999FF</t>
  </si>
  <si>
    <t>#9966FF</t>
  </si>
  <si>
    <t>#9933FF</t>
  </si>
  <si>
    <t>#9900FF</t>
  </si>
  <si>
    <t>#00B050</t>
  </si>
  <si>
    <t>#006600</t>
  </si>
  <si>
    <t>#00FF00</t>
  </si>
  <si>
    <t>#66FF99</t>
  </si>
  <si>
    <t>#99FFCC</t>
  </si>
  <si>
    <t>#CCFFFF</t>
  </si>
  <si>
    <t>#CCECFF</t>
  </si>
  <si>
    <t>#CCCCFF</t>
  </si>
  <si>
    <t>#CC99FF</t>
  </si>
  <si>
    <t>#CC66FF</t>
  </si>
  <si>
    <t>#CC00FF</t>
  </si>
  <si>
    <t>#9900CC</t>
  </si>
  <si>
    <t>#4B0082</t>
  </si>
  <si>
    <t>#00B0F0</t>
  </si>
  <si>
    <t>#003300</t>
  </si>
  <si>
    <t>#33CC33</t>
  </si>
  <si>
    <t>#66FF66</t>
  </si>
  <si>
    <t>#99FF99</t>
  </si>
  <si>
    <t>#CCFFCC</t>
  </si>
  <si>
    <t>#FFFFFF</t>
  </si>
  <si>
    <t>#FFCCFF</t>
  </si>
  <si>
    <t>#FF99FF</t>
  </si>
  <si>
    <t>#FF66FF</t>
  </si>
  <si>
    <t>#FF00FF</t>
  </si>
  <si>
    <t>#CC00CC</t>
  </si>
  <si>
    <t>#660066</t>
  </si>
  <si>
    <t>#0070C0</t>
  </si>
  <si>
    <t>#336600</t>
  </si>
  <si>
    <t>#009900</t>
  </si>
  <si>
    <t>#66FF33</t>
  </si>
  <si>
    <t>#99FF66</t>
  </si>
  <si>
    <t>#CCFF99</t>
  </si>
  <si>
    <t>#FFFFCC</t>
  </si>
  <si>
    <t>#FFCCCC</t>
  </si>
  <si>
    <t>#FF99CC</t>
  </si>
  <si>
    <t>#FF66CC</t>
  </si>
  <si>
    <t>#FF33CC</t>
  </si>
  <si>
    <t>#CC0099</t>
  </si>
  <si>
    <t>#800080</t>
  </si>
  <si>
    <t>#002060</t>
  </si>
  <si>
    <t>#333300</t>
  </si>
  <si>
    <t>#669900</t>
  </si>
  <si>
    <t>#99FF33</t>
  </si>
  <si>
    <t>#CCFF66</t>
  </si>
  <si>
    <t>#FFFF99</t>
  </si>
  <si>
    <t>#FFCC99</t>
  </si>
  <si>
    <t>#FF9999</t>
  </si>
  <si>
    <t>#FF6699</t>
  </si>
  <si>
    <t>#FF3399</t>
  </si>
  <si>
    <t>#CC3399</t>
  </si>
  <si>
    <t>#990099</t>
  </si>
  <si>
    <t>#4D4D4D</t>
  </si>
  <si>
    <t>#7030A0</t>
  </si>
  <si>
    <t>#666633</t>
  </si>
  <si>
    <t>#99CC00</t>
  </si>
  <si>
    <t>#CCFF33</t>
  </si>
  <si>
    <t>#FFFF66</t>
  </si>
  <si>
    <t>#FFCC66</t>
  </si>
  <si>
    <t>#FF7C80</t>
  </si>
  <si>
    <t>#FF0066</t>
  </si>
  <si>
    <t>#D60093</t>
  </si>
  <si>
    <t>#993366</t>
  </si>
  <si>
    <t>#777777</t>
  </si>
  <si>
    <t>#808000</t>
  </si>
  <si>
    <t>#CCCC00</t>
  </si>
  <si>
    <t>FFFF00</t>
  </si>
  <si>
    <t>#FF9933</t>
  </si>
  <si>
    <t>#FF6600</t>
  </si>
  <si>
    <t>#FF5050</t>
  </si>
  <si>
    <t>#CC0066</t>
  </si>
  <si>
    <t>#660033</t>
  </si>
  <si>
    <t>#996633</t>
  </si>
  <si>
    <t>#CC9900</t>
  </si>
  <si>
    <t>#FF9900</t>
  </si>
  <si>
    <t>#CC6600</t>
  </si>
  <si>
    <t>#FF3300</t>
  </si>
  <si>
    <t>#CC0000</t>
  </si>
  <si>
    <t>#990033</t>
  </si>
  <si>
    <t>#1F497D</t>
  </si>
  <si>
    <t>#663300</t>
  </si>
  <si>
    <t>#996600</t>
  </si>
  <si>
    <t>#CC3300</t>
  </si>
  <si>
    <t>#993300</t>
  </si>
  <si>
    <t>#990000</t>
  </si>
  <si>
    <t>#800000</t>
  </si>
  <si>
    <t>#A50021</t>
  </si>
  <si>
    <t>#F8F8F8</t>
  </si>
  <si>
    <t>#EAEAEA</t>
  </si>
  <si>
    <t>#DDDDDD</t>
  </si>
  <si>
    <t>#000000</t>
  </si>
  <si>
    <t>#EEECE1</t>
  </si>
  <si>
    <t>#4F81BD</t>
  </si>
  <si>
    <t>#C0504D</t>
  </si>
  <si>
    <t>#9BBB59</t>
  </si>
  <si>
    <t>#8064A2</t>
  </si>
  <si>
    <t>#4472C4</t>
  </si>
  <si>
    <t>#F79646</t>
  </si>
  <si>
    <t>#F2F2F2</t>
  </si>
  <si>
    <t>#808080</t>
  </si>
  <si>
    <t>#DDD9C4</t>
  </si>
  <si>
    <t>#C5D9F1</t>
  </si>
  <si>
    <t>#DCE6F1</t>
  </si>
  <si>
    <t>#F2DCDB</t>
  </si>
  <si>
    <t>#EBF1DE</t>
  </si>
  <si>
    <t>#E4DFEC</t>
  </si>
  <si>
    <t>#DAEEF3</t>
  </si>
  <si>
    <t>#FDE9D9</t>
  </si>
  <si>
    <t>#D9D9D9</t>
  </si>
  <si>
    <t>#595959</t>
  </si>
  <si>
    <t>#C4BD97</t>
  </si>
  <si>
    <t>#8DB4E2</t>
  </si>
  <si>
    <t>#B8CCE4</t>
  </si>
  <si>
    <t>#E6B8B7</t>
  </si>
  <si>
    <t>#D8E4BC</t>
  </si>
  <si>
    <t>#CCC0DA</t>
  </si>
  <si>
    <t>#B4C6E7</t>
  </si>
  <si>
    <t>#FCD5B4</t>
  </si>
  <si>
    <t>#BFBFBF</t>
  </si>
  <si>
    <t>#404040</t>
  </si>
  <si>
    <t>#948A54</t>
  </si>
  <si>
    <t>#538DD5</t>
  </si>
  <si>
    <t>#95B3D7</t>
  </si>
  <si>
    <t>#DA9694</t>
  </si>
  <si>
    <t>#C4D79B</t>
  </si>
  <si>
    <t>#B1A0C7</t>
  </si>
  <si>
    <t>#92CDDC</t>
  </si>
  <si>
    <t>#FABF8F</t>
  </si>
  <si>
    <t>#A6A6A6</t>
  </si>
  <si>
    <t>#262626</t>
  </si>
  <si>
    <t>#3A3838</t>
  </si>
  <si>
    <t>#333F4F</t>
  </si>
  <si>
    <t>#366092</t>
  </si>
  <si>
    <t>#C65911</t>
  </si>
  <si>
    <t>#76933C</t>
  </si>
  <si>
    <t>#60497A</t>
  </si>
  <si>
    <t>#305496</t>
  </si>
  <si>
    <t>#E26B0A</t>
  </si>
  <si>
    <t>#0D0D0D</t>
  </si>
  <si>
    <t>#161616</t>
  </si>
  <si>
    <t>#0F243E</t>
  </si>
  <si>
    <t>#244062</t>
  </si>
  <si>
    <t>#632523</t>
  </si>
  <si>
    <t>#4F6228</t>
  </si>
  <si>
    <t>#403151</t>
  </si>
  <si>
    <t>#215967</t>
  </si>
  <si>
    <t>#974706</t>
  </si>
  <si>
    <t>#86E3CE</t>
  </si>
  <si>
    <t>#D0E6A5</t>
  </si>
  <si>
    <t>#F5CEC7</t>
  </si>
  <si>
    <t>#E79796</t>
  </si>
  <si>
    <t>#AAC9CE</t>
  </si>
  <si>
    <t>#B6B4C2</t>
  </si>
  <si>
    <t>#C9BBC8</t>
  </si>
  <si>
    <t>#E5C1CD</t>
  </si>
  <si>
    <t>#F3DBCF</t>
  </si>
  <si>
    <t>#478BA2</t>
  </si>
  <si>
    <t>#DE5B6D</t>
  </si>
  <si>
    <t>#F2A490</t>
  </si>
  <si>
    <t>#455054</t>
  </si>
  <si>
    <t>#D87F81</t>
  </si>
  <si>
    <t>#3B5284</t>
  </si>
  <si>
    <t>#5BA8A0</t>
  </si>
  <si>
    <t>#CBE54E</t>
  </si>
  <si>
    <t>#94B447</t>
  </si>
  <si>
    <t>#5D6E1E</t>
  </si>
  <si>
    <t>#264D59</t>
  </si>
  <si>
    <t>#F9E07F</t>
  </si>
  <si>
    <t>#522157</t>
  </si>
  <si>
    <t>#8B4C70</t>
  </si>
  <si>
    <t>#015C92</t>
  </si>
  <si>
    <t>#2D82B5</t>
  </si>
  <si>
    <t>#5AA7D5</t>
  </si>
  <si>
    <t>#88CDF6</t>
  </si>
  <si>
    <t>#BCE6FF</t>
  </si>
  <si>
    <t>#FB6602</t>
  </si>
  <si>
    <t>#205072</t>
  </si>
  <si>
    <t>#329D9C</t>
  </si>
  <si>
    <t>#56C596</t>
  </si>
  <si>
    <t>#7BE495</t>
  </si>
  <si>
    <t>#CFF4D2</t>
  </si>
  <si>
    <t>https://aptest.svi.co.th/debug_api_scan_in_outside/?serial=[)&gt; 06 1PLA18CB0-B50K100-A W20042736 S0001 10D1949&amp;station=FCT2&amp;symptom=F0</t>
  </si>
  <si>
    <t>https://aptest.svi.co.th/debug_api_scan_in_outside/?serial=VIH0434&amp;station=FCT&amp;symptom=F1</t>
  </si>
  <si>
    <t>And you can change
Serial = “”
Station = “”
Symptom = “”
Follow your data 
Example :
Serial = VIH0435 , VIH0436 ,VIH0438 (select only 1 sn)
Station = FCT
Symptom = ‘F1’</t>
  </si>
  <si>
    <t>1H</t>
  </si>
  <si>
    <t>5H</t>
  </si>
  <si>
    <t>2D</t>
  </si>
  <si>
    <t>10D</t>
  </si>
  <si>
    <t>3W</t>
  </si>
  <si>
    <t>15W</t>
  </si>
  <si>
    <t>4M</t>
  </si>
  <si>
    <t>20M</t>
  </si>
  <si>
    <t>48M</t>
  </si>
  <si>
    <t>5y</t>
  </si>
  <si>
    <t>25y</t>
  </si>
  <si>
    <t>50Y</t>
  </si>
  <si>
    <t>Pro
Name</t>
  </si>
  <si>
    <t>Y</t>
  </si>
  <si>
    <t>Wirewound Resistors - Chassis Mount 50watt 12ohm 1%</t>
  </si>
  <si>
    <t>P/N:RH05012R00FC02</t>
  </si>
  <si>
    <t>2week</t>
  </si>
  <si>
    <t>Fixed Inductors 1.8mH 10%</t>
  </si>
  <si>
    <t>P/N:1140-182K-RC</t>
  </si>
  <si>
    <t>65,67,68,69,70,71</t>
  </si>
  <si>
    <t>CB6S-OBF</t>
  </si>
  <si>
    <t>Sample Test (Resistor)</t>
  </si>
  <si>
    <t>CB6S-OBMe</t>
  </si>
  <si>
    <t>Sample Test</t>
  </si>
  <si>
    <t>CB6P</t>
  </si>
  <si>
    <t>62,63,64</t>
  </si>
  <si>
    <t>Analog-Fixture Design By SMS</t>
  </si>
  <si>
    <t>Test spec Ana</t>
  </si>
  <si>
    <t xml:space="preserve">Test spec Digi </t>
  </si>
  <si>
    <t>Doc</t>
  </si>
  <si>
    <t>FCT รวม</t>
  </si>
  <si>
    <t>72,73</t>
  </si>
  <si>
    <t>Burn-In Supply SMS กำลังทำ</t>
  </si>
  <si>
    <t>Label Form PE</t>
  </si>
  <si>
    <t>สั่งของ lot 1</t>
  </si>
  <si>
    <r>
      <t xml:space="preserve">WDX(e-mail 20190117-1322PM)
</t>
    </r>
    <r>
      <rPr>
        <sz val="12"/>
        <color rgb="FFFF0000"/>
        <rFont val="Calibri"/>
        <family val="2"/>
        <scheme val="minor"/>
      </rPr>
      <t>พิมให้ชัด ตัวใส</t>
    </r>
  </si>
  <si>
    <t>(CB6S Phase 3)LNK908-216119LF</t>
  </si>
  <si>
    <t>U9 wrong</t>
  </si>
  <si>
    <t>(CB6S Phase 4)</t>
  </si>
  <si>
    <t>(MMIO-02)ABF216-698LF
(WMIO-01)ABF216-711LF</t>
  </si>
  <si>
    <t>2). เร่ง PR (PC-Fixture)
3). Week 33 PO ออกหมด PCB Design เสร็จ
Fixture ส่งไปซ่อมกี่วัน 8 วัน</t>
  </si>
  <si>
    <t xml:space="preserve">
TE</t>
  </si>
  <si>
    <t>According</t>
  </si>
  <si>
    <t>ABF216-698LF(MMIO-02)</t>
  </si>
  <si>
    <t>ประกอบเสร็จ ใช้งานได้บาง PCBA</t>
  </si>
  <si>
    <t>RFU สั่งPrint ไม่ได้ Change Main Board</t>
  </si>
  <si>
    <t>ขนาด Fornt ที่ใช้ใน label</t>
  </si>
  <si>
    <t>E-mail ลูกค้าไม่ตอบ
Completed Ju04
WI LE01
FLM-BB-HB3 Who When How
Test eng แกะวงจรก่อน
PCB ใคร เมื่อไร อย่างไร แกะ</t>
  </si>
  <si>
    <t xml:space="preserve">JU04 รอซ่อม </t>
  </si>
  <si>
    <t>ข้างใน Fixture ใส่กระดาษ ละ</t>
  </si>
  <si>
    <t>STR217-990LF</t>
  </si>
  <si>
    <t>เบิก Ribbion 2 roll</t>
  </si>
  <si>
    <t>ตีนตุ๊กแก
HDMI
Blue tooh</t>
  </si>
  <si>
    <t>https://www.lazada.co.th/products/ugreen-5meter-cable-ties-hook-and-loop-cord-ties-fasteners-hdmi-lightning-cable-black-i116219555-s120625434.html?spm=a2o4m.searchlist.list.1.47544a7bMCgZc4&amp;search=1</t>
  </si>
  <si>
    <t>KPI</t>
  </si>
  <si>
    <t>เช็คผล
บอกคนอื่นว่าจะใช้Fixture
บ่ายตามงาน</t>
  </si>
  <si>
    <t>Label Refill Unit 1 roll</t>
  </si>
  <si>
    <t>Label Cartridge 1 roll</t>
  </si>
  <si>
    <t>B</t>
  </si>
  <si>
    <t>ABF217-721LF</t>
  </si>
  <si>
    <t>UpGrade software to SQL</t>
  </si>
  <si>
    <t>STR 6 Project</t>
  </si>
  <si>
    <t>DBT</t>
  </si>
  <si>
    <t>DBT216-478LF
G3-4</t>
  </si>
  <si>
    <t>DBT216-478LF Milestone update Timeline</t>
  </si>
  <si>
    <t>ไม่สำคัญ</t>
  </si>
  <si>
    <t>DBT216-478LFG3-4</t>
  </si>
  <si>
    <t>DBT216-478LF TESTer-สั่งของ
E Fri 22/9/2017 14:13
Tracking ยังใช้ไม่ได้</t>
  </si>
  <si>
    <t>Nonthaphan Akrasuwanasri</t>
  </si>
  <si>
    <t>DBT216-478LF</t>
  </si>
  <si>
    <t>G3-4</t>
  </si>
  <si>
    <r>
      <t xml:space="preserve">DBT216-478LF </t>
    </r>
    <r>
      <rPr>
        <b/>
        <sz val="11"/>
        <color rgb="FFFF0000"/>
        <rFont val="Calibri"/>
        <family val="2"/>
        <scheme val="minor"/>
      </rPr>
      <t>SC เข้า Fri</t>
    </r>
  </si>
  <si>
    <t>Wasarut</t>
  </si>
  <si>
    <r>
      <t xml:space="preserve">DBT216-478LF 3 ขึ้น RACK
wait PC , APX
</t>
    </r>
    <r>
      <rPr>
        <b/>
        <i/>
        <sz val="12"/>
        <color rgb="FFFF0000"/>
        <rFont val="Calibri"/>
        <family val="2"/>
        <scheme val="minor"/>
      </rPr>
      <t>ขอ sc</t>
    </r>
  </si>
  <si>
    <t>DBT216-478LF 
WW4 4 Wiring RACK
Fri เปิดFixture</t>
  </si>
  <si>
    <t>DBT216-478LF WW5 5 Wiring Fixture</t>
  </si>
  <si>
    <t>DBT216-478LF WW15</t>
  </si>
  <si>
    <t>DBT216-478LF 2</t>
  </si>
  <si>
    <t>DBT216-478LF 3</t>
  </si>
  <si>
    <t>DBT216-478LF 1</t>
  </si>
  <si>
    <t>DBT216-478LF LED</t>
  </si>
  <si>
    <t xml:space="preserve">DBT216-478LF Burn-In
</t>
  </si>
  <si>
    <t>DBT216-478LF HI-POT</t>
  </si>
  <si>
    <t>DBT216-478LF WW6 Equment APX เข้า 30</t>
  </si>
  <si>
    <t>DBT216-478LF APX Test</t>
  </si>
  <si>
    <t>DBT216-478LF APX</t>
  </si>
  <si>
    <t>Milestone</t>
  </si>
  <si>
    <t>FRW215-562A to CLF</t>
  </si>
  <si>
    <t>ตามของ</t>
  </si>
  <si>
    <t>FRW Flash.</t>
  </si>
  <si>
    <t>ABF log file</t>
  </si>
  <si>
    <t>LNK confirm</t>
  </si>
  <si>
    <t>ABF216-712LF</t>
  </si>
  <si>
    <t>Mapping &amp; Packing</t>
  </si>
  <si>
    <t>ABF216-714LF</t>
  </si>
  <si>
    <t>Datasheet Label.pdf</t>
  </si>
  <si>
    <t>ABF216-714LF
Common
ABF216-712LF</t>
  </si>
  <si>
    <t>Flow Debug</t>
  </si>
  <si>
    <t>FRW214-577LF
Common
FRW214-576LF</t>
  </si>
  <si>
    <t>กำลังDesign PCB</t>
  </si>
  <si>
    <t>ABF216-712LF
ABF216-714LF
ABF216-716LF
ABF216-717LF
ABF217-725LF
ABF216-721LF
Common 
ABF216-712LF</t>
  </si>
  <si>
    <t>Licen Bartender พึ่งสั่ง 180326</t>
  </si>
  <si>
    <t>ToDay</t>
  </si>
  <si>
    <t>Part ผิด</t>
  </si>
  <si>
    <t>Colic</t>
  </si>
  <si>
    <t>Flatulence</t>
  </si>
  <si>
    <t>form Turmeric</t>
  </si>
  <si>
    <t>Herbal Medicines</t>
  </si>
  <si>
    <t>4D what is it?</t>
  </si>
  <si>
    <t>BC FAN want confirm</t>
  </si>
  <si>
    <t>FRW217-286LF</t>
  </si>
  <si>
    <t>Software 100% Hardware 50% / เหลือ Copy ส่ง</t>
  </si>
  <si>
    <t>Knot</t>
  </si>
  <si>
    <t>FRW215-562A to CLF  Milestone&amp;Quotation Ver.2.0</t>
  </si>
  <si>
    <t>DBT216-478LF Golden
1).ขอ Goldด่วน
S Tue 26/9/2017 08:41
จบไม่มี Golden Board ผลิตเอง</t>
  </si>
  <si>
    <t>Kodchaphan</t>
  </si>
  <si>
    <t>FRW214-576LF</t>
  </si>
  <si>
    <t>FRW214-576M4LF</t>
  </si>
  <si>
    <t>Suzuki บอกไม่ต้องทำ Milestone
Dr.Sakda บอกไม่ต้องทำ 180323 1313</t>
  </si>
  <si>
    <t>NAB217-1202LF เขียนไม่ได้</t>
  </si>
  <si>
    <t>ยกเลิก</t>
  </si>
  <si>
    <t>NEW</t>
  </si>
  <si>
    <t>NKN217-1165LF</t>
  </si>
  <si>
    <t>STR217-974LF
STR217-975LF
STR217-976LF
STR217-977LF
STR217-978LF</t>
  </si>
  <si>
    <t>STR217-990LF [Hi-Pot]</t>
  </si>
  <si>
    <t xml:space="preserve">LNK212-646LF </t>
  </si>
  <si>
    <t>Suparat</t>
  </si>
  <si>
    <t>Thitima</t>
  </si>
  <si>
    <t>LNK212-676ALF</t>
  </si>
  <si>
    <t>LNK213-299LF</t>
  </si>
  <si>
    <t xml:space="preserve">10905422-E </t>
  </si>
  <si>
    <t>LNK213-299LF PCB Ver.G
10905422-E 
เผลอกด delete ไป</t>
  </si>
  <si>
    <t>Khin</t>
  </si>
  <si>
    <t>Patcharee Chairurk</t>
  </si>
  <si>
    <t xml:space="preserve">LNK213-300ALF
E Wed 20/9/2017 15:36 </t>
  </si>
  <si>
    <t>Tongkon &amp; Khin</t>
  </si>
  <si>
    <t>LNK213-300BLF
E Wed 20/9/2017 17:31
PCBA  ต่างกันหนึ่งจุด</t>
  </si>
  <si>
    <t>LNK213-393LF ส่งผ่าน</t>
  </si>
  <si>
    <t>GOD</t>
  </si>
  <si>
    <t>LNK213-393LF change SCANER</t>
  </si>
  <si>
    <t>LNK215-429LF STK500
ขอเครื่องต้องมาอยู่ที่ห้องDevelop
Yaowaluck ขอเลื่อน</t>
  </si>
  <si>
    <t>รอยืนยัน</t>
  </si>
  <si>
    <t>Yaowaluck</t>
  </si>
  <si>
    <t>Yaowaluck Mulajongkon</t>
  </si>
  <si>
    <t xml:space="preserve">10MBA2100-D-0C </t>
  </si>
  <si>
    <t>LNK215-490LF</t>
  </si>
  <si>
    <t xml:space="preserve">LNK216-115LF </t>
  </si>
  <si>
    <t>CB6OBM</t>
  </si>
  <si>
    <t>LNK216-115LF New Tester
E Fri 6/10/2017 14:51</t>
  </si>
  <si>
    <t>Patcharee</t>
  </si>
  <si>
    <t>10LA4004-C-0
10LA4003-C-0</t>
  </si>
  <si>
    <t>LNK216-535ALF 
LNK216-933ALF
E Fri 22/9/2017 23:24</t>
  </si>
  <si>
    <t>Gang Test</t>
  </si>
  <si>
    <t>10LA23SLS00-x-x</t>
  </si>
  <si>
    <t>LNK217-203LF</t>
  </si>
  <si>
    <t>LNK217-203LF May be Fixture 17/10/2017</t>
  </si>
  <si>
    <t>LNK212-451LF</t>
  </si>
  <si>
    <t>LNK217-203LF
E Tue 3/10/2017 08:15
E Wed 4/10/2017 08:19
Gang Test</t>
  </si>
  <si>
    <t>Khun</t>
  </si>
  <si>
    <t>DIG</t>
  </si>
  <si>
    <t>DGS217-449LF Flasher5Pro</t>
  </si>
  <si>
    <t>Khun Mo</t>
  </si>
  <si>
    <t>DGS217-449LF Wait Tracking</t>
  </si>
  <si>
    <t>PGMNT</t>
  </si>
  <si>
    <t>Connector for fixture</t>
  </si>
  <si>
    <t>10MLA20200-A-1</t>
  </si>
  <si>
    <t>LNK217-1183LF</t>
  </si>
  <si>
    <t>10MLA20210-A-1</t>
  </si>
  <si>
    <t>LNK217-1184LF</t>
  </si>
  <si>
    <t>AND software Print</t>
  </si>
  <si>
    <t>WDX215-403ALF</t>
  </si>
  <si>
    <t>RC DEX</t>
  </si>
  <si>
    <t>WDX printing</t>
  </si>
  <si>
    <t xml:space="preserve"> -</t>
  </si>
  <si>
    <t>WDX215-403ALF [FTC1]
เพิ่ม loop + Limit</t>
  </si>
  <si>
    <t>WDX215-403ALF [FTC1]
Now software</t>
  </si>
  <si>
    <t>WDX215-403ALF [FTC4] ทำsoftware
OCS</t>
  </si>
  <si>
    <t>ก้าน</t>
  </si>
  <si>
    <t>TS3</t>
  </si>
  <si>
    <t>WDX216-1174LF  New Milestone</t>
  </si>
  <si>
    <t>LNK213-299LF PCB Ver.G
10905422-E 
เผลอกด delete Email ไป</t>
  </si>
  <si>
    <t>YH500 Mainboard</t>
  </si>
  <si>
    <t>HRB216-1028LF
E Thu 28/9/2017 09:55
S Fri 29/9/2017 16:12</t>
  </si>
  <si>
    <t>Adrien Fabre</t>
  </si>
  <si>
    <t>HRB216-1028LF ลูกค้าจะส่ง Full Test spec Week 30-Oct</t>
  </si>
  <si>
    <t>HRB216-1028LF New Milestone</t>
  </si>
  <si>
    <t>รอ Test Spec</t>
  </si>
  <si>
    <t>HRB216-1028LF คนดูแล
Doc On hand</t>
  </si>
  <si>
    <t>ADN217-680LF</t>
  </si>
  <si>
    <t>ADN217-447LF
สั่งของ</t>
  </si>
  <si>
    <t>ADN217-680LF
ADN217-681LF</t>
  </si>
  <si>
    <t>Chaipon Wattanasup</t>
  </si>
  <si>
    <t>ADN217-680LF
ADN217-681LF
ADN217-447LF
ทดลอง Print</t>
  </si>
  <si>
    <t>ADN217-680LF
ADN217-681LF-Form Label
กำลังสั่งของ</t>
  </si>
  <si>
    <t>ADN217-680LF ลูกค้ามา 20/11/2017</t>
  </si>
  <si>
    <t>ADN217-680LF-BarTender</t>
  </si>
  <si>
    <t>119693
49040
49179</t>
  </si>
  <si>
    <t>RTK908-213413LF(Centronik Mk2 CPIO PCBA)
RTK908-2171382LF(CML4 TERMINAL BLOCK PCB)
RTK908-2171383LF(CML4 DC EMI FILTER)</t>
  </si>
  <si>
    <t>86506380012
06506600022</t>
  </si>
  <si>
    <t>BES216-1087LF(MCP Multi TI)
BES216-1088LF(MCP EVO PPS)</t>
  </si>
  <si>
    <t>wait tracking</t>
  </si>
  <si>
    <t>ADN217-447LF_Milestone_Rev_3_1 Common old rack</t>
  </si>
  <si>
    <t>Print
รอ Label</t>
  </si>
  <si>
    <r>
      <t>STR217-976 and 978LF(</t>
    </r>
    <r>
      <rPr>
        <i/>
        <sz val="11"/>
        <color theme="1"/>
        <rFont val="Calibri"/>
        <family val="2"/>
        <scheme val="minor"/>
      </rPr>
      <t>HiPot</t>
    </r>
    <r>
      <rPr>
        <sz val="11"/>
        <color theme="1"/>
        <rFont val="Calibri"/>
        <family val="2"/>
        <scheme val="minor"/>
      </rPr>
      <t>)_Milestone&amp;Quotation_R1</t>
    </r>
  </si>
  <si>
    <t>STR217-990LF[HiPot]_Milestone&amp;Quotation_R1</t>
  </si>
  <si>
    <t>WDX217-1174LF_Milestone_Rev_1 not have Price[New Project ไม่ต้องใส่ราคา-แค่ Draft]   2Station 1PCBA 1BOX</t>
  </si>
  <si>
    <t>หยุดรอ</t>
  </si>
  <si>
    <t>NEW
BES217-1336LF</t>
  </si>
  <si>
    <t>1008324
1008326
1008358
1008380
1008541
1008542
4552871
5003-3684
92000550082
86506710021
5002-2208</t>
  </si>
  <si>
    <t>BES908-217-1336LF(TOOL-ID CONDITION)ARA
BES908-217-1337LF(TOOL-ID -MEMORY BOARD)ARA
BES908-217-1338LF(TOOL-ID -MEMORY BOARD)ARA
BES908-217-1339LF(ANALOG SWITCH)ARA
BES908-217-1340LF(SOL.ST.HEATING)ARA
BES908-217-1341LF(SOL.ST.HEATING)ARA
BES908-217-1342LF(MOTOR CONTROLLER)ARA
BES908-217-1381LF(PCBA PIB 3)ARA
BES908-217-1384LF(PCIIpu2)FIXPIX 
BES908-217-1385LF(PCIIpu2)FIXPIX 
BES908-217-1162LF(PRINT BEST FIXPIXHS)FIXPIX</t>
  </si>
  <si>
    <t>ทำบางตัวก่อน</t>
  </si>
  <si>
    <t>BES New Group3</t>
  </si>
  <si>
    <t>ขาด Test Spec</t>
  </si>
  <si>
    <t>LNK215-523C and DLF</t>
  </si>
  <si>
    <t>กำลังทำ</t>
  </si>
  <si>
    <t xml:space="preserve">   </t>
  </si>
  <si>
    <t>ไม่ชัด</t>
  </si>
  <si>
    <t>WDX วิธีที่2</t>
  </si>
  <si>
    <t>FRW New FW</t>
  </si>
  <si>
    <t>WDX Run first</t>
  </si>
  <si>
    <t>DBT ลูกค้ากลับจากพักร้อน</t>
  </si>
  <si>
    <t>The customer did not respond to the email.</t>
  </si>
  <si>
    <t>LNK908-215548LF / SMLCB6484+10019-D</t>
  </si>
  <si>
    <t>LNK216-115LF Wiring ส่งผ่าน</t>
  </si>
  <si>
    <t>NBA217-1121LF milestone</t>
  </si>
  <si>
    <t>Myo Mama</t>
  </si>
  <si>
    <t>ZKW217-1050LF
ZKW217-1056LF</t>
  </si>
  <si>
    <t>FRW KOB-01</t>
  </si>
  <si>
    <t>FRW_PD@svi.co.th</t>
  </si>
  <si>
    <t>E Thu 21/9/2017 08:30</t>
  </si>
  <si>
    <t>WDX USB สั่งซื้อ</t>
  </si>
  <si>
    <t>waiting</t>
  </si>
  <si>
    <t>STR217-974LF
STR217-975LF
STR217-976LF
STR217-977LF
STR217-978LF
STR217-1034LF</t>
  </si>
  <si>
    <t>Kanusit Boonrukvanit</t>
  </si>
  <si>
    <t>E2017-0907T05:56:29</t>
  </si>
  <si>
    <t>LNK216-116LF New Label</t>
  </si>
  <si>
    <t xml:space="preserve">
LNK216-1009LF</t>
  </si>
  <si>
    <t>10MLA20100-A-3
10MLA20110-A-3
10MLA20120-A-1
10MLA20200-A-1
10MLA20210-A-1</t>
  </si>
  <si>
    <t>LNK217-1180LF
LNK217-1181LF
LNK217-1182LF
LNK217-1183LF
LNK217-1184LF</t>
  </si>
  <si>
    <t>Mana</t>
  </si>
  <si>
    <t>E Wed 20/9/2017 16:41</t>
  </si>
  <si>
    <t xml:space="preserve">DBT216-478LF Flow Test </t>
  </si>
  <si>
    <t>Chayaphon</t>
  </si>
  <si>
    <t>E Tue 26/9/2017 11:56</t>
  </si>
  <si>
    <t>WDX OCS log [Long time]
ยกเลิก</t>
  </si>
  <si>
    <t>WDX OCS log [Short time]</t>
  </si>
  <si>
    <t>title</t>
  </si>
  <si>
    <t>Comment</t>
  </si>
  <si>
    <t>Dune</t>
  </si>
  <si>
    <t>Lavel</t>
  </si>
  <si>
    <t>Link</t>
  </si>
  <si>
    <t>Final</t>
  </si>
  <si>
    <t>1 SQL ABF
2 เช็ค LNK 300 429 ตามเอกสาร พี่9
3 ทำpc ABF download ให้เสร็จ ขนเข้า line
3-1 ตัวแรกผ่านแล้ว
DWX Cutter Kit ยังไม่มีกำหนดสินค้าเข้าจากทางสิงคโปร์ครับ
FRW ลูกค้าไม่ตอบสนอง พรุ่งนี้ vdo call
LNK119</t>
  </si>
  <si>
    <t>เอกสารทำตาม Vistus
IQ OQ
Up date data base to chayaphon</t>
  </si>
  <si>
    <t xml:space="preserve">STK ลอง Set เป็น กรณี ที่ Cutter ไม่เข้ามา
FRW ลูกค้ากำหนด มาแล้วว่า ตอน By off หลัง แก้ไขปัญหาใน line ต้องส่งของ 4 อย่างไปในEmail 
1. Document for test specified
2. Logfile keil (UBP &amp; UAP &amp; result output (3 file))
3. FW ref. (Customer ref)
4. ภาพ red data
STR ตอนบ่าย Vender
พึ่งเจอปัญหา LNK ว่าต้องเขียนWiring ใหม่ โดยคงแบบเก่า
</t>
  </si>
  <si>
    <t xml:space="preserve">FRW LE01 ส่งData ให้ mana
</t>
  </si>
  <si>
    <t xml:space="preserve">ABF ลง Win10 ใหม่ ไม่ต้องลง Trend Micro
PPAP 299
เตรียมเอกสาร ABF meeting 15.00
ABF Fixture เสร็จ60%ละครับ
LNK 299 new pcba
</t>
  </si>
  <si>
    <t xml:space="preserve">STR / Printer เสีย โทรคุย Vender เข้า 6-Sep-18
LNK299 ใบเสนอราคา
LNK300 and 429LF 
ABFลูกค้าจะส่ง Document Online data มาให้
FRW send data LE01 to Uchino.
FRW JU04 will rework finsh 10-Sep-18
WDX Printer กลับมาแล้ว
</t>
  </si>
  <si>
    <t xml:space="preserve">LNK300 and 429LF  Fixture เข้า 7-Sep-18
ABF ยืม PC WDX win10
WDX Printer เตรียมให้ลูกค้าดู
LNK299 P'Danต่อ
</t>
  </si>
  <si>
    <t>Cutter Kit ยังไม่มีกำหนดสินค้าเข้าจากทางสิงคโปร์ครับ</t>
  </si>
  <si>
    <t>Waiting on someone else</t>
  </si>
  <si>
    <t>Form label ลูกค้ายังไม่ Confirm (HOLD)</t>
  </si>
  <si>
    <t>Customer visit 10-Sep-18</t>
  </si>
  <si>
    <t>Not Started</t>
  </si>
  <si>
    <t>Bartender ???</t>
  </si>
  <si>
    <t>PC cartridge เครื่องที่5 เสร็จ</t>
  </si>
  <si>
    <t>เบิก Ribbion 2 อัน
Label A 1 อัน
Label B 1 อัน
รอลูกค้ายืนยัน Label ได้สั่ง Vender ถูก
E-Mail รอ send ทันที่ที่ลูกค้าตัดสินใจได้</t>
  </si>
  <si>
    <t>+3Week</t>
  </si>
  <si>
    <t>(Rev.G) Change to Rev.I
P'Danต่อ P'SPK ออกค่าแรง</t>
  </si>
  <si>
    <r>
      <t xml:space="preserve">STR Label Print
Cutter มีปัญหา
</t>
    </r>
    <r>
      <rPr>
        <sz val="8"/>
        <color rgb="FFFF0000"/>
        <rFont val="Tahoma"/>
        <family val="2"/>
      </rPr>
      <t xml:space="preserve">Vender หน้างาน 14.00 </t>
    </r>
    <r>
      <rPr>
        <sz val="8"/>
        <color rgb="FF4472C4"/>
        <rFont val="Tahoma"/>
        <family val="2"/>
      </rPr>
      <t xml:space="preserve">
ต้องเสร็จ แล้ว จะรันแล้ว</t>
    </r>
  </si>
  <si>
    <t>LNK213-192
CS16
TestPlan</t>
  </si>
  <si>
    <t>TestPlanต้องเสร็จละ
แก้ Viแทน
เปลียนทิศtestplan</t>
  </si>
  <si>
    <t xml:space="preserve">CB6 </t>
  </si>
  <si>
    <t>Update logFile</t>
  </si>
  <si>
    <t>21.4.2014</t>
  </si>
  <si>
    <t>LNK213-554LF
SMPS16</t>
  </si>
  <si>
    <t>Resistorสั่งไปตั้งแต่วันที่1.4.14พึ่งเปิด 22.4.14
มาไม่ทันใช้อะไรก่อนดี</t>
  </si>
  <si>
    <t>R-Load</t>
  </si>
  <si>
    <t>เข้าวันที่
19.5.14</t>
  </si>
  <si>
    <t>เริ่มใช้ testerเมื่อไร
วันนี้</t>
  </si>
  <si>
    <t>22.4.2014</t>
  </si>
  <si>
    <t>GolderBoardเข้ามาแล้ว
ไปรับมาเก็บที่ใคร</t>
  </si>
  <si>
    <t>LNK213-554LF
SMPS16
Brun in</t>
  </si>
  <si>
    <t>หาของให้ครบได้ละ</t>
  </si>
  <si>
    <t>25.4.2014</t>
  </si>
  <si>
    <t>Wait Brun จบ</t>
  </si>
  <si>
    <t>Doc 554</t>
  </si>
  <si>
    <t>20 ชิ้น</t>
  </si>
  <si>
    <t>chack unit ว่าทำมัยผ่าน กิน กระแส 2.5A</t>
  </si>
  <si>
    <t>J6 10 อัน</t>
  </si>
  <si>
    <t>ส่งEmailเรื่อง resistor</t>
  </si>
  <si>
    <t>Design Brun in 554</t>
  </si>
  <si>
    <t>PFT</t>
  </si>
  <si>
    <t>pro photo</t>
  </si>
  <si>
    <t>Start 7.5.14
คนนอกมารับเขียนแบบไปแล้ว
กำลังส่งแบบมา
ราคามา 20.5.14
เริ่มเปิด PO 21.5.14
Confirm โช๊ก prote
แบบ ละเอียด 22.5.14
หรือ 23.5.14</t>
  </si>
  <si>
    <t>FRW</t>
  </si>
  <si>
    <t>Design New Fitel</t>
  </si>
  <si>
    <t>ทดลองว่าใช้ได้</t>
  </si>
  <si>
    <t>ขาดอะไรเอ๋ย</t>
  </si>
  <si>
    <t>ส่ง st ของ pro photo</t>
  </si>
  <si>
    <t>เอา tester มาทำ VI</t>
  </si>
  <si>
    <t>12.5.14</t>
  </si>
  <si>
    <t>เอา tester มาทำ 192</t>
  </si>
  <si>
    <t>พี่ต้า ช่วย</t>
  </si>
  <si>
    <t>1.6.14</t>
  </si>
  <si>
    <t>สั่งBakelite</t>
  </si>
  <si>
    <t>1จอดรถ</t>
  </si>
  <si>
    <t>แก้ LED</t>
  </si>
  <si>
    <t>Emailไปถาม RX , 4CH</t>
  </si>
  <si>
    <t>Done-Dr.มาคุยแล้ว</t>
  </si>
  <si>
    <t>add step 52</t>
  </si>
  <si>
    <t>งานยังไม่พร้อมรอ label
393 จะใช้เครื่องสัปดานี้</t>
  </si>
  <si>
    <t>pro photo ต้องเสร็จ 21.6.14</t>
  </si>
  <si>
    <t>ZKW</t>
  </si>
  <si>
    <t>ส่งราคา</t>
  </si>
  <si>
    <t>สั่ง Fixture</t>
  </si>
  <si>
    <t>2ห้องพยาบาล</t>
  </si>
  <si>
    <t>Tester Fitel</t>
  </si>
  <si>
    <t>ลง2011</t>
  </si>
  <si>
    <t>จันทรหน้า ลูกค้ามา</t>
  </si>
  <si>
    <t>19.5.14</t>
  </si>
  <si>
    <t>เซน ของออก</t>
  </si>
  <si>
    <t>แก้ bug</t>
  </si>
  <si>
    <t xml:space="preserve">modily </t>
  </si>
  <si>
    <t>Down</t>
  </si>
  <si>
    <t>LNK213-554</t>
  </si>
  <si>
    <t>เก็บของ</t>
  </si>
  <si>
    <t>Document for set up Version 1</t>
  </si>
  <si>
    <t>Document for set up Version 2</t>
  </si>
  <si>
    <t>รูป</t>
  </si>
  <si>
    <t>รอคนทำFixture พรุ่งนี้-เตรียมของให้พร้อม
เลื่อนเป็นจันทรบ่าย</t>
  </si>
  <si>
    <t>ติดชิ้นส่วนบน board</t>
  </si>
  <si>
    <t>ดอกไม้</t>
  </si>
  <si>
    <t>ท่อหด</t>
  </si>
  <si>
    <t>icepower</t>
  </si>
  <si>
    <t>1000ไปเช็คเครื่อง</t>
  </si>
  <si>
    <t>FRW213-708</t>
  </si>
  <si>
    <t>ตามแบบ Fixture Kyo
PO ไม่ออก ให้ Dr. ตาม</t>
  </si>
  <si>
    <t>Rack Burn Version 2</t>
  </si>
  <si>
    <t>6h+</t>
  </si>
  <si>
    <t>Review PCB FRW</t>
  </si>
  <si>
    <t>Modify Burn in LNK</t>
  </si>
  <si>
    <t>50 PCB</t>
  </si>
  <si>
    <t>software-ส่งP'sompron แล้ว</t>
  </si>
  <si>
    <t>Display</t>
  </si>
  <si>
    <t>Fixture2 แจ้งDr เร่งแล้ว</t>
  </si>
  <si>
    <t>แบบ pcb ภายใน2วัน</t>
  </si>
  <si>
    <t>copy al 9 go home</t>
  </si>
  <si>
    <t>Time</t>
  </si>
  <si>
    <t>End</t>
  </si>
  <si>
    <t>LNK
4unit
10CS28S2402-x-x</t>
  </si>
  <si>
    <t>unit ที่4</t>
  </si>
  <si>
    <t>Pause</t>
  </si>
  <si>
    <t>LNK214-270LF
LNK214-271LF
LNK214-272LF</t>
  </si>
  <si>
    <t>R ปรับค่าได้อยู่ตรงไหน</t>
  </si>
  <si>
    <t>รอคำตอบจากลูกค้า</t>
  </si>
  <si>
    <t>ZKW 12Week</t>
  </si>
  <si>
    <t>RFQ</t>
  </si>
  <si>
    <t>LNK
HB ClinicCare</t>
  </si>
  <si>
    <t>DRL
4Project</t>
  </si>
  <si>
    <t>copy FRW testplan/send emailไปขอแล้ว</t>
  </si>
  <si>
    <t>PO pcb open at 20.08.14/send to me 29:08.14</t>
  </si>
  <si>
    <t>ของานP'Tony</t>
  </si>
  <si>
    <t>แบบ Fixture /เดียวตามให้ครับ</t>
  </si>
  <si>
    <t>MTN</t>
  </si>
  <si>
    <t>ชิ้นส่วนลม/how to control</t>
  </si>
  <si>
    <t>Next</t>
  </si>
  <si>
    <t>Read Labview icePower</t>
  </si>
  <si>
    <t>4h+</t>
  </si>
  <si>
    <t>Change to manday/Burn 14.8.14/เช็คกะหนึ่ง</t>
  </si>
  <si>
    <t>Chack icePOWER</t>
  </si>
  <si>
    <t>เอกสาร burn</t>
  </si>
  <si>
    <t>ทำสายมั้ย fixtureใส</t>
  </si>
  <si>
    <t>ส่งGerberแล้ว รอแบบ/ตามGerberใหม่</t>
  </si>
  <si>
    <t>เขียน FRW ลายวงจร</t>
  </si>
  <si>
    <t>P'Sompron/เอาคอมมาทดลอง X
FRW/28.08.14 pc at develop
1.9.14 ยกเครื่องมา</t>
  </si>
  <si>
    <t>P'Sompron/OCS FRW/28.08.14 pc at develop
1.9.14 ยกเครื่องมา
เอาคอมมาทำ OCS</t>
  </si>
  <si>
    <t>PFT ทำหัวข้อ</t>
  </si>
  <si>
    <t>Fixture ส่งวันไหน/เดียวโทรแจ้งว่าส่งวันไหน</t>
  </si>
  <si>
    <t>รอแก้คำสั่ง</t>
  </si>
  <si>
    <t>error DMM</t>
  </si>
  <si>
    <t>Open PO</t>
  </si>
  <si>
    <t>2h+</t>
  </si>
  <si>
    <t>สรุป วิธีลง LabView2011</t>
  </si>
  <si>
    <t>สรุป commend &amp; Time</t>
  </si>
  <si>
    <t>P'Sompron/เขียนVI ครอบ X</t>
  </si>
  <si>
    <t>BackUp VI</t>
  </si>
  <si>
    <t>LabView เขียน log File</t>
  </si>
  <si>
    <t>Chack LNk list customer confirm</t>
  </si>
  <si>
    <t>คอมไม่เห็น485</t>
  </si>
  <si>
    <t>214-012LF/ชิ้นส่วนลม/how to control</t>
  </si>
  <si>
    <t>212-652NBLF/ชิ้นส่วนลม/how to control</t>
  </si>
  <si>
    <t>212-652N2BLF/ชิ้นส่วนลม/how to control</t>
  </si>
  <si>
    <t>TRx เครื่อง No.1</t>
  </si>
  <si>
    <t>Work</t>
  </si>
  <si>
    <t>Error เมื่อวัดไม่ได้/ไม่ เวลาก็คำสั่งผิด</t>
  </si>
  <si>
    <t xml:space="preserve">test planตาม cutomer </t>
  </si>
  <si>
    <t>Stopแล้วไปไหน</t>
  </si>
  <si>
    <t>50pcb</t>
  </si>
  <si>
    <t>IcePower</t>
  </si>
  <si>
    <t>ทำ มัยError</t>
  </si>
  <si>
    <t>Testplan/เอกสารแปล</t>
  </si>
  <si>
    <t>รวมเล่ม</t>
  </si>
  <si>
    <t>Fixture probe ชำรุด/อยู่กะเม้งละ</t>
  </si>
  <si>
    <t>3 รอบ</t>
  </si>
  <si>
    <t>Auto range</t>
  </si>
  <si>
    <t>Read Labview MTN</t>
  </si>
  <si>
    <t>เดินไปแก้VIที่เครื่อง</t>
  </si>
  <si>
    <t>Run</t>
  </si>
  <si>
    <t>10 รอบใหม่error</t>
  </si>
  <si>
    <t>ฝึกงาน</t>
  </si>
  <si>
    <t>Con icePower</t>
  </si>
  <si>
    <t>MTN214-042LF</t>
  </si>
  <si>
    <t>214-012LF-FW มีปัญหา</t>
  </si>
  <si>
    <t>213-168NCLF-งานมา พฤ</t>
  </si>
  <si>
    <t>wiring</t>
  </si>
  <si>
    <t>2pin-air</t>
  </si>
  <si>
    <t>แก้Test plan ตัวที่เหลือ</t>
  </si>
  <si>
    <t>MTN เดือน11</t>
  </si>
  <si>
    <t>P'Tony</t>
  </si>
  <si>
    <t>คอน</t>
  </si>
  <si>
    <t>RTK213-084LF</t>
  </si>
  <si>
    <t>ขาด location ,test spec</t>
  </si>
  <si>
    <t>ใช้rackมั้ย</t>
  </si>
  <si>
    <t>แจ้งMis</t>
  </si>
  <si>
    <t>เอาวันไหน31 Oct 3 Nov 16 dsy 12 walking day</t>
  </si>
  <si>
    <t>programใคร-ดูในเอกสาร</t>
  </si>
  <si>
    <t>เขียนtest plan</t>
  </si>
  <si>
    <t>in put ตรงไหน</t>
  </si>
  <si>
    <t>rต่อที่ไหน ต่อ SK 12</t>
  </si>
  <si>
    <t>step 2.2 ต่อแค่ 2 คอน จริงหรือ</t>
  </si>
  <si>
    <t>300W, 9 Ohm resistor between pins 1 and 2 on SK12
ต้องใช้Relayมั้ย</t>
  </si>
  <si>
    <t>input 33VAC =?DC</t>
  </si>
  <si>
    <t>หาคอน SK18 หรือต่อตรง</t>
  </si>
  <si>
    <t>ชลบุรี
ได้งาน 20/Jul/2023
M&amp;Q (20/Jul/2023)
19782 USD</t>
  </si>
  <si>
    <t>LNK908-223783LF
LNK908-223784LF
LNK908-223785LF</t>
  </si>
  <si>
    <t>Thanavith</t>
  </si>
  <si>
    <t>มีคนสั่งคอม กะ gpib ไม่แน่ใจเข้าวันไหน
pc มา 24/Jul/2023
popup image 25/Jul/2023
Pun กำลังดู (2/Aug/2023)
ได้ 4 ชิ้นใหม่ ส่ง4ชิ้นเก่าคืน(4/Aug/2023)</t>
  </si>
  <si>
    <t>เริ่มคุย(4/Aug/2023)</t>
  </si>
  <si>
    <t>suparat</t>
  </si>
  <si>
    <t>ww34</t>
  </si>
  <si>
    <t>PUN
AEC</t>
  </si>
  <si>
    <t>ส่งใบเสนอราคาไปแล้ว</t>
  </si>
  <si>
    <t>Printer 27/Apr/2023
ลองprint 2/May/2023
กำลังทำ 9/Jun/2023
ส่งเครื่องไปใน line Production 26/Jul/2023
รอ Driver X กับ Ribbon เสร็จ 27/Jul/2023
ออก E-mail
เสร็จ เหลือ Support(15/August/2023)</t>
  </si>
  <si>
    <t xml:space="preserve">Top บอกว่าจะมีเพิ่ม 29/May/2023
รอlabel 08/Jun/2023
สั่งของ Wed 19/Jul/2023 3:18 PM
discuss details 1/Aug/2023
เปิด pr 24/July/2023
เปิด po 9/August/2023
</t>
  </si>
  <si>
    <t>new job Tue 18/Jul/2023 3:49 PM
copy software version befor 26/Jul/2023
srart run wk32(7/Aug/2023)
มาวันจันทร หรืออังคาร
รอน้อง Print
ติดปัญหาต้องเป็น version 2011
and runtime</t>
  </si>
  <si>
    <t>ABV223-466LF
Cmc</t>
  </si>
  <si>
    <t xml:space="preserve">กำลังหาเครื่องที่มีปัญหา
</t>
  </si>
  <si>
    <t>AEC (14/August/2023)
Done C tester พัง (15/August/2023)</t>
  </si>
  <si>
    <t>Pre เริ่มคุย (7/August/2023)
start 21/August/2023</t>
  </si>
  <si>
    <t>จากF 9/Jun/2023
Done ?
Update software สำหรับ project 3 26/Jul/2023
จะมีงานมาTest pcba 27/Jul/2023
Boxbuild 2/Aug/2023
Done</t>
  </si>
  <si>
    <t>time</t>
  </si>
  <si>
    <t>2 wk</t>
  </si>
  <si>
    <t>ต้องเสร็จ วันนี้</t>
  </si>
  <si>
    <t>wk34</t>
  </si>
  <si>
    <t>wk35</t>
  </si>
  <si>
    <t>wk36</t>
  </si>
  <si>
    <t>wk37</t>
  </si>
  <si>
    <t>wk38</t>
  </si>
  <si>
    <t>wk39</t>
  </si>
  <si>
    <t>doing</t>
  </si>
  <si>
    <t>BIU</t>
  </si>
  <si>
    <t>LDL</t>
  </si>
  <si>
    <t>ABF908-220882LF</t>
  </si>
  <si>
    <t>Base</t>
  </si>
  <si>
    <t>software</t>
  </si>
  <si>
    <t>Fixture-main</t>
  </si>
  <si>
    <t>Fixture-BIU</t>
  </si>
  <si>
    <t>Fixture-BIU Pro</t>
  </si>
  <si>
    <t>จอมาเมื่อไร</t>
  </si>
  <si>
    <t>พุธ13ส่ง</t>
  </si>
  <si>
    <t>4-Sep
5-Sep
6-Sep
7-Sep
8-Sep</t>
  </si>
  <si>
    <t>11-Sep
12-Sep
13-Sep
14-Sep
15-Sep</t>
  </si>
  <si>
    <t>18-Sep
19-Sep
20-Sep
21-Sep
22-Sep</t>
  </si>
  <si>
    <t>Develop software</t>
  </si>
  <si>
    <t>In the process of Wiring Fixture</t>
  </si>
  <si>
    <t xml:space="preserve">Debug &amp; fine tune / ship to SVI-AEC </t>
  </si>
  <si>
    <t>28-Aug
29-Aug
30-Aug
31-Aug
1-Sep</t>
  </si>
  <si>
    <t>Setup and validation</t>
  </si>
  <si>
    <t>wk40</t>
  </si>
  <si>
    <t>25-Sep
26-Sep
27-Sep
28-Sep
29-Sep</t>
  </si>
  <si>
    <t>2-Oct
3-Oct
4-Oct
5-Oct
6-Oct</t>
  </si>
  <si>
    <t>Dead line</t>
  </si>
  <si>
    <t>ACS380</t>
  </si>
  <si>
    <t>UIB</t>
  </si>
  <si>
    <t>UIBPRO</t>
  </si>
  <si>
    <t>cusN</t>
  </si>
  <si>
    <t>sviN</t>
  </si>
  <si>
    <t>LGP908-223346ALF</t>
  </si>
  <si>
    <t>LGP908-223345ALF</t>
  </si>
  <si>
    <t>LNK223-345ALF</t>
  </si>
  <si>
    <t>LNK223-346ALF</t>
  </si>
  <si>
    <t>908N</t>
  </si>
  <si>
    <t>Column1</t>
  </si>
  <si>
    <t>Column2</t>
  </si>
  <si>
    <t>Column5</t>
  </si>
  <si>
    <t>Column6</t>
  </si>
  <si>
    <t>Column7</t>
  </si>
  <si>
    <t>ACS380-040N-01A8-4</t>
  </si>
  <si>
    <t>ACS380-040N-04A0-4</t>
  </si>
  <si>
    <t>ACS380-040N-09A4-4</t>
  </si>
  <si>
    <t>ACS380-040N-12A6-4</t>
  </si>
  <si>
    <t>ACS380-040N-02A6-4</t>
  </si>
  <si>
    <t>ACS380-040N-03A3-4</t>
  </si>
  <si>
    <t>ACS380-040N-05A6-4</t>
  </si>
  <si>
    <t>ACS380-040N-07A2-4</t>
  </si>
  <si>
    <t>cusName</t>
  </si>
  <si>
    <t>ABF908-220881LF</t>
  </si>
  <si>
    <t>ABF908-220883LF</t>
  </si>
  <si>
    <t>ABF908-220884LF</t>
  </si>
  <si>
    <t>ABF908-223315LF</t>
  </si>
  <si>
    <t>ABF908-223316LF</t>
  </si>
  <si>
    <t>ABF908-223317LF</t>
  </si>
  <si>
    <t>ABF908-223318LF</t>
  </si>
  <si>
    <t>ABF220-881LF</t>
  </si>
  <si>
    <t>ABF220-882LF</t>
  </si>
  <si>
    <t>ABF220-883LF</t>
  </si>
  <si>
    <t>ABF220-884LF</t>
  </si>
  <si>
    <t>ABF223-315LF</t>
  </si>
  <si>
    <t>ABF223-316LF</t>
  </si>
  <si>
    <t>ABF223-317LF</t>
  </si>
  <si>
    <t>ABF223-318LF</t>
  </si>
  <si>
    <t>ACS360</t>
  </si>
  <si>
    <t>1</t>
  </si>
  <si>
    <t>2</t>
  </si>
  <si>
    <t>LNK215-429LF</t>
  </si>
  <si>
    <t>10DL501HP</t>
  </si>
  <si>
    <t>DL5</t>
  </si>
  <si>
    <t>LNK213-300LF</t>
  </si>
  <si>
    <t>DL12 HALL PIEZO IID</t>
  </si>
  <si>
    <t>DL12</t>
  </si>
  <si>
    <t>10DL5H</t>
  </si>
  <si>
    <t>sn</t>
  </si>
  <si>
    <t>CUS_LNK29</t>
  </si>
  <si>
    <t>user</t>
  </si>
  <si>
    <t>pcN</t>
  </si>
  <si>
    <t>os</t>
  </si>
  <si>
    <t>lv</t>
  </si>
  <si>
    <t>ts</t>
  </si>
  <si>
    <t>null</t>
  </si>
  <si>
    <t>LNK1600203</t>
  </si>
  <si>
    <t>Column8</t>
  </si>
  <si>
    <t>po</t>
  </si>
  <si>
    <t>track</t>
  </si>
  <si>
    <t>LNK218-1772LF</t>
  </si>
  <si>
    <t>299ALF</t>
  </si>
  <si>
    <t>LNK223-956LF</t>
  </si>
  <si>
    <t>THAI</t>
  </si>
  <si>
    <t>New system</t>
  </si>
  <si>
    <t>LNK223-957LF</t>
  </si>
  <si>
    <t>Upgrade testers</t>
  </si>
  <si>
    <t>Pannakorn,AL</t>
  </si>
  <si>
    <t>Tester downtime</t>
  </si>
  <si>
    <t>RTK908-214159LF</t>
  </si>
  <si>
    <t>Punyaporn,AL</t>
  </si>
  <si>
    <t>BC-Tester No.1         </t>
  </si>
  <si>
    <t>Pannakorn,M</t>
  </si>
  <si>
    <t>BC-Tester No.2</t>
  </si>
  <si>
    <t>Ping Tester       </t>
  </si>
  <si>
    <t>Final Tester     </t>
  </si>
  <si>
    <t>PCBA (AEC)</t>
  </si>
  <si>
    <t>Hold</t>
  </si>
  <si>
    <t>BoxBuild (AEC)</t>
  </si>
  <si>
    <t>ABR</t>
  </si>
  <si>
    <t>ABR908-219967LF</t>
  </si>
  <si>
    <t>All project</t>
  </si>
  <si>
    <t>Print label</t>
  </si>
  <si>
    <t>LUP310</t>
  </si>
  <si>
    <t>documentation</t>
  </si>
  <si>
    <t>LGP</t>
  </si>
  <si>
    <t>cus</t>
  </si>
  <si>
    <t>lo</t>
  </si>
  <si>
    <t>owner</t>
  </si>
  <si>
    <t>details</t>
  </si>
  <si>
    <t>edit date for test</t>
  </si>
  <si>
    <t>LNK218-1771LF</t>
  </si>
  <si>
    <t>LNK218-1770LF</t>
  </si>
  <si>
    <t>LNK218-1769LF</t>
  </si>
  <si>
    <t>LNK218-1768LF</t>
  </si>
  <si>
    <t>LNK218-1767LF</t>
  </si>
  <si>
    <t>LNK218-1765LF</t>
  </si>
  <si>
    <t>LNK218-1762LF</t>
  </si>
  <si>
    <t>LNK218-1763LF</t>
  </si>
  <si>
    <t>LNK218-1764LF</t>
  </si>
  <si>
    <t>LNK223-429BLF</t>
  </si>
  <si>
    <t>HALL DL5 W PIEZO IID</t>
  </si>
  <si>
    <t>LNK908-223429BLF</t>
  </si>
  <si>
    <t>SVIAEC223-429B10DL502HP-D-0wwyysnsnsn</t>
  </si>
  <si>
    <t>now</t>
  </si>
  <si>
    <t>dev</t>
  </si>
  <si>
    <t>LNK1700063</t>
  </si>
  <si>
    <t>10 32-bit</t>
  </si>
  <si>
    <t>7 23-bit</t>
  </si>
  <si>
    <t>LNK908-215429BLF</t>
  </si>
  <si>
    <t>10DL502HP-D-0</t>
  </si>
  <si>
    <t>Customer P/N</t>
  </si>
  <si>
    <t>01E P/N</t>
  </si>
  <si>
    <r>
      <t>10SMDDL502HP-</t>
    </r>
    <r>
      <rPr>
        <b/>
        <sz val="10"/>
        <color rgb="FFFF0000"/>
        <rFont val="Arial"/>
        <family val="2"/>
      </rPr>
      <t>B-2</t>
    </r>
  </si>
  <si>
    <r>
      <t>10SMDDL502HP-</t>
    </r>
    <r>
      <rPr>
        <b/>
        <sz val="10"/>
        <color rgb="FF00B050"/>
        <rFont val="Arial"/>
        <family val="2"/>
      </rPr>
      <t>D-0</t>
    </r>
  </si>
  <si>
    <r>
      <t>LNK02P-03101</t>
    </r>
    <r>
      <rPr>
        <b/>
        <sz val="10"/>
        <color rgb="FFFF0000"/>
        <rFont val="Arial"/>
        <family val="2"/>
      </rPr>
      <t>2</t>
    </r>
    <r>
      <rPr>
        <sz val="10"/>
        <color theme="1"/>
        <rFont val="Arial"/>
        <family val="2"/>
      </rPr>
      <t>LF (10907708-B)</t>
    </r>
  </si>
  <si>
    <r>
      <t>LNK02P-03101</t>
    </r>
    <r>
      <rPr>
        <b/>
        <sz val="10"/>
        <color rgb="FF00B050"/>
        <rFont val="Arial"/>
        <family val="2"/>
      </rPr>
      <t>3</t>
    </r>
    <r>
      <rPr>
        <sz val="10"/>
        <color theme="1"/>
        <rFont val="Arial"/>
        <family val="2"/>
      </rPr>
      <t>LF (10907708-D)</t>
    </r>
  </si>
  <si>
    <t>pcba</t>
  </si>
  <si>
    <t>aec</t>
  </si>
  <si>
    <t>7766;20244914-0015;2622;10MCP20016000N-00-A;SW02021039;V1-0;</t>
  </si>
  <si>
    <t>LNK221-347LF</t>
  </si>
  <si>
    <t>7766;20284294-0195;3022;10MCP20028000N-00-C;SW02021053;V1-0;</t>
  </si>
  <si>
    <t xml:space="preserve">LNK218-1855LF </t>
  </si>
  <si>
    <t>RTK214-159LF</t>
  </si>
  <si>
    <t>add new project to aec
wait aec remote(2023Oct06)</t>
  </si>
  <si>
    <t>พี่คล่อง</t>
  </si>
  <si>
    <t>CUS_ABF36</t>
  </si>
  <si>
    <t>ABF2300011</t>
  </si>
  <si>
    <t>10 64-bit</t>
  </si>
  <si>
    <t>2B</t>
  </si>
  <si>
    <t>ABF1700047</t>
  </si>
  <si>
    <t>CUS_ABF15</t>
  </si>
  <si>
    <t>LNK1500119</t>
  </si>
  <si>
    <t>7 32-bit</t>
  </si>
  <si>
    <t>CUS_LNK9</t>
  </si>
  <si>
    <t>LNK218-1855LF</t>
  </si>
  <si>
    <t>LNK215-596LF</t>
  </si>
  <si>
    <t>7766;popopopo-snsn;wwyy;10MCP20028000N-00-C;SW02021053;V1-0;</t>
  </si>
  <si>
    <t>7766;popopopo-snsn;wwyy;10MCP20016000N-00-A;SW02021039;V1-0;</t>
  </si>
  <si>
    <t>LNK212-646LF</t>
  </si>
  <si>
    <t xml:space="preserve">LNK221-347LF </t>
  </si>
  <si>
    <t>D:\LNK212-646LF(CP20)\LNK212-646LF_FCT.vi</t>
  </si>
  <si>
    <t>testSW</t>
  </si>
  <si>
    <t>pcName</t>
  </si>
  <si>
    <t>opName</t>
  </si>
  <si>
    <t>จัมโบ</t>
  </si>
  <si>
    <t>จอ</t>
  </si>
  <si>
    <t>pro</t>
  </si>
  <si>
    <t>LNK223-429BLF(No2)</t>
  </si>
  <si>
    <t>LNK223-429BLF(No1)</t>
  </si>
  <si>
    <t>LNK215-429BLF
LNK223-429BLF
DL5</t>
  </si>
  <si>
    <t>LNK01E-223956LF</t>
  </si>
  <si>
    <t>LNK908-223956LF</t>
  </si>
  <si>
    <t>LNK908-223957LF</t>
  </si>
  <si>
    <t>SMLDPF1C02-012006-B</t>
  </si>
  <si>
    <t>10MDPF1C2600-B-0</t>
  </si>
  <si>
    <t>SMLDPF1K02-010006-B</t>
  </si>
  <si>
    <t>DPF1</t>
  </si>
  <si>
    <t>LNK223-956LF, LNK223-957LF</t>
  </si>
  <si>
    <t>ไม่มี FW (23Oct06)
power ไม่ได้</t>
  </si>
  <si>
    <t>remote 2 อันนั้น
Software เปิดได้บ้างไม่ได้บ้าง</t>
  </si>
  <si>
    <t>rack P't (2023Oct04)
hw programmer pro 5
sw programmer software อะไร
sw install
No1 or 2
(12Oct)Fixture เข้า</t>
  </si>
  <si>
    <t>PROVIDER=SQLOLEDB;DATA SOURCE=12.1.2.61;UID=ocs;PWD=sviocs;DATABASE=TRACEABILITY</t>
  </si>
  <si>
    <t>[TRACEABILITY].[dbo].[ACS380]</t>
  </si>
  <si>
    <t>PROVIDER=SQLOLEDB;DATA SOURCE=192.168.8.61;UID=ocs;PWD=sviocs;DATABASE=TRACEABILITY</t>
  </si>
  <si>
    <t>SELECT * FROM [TRACEABILITY].[dbo].[ABF_PRINTMAP]
WHERE Barcode = 'P1814F0023'
ORDER BY ID</t>
  </si>
  <si>
    <t>[TRACEABILITY].[dbo].[ABF_PRINTMAP]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</si>
</sst>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.m\.yy;@"/>
    <numFmt numFmtId="165" formatCode="d/m/yy;@"/>
    <numFmt numFmtId="166" formatCode="[$-409]d\-mmm\-yy;@"/>
    <numFmt numFmtId="167" formatCode="0_ ;[Red]\-0\ "/>
    <numFmt numFmtId="168" formatCode="_-[$$-409]* #,##0_ ;_-[$$-409]* \-#,##0\ ;_-[$$-409]* &quot;-&quot;_ ;_-@_ "/>
    <numFmt numFmtId="169" formatCode="[$-F800]dddd\,\ mmmm\ dd\,\ yyyy"/>
    <numFmt numFmtId="170" formatCode="[$-409]d/mmm;@"/>
    <numFmt numFmtId="171" formatCode="[$-409]d/mmm/yy;@"/>
    <numFmt numFmtId="172" formatCode="dd/mm/yy;@"/>
    <numFmt numFmtId="173" formatCode="_(* #,##0_);_(* \(#,##0\);_(* &quot;-&quot;??_);_(@_)"/>
    <numFmt numFmtId="174" formatCode="yyyy/mm/dd;@"/>
    <numFmt numFmtId="175" formatCode="_(&quot;$&quot;* #,##0_);_(&quot;$&quot;* \(#,##0\);_(&quot;$&quot;* &quot;-&quot;??_);_(@_)"/>
    <numFmt numFmtId="176" formatCode="[$฿-41E]#,##0"/>
    <numFmt numFmtId="177" formatCode="&quot;$&quot;#,##0"/>
    <numFmt numFmtId="178" formatCode="m/d;@"/>
    <numFmt numFmtId="179" formatCode="h:mm;@"/>
    <numFmt numFmtId="180" formatCode="[$USD]\ #,##0_);\([$USD]\ #,##0\)"/>
    <numFmt numFmtId="181" formatCode="_([$$-409]* #,##0.00_);_([$$-409]* \(#,##0.00\);_([$$-409]* &quot;-&quot;??_);_(@_)"/>
    <numFmt numFmtId="182" formatCode="_([$USD]\ * #,##0_);_([$USD]\ * \(#,##0\);_([$USD]\ 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 tint="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rgb="FF4472C4"/>
      <name val="Tahoma"/>
      <family val="2"/>
    </font>
    <font>
      <sz val="8"/>
      <color rgb="FFFF0000"/>
      <name val="Calibri"/>
      <family val="2"/>
      <scheme val="minor"/>
    </font>
    <font>
      <sz val="8"/>
      <color rgb="FFFF0000"/>
      <name val="Tahoma"/>
      <family val="2"/>
    </font>
    <font>
      <sz val="12"/>
      <color theme="3"/>
      <name val="Calibri"/>
      <family val="2"/>
      <scheme val="minor"/>
    </font>
    <font>
      <sz val="12"/>
      <color rgb="FF4472C4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mbria"/>
      <family val="2"/>
      <scheme val="major"/>
    </font>
    <font>
      <sz val="12"/>
      <color theme="1"/>
      <name val="Tahoma"/>
      <family val="2"/>
    </font>
    <font>
      <sz val="12"/>
      <color theme="3"/>
      <name val="Tahoma"/>
      <family val="2"/>
    </font>
    <font>
      <sz val="12"/>
      <color rgb="FFFF0000"/>
      <name val="Tahoma"/>
      <family val="2"/>
    </font>
    <font>
      <sz val="12"/>
      <name val="Tahoma"/>
      <family val="2"/>
    </font>
    <font>
      <b/>
      <sz val="12"/>
      <color rgb="FFFF0000"/>
      <name val="Tahoma"/>
      <family val="2"/>
    </font>
    <font>
      <u/>
      <sz val="11"/>
      <color theme="10"/>
      <name val="Tahoma"/>
      <family val="2"/>
    </font>
    <font>
      <sz val="10"/>
      <color theme="3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2"/>
      <color theme="3" tint="0.79998168889431442"/>
      <name val="Tahoma"/>
      <family val="2"/>
    </font>
    <font>
      <b/>
      <sz val="12"/>
      <color theme="3"/>
      <name val="Tahoma"/>
      <family val="2"/>
    </font>
    <font>
      <sz val="12"/>
      <color rgb="FFCCFFCC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name val="Tahoma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11"/>
      <name val="Tahoma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1"/>
      <color theme="0"/>
      <name val="Calibri"/>
      <family val="2"/>
      <scheme val="minor"/>
    </font>
  </fonts>
  <fills count="28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7470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rgb="FF86E3CE"/>
        <bgColor indexed="64"/>
      </patternFill>
    </fill>
    <fill>
      <patternFill patternType="solid">
        <fgColor rgb="FFD0E6A5"/>
        <bgColor indexed="64"/>
      </patternFill>
    </fill>
    <fill>
      <patternFill patternType="solid">
        <fgColor rgb="FFFFDD94"/>
        <bgColor indexed="64"/>
      </patternFill>
    </fill>
    <fill>
      <patternFill patternType="solid">
        <fgColor rgb="FFFA897B"/>
        <bgColor indexed="64"/>
      </patternFill>
    </fill>
    <fill>
      <patternFill patternType="solid">
        <fgColor rgb="FFCCABD8"/>
        <bgColor indexed="64"/>
      </patternFill>
    </fill>
    <fill>
      <patternFill patternType="solid">
        <fgColor rgb="FFF5CEC7"/>
        <bgColor indexed="64"/>
      </patternFill>
    </fill>
    <fill>
      <patternFill patternType="solid">
        <fgColor rgb="FFE79796"/>
        <bgColor indexed="64"/>
      </patternFill>
    </fill>
    <fill>
      <patternFill patternType="solid">
        <fgColor rgb="FFFFC988"/>
        <bgColor indexed="64"/>
      </patternFill>
    </fill>
    <fill>
      <patternFill patternType="solid">
        <fgColor rgb="FFFFB284"/>
        <bgColor indexed="64"/>
      </patternFill>
    </fill>
    <fill>
      <patternFill patternType="solid">
        <fgColor rgb="FFC6C09C"/>
        <bgColor indexed="64"/>
      </patternFill>
    </fill>
    <fill>
      <patternFill patternType="solid">
        <fgColor rgb="FFAAC9CE"/>
        <bgColor indexed="64"/>
      </patternFill>
    </fill>
    <fill>
      <patternFill patternType="solid">
        <fgColor rgb="FFDE5B6D"/>
        <bgColor indexed="64"/>
      </patternFill>
    </fill>
    <fill>
      <patternFill patternType="solid">
        <fgColor rgb="FFE9765B"/>
        <bgColor indexed="64"/>
      </patternFill>
    </fill>
    <fill>
      <patternFill patternType="solid">
        <fgColor rgb="FFB9D4DB"/>
        <bgColor indexed="64"/>
      </patternFill>
    </fill>
    <fill>
      <patternFill patternType="solid">
        <fgColor rgb="FF455054"/>
        <bgColor indexed="64"/>
      </patternFill>
    </fill>
    <fill>
      <patternFill patternType="solid">
        <fgColor rgb="FF308695"/>
        <bgColor indexed="64"/>
      </patternFill>
    </fill>
    <fill>
      <patternFill patternType="solid">
        <fgColor rgb="FFD45769"/>
        <bgColor indexed="64"/>
      </patternFill>
    </fill>
    <fill>
      <patternFill patternType="solid">
        <fgColor rgb="FFE69D45"/>
        <bgColor indexed="64"/>
      </patternFill>
    </fill>
    <fill>
      <patternFill patternType="solid">
        <fgColor rgb="FFD4CFC9"/>
        <bgColor indexed="64"/>
      </patternFill>
    </fill>
    <fill>
      <patternFill patternType="solid">
        <fgColor rgb="FF7E9680"/>
        <bgColor indexed="64"/>
      </patternFill>
    </fill>
    <fill>
      <patternFill patternType="solid">
        <fgColor rgb="FF79616F"/>
        <bgColor indexed="64"/>
      </patternFill>
    </fill>
    <fill>
      <patternFill patternType="solid">
        <fgColor rgb="FFAE6378"/>
        <bgColor indexed="64"/>
      </patternFill>
    </fill>
    <fill>
      <patternFill patternType="solid">
        <fgColor rgb="FFEAB595"/>
        <bgColor indexed="64"/>
      </patternFill>
    </fill>
    <fill>
      <patternFill patternType="solid">
        <fgColor rgb="FFC6A477"/>
        <bgColor indexed="64"/>
      </patternFill>
    </fill>
    <fill>
      <patternFill patternType="solid">
        <fgColor rgb="FFECD59F"/>
        <bgColor indexed="64"/>
      </patternFill>
    </fill>
    <fill>
      <patternFill patternType="solid">
        <fgColor rgb="FFD3E7EE"/>
        <bgColor indexed="64"/>
      </patternFill>
    </fill>
    <fill>
      <patternFill patternType="solid">
        <fgColor rgb="FFABD1DC"/>
        <bgColor indexed="64"/>
      </patternFill>
    </fill>
    <fill>
      <patternFill patternType="solid">
        <fgColor rgb="FF7097A8"/>
        <bgColor indexed="64"/>
      </patternFill>
    </fill>
    <fill>
      <patternFill patternType="solid">
        <fgColor rgb="FF3B5284"/>
        <bgColor indexed="64"/>
      </patternFill>
    </fill>
    <fill>
      <patternFill patternType="solid">
        <fgColor rgb="FF5BA8A0"/>
        <bgColor indexed="64"/>
      </patternFill>
    </fill>
    <fill>
      <patternFill patternType="solid">
        <fgColor rgb="FFCBE54E"/>
        <bgColor indexed="64"/>
      </patternFill>
    </fill>
    <fill>
      <patternFill patternType="solid">
        <fgColor rgb="FF94B447"/>
        <bgColor indexed="64"/>
      </patternFill>
    </fill>
    <fill>
      <patternFill patternType="solid">
        <fgColor rgb="FF5D6E1E"/>
        <bgColor indexed="64"/>
      </patternFill>
    </fill>
    <fill>
      <patternFill patternType="solid">
        <fgColor rgb="FFC73866"/>
        <bgColor indexed="64"/>
      </patternFill>
    </fill>
    <fill>
      <patternFill patternType="solid">
        <fgColor rgb="FFFE676E"/>
        <bgColor indexed="64"/>
      </patternFill>
    </fill>
    <fill>
      <patternFill patternType="solid">
        <fgColor rgb="FFFD8F52"/>
        <bgColor indexed="64"/>
      </patternFill>
    </fill>
    <fill>
      <patternFill patternType="solid">
        <fgColor rgb="FFFFBD71"/>
        <bgColor indexed="64"/>
      </patternFill>
    </fill>
    <fill>
      <patternFill patternType="solid">
        <fgColor rgb="FFFFDCA2"/>
        <bgColor indexed="64"/>
      </patternFill>
    </fill>
    <fill>
      <patternFill patternType="solid">
        <fgColor rgb="FF264D59"/>
        <bgColor indexed="64"/>
      </patternFill>
    </fill>
    <fill>
      <patternFill patternType="solid">
        <fgColor rgb="FF43978D"/>
        <bgColor indexed="64"/>
      </patternFill>
    </fill>
    <fill>
      <patternFill patternType="solid">
        <fgColor rgb="FFF9E07F"/>
        <bgColor indexed="64"/>
      </patternFill>
    </fill>
    <fill>
      <patternFill patternType="solid">
        <fgColor rgb="FFF9AD6A"/>
        <bgColor indexed="64"/>
      </patternFill>
    </fill>
    <fill>
      <patternFill patternType="solid">
        <fgColor rgb="FFD46C4E"/>
        <bgColor indexed="64"/>
      </patternFill>
    </fill>
    <fill>
      <patternFill patternType="solid">
        <fgColor rgb="FF522157"/>
        <bgColor indexed="64"/>
      </patternFill>
    </fill>
    <fill>
      <patternFill patternType="solid">
        <fgColor rgb="FF8B4C70"/>
        <bgColor indexed="64"/>
      </patternFill>
    </fill>
    <fill>
      <patternFill patternType="solid">
        <fgColor rgb="FFC2649A"/>
        <bgColor indexed="64"/>
      </patternFill>
    </fill>
    <fill>
      <patternFill patternType="solid">
        <fgColor rgb="FFE4C7B7"/>
        <bgColor indexed="64"/>
      </patternFill>
    </fill>
    <fill>
      <patternFill patternType="solid">
        <fgColor rgb="FFE4DFD9"/>
        <bgColor indexed="64"/>
      </patternFill>
    </fill>
    <fill>
      <patternFill patternType="solid">
        <fgColor rgb="FF015C92"/>
        <bgColor indexed="64"/>
      </patternFill>
    </fill>
    <fill>
      <patternFill patternType="solid">
        <fgColor rgb="FF2D82B5"/>
        <bgColor indexed="64"/>
      </patternFill>
    </fill>
    <fill>
      <patternFill patternType="solid">
        <fgColor rgb="FFFB6602"/>
        <bgColor indexed="64"/>
      </patternFill>
    </fill>
    <fill>
      <patternFill patternType="solid">
        <fgColor rgb="FF88CDF6"/>
        <bgColor indexed="64"/>
      </patternFill>
    </fill>
    <fill>
      <patternFill patternType="solid">
        <fgColor rgb="FFBCE6FF"/>
        <bgColor indexed="64"/>
      </patternFill>
    </fill>
    <fill>
      <patternFill patternType="solid">
        <fgColor rgb="FFFF7B89"/>
        <bgColor indexed="64"/>
      </patternFill>
    </fill>
    <fill>
      <patternFill patternType="solid">
        <fgColor rgb="FF8A5082"/>
        <bgColor indexed="64"/>
      </patternFill>
    </fill>
    <fill>
      <patternFill patternType="solid">
        <fgColor rgb="FF6F5F90"/>
        <bgColor indexed="64"/>
      </patternFill>
    </fill>
    <fill>
      <patternFill patternType="solid">
        <fgColor rgb="FF758EB7"/>
        <bgColor indexed="64"/>
      </patternFill>
    </fill>
    <fill>
      <patternFill patternType="solid">
        <fgColor rgb="FFA5CAD2"/>
        <bgColor indexed="64"/>
      </patternFill>
    </fill>
    <fill>
      <patternFill patternType="solid">
        <fgColor rgb="FF205072"/>
        <bgColor indexed="64"/>
      </patternFill>
    </fill>
    <fill>
      <patternFill patternType="solid">
        <fgColor rgb="FF329D9C"/>
        <bgColor indexed="64"/>
      </patternFill>
    </fill>
    <fill>
      <patternFill patternType="solid">
        <fgColor rgb="FF56C596"/>
        <bgColor indexed="64"/>
      </patternFill>
    </fill>
    <fill>
      <patternFill patternType="solid">
        <fgColor rgb="FF7BE495"/>
        <bgColor indexed="64"/>
      </patternFill>
    </fill>
    <fill>
      <patternFill patternType="solid">
        <fgColor rgb="FFCFF4D2"/>
        <bgColor indexed="64"/>
      </patternFill>
    </fill>
    <fill>
      <patternFill patternType="solid">
        <fgColor rgb="FF478BA2"/>
        <bgColor indexed="64"/>
      </patternFill>
    </fill>
    <fill>
      <patternFill patternType="solid">
        <fgColor rgb="FFF2A490"/>
        <bgColor indexed="64"/>
      </patternFill>
    </fill>
    <fill>
      <patternFill patternType="solid">
        <fgColor rgb="FF5AA7D5"/>
        <bgColor indexed="64"/>
      </patternFill>
    </fill>
    <fill>
      <patternFill patternType="solid">
        <fgColor rgb="FFB6B4C2"/>
        <bgColor indexed="64"/>
      </patternFill>
    </fill>
    <fill>
      <patternFill patternType="solid">
        <fgColor rgb="FFC9BBC8"/>
        <bgColor indexed="64"/>
      </patternFill>
    </fill>
    <fill>
      <patternFill patternType="solid">
        <fgColor rgb="FFE5C1CD"/>
        <bgColor indexed="64"/>
      </patternFill>
    </fill>
    <fill>
      <patternFill patternType="solid">
        <fgColor rgb="FFF3DBCF"/>
        <bgColor indexed="64"/>
      </patternFill>
    </fill>
    <fill>
      <patternFill patternType="solid">
        <fgColor rgb="FFF6C6C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99FF"/>
        <bgColor theme="6" tint="0.79998168889431442"/>
      </patternFill>
    </fill>
    <fill>
      <patternFill patternType="solid">
        <fgColor rgb="FF99FF99"/>
        <bgColor theme="6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 style="thin">
        <color theme="4" tint="0.39997558519241921"/>
      </left>
      <right style="thin">
        <color theme="9"/>
      </right>
      <top style="thin">
        <color theme="4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medium">
        <color theme="9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medium">
        <color theme="9"/>
      </bottom>
      <diagonal/>
    </border>
    <border>
      <left style="thick">
        <color auto="1"/>
      </left>
      <right style="thin">
        <color theme="9"/>
      </right>
      <top style="thick">
        <color auto="1"/>
      </top>
      <bottom style="thin">
        <color theme="9"/>
      </bottom>
      <diagonal/>
    </border>
    <border>
      <left style="hair">
        <color auto="1"/>
      </left>
      <right style="thin">
        <color theme="9"/>
      </right>
      <top style="thick">
        <color auto="1"/>
      </top>
      <bottom style="thin">
        <color theme="9"/>
      </bottom>
      <diagonal/>
    </border>
    <border>
      <left style="thick">
        <color auto="1"/>
      </left>
      <right style="thin">
        <color theme="9"/>
      </right>
      <top style="thin">
        <color theme="4" tint="0.39997558519241921"/>
      </top>
      <bottom style="thin">
        <color theme="9"/>
      </bottom>
      <diagonal/>
    </border>
    <border>
      <left style="hair">
        <color auto="1"/>
      </left>
      <right style="hair">
        <color auto="1"/>
      </right>
      <top style="thin">
        <color theme="4" tint="0.3999755851924192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ck">
        <color auto="1"/>
      </left>
      <right style="thin">
        <color theme="9"/>
      </right>
      <top style="hair">
        <color auto="1"/>
      </top>
      <bottom style="thin">
        <color theme="9"/>
      </bottom>
      <diagonal/>
    </border>
    <border>
      <left style="hair">
        <color auto="1"/>
      </left>
      <right style="thin">
        <color theme="9"/>
      </right>
      <top style="hair">
        <color auto="1"/>
      </top>
      <bottom style="thin">
        <color theme="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9"/>
      </bottom>
      <diagonal/>
    </border>
    <border>
      <left style="medium">
        <color indexed="64"/>
      </left>
      <right style="thin">
        <color theme="9"/>
      </right>
      <top style="hair">
        <color auto="1"/>
      </top>
      <bottom style="thin">
        <color theme="9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theme="9"/>
      </bottom>
      <diagonal/>
    </border>
    <border>
      <left style="hair">
        <color auto="1"/>
      </left>
      <right style="thin">
        <color theme="9"/>
      </right>
      <top style="medium">
        <color indexed="64"/>
      </top>
      <bottom style="thin">
        <color theme="9"/>
      </bottom>
      <diagonal/>
    </border>
    <border>
      <left style="thick">
        <color auto="1"/>
      </left>
      <right style="thin">
        <color theme="9"/>
      </right>
      <top style="hair">
        <color auto="1"/>
      </top>
      <bottom style="thin">
        <color theme="4" tint="0.39997558519241921"/>
      </bottom>
      <diagonal/>
    </border>
    <border>
      <left style="hair">
        <color auto="1"/>
      </left>
      <right style="thin">
        <color theme="9"/>
      </right>
      <top style="hair">
        <color auto="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7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/>
  </cellStyleXfs>
  <cellXfs count="1716">
    <xf numFmtId="0" fontId="0" fillId="0" borderId="0" xfId="0"/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3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/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9" fillId="6" borderId="2" xfId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 shrinkToFit="1"/>
    </xf>
    <xf numFmtId="0" fontId="12" fillId="0" borderId="4" xfId="0" applyFont="1" applyBorder="1"/>
    <xf numFmtId="0" fontId="12" fillId="0" borderId="4" xfId="0" applyFont="1" applyBorder="1" applyAlignment="1">
      <alignment horizontal="center" vertical="center"/>
    </xf>
    <xf numFmtId="0" fontId="12" fillId="14" borderId="4" xfId="0" applyFont="1" applyFill="1" applyBorder="1"/>
    <xf numFmtId="166" fontId="12" fillId="14" borderId="4" xfId="0" applyNumberFormat="1" applyFont="1" applyFill="1" applyBorder="1" applyAlignment="1">
      <alignment horizontal="center"/>
    </xf>
    <xf numFmtId="49" fontId="12" fillId="14" borderId="4" xfId="0" applyNumberFormat="1" applyFont="1" applyFill="1" applyBorder="1" applyAlignment="1">
      <alignment horizontal="center" vertical="center"/>
    </xf>
    <xf numFmtId="9" fontId="12" fillId="14" borderId="4" xfId="0" applyNumberFormat="1" applyFont="1" applyFill="1" applyBorder="1"/>
    <xf numFmtId="0" fontId="12" fillId="14" borderId="4" xfId="0" applyFont="1" applyFill="1" applyBorder="1" applyAlignment="1">
      <alignment horizontal="center"/>
    </xf>
    <xf numFmtId="167" fontId="12" fillId="14" borderId="4" xfId="0" applyNumberFormat="1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2" fillId="16" borderId="4" xfId="0" applyFont="1" applyFill="1" applyBorder="1"/>
    <xf numFmtId="166" fontId="12" fillId="16" borderId="4" xfId="0" applyNumberFormat="1" applyFont="1" applyFill="1" applyBorder="1" applyAlignment="1">
      <alignment horizontal="center"/>
    </xf>
    <xf numFmtId="49" fontId="12" fillId="17" borderId="4" xfId="0" applyNumberFormat="1" applyFont="1" applyFill="1" applyBorder="1" applyAlignment="1">
      <alignment horizontal="center" vertical="center"/>
    </xf>
    <xf numFmtId="9" fontId="12" fillId="16" borderId="4" xfId="0" applyNumberFormat="1" applyFont="1" applyFill="1" applyBorder="1"/>
    <xf numFmtId="49" fontId="12" fillId="16" borderId="4" xfId="0" applyNumberFormat="1" applyFont="1" applyFill="1" applyBorder="1" applyAlignment="1">
      <alignment horizontal="center"/>
    </xf>
    <xf numFmtId="167" fontId="12" fillId="16" borderId="4" xfId="0" applyNumberFormat="1" applyFont="1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 vertical="center"/>
    </xf>
    <xf numFmtId="9" fontId="12" fillId="0" borderId="4" xfId="0" applyNumberFormat="1" applyFont="1" applyBorder="1"/>
    <xf numFmtId="0" fontId="12" fillId="0" borderId="4" xfId="0" applyFont="1" applyBorder="1" applyAlignment="1">
      <alignment horizontal="center"/>
    </xf>
    <xf numFmtId="167" fontId="12" fillId="0" borderId="4" xfId="0" applyNumberFormat="1" applyFont="1" applyBorder="1" applyAlignment="1">
      <alignment horizontal="center" vertical="center"/>
    </xf>
    <xf numFmtId="49" fontId="12" fillId="16" borderId="4" xfId="0" applyNumberFormat="1" applyFont="1" applyFill="1" applyBorder="1" applyAlignment="1">
      <alignment horizontal="center" vertical="center"/>
    </xf>
    <xf numFmtId="0" fontId="12" fillId="16" borderId="4" xfId="0" applyFont="1" applyFill="1" applyBorder="1" applyAlignment="1">
      <alignment vertical="center"/>
    </xf>
    <xf numFmtId="166" fontId="12" fillId="0" borderId="4" xfId="0" applyNumberFormat="1" applyFont="1" applyBorder="1" applyAlignment="1">
      <alignment horizontal="center" vertical="center"/>
    </xf>
    <xf numFmtId="9" fontId="12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17" borderId="4" xfId="0" applyFont="1" applyFill="1" applyBorder="1" applyAlignment="1">
      <alignment vertical="center" wrapText="1"/>
    </xf>
    <xf numFmtId="166" fontId="12" fillId="17" borderId="4" xfId="0" applyNumberFormat="1" applyFont="1" applyFill="1" applyBorder="1" applyAlignment="1">
      <alignment horizontal="center" vertical="center"/>
    </xf>
    <xf numFmtId="9" fontId="12" fillId="17" borderId="4" xfId="0" applyNumberFormat="1" applyFont="1" applyFill="1" applyBorder="1" applyAlignment="1">
      <alignment vertical="center"/>
    </xf>
    <xf numFmtId="0" fontId="12" fillId="17" borderId="4" xfId="0" applyFont="1" applyFill="1" applyBorder="1" applyAlignment="1">
      <alignment horizontal="center" vertical="center"/>
    </xf>
    <xf numFmtId="167" fontId="12" fillId="17" borderId="4" xfId="0" applyNumberFormat="1" applyFont="1" applyFill="1" applyBorder="1" applyAlignment="1">
      <alignment horizontal="center" vertical="center"/>
    </xf>
    <xf numFmtId="0" fontId="12" fillId="17" borderId="4" xfId="0" applyFont="1" applyFill="1" applyBorder="1"/>
    <xf numFmtId="166" fontId="12" fillId="17" borderId="4" xfId="0" applyNumberFormat="1" applyFont="1" applyFill="1" applyBorder="1" applyAlignment="1">
      <alignment horizontal="center"/>
    </xf>
    <xf numFmtId="9" fontId="12" fillId="17" borderId="4" xfId="0" applyNumberFormat="1" applyFont="1" applyFill="1" applyBorder="1"/>
    <xf numFmtId="49" fontId="12" fillId="17" borderId="4" xfId="0" applyNumberFormat="1" applyFont="1" applyFill="1" applyBorder="1" applyAlignment="1">
      <alignment horizontal="center"/>
    </xf>
    <xf numFmtId="0" fontId="12" fillId="15" borderId="4" xfId="0" applyFont="1" applyFill="1" applyBorder="1" applyAlignment="1">
      <alignment vertical="center"/>
    </xf>
    <xf numFmtId="0" fontId="12" fillId="15" borderId="4" xfId="0" applyFont="1" applyFill="1" applyBorder="1" applyAlignment="1">
      <alignment vertical="center" wrapText="1"/>
    </xf>
    <xf numFmtId="166" fontId="12" fillId="15" borderId="4" xfId="0" applyNumberFormat="1" applyFont="1" applyFill="1" applyBorder="1" applyAlignment="1">
      <alignment horizontal="center" vertical="center"/>
    </xf>
    <xf numFmtId="9" fontId="12" fillId="15" borderId="4" xfId="0" applyNumberFormat="1" applyFont="1" applyFill="1" applyBorder="1" applyAlignment="1">
      <alignment vertical="center"/>
    </xf>
    <xf numFmtId="49" fontId="12" fillId="15" borderId="4" xfId="0" applyNumberFormat="1" applyFont="1" applyFill="1" applyBorder="1" applyAlignment="1">
      <alignment horizontal="center" vertical="center"/>
    </xf>
    <xf numFmtId="167" fontId="12" fillId="15" borderId="4" xfId="0" applyNumberFormat="1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left" vertical="center"/>
    </xf>
    <xf numFmtId="49" fontId="12" fillId="14" borderId="4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19" borderId="4" xfId="0" applyFont="1" applyFill="1" applyBorder="1"/>
    <xf numFmtId="166" fontId="11" fillId="19" borderId="4" xfId="0" applyNumberFormat="1" applyFont="1" applyFill="1" applyBorder="1" applyAlignment="1">
      <alignment horizontal="center"/>
    </xf>
    <xf numFmtId="49" fontId="11" fillId="19" borderId="4" xfId="0" applyNumberFormat="1" applyFont="1" applyFill="1" applyBorder="1" applyAlignment="1">
      <alignment horizontal="center" vertical="center"/>
    </xf>
    <xf numFmtId="9" fontId="11" fillId="19" borderId="4" xfId="0" applyNumberFormat="1" applyFont="1" applyFill="1" applyBorder="1"/>
    <xf numFmtId="0" fontId="11" fillId="19" borderId="4" xfId="0" applyFont="1" applyFill="1" applyBorder="1" applyAlignment="1">
      <alignment horizontal="center"/>
    </xf>
    <xf numFmtId="167" fontId="11" fillId="19" borderId="4" xfId="0" applyNumberFormat="1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left" vertical="center"/>
    </xf>
    <xf numFmtId="0" fontId="11" fillId="0" borderId="4" xfId="0" applyFont="1" applyBorder="1"/>
    <xf numFmtId="0" fontId="11" fillId="16" borderId="4" xfId="0" applyFont="1" applyFill="1" applyBorder="1" applyAlignment="1">
      <alignment vertical="center"/>
    </xf>
    <xf numFmtId="0" fontId="11" fillId="16" borderId="4" xfId="0" applyFont="1" applyFill="1" applyBorder="1" applyAlignment="1">
      <alignment vertical="center" wrapText="1"/>
    </xf>
    <xf numFmtId="166" fontId="11" fillId="0" borderId="4" xfId="0" applyNumberFormat="1" applyFont="1" applyBorder="1" applyAlignment="1">
      <alignment horizontal="center" vertical="center"/>
    </xf>
    <xf numFmtId="49" fontId="11" fillId="17" borderId="4" xfId="0" applyNumberFormat="1" applyFont="1" applyFill="1" applyBorder="1" applyAlignment="1">
      <alignment horizontal="center" vertical="center"/>
    </xf>
    <xf numFmtId="9" fontId="11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19" borderId="4" xfId="0" applyFont="1" applyFill="1" applyBorder="1" applyAlignment="1">
      <alignment vertical="center" wrapText="1"/>
    </xf>
    <xf numFmtId="166" fontId="11" fillId="19" borderId="4" xfId="0" applyNumberFormat="1" applyFont="1" applyFill="1" applyBorder="1" applyAlignment="1">
      <alignment horizontal="center" vertical="center"/>
    </xf>
    <xf numFmtId="49" fontId="11" fillId="19" borderId="4" xfId="0" applyNumberFormat="1" applyFont="1" applyFill="1" applyBorder="1" applyAlignment="1">
      <alignment horizontal="center"/>
    </xf>
    <xf numFmtId="9" fontId="11" fillId="19" borderId="4" xfId="0" applyNumberFormat="1" applyFont="1" applyFill="1" applyBorder="1" applyAlignment="1">
      <alignment vertical="center"/>
    </xf>
    <xf numFmtId="0" fontId="11" fillId="19" borderId="5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wrapText="1"/>
    </xf>
    <xf numFmtId="0" fontId="13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4" xfId="0" applyFont="1" applyBorder="1"/>
    <xf numFmtId="0" fontId="17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166" fontId="21" fillId="0" borderId="0" xfId="0" applyNumberFormat="1" applyFont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/>
    </xf>
    <xf numFmtId="9" fontId="21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textRotation="90" wrapText="1"/>
    </xf>
    <xf numFmtId="167" fontId="21" fillId="0" borderId="0" xfId="0" applyNumberFormat="1" applyFont="1" applyAlignment="1">
      <alignment horizontal="center" vertical="center" textRotation="90"/>
    </xf>
    <xf numFmtId="0" fontId="21" fillId="0" borderId="0" xfId="0" applyFont="1" applyAlignment="1">
      <alignment horizontal="center" vertical="center" textRotation="90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 textRotation="90" wrapText="1"/>
    </xf>
    <xf numFmtId="166" fontId="21" fillId="0" borderId="0" xfId="0" applyNumberFormat="1" applyFont="1"/>
    <xf numFmtId="9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6" xfId="0" applyFont="1" applyBorder="1" applyAlignment="1">
      <alignment horizontal="left" vertical="center"/>
    </xf>
    <xf numFmtId="0" fontId="21" fillId="0" borderId="0" xfId="0" applyFont="1" applyAlignment="1">
      <alignment horizontal="left" wrapText="1"/>
    </xf>
    <xf numFmtId="166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wrapText="1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21" fillId="0" borderId="4" xfId="0" applyFont="1" applyBorder="1"/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/>
    </xf>
    <xf numFmtId="166" fontId="21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9" fontId="21" fillId="0" borderId="4" xfId="0" applyNumberFormat="1" applyFont="1" applyBorder="1"/>
    <xf numFmtId="1" fontId="21" fillId="0" borderId="4" xfId="0" applyNumberFormat="1" applyFont="1" applyBorder="1" applyAlignment="1">
      <alignment horizontal="center" vertical="center"/>
    </xf>
    <xf numFmtId="167" fontId="21" fillId="0" borderId="4" xfId="0" applyNumberFormat="1" applyFont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 wrapText="1"/>
    </xf>
    <xf numFmtId="0" fontId="11" fillId="23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/>
    </xf>
    <xf numFmtId="0" fontId="11" fillId="20" borderId="4" xfId="0" applyFont="1" applyFill="1" applyBorder="1" applyAlignment="1">
      <alignment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/>
    </xf>
    <xf numFmtId="0" fontId="11" fillId="20" borderId="4" xfId="0" applyFont="1" applyFill="1" applyBorder="1" applyAlignment="1">
      <alignment vertical="center" wrapText="1"/>
    </xf>
    <xf numFmtId="0" fontId="11" fillId="20" borderId="4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23" fillId="0" borderId="0" xfId="0" applyFont="1"/>
    <xf numFmtId="0" fontId="23" fillId="0" borderId="9" xfId="0" applyFont="1" applyBorder="1" applyAlignment="1">
      <alignment vertical="center"/>
    </xf>
    <xf numFmtId="0" fontId="24" fillId="24" borderId="10" xfId="0" applyFont="1" applyFill="1" applyBorder="1" applyAlignment="1">
      <alignment vertical="center" wrapText="1"/>
    </xf>
    <xf numFmtId="9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horizontal="center" vertical="center" textRotation="90"/>
    </xf>
    <xf numFmtId="1" fontId="23" fillId="0" borderId="10" xfId="0" applyNumberFormat="1" applyFont="1" applyBorder="1" applyAlignment="1">
      <alignment horizontal="center" vertical="center" textRotation="90" wrapText="1"/>
    </xf>
    <xf numFmtId="0" fontId="23" fillId="0" borderId="10" xfId="0" applyFont="1" applyBorder="1" applyAlignment="1">
      <alignment horizontal="center" vertical="center" textRotation="90"/>
    </xf>
    <xf numFmtId="0" fontId="23" fillId="0" borderId="10" xfId="0" applyFont="1" applyBorder="1" applyAlignment="1">
      <alignment horizontal="center" vertical="center" wrapText="1"/>
    </xf>
    <xf numFmtId="166" fontId="23" fillId="0" borderId="10" xfId="0" applyNumberFormat="1" applyFont="1" applyBorder="1" applyAlignment="1">
      <alignment horizontal="center" vertical="center" wrapText="1"/>
    </xf>
    <xf numFmtId="0" fontId="23" fillId="23" borderId="10" xfId="0" applyFont="1" applyFill="1" applyBorder="1" applyAlignment="1">
      <alignment horizontal="center" vertical="center" wrapText="1"/>
    </xf>
    <xf numFmtId="0" fontId="24" fillId="23" borderId="10" xfId="0" applyFont="1" applyFill="1" applyBorder="1" applyAlignment="1">
      <alignment vertical="center" wrapText="1"/>
    </xf>
    <xf numFmtId="166" fontId="23" fillId="23" borderId="10" xfId="0" applyNumberFormat="1" applyFont="1" applyFill="1" applyBorder="1" applyAlignment="1">
      <alignment horizontal="center" vertical="center" wrapText="1"/>
    </xf>
    <xf numFmtId="0" fontId="23" fillId="23" borderId="10" xfId="0" applyFont="1" applyFill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 wrapText="1"/>
    </xf>
    <xf numFmtId="0" fontId="23" fillId="17" borderId="10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vertical="center"/>
    </xf>
    <xf numFmtId="167" fontId="27" fillId="0" borderId="13" xfId="0" applyNumberFormat="1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 wrapText="1"/>
    </xf>
    <xf numFmtId="166" fontId="27" fillId="0" borderId="13" xfId="0" applyNumberFormat="1" applyFont="1" applyBorder="1" applyAlignment="1">
      <alignment horizontal="center" vertical="center" wrapText="1"/>
    </xf>
    <xf numFmtId="49" fontId="27" fillId="0" borderId="13" xfId="0" applyNumberFormat="1" applyFont="1" applyBorder="1" applyAlignment="1">
      <alignment horizontal="center" vertical="center"/>
    </xf>
    <xf numFmtId="9" fontId="27" fillId="0" borderId="13" xfId="0" applyNumberFormat="1" applyFont="1" applyBorder="1" applyAlignment="1">
      <alignment horizontal="center" vertical="center" textRotation="90" wrapText="1"/>
    </xf>
    <xf numFmtId="1" fontId="27" fillId="0" borderId="13" xfId="0" applyNumberFormat="1" applyFont="1" applyBorder="1" applyAlignment="1">
      <alignment horizontal="center" vertical="center" textRotation="90" wrapText="1"/>
    </xf>
    <xf numFmtId="0" fontId="27" fillId="0" borderId="13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/>
    <xf numFmtId="0" fontId="28" fillId="17" borderId="13" xfId="0" applyFont="1" applyFill="1" applyBorder="1" applyAlignment="1">
      <alignment vertical="center" wrapText="1"/>
    </xf>
    <xf numFmtId="9" fontId="27" fillId="0" borderId="13" xfId="0" applyNumberFormat="1" applyFont="1" applyBorder="1" applyAlignment="1">
      <alignment horizontal="center" vertical="center" wrapText="1"/>
    </xf>
    <xf numFmtId="167" fontId="27" fillId="0" borderId="13" xfId="0" applyNumberFormat="1" applyFont="1" applyBorder="1" applyAlignment="1">
      <alignment horizontal="center" vertical="center"/>
    </xf>
    <xf numFmtId="0" fontId="27" fillId="24" borderId="13" xfId="0" applyFont="1" applyFill="1" applyBorder="1" applyAlignment="1">
      <alignment horizontal="center" vertical="center" wrapText="1"/>
    </xf>
    <xf numFmtId="166" fontId="27" fillId="24" borderId="13" xfId="0" applyNumberFormat="1" applyFont="1" applyFill="1" applyBorder="1" applyAlignment="1">
      <alignment horizontal="center" vertical="center" wrapText="1"/>
    </xf>
    <xf numFmtId="0" fontId="27" fillId="24" borderId="13" xfId="0" applyFont="1" applyFill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 wrapText="1"/>
    </xf>
    <xf numFmtId="0" fontId="28" fillId="24" borderId="13" xfId="0" applyFont="1" applyFill="1" applyBorder="1" applyAlignment="1">
      <alignment vertical="center" wrapText="1"/>
    </xf>
    <xf numFmtId="166" fontId="27" fillId="0" borderId="13" xfId="0" applyNumberFormat="1" applyFont="1" applyBorder="1" applyAlignment="1">
      <alignment horizontal="center" vertical="center"/>
    </xf>
    <xf numFmtId="0" fontId="28" fillId="23" borderId="13" xfId="0" applyFont="1" applyFill="1" applyBorder="1" applyAlignment="1">
      <alignment vertical="center" wrapText="1"/>
    </xf>
    <xf numFmtId="166" fontId="29" fillId="0" borderId="13" xfId="0" applyNumberFormat="1" applyFont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 wrapText="1"/>
    </xf>
    <xf numFmtId="166" fontId="27" fillId="0" borderId="13" xfId="0" quotePrefix="1" applyNumberFormat="1" applyFont="1" applyBorder="1" applyAlignment="1">
      <alignment horizontal="center" vertical="center" wrapText="1"/>
    </xf>
    <xf numFmtId="0" fontId="30" fillId="18" borderId="13" xfId="0" applyFont="1" applyFill="1" applyBorder="1" applyAlignment="1">
      <alignment horizontal="left" vertical="center" wrapText="1"/>
    </xf>
    <xf numFmtId="165" fontId="2" fillId="0" borderId="0" xfId="0" applyNumberFormat="1" applyFont="1" applyAlignment="1">
      <alignment vertical="center"/>
    </xf>
    <xf numFmtId="0" fontId="27" fillId="17" borderId="1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7" fillId="18" borderId="13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167" fontId="27" fillId="0" borderId="15" xfId="0" applyNumberFormat="1" applyFont="1" applyBorder="1" applyAlignment="1">
      <alignment horizontal="center" vertical="center" textRotation="90"/>
    </xf>
    <xf numFmtId="0" fontId="27" fillId="0" borderId="15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49" fontId="27" fillId="0" borderId="15" xfId="0" applyNumberFormat="1" applyFont="1" applyBorder="1" applyAlignment="1">
      <alignment horizontal="center" vertical="center"/>
    </xf>
    <xf numFmtId="9" fontId="27" fillId="0" borderId="15" xfId="0" applyNumberFormat="1" applyFont="1" applyBorder="1" applyAlignment="1">
      <alignment horizontal="center" vertical="center" textRotation="90" wrapText="1"/>
    </xf>
    <xf numFmtId="1" fontId="27" fillId="0" borderId="15" xfId="0" applyNumberFormat="1" applyFont="1" applyBorder="1" applyAlignment="1">
      <alignment horizontal="center" vertical="center" textRotation="90" wrapText="1"/>
    </xf>
    <xf numFmtId="0" fontId="27" fillId="0" borderId="15" xfId="0" applyFont="1" applyBorder="1" applyAlignment="1">
      <alignment horizontal="center" vertical="center" textRotation="90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16" xfId="0" applyFont="1" applyBorder="1" applyAlignment="1">
      <alignment horizontal="center" vertical="center"/>
    </xf>
    <xf numFmtId="0" fontId="27" fillId="24" borderId="13" xfId="0" applyFont="1" applyFill="1" applyBorder="1" applyAlignment="1">
      <alignment vertical="center" wrapText="1"/>
    </xf>
    <xf numFmtId="9" fontId="27" fillId="0" borderId="15" xfId="0" applyNumberFormat="1" applyFont="1" applyBorder="1" applyAlignment="1">
      <alignment horizontal="center" vertical="center" wrapText="1"/>
    </xf>
    <xf numFmtId="0" fontId="27" fillId="23" borderId="15" xfId="0" applyFont="1" applyFill="1" applyBorder="1" applyAlignment="1">
      <alignment vertical="center" wrapText="1"/>
    </xf>
    <xf numFmtId="0" fontId="28" fillId="23" borderId="15" xfId="0" applyFont="1" applyFill="1" applyBorder="1" applyAlignment="1">
      <alignment vertical="center" wrapText="1"/>
    </xf>
    <xf numFmtId="0" fontId="27" fillId="23" borderId="13" xfId="0" applyFont="1" applyFill="1" applyBorder="1" applyAlignment="1">
      <alignment vertical="center" wrapText="1"/>
    </xf>
    <xf numFmtId="166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/>
    <xf numFmtId="166" fontId="10" fillId="0" borderId="13" xfId="2" applyNumberFormat="1" applyFill="1" applyBorder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9" fontId="27" fillId="0" borderId="0" xfId="0" applyNumberFormat="1" applyFont="1"/>
    <xf numFmtId="1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6" fontId="10" fillId="0" borderId="13" xfId="2" applyNumberFormat="1" applyFill="1" applyBorder="1" applyAlignment="1">
      <alignment horizontal="left" vertical="center"/>
    </xf>
    <xf numFmtId="0" fontId="28" fillId="24" borderId="13" xfId="0" applyFont="1" applyFill="1" applyBorder="1" applyAlignment="1">
      <alignment horizontal="left" vertical="center" wrapText="1"/>
    </xf>
    <xf numFmtId="166" fontId="29" fillId="24" borderId="13" xfId="0" applyNumberFormat="1" applyFont="1" applyFill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7" fillId="0" borderId="15" xfId="0" applyFont="1" applyBorder="1" applyAlignment="1">
      <alignment horizontal="center" vertical="center" textRotation="90" wrapText="1"/>
    </xf>
    <xf numFmtId="0" fontId="0" fillId="29" borderId="0" xfId="0" applyFill="1" applyAlignment="1">
      <alignment horizontal="center" vertical="center"/>
    </xf>
    <xf numFmtId="0" fontId="0" fillId="7" borderId="0" xfId="0" applyFill="1"/>
    <xf numFmtId="0" fontId="0" fillId="29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7" xfId="0" applyBorder="1" applyAlignment="1">
      <alignment horizontal="center" vertical="center"/>
    </xf>
    <xf numFmtId="0" fontId="0" fillId="29" borderId="17" xfId="0" applyFill="1" applyBorder="1" applyAlignment="1">
      <alignment horizontal="center" vertical="center"/>
    </xf>
    <xf numFmtId="0" fontId="0" fillId="0" borderId="17" xfId="0" applyBorder="1"/>
    <xf numFmtId="9" fontId="27" fillId="0" borderId="15" xfId="3" applyFont="1" applyFill="1" applyBorder="1" applyAlignment="1">
      <alignment horizontal="center" vertical="center" textRotation="90" wrapText="1"/>
    </xf>
    <xf numFmtId="9" fontId="0" fillId="0" borderId="0" xfId="3" applyFont="1"/>
    <xf numFmtId="9" fontId="0" fillId="0" borderId="0" xfId="3" applyFont="1" applyBorder="1"/>
    <xf numFmtId="0" fontId="31" fillId="17" borderId="19" xfId="1" applyFont="1" applyFill="1" applyBorder="1" applyAlignment="1">
      <alignment vertical="center"/>
    </xf>
    <xf numFmtId="0" fontId="31" fillId="17" borderId="20" xfId="0" applyFont="1" applyFill="1" applyBorder="1" applyAlignment="1">
      <alignment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166" fontId="27" fillId="0" borderId="4" xfId="0" applyNumberFormat="1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/>
    </xf>
    <xf numFmtId="9" fontId="27" fillId="0" borderId="4" xfId="0" applyNumberFormat="1" applyFont="1" applyBorder="1" applyAlignment="1">
      <alignment horizontal="center" vertical="center" textRotation="90" wrapText="1"/>
    </xf>
    <xf numFmtId="1" fontId="27" fillId="0" borderId="4" xfId="0" applyNumberFormat="1" applyFont="1" applyBorder="1" applyAlignment="1">
      <alignment horizontal="center" vertical="center" textRotation="90" wrapText="1"/>
    </xf>
    <xf numFmtId="167" fontId="27" fillId="0" borderId="4" xfId="0" applyNumberFormat="1" applyFont="1" applyBorder="1" applyAlignment="1">
      <alignment horizontal="center" vertical="center" textRotation="90"/>
    </xf>
    <xf numFmtId="0" fontId="27" fillId="0" borderId="4" xfId="0" applyFont="1" applyBorder="1" applyAlignment="1">
      <alignment horizontal="center" vertical="center" textRotation="90"/>
    </xf>
    <xf numFmtId="0" fontId="27" fillId="0" borderId="2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18" borderId="0" xfId="0" applyFill="1"/>
    <xf numFmtId="169" fontId="0" fillId="18" borderId="0" xfId="0" applyNumberFormat="1" applyFill="1"/>
    <xf numFmtId="0" fontId="0" fillId="17" borderId="0" xfId="0" applyFill="1"/>
    <xf numFmtId="169" fontId="0" fillId="17" borderId="0" xfId="0" applyNumberFormat="1" applyFill="1"/>
    <xf numFmtId="169" fontId="0" fillId="24" borderId="0" xfId="0" applyNumberFormat="1" applyFill="1"/>
    <xf numFmtId="169" fontId="0" fillId="0" borderId="0" xfId="0" applyNumberFormat="1"/>
    <xf numFmtId="169" fontId="32" fillId="0" borderId="0" xfId="0" applyNumberFormat="1" applyFont="1" applyAlignment="1">
      <alignment horizontal="right"/>
    </xf>
    <xf numFmtId="0" fontId="32" fillId="0" borderId="0" xfId="0" applyFont="1"/>
    <xf numFmtId="169" fontId="32" fillId="31" borderId="0" xfId="0" applyNumberFormat="1" applyFont="1" applyFill="1" applyAlignment="1">
      <alignment horizontal="right"/>
    </xf>
    <xf numFmtId="0" fontId="32" fillId="31" borderId="0" xfId="0" applyFont="1" applyFill="1"/>
    <xf numFmtId="169" fontId="32" fillId="22" borderId="0" xfId="0" applyNumberFormat="1" applyFont="1" applyFill="1" applyAlignment="1">
      <alignment horizontal="right"/>
    </xf>
    <xf numFmtId="0" fontId="32" fillId="22" borderId="0" xfId="0" applyFont="1" applyFill="1"/>
    <xf numFmtId="169" fontId="32" fillId="32" borderId="0" xfId="0" applyNumberFormat="1" applyFont="1" applyFill="1" applyAlignment="1">
      <alignment horizontal="right" vertical="center"/>
    </xf>
    <xf numFmtId="0" fontId="32" fillId="32" borderId="0" xfId="0" applyFont="1" applyFill="1"/>
    <xf numFmtId="169" fontId="32" fillId="24" borderId="0" xfId="0" applyNumberFormat="1" applyFont="1" applyFill="1" applyAlignment="1">
      <alignment horizontal="right"/>
    </xf>
    <xf numFmtId="0" fontId="32" fillId="24" borderId="0" xfId="0" applyFont="1" applyFill="1"/>
    <xf numFmtId="169" fontId="32" fillId="18" borderId="0" xfId="0" applyNumberFormat="1" applyFont="1" applyFill="1" applyAlignment="1">
      <alignment horizontal="right"/>
    </xf>
    <xf numFmtId="0" fontId="32" fillId="18" borderId="0" xfId="0" applyFont="1" applyFill="1"/>
    <xf numFmtId="169" fontId="32" fillId="17" borderId="0" xfId="0" applyNumberFormat="1" applyFont="1" applyFill="1" applyAlignment="1">
      <alignment horizontal="right"/>
    </xf>
    <xf numFmtId="0" fontId="32" fillId="17" borderId="0" xfId="0" applyFont="1" applyFill="1"/>
    <xf numFmtId="169" fontId="33" fillId="22" borderId="0" xfId="0" applyNumberFormat="1" applyFont="1" applyFill="1" applyAlignment="1">
      <alignment horizontal="right"/>
    </xf>
    <xf numFmtId="169" fontId="33" fillId="0" borderId="0" xfId="0" applyNumberFormat="1" applyFont="1" applyAlignment="1">
      <alignment horizontal="right"/>
    </xf>
    <xf numFmtId="0" fontId="33" fillId="0" borderId="27" xfId="0" applyFont="1" applyBorder="1" applyAlignment="1">
      <alignment horizontal="center" vertical="center" wrapText="1"/>
    </xf>
    <xf numFmtId="0" fontId="33" fillId="22" borderId="29" xfId="0" applyFont="1" applyFill="1" applyBorder="1" applyAlignment="1">
      <alignment horizontal="center" vertical="center"/>
    </xf>
    <xf numFmtId="49" fontId="33" fillId="22" borderId="29" xfId="0" applyNumberFormat="1" applyFont="1" applyFill="1" applyBorder="1" applyAlignment="1">
      <alignment horizontal="center" vertical="center"/>
    </xf>
    <xf numFmtId="9" fontId="33" fillId="22" borderId="29" xfId="0" applyNumberFormat="1" applyFont="1" applyFill="1" applyBorder="1" applyAlignment="1">
      <alignment horizontal="center" vertical="center" wrapText="1"/>
    </xf>
    <xf numFmtId="1" fontId="33" fillId="22" borderId="29" xfId="0" applyNumberFormat="1" applyFont="1" applyFill="1" applyBorder="1" applyAlignment="1">
      <alignment horizontal="center" vertical="center" wrapText="1"/>
    </xf>
    <xf numFmtId="167" fontId="33" fillId="22" borderId="29" xfId="0" applyNumberFormat="1" applyFont="1" applyFill="1" applyBorder="1" applyAlignment="1">
      <alignment horizontal="center" vertical="center" wrapText="1"/>
    </xf>
    <xf numFmtId="0" fontId="33" fillId="22" borderId="29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horizontal="center" vertical="center" wrapText="1"/>
    </xf>
    <xf numFmtId="0" fontId="33" fillId="0" borderId="31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center" vertical="center"/>
    </xf>
    <xf numFmtId="49" fontId="33" fillId="0" borderId="10" xfId="0" applyNumberFormat="1" applyFont="1" applyBorder="1" applyAlignment="1">
      <alignment horizontal="center" vertical="center"/>
    </xf>
    <xf numFmtId="9" fontId="33" fillId="0" borderId="10" xfId="0" applyNumberFormat="1" applyFont="1" applyBorder="1" applyAlignment="1">
      <alignment horizontal="center" vertical="center" wrapText="1"/>
    </xf>
    <xf numFmtId="1" fontId="33" fillId="0" borderId="10" xfId="0" applyNumberFormat="1" applyFont="1" applyBorder="1" applyAlignment="1">
      <alignment horizontal="center" vertical="center" wrapText="1"/>
    </xf>
    <xf numFmtId="167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9" fontId="33" fillId="0" borderId="0" xfId="0" applyNumberFormat="1" applyFont="1" applyAlignment="1">
      <alignment horizontal="center" vertical="center" textRotation="90" wrapText="1"/>
    </xf>
    <xf numFmtId="1" fontId="33" fillId="0" borderId="0" xfId="0" applyNumberFormat="1" applyFont="1" applyAlignment="1">
      <alignment horizontal="center" vertical="center" textRotation="90" wrapText="1"/>
    </xf>
    <xf numFmtId="167" fontId="33" fillId="0" borderId="0" xfId="0" applyNumberFormat="1" applyFont="1" applyAlignment="1">
      <alignment horizontal="center" vertical="center" textRotation="90"/>
    </xf>
    <xf numFmtId="0" fontId="33" fillId="0" borderId="0" xfId="0" applyFont="1" applyAlignment="1">
      <alignment horizontal="center" vertical="center" textRotation="90"/>
    </xf>
    <xf numFmtId="0" fontId="33" fillId="0" borderId="0" xfId="0" applyFont="1" applyAlignment="1">
      <alignment horizontal="left" vertical="center"/>
    </xf>
    <xf numFmtId="0" fontId="33" fillId="0" borderId="22" xfId="0" applyFont="1" applyBorder="1" applyAlignment="1">
      <alignment horizontal="center" vertical="center" wrapText="1"/>
    </xf>
    <xf numFmtId="0" fontId="33" fillId="17" borderId="4" xfId="0" applyFont="1" applyFill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49" fontId="33" fillId="0" borderId="4" xfId="0" applyNumberFormat="1" applyFont="1" applyBorder="1" applyAlignment="1">
      <alignment horizontal="center" vertical="center"/>
    </xf>
    <xf numFmtId="9" fontId="33" fillId="0" borderId="4" xfId="0" applyNumberFormat="1" applyFont="1" applyBorder="1" applyAlignment="1">
      <alignment horizontal="center" vertical="center" textRotation="90" wrapText="1"/>
    </xf>
    <xf numFmtId="1" fontId="33" fillId="0" borderId="4" xfId="0" applyNumberFormat="1" applyFont="1" applyBorder="1" applyAlignment="1">
      <alignment horizontal="center" vertical="center" textRotation="90" wrapText="1"/>
    </xf>
    <xf numFmtId="167" fontId="33" fillId="0" borderId="4" xfId="0" applyNumberFormat="1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left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/>
    </xf>
    <xf numFmtId="9" fontId="33" fillId="0" borderId="13" xfId="0" applyNumberFormat="1" applyFont="1" applyBorder="1" applyAlignment="1">
      <alignment horizontal="center" vertical="center" wrapText="1"/>
    </xf>
    <xf numFmtId="1" fontId="33" fillId="0" borderId="13" xfId="0" applyNumberFormat="1" applyFont="1" applyBorder="1" applyAlignment="1">
      <alignment horizontal="center" vertical="center" wrapText="1"/>
    </xf>
    <xf numFmtId="167" fontId="33" fillId="0" borderId="13" xfId="0" applyNumberFormat="1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left" vertical="center" wrapText="1"/>
    </xf>
    <xf numFmtId="0" fontId="33" fillId="0" borderId="25" xfId="0" applyFont="1" applyBorder="1" applyAlignment="1">
      <alignment horizontal="left" vertical="center"/>
    </xf>
    <xf numFmtId="49" fontId="33" fillId="0" borderId="25" xfId="0" applyNumberFormat="1" applyFont="1" applyBorder="1" applyAlignment="1">
      <alignment horizontal="center" vertical="center"/>
    </xf>
    <xf numFmtId="9" fontId="33" fillId="0" borderId="25" xfId="0" applyNumberFormat="1" applyFont="1" applyBorder="1" applyAlignment="1">
      <alignment horizontal="center" vertical="center" textRotation="90" wrapText="1"/>
    </xf>
    <xf numFmtId="1" fontId="33" fillId="0" borderId="25" xfId="0" applyNumberFormat="1" applyFont="1" applyBorder="1" applyAlignment="1">
      <alignment horizontal="center" vertical="center" textRotation="90" wrapText="1"/>
    </xf>
    <xf numFmtId="167" fontId="33" fillId="0" borderId="25" xfId="0" applyNumberFormat="1" applyFont="1" applyBorder="1" applyAlignment="1">
      <alignment horizontal="center" vertical="center" textRotation="90"/>
    </xf>
    <xf numFmtId="0" fontId="33" fillId="0" borderId="25" xfId="0" applyFont="1" applyBorder="1" applyAlignment="1">
      <alignment horizontal="center" vertical="center" textRotation="90"/>
    </xf>
    <xf numFmtId="0" fontId="33" fillId="30" borderId="4" xfId="0" applyFont="1" applyFill="1" applyBorder="1" applyAlignment="1">
      <alignment horizontal="left" vertical="center" wrapText="1"/>
    </xf>
    <xf numFmtId="0" fontId="33" fillId="0" borderId="17" xfId="0" applyFont="1" applyBorder="1" applyAlignment="1">
      <alignment horizontal="center" vertical="center"/>
    </xf>
    <xf numFmtId="49" fontId="33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35" fillId="8" borderId="19" xfId="1" applyFont="1" applyFill="1" applyBorder="1" applyAlignment="1">
      <alignment vertical="center" wrapText="1"/>
    </xf>
    <xf numFmtId="168" fontId="35" fillId="17" borderId="21" xfId="0" applyNumberFormat="1" applyFont="1" applyFill="1" applyBorder="1" applyAlignment="1">
      <alignment vertical="center"/>
    </xf>
    <xf numFmtId="0" fontId="1" fillId="0" borderId="0" xfId="0" applyFont="1"/>
    <xf numFmtId="0" fontId="1" fillId="8" borderId="0" xfId="0" applyFont="1" applyFill="1"/>
    <xf numFmtId="0" fontId="33" fillId="8" borderId="0" xfId="0" applyFont="1" applyFill="1" applyAlignment="1">
      <alignment horizontal="left" vertical="center"/>
    </xf>
    <xf numFmtId="0" fontId="33" fillId="8" borderId="0" xfId="0" applyFont="1" applyFill="1" applyAlignment="1">
      <alignment vertical="center"/>
    </xf>
    <xf numFmtId="49" fontId="33" fillId="0" borderId="0" xfId="0" applyNumberFormat="1" applyFont="1" applyAlignment="1">
      <alignment horizontal="center"/>
    </xf>
    <xf numFmtId="9" fontId="33" fillId="0" borderId="0" xfId="0" applyNumberFormat="1" applyFont="1"/>
    <xf numFmtId="1" fontId="33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0" fontId="33" fillId="8" borderId="0" xfId="0" applyFont="1" applyFill="1" applyAlignment="1">
      <alignment horizontal="left" vertical="center" wrapText="1"/>
    </xf>
    <xf numFmtId="0" fontId="33" fillId="28" borderId="0" xfId="0" applyFont="1" applyFill="1" applyAlignment="1">
      <alignment horizontal="center" vertical="center" wrapText="1"/>
    </xf>
    <xf numFmtId="0" fontId="33" fillId="28" borderId="0" xfId="0" applyFont="1" applyFill="1" applyAlignment="1">
      <alignment horizontal="left" vertical="center" wrapText="1"/>
    </xf>
    <xf numFmtId="0" fontId="33" fillId="28" borderId="0" xfId="0" applyFont="1" applyFill="1" applyAlignment="1">
      <alignment horizontal="left" vertical="center"/>
    </xf>
    <xf numFmtId="49" fontId="33" fillId="28" borderId="0" xfId="0" applyNumberFormat="1" applyFont="1" applyFill="1" applyAlignment="1">
      <alignment horizontal="center" vertical="center"/>
    </xf>
    <xf numFmtId="9" fontId="33" fillId="28" borderId="0" xfId="0" applyNumberFormat="1" applyFont="1" applyFill="1" applyAlignment="1">
      <alignment horizontal="center" vertical="center" textRotation="90" wrapText="1"/>
    </xf>
    <xf numFmtId="0" fontId="33" fillId="19" borderId="0" xfId="0" applyFont="1" applyFill="1" applyAlignment="1">
      <alignment horizontal="left" vertical="center"/>
    </xf>
    <xf numFmtId="0" fontId="33" fillId="17" borderId="0" xfId="0" applyFont="1" applyFill="1" applyAlignment="1">
      <alignment horizontal="left" vertical="center"/>
    </xf>
    <xf numFmtId="0" fontId="33" fillId="28" borderId="0" xfId="0" applyFont="1" applyFill="1" applyAlignment="1">
      <alignment vertical="center"/>
    </xf>
    <xf numFmtId="49" fontId="33" fillId="28" borderId="0" xfId="0" applyNumberFormat="1" applyFont="1" applyFill="1" applyAlignment="1">
      <alignment horizontal="center"/>
    </xf>
    <xf numFmtId="9" fontId="33" fillId="28" borderId="0" xfId="0" applyNumberFormat="1" applyFont="1" applyFill="1"/>
    <xf numFmtId="0" fontId="33" fillId="25" borderId="13" xfId="0" applyFont="1" applyFill="1" applyBorder="1" applyAlignment="1">
      <alignment horizontal="left" vertical="center"/>
    </xf>
    <xf numFmtId="0" fontId="33" fillId="8" borderId="13" xfId="0" applyFont="1" applyFill="1" applyBorder="1" applyAlignment="1">
      <alignment horizontal="left" vertical="center"/>
    </xf>
    <xf numFmtId="0" fontId="33" fillId="8" borderId="13" xfId="0" applyFont="1" applyFill="1" applyBorder="1" applyAlignment="1">
      <alignment vertical="center" wrapText="1"/>
    </xf>
    <xf numFmtId="49" fontId="33" fillId="8" borderId="13" xfId="0" applyNumberFormat="1" applyFont="1" applyFill="1" applyBorder="1" applyAlignment="1">
      <alignment horizontal="center" vertical="center"/>
    </xf>
    <xf numFmtId="9" fontId="33" fillId="8" borderId="13" xfId="0" applyNumberFormat="1" applyFont="1" applyFill="1" applyBorder="1"/>
    <xf numFmtId="1" fontId="33" fillId="0" borderId="13" xfId="0" applyNumberFormat="1" applyFont="1" applyBorder="1" applyAlignment="1">
      <alignment horizontal="center" vertical="center"/>
    </xf>
    <xf numFmtId="0" fontId="33" fillId="8" borderId="0" xfId="0" applyFont="1" applyFill="1" applyAlignment="1">
      <alignment vertical="center" wrapText="1"/>
    </xf>
    <xf numFmtId="49" fontId="33" fillId="8" borderId="0" xfId="0" applyNumberFormat="1" applyFont="1" applyFill="1" applyAlignment="1">
      <alignment horizontal="center" vertical="center"/>
    </xf>
    <xf numFmtId="9" fontId="33" fillId="8" borderId="0" xfId="0" applyNumberFormat="1" applyFont="1" applyFill="1"/>
    <xf numFmtId="0" fontId="33" fillId="28" borderId="13" xfId="0" applyFont="1" applyFill="1" applyBorder="1" applyAlignment="1">
      <alignment horizontal="left" vertical="center"/>
    </xf>
    <xf numFmtId="0" fontId="33" fillId="28" borderId="0" xfId="0" applyFont="1" applyFill="1" applyAlignment="1">
      <alignment vertical="center" wrapText="1"/>
    </xf>
    <xf numFmtId="0" fontId="33" fillId="8" borderId="13" xfId="0" applyFont="1" applyFill="1" applyBorder="1" applyAlignment="1">
      <alignment horizontal="left" vertical="center" wrapText="1"/>
    </xf>
    <xf numFmtId="9" fontId="33" fillId="8" borderId="13" xfId="0" applyNumberFormat="1" applyFont="1" applyFill="1" applyBorder="1" applyAlignment="1">
      <alignment horizontal="center" vertical="center" wrapText="1"/>
    </xf>
    <xf numFmtId="1" fontId="33" fillId="0" borderId="13" xfId="0" applyNumberFormat="1" applyFont="1" applyBorder="1" applyAlignment="1">
      <alignment horizontal="center" vertical="center" textRotation="90" wrapText="1"/>
    </xf>
    <xf numFmtId="167" fontId="33" fillId="0" borderId="13" xfId="0" applyNumberFormat="1" applyFont="1" applyBorder="1" applyAlignment="1">
      <alignment horizontal="center" vertical="center" textRotation="90"/>
    </xf>
    <xf numFmtId="0" fontId="33" fillId="0" borderId="13" xfId="0" applyFont="1" applyBorder="1" applyAlignment="1">
      <alignment horizontal="center" vertical="center" textRotation="90"/>
    </xf>
    <xf numFmtId="0" fontId="33" fillId="17" borderId="13" xfId="0" applyFont="1" applyFill="1" applyBorder="1" applyAlignment="1">
      <alignment horizontal="left" vertical="center" wrapText="1"/>
    </xf>
    <xf numFmtId="9" fontId="33" fillId="8" borderId="13" xfId="0" applyNumberFormat="1" applyFont="1" applyFill="1" applyBorder="1" applyAlignment="1">
      <alignment horizontal="center" vertical="center" textRotation="90" wrapText="1"/>
    </xf>
    <xf numFmtId="0" fontId="33" fillId="28" borderId="13" xfId="0" applyFont="1" applyFill="1" applyBorder="1" applyAlignment="1">
      <alignment horizontal="left" vertical="center" wrapText="1"/>
    </xf>
    <xf numFmtId="49" fontId="33" fillId="28" borderId="13" xfId="0" applyNumberFormat="1" applyFont="1" applyFill="1" applyBorder="1" applyAlignment="1">
      <alignment horizontal="center" vertical="center"/>
    </xf>
    <xf numFmtId="9" fontId="33" fillId="28" borderId="13" xfId="0" applyNumberFormat="1" applyFont="1" applyFill="1" applyBorder="1" applyAlignment="1">
      <alignment horizontal="center" vertical="center" wrapText="1"/>
    </xf>
    <xf numFmtId="1" fontId="33" fillId="28" borderId="13" xfId="0" applyNumberFormat="1" applyFont="1" applyFill="1" applyBorder="1" applyAlignment="1">
      <alignment horizontal="center" vertical="center" textRotation="90" wrapText="1"/>
    </xf>
    <xf numFmtId="167" fontId="33" fillId="28" borderId="13" xfId="0" applyNumberFormat="1" applyFont="1" applyFill="1" applyBorder="1" applyAlignment="1">
      <alignment horizontal="center" vertical="center" textRotation="90"/>
    </xf>
    <xf numFmtId="0" fontId="33" fillId="15" borderId="13" xfId="0" applyFont="1" applyFill="1" applyBorder="1" applyAlignment="1">
      <alignment horizontal="left" vertical="center" wrapText="1"/>
    </xf>
    <xf numFmtId="49" fontId="33" fillId="0" borderId="13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 wrapText="1"/>
    </xf>
    <xf numFmtId="0" fontId="35" fillId="28" borderId="13" xfId="0" applyFont="1" applyFill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26" borderId="13" xfId="0" applyFont="1" applyFill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/>
    </xf>
    <xf numFmtId="9" fontId="33" fillId="0" borderId="13" xfId="0" applyNumberFormat="1" applyFont="1" applyBorder="1" applyAlignment="1">
      <alignment horizontal="center" vertical="center" textRotation="90" wrapText="1"/>
    </xf>
    <xf numFmtId="1" fontId="33" fillId="28" borderId="0" xfId="0" applyNumberFormat="1" applyFont="1" applyFill="1" applyAlignment="1">
      <alignment horizontal="center" vertical="center" textRotation="90" wrapText="1"/>
    </xf>
    <xf numFmtId="0" fontId="33" fillId="18" borderId="13" xfId="0" applyFont="1" applyFill="1" applyBorder="1" applyAlignment="1">
      <alignment horizontal="left" vertical="center" wrapText="1"/>
    </xf>
    <xf numFmtId="0" fontId="33" fillId="18" borderId="13" xfId="0" applyFont="1" applyFill="1" applyBorder="1" applyAlignment="1">
      <alignment horizontal="left" vertical="center"/>
    </xf>
    <xf numFmtId="0" fontId="33" fillId="17" borderId="13" xfId="0" applyFont="1" applyFill="1" applyBorder="1" applyAlignment="1">
      <alignment horizontal="center" vertical="center"/>
    </xf>
    <xf numFmtId="0" fontId="33" fillId="23" borderId="13" xfId="0" applyFont="1" applyFill="1" applyBorder="1" applyAlignment="1">
      <alignment horizontal="left" vertical="center" wrapText="1"/>
    </xf>
    <xf numFmtId="0" fontId="33" fillId="15" borderId="0" xfId="0" applyFont="1" applyFill="1" applyAlignment="1">
      <alignment horizontal="left" vertical="center" wrapText="1"/>
    </xf>
    <xf numFmtId="0" fontId="33" fillId="15" borderId="0" xfId="0" applyFont="1" applyFill="1" applyAlignment="1">
      <alignment horizontal="left" vertical="center"/>
    </xf>
    <xf numFmtId="9" fontId="33" fillId="0" borderId="0" xfId="0" applyNumberFormat="1" applyFont="1" applyAlignment="1">
      <alignment horizontal="center" vertical="center" wrapText="1"/>
    </xf>
    <xf numFmtId="0" fontId="33" fillId="27" borderId="0" xfId="0" applyFont="1" applyFill="1" applyAlignment="1">
      <alignment horizontal="left" vertical="center"/>
    </xf>
    <xf numFmtId="0" fontId="33" fillId="0" borderId="0" xfId="0" applyFont="1" applyAlignment="1">
      <alignment vertical="center"/>
    </xf>
    <xf numFmtId="170" fontId="33" fillId="22" borderId="29" xfId="0" applyNumberFormat="1" applyFont="1" applyFill="1" applyBorder="1" applyAlignment="1">
      <alignment horizontal="center" vertical="center" wrapText="1"/>
    </xf>
    <xf numFmtId="170" fontId="33" fillId="0" borderId="10" xfId="0" applyNumberFormat="1" applyFont="1" applyBorder="1" applyAlignment="1">
      <alignment horizontal="center" vertical="center" wrapText="1"/>
    </xf>
    <xf numFmtId="170" fontId="33" fillId="0" borderId="0" xfId="0" applyNumberFormat="1" applyFont="1" applyAlignment="1">
      <alignment horizontal="center" vertical="center" wrapText="1"/>
    </xf>
    <xf numFmtId="170" fontId="33" fillId="0" borderId="4" xfId="0" applyNumberFormat="1" applyFont="1" applyBorder="1" applyAlignment="1">
      <alignment horizontal="center" vertical="center" wrapText="1"/>
    </xf>
    <xf numFmtId="170" fontId="34" fillId="0" borderId="13" xfId="0" applyNumberFormat="1" applyFont="1" applyBorder="1" applyAlignment="1">
      <alignment horizontal="center" vertical="center" wrapText="1"/>
    </xf>
    <xf numFmtId="170" fontId="33" fillId="0" borderId="25" xfId="0" applyNumberFormat="1" applyFont="1" applyBorder="1" applyAlignment="1">
      <alignment horizontal="center" vertical="center" wrapText="1"/>
    </xf>
    <xf numFmtId="170" fontId="33" fillId="0" borderId="17" xfId="0" applyNumberFormat="1" applyFont="1" applyBorder="1" applyAlignment="1">
      <alignment horizontal="center" vertical="center" wrapText="1"/>
    </xf>
    <xf numFmtId="170" fontId="35" fillId="8" borderId="18" xfId="0" applyNumberFormat="1" applyFont="1" applyFill="1" applyBorder="1" applyAlignment="1">
      <alignment horizontal="center" vertical="center"/>
    </xf>
    <xf numFmtId="170" fontId="1" fillId="8" borderId="0" xfId="0" applyNumberFormat="1" applyFont="1" applyFill="1"/>
    <xf numFmtId="170" fontId="33" fillId="8" borderId="0" xfId="0" applyNumberFormat="1" applyFont="1" applyFill="1" applyAlignment="1">
      <alignment horizontal="center" vertical="center"/>
    </xf>
    <xf numFmtId="170" fontId="33" fillId="8" borderId="0" xfId="0" applyNumberFormat="1" applyFont="1" applyFill="1" applyAlignment="1">
      <alignment horizontal="center" vertical="center" wrapText="1"/>
    </xf>
    <xf numFmtId="170" fontId="33" fillId="28" borderId="0" xfId="0" applyNumberFormat="1" applyFont="1" applyFill="1" applyAlignment="1">
      <alignment horizontal="center" vertical="center" wrapText="1"/>
    </xf>
    <xf numFmtId="170" fontId="33" fillId="28" borderId="0" xfId="0" applyNumberFormat="1" applyFont="1" applyFill="1" applyAlignment="1">
      <alignment horizontal="center" vertical="center"/>
    </xf>
    <xf numFmtId="170" fontId="33" fillId="8" borderId="13" xfId="0" applyNumberFormat="1" applyFont="1" applyFill="1" applyBorder="1" applyAlignment="1">
      <alignment horizontal="center" vertical="center"/>
    </xf>
    <xf numFmtId="170" fontId="37" fillId="8" borderId="13" xfId="2" applyNumberFormat="1" applyFont="1" applyFill="1" applyBorder="1" applyAlignment="1">
      <alignment horizontal="center" vertical="center"/>
    </xf>
    <xf numFmtId="170" fontId="33" fillId="8" borderId="13" xfId="0" applyNumberFormat="1" applyFont="1" applyFill="1" applyBorder="1" applyAlignment="1">
      <alignment horizontal="center" vertical="center" wrapText="1"/>
    </xf>
    <xf numFmtId="170" fontId="37" fillId="28" borderId="13" xfId="2" applyNumberFormat="1" applyFont="1" applyFill="1" applyBorder="1" applyAlignment="1">
      <alignment horizontal="center" vertical="center"/>
    </xf>
    <xf numFmtId="170" fontId="33" fillId="0" borderId="13" xfId="0" applyNumberFormat="1" applyFont="1" applyBorder="1" applyAlignment="1">
      <alignment horizontal="center" vertical="center" wrapText="1"/>
    </xf>
    <xf numFmtId="170" fontId="33" fillId="28" borderId="13" xfId="0" applyNumberFormat="1" applyFont="1" applyFill="1" applyBorder="1" applyAlignment="1">
      <alignment horizontal="center" vertical="center" wrapText="1"/>
    </xf>
    <xf numFmtId="170" fontId="37" fillId="0" borderId="13" xfId="2" applyNumberFormat="1" applyFont="1" applyFill="1" applyBorder="1" applyAlignment="1">
      <alignment horizontal="left" vertical="center"/>
    </xf>
    <xf numFmtId="170" fontId="37" fillId="0" borderId="13" xfId="2" applyNumberFormat="1" applyFont="1" applyFill="1" applyBorder="1" applyAlignment="1">
      <alignment horizontal="center" vertical="center"/>
    </xf>
    <xf numFmtId="170" fontId="33" fillId="17" borderId="13" xfId="0" applyNumberFormat="1" applyFont="1" applyFill="1" applyBorder="1" applyAlignment="1">
      <alignment horizontal="center" vertical="center" wrapText="1"/>
    </xf>
    <xf numFmtId="170" fontId="33" fillId="24" borderId="13" xfId="0" applyNumberFormat="1" applyFont="1" applyFill="1" applyBorder="1" applyAlignment="1">
      <alignment horizontal="center" vertical="center" wrapText="1"/>
    </xf>
    <xf numFmtId="170" fontId="33" fillId="23" borderId="13" xfId="0" applyNumberFormat="1" applyFont="1" applyFill="1" applyBorder="1" applyAlignment="1">
      <alignment horizontal="center" vertical="center" wrapText="1"/>
    </xf>
    <xf numFmtId="170" fontId="33" fillId="0" borderId="0" xfId="0" applyNumberFormat="1" applyFont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40" fillId="0" borderId="0" xfId="0" applyFont="1"/>
    <xf numFmtId="49" fontId="33" fillId="0" borderId="10" xfId="0" applyNumberFormat="1" applyFont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 wrapText="1"/>
    </xf>
    <xf numFmtId="0" fontId="38" fillId="8" borderId="13" xfId="0" applyFont="1" applyFill="1" applyBorder="1" applyAlignment="1">
      <alignment horizontal="left" vertical="center" wrapText="1"/>
    </xf>
    <xf numFmtId="0" fontId="38" fillId="28" borderId="13" xfId="0" applyFont="1" applyFill="1" applyBorder="1" applyAlignment="1">
      <alignment horizontal="left" vertical="center" wrapText="1"/>
    </xf>
    <xf numFmtId="0" fontId="38" fillId="0" borderId="13" xfId="0" applyFont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38" fillId="0" borderId="25" xfId="0" applyFont="1" applyBorder="1" applyAlignment="1">
      <alignment horizontal="left" vertical="center" wrapText="1"/>
    </xf>
    <xf numFmtId="0" fontId="38" fillId="0" borderId="17" xfId="0" applyFont="1" applyBorder="1" applyAlignment="1">
      <alignment horizontal="left" vertical="center" wrapText="1"/>
    </xf>
    <xf numFmtId="0" fontId="39" fillId="8" borderId="20" xfId="0" applyFont="1" applyFill="1" applyBorder="1" applyAlignment="1">
      <alignment horizontal="left" vertical="center" wrapText="1"/>
    </xf>
    <xf numFmtId="0" fontId="40" fillId="8" borderId="0" xfId="0" applyFont="1" applyFill="1" applyAlignment="1">
      <alignment horizontal="left" wrapText="1"/>
    </xf>
    <xf numFmtId="0" fontId="38" fillId="8" borderId="0" xfId="0" applyFont="1" applyFill="1" applyAlignment="1">
      <alignment horizontal="left" vertical="center" wrapText="1"/>
    </xf>
    <xf numFmtId="0" fontId="38" fillId="28" borderId="0" xfId="0" applyFont="1" applyFill="1" applyAlignment="1">
      <alignment horizontal="left" vertical="center" wrapText="1"/>
    </xf>
    <xf numFmtId="0" fontId="38" fillId="18" borderId="13" xfId="0" applyFont="1" applyFill="1" applyBorder="1" applyAlignment="1">
      <alignment horizontal="left" vertical="center" wrapText="1"/>
    </xf>
    <xf numFmtId="0" fontId="33" fillId="0" borderId="0" xfId="0" applyFont="1" applyAlignment="1">
      <alignment wrapText="1"/>
    </xf>
    <xf numFmtId="169" fontId="33" fillId="24" borderId="33" xfId="0" applyNumberFormat="1" applyFont="1" applyFill="1" applyBorder="1" applyAlignment="1">
      <alignment horizontal="right"/>
    </xf>
    <xf numFmtId="0" fontId="32" fillId="24" borderId="14" xfId="0" applyFont="1" applyFill="1" applyBorder="1"/>
    <xf numFmtId="0" fontId="33" fillId="0" borderId="34" xfId="0" applyFont="1" applyBorder="1"/>
    <xf numFmtId="169" fontId="33" fillId="0" borderId="35" xfId="0" applyNumberFormat="1" applyFont="1" applyBorder="1" applyAlignment="1">
      <alignment horizontal="right"/>
    </xf>
    <xf numFmtId="0" fontId="33" fillId="0" borderId="36" xfId="0" applyFont="1" applyBorder="1"/>
    <xf numFmtId="169" fontId="33" fillId="18" borderId="35" xfId="0" applyNumberFormat="1" applyFont="1" applyFill="1" applyBorder="1" applyAlignment="1">
      <alignment horizontal="right"/>
    </xf>
    <xf numFmtId="169" fontId="33" fillId="17" borderId="35" xfId="0" applyNumberFormat="1" applyFont="1" applyFill="1" applyBorder="1" applyAlignment="1">
      <alignment horizontal="right"/>
    </xf>
    <xf numFmtId="169" fontId="33" fillId="31" borderId="35" xfId="0" applyNumberFormat="1" applyFont="1" applyFill="1" applyBorder="1" applyAlignment="1">
      <alignment horizontal="right"/>
    </xf>
    <xf numFmtId="169" fontId="41" fillId="0" borderId="35" xfId="0" applyNumberFormat="1" applyFont="1" applyBorder="1" applyAlignment="1">
      <alignment horizontal="right"/>
    </xf>
    <xf numFmtId="0" fontId="41" fillId="0" borderId="0" xfId="0" applyFont="1"/>
    <xf numFmtId="169" fontId="33" fillId="22" borderId="35" xfId="0" applyNumberFormat="1" applyFont="1" applyFill="1" applyBorder="1" applyAlignment="1">
      <alignment horizontal="right"/>
    </xf>
    <xf numFmtId="169" fontId="41" fillId="0" borderId="37" xfId="0" applyNumberFormat="1" applyFont="1" applyBorder="1" applyAlignment="1">
      <alignment horizontal="right"/>
    </xf>
    <xf numFmtId="0" fontId="41" fillId="0" borderId="17" xfId="0" applyFont="1" applyBorder="1"/>
    <xf numFmtId="0" fontId="33" fillId="0" borderId="38" xfId="0" applyFont="1" applyBorder="1"/>
    <xf numFmtId="0" fontId="33" fillId="0" borderId="14" xfId="0" applyFont="1" applyBorder="1"/>
    <xf numFmtId="0" fontId="33" fillId="0" borderId="17" xfId="0" applyFont="1" applyBorder="1"/>
    <xf numFmtId="169" fontId="33" fillId="34" borderId="35" xfId="0" applyNumberFormat="1" applyFont="1" applyFill="1" applyBorder="1" applyAlignment="1">
      <alignment horizontal="right"/>
    </xf>
    <xf numFmtId="169" fontId="32" fillId="0" borderId="35" xfId="0" applyNumberFormat="1" applyFont="1" applyBorder="1" applyAlignment="1">
      <alignment horizontal="right"/>
    </xf>
    <xf numFmtId="0" fontId="33" fillId="0" borderId="36" xfId="0" applyFont="1" applyBorder="1" applyAlignment="1">
      <alignment wrapText="1"/>
    </xf>
    <xf numFmtId="169" fontId="32" fillId="0" borderId="37" xfId="0" applyNumberFormat="1" applyFont="1" applyBorder="1" applyAlignment="1">
      <alignment horizontal="right"/>
    </xf>
    <xf numFmtId="0" fontId="32" fillId="0" borderId="17" xfId="0" applyFont="1" applyBorder="1"/>
    <xf numFmtId="0" fontId="32" fillId="35" borderId="0" xfId="0" applyFont="1" applyFill="1"/>
    <xf numFmtId="169" fontId="41" fillId="0" borderId="33" xfId="0" applyNumberFormat="1" applyFont="1" applyBorder="1" applyAlignment="1">
      <alignment horizontal="right"/>
    </xf>
    <xf numFmtId="0" fontId="41" fillId="0" borderId="14" xfId="0" applyFont="1" applyBorder="1"/>
    <xf numFmtId="169" fontId="33" fillId="0" borderId="37" xfId="0" applyNumberFormat="1" applyFont="1" applyBorder="1" applyAlignment="1">
      <alignment horizontal="right"/>
    </xf>
    <xf numFmtId="0" fontId="32" fillId="32" borderId="17" xfId="0" applyFont="1" applyFill="1" applyBorder="1"/>
    <xf numFmtId="169" fontId="33" fillId="0" borderId="33" xfId="0" applyNumberFormat="1" applyFont="1" applyBorder="1" applyAlignment="1">
      <alignment horizontal="right"/>
    </xf>
    <xf numFmtId="0" fontId="32" fillId="0" borderId="14" xfId="0" applyFont="1" applyBorder="1"/>
    <xf numFmtId="0" fontId="32" fillId="35" borderId="14" xfId="0" applyFont="1" applyFill="1" applyBorder="1"/>
    <xf numFmtId="169" fontId="43" fillId="0" borderId="37" xfId="0" applyNumberFormat="1" applyFont="1" applyBorder="1" applyAlignment="1">
      <alignment horizontal="right"/>
    </xf>
    <xf numFmtId="0" fontId="43" fillId="0" borderId="17" xfId="0" applyFont="1" applyBorder="1"/>
    <xf numFmtId="0" fontId="43" fillId="32" borderId="17" xfId="0" applyFont="1" applyFill="1" applyBorder="1"/>
    <xf numFmtId="169" fontId="43" fillId="0" borderId="33" xfId="0" applyNumberFormat="1" applyFont="1" applyBorder="1" applyAlignment="1">
      <alignment horizontal="right"/>
    </xf>
    <xf numFmtId="0" fontId="43" fillId="0" borderId="14" xfId="0" applyFont="1" applyBorder="1"/>
    <xf numFmtId="0" fontId="43" fillId="35" borderId="14" xfId="0" applyFont="1" applyFill="1" applyBorder="1"/>
    <xf numFmtId="0" fontId="32" fillId="0" borderId="36" xfId="0" applyFont="1" applyBorder="1"/>
    <xf numFmtId="0" fontId="0" fillId="29" borderId="0" xfId="0" applyFill="1"/>
    <xf numFmtId="0" fontId="0" fillId="6" borderId="0" xfId="0" applyFill="1"/>
    <xf numFmtId="0" fontId="46" fillId="36" borderId="0" xfId="0" applyFont="1" applyFill="1"/>
    <xf numFmtId="0" fontId="0" fillId="37" borderId="0" xfId="0" applyFill="1"/>
    <xf numFmtId="0" fontId="0" fillId="38" borderId="0" xfId="0" applyFill="1"/>
    <xf numFmtId="0" fontId="0" fillId="8" borderId="0" xfId="0" applyFill="1"/>
    <xf numFmtId="0" fontId="0" fillId="39" borderId="0" xfId="0" applyFill="1"/>
    <xf numFmtId="0" fontId="46" fillId="40" borderId="0" xfId="0" applyFont="1" applyFill="1"/>
    <xf numFmtId="0" fontId="0" fillId="42" borderId="0" xfId="0" applyFill="1"/>
    <xf numFmtId="0" fontId="46" fillId="41" borderId="0" xfId="0" applyFont="1" applyFill="1"/>
    <xf numFmtId="0" fontId="46" fillId="43" borderId="0" xfId="0" applyFont="1" applyFill="1"/>
    <xf numFmtId="0" fontId="46" fillId="44" borderId="0" xfId="0" applyFont="1" applyFill="1"/>
    <xf numFmtId="0" fontId="0" fillId="39" borderId="10" xfId="0" applyFill="1" applyBorder="1"/>
    <xf numFmtId="0" fontId="0" fillId="69" borderId="10" xfId="0" applyFill="1" applyBorder="1"/>
    <xf numFmtId="0" fontId="0" fillId="33" borderId="10" xfId="0" applyFill="1" applyBorder="1"/>
    <xf numFmtId="0" fontId="0" fillId="19" borderId="10" xfId="0" applyFill="1" applyBorder="1"/>
    <xf numFmtId="0" fontId="0" fillId="17" borderId="10" xfId="0" applyFill="1" applyBorder="1"/>
    <xf numFmtId="0" fontId="0" fillId="18" borderId="39" xfId="0" applyFill="1" applyBorder="1"/>
    <xf numFmtId="0" fontId="0" fillId="15" borderId="10" xfId="0" applyFill="1" applyBorder="1"/>
    <xf numFmtId="0" fontId="0" fillId="70" borderId="10" xfId="0" applyFill="1" applyBorder="1"/>
    <xf numFmtId="0" fontId="0" fillId="71" borderId="39" xfId="0" applyFill="1" applyBorder="1"/>
    <xf numFmtId="0" fontId="0" fillId="72" borderId="10" xfId="0" applyFill="1" applyBorder="1"/>
    <xf numFmtId="0" fontId="46" fillId="73" borderId="10" xfId="0" applyFont="1" applyFill="1" applyBorder="1"/>
    <xf numFmtId="0" fontId="0" fillId="76" borderId="39" xfId="0" applyFill="1" applyBorder="1"/>
    <xf numFmtId="0" fontId="0" fillId="75" borderId="10" xfId="0" applyFill="1" applyBorder="1"/>
    <xf numFmtId="0" fontId="0" fillId="77" borderId="10" xfId="0" applyFill="1" applyBorder="1"/>
    <xf numFmtId="0" fontId="0" fillId="35" borderId="39" xfId="0" applyFill="1" applyBorder="1"/>
    <xf numFmtId="0" fontId="0" fillId="78" borderId="10" xfId="0" applyFill="1" applyBorder="1"/>
    <xf numFmtId="0" fontId="0" fillId="24" borderId="10" xfId="0" applyFill="1" applyBorder="1"/>
    <xf numFmtId="0" fontId="0" fillId="25" borderId="10" xfId="0" applyFill="1" applyBorder="1"/>
    <xf numFmtId="0" fontId="0" fillId="79" borderId="10" xfId="0" applyFill="1" applyBorder="1"/>
    <xf numFmtId="0" fontId="0" fillId="80" borderId="10" xfId="0" applyFill="1" applyBorder="1"/>
    <xf numFmtId="0" fontId="0" fillId="81" borderId="10" xfId="0" applyFill="1" applyBorder="1"/>
    <xf numFmtId="0" fontId="0" fillId="49" borderId="10" xfId="0" applyFill="1" applyBorder="1"/>
    <xf numFmtId="49" fontId="33" fillId="29" borderId="10" xfId="0" applyNumberFormat="1" applyFont="1" applyFill="1" applyBorder="1" applyAlignment="1">
      <alignment horizontal="center" vertical="center"/>
    </xf>
    <xf numFmtId="171" fontId="0" fillId="0" borderId="0" xfId="0" applyNumberFormat="1"/>
    <xf numFmtId="172" fontId="0" fillId="0" borderId="0" xfId="0" applyNumberFormat="1"/>
    <xf numFmtId="0" fontId="0" fillId="89" borderId="10" xfId="0" applyFill="1" applyBorder="1"/>
    <xf numFmtId="0" fontId="0" fillId="90" borderId="10" xfId="0" applyFill="1" applyBorder="1"/>
    <xf numFmtId="0" fontId="0" fillId="91" borderId="10" xfId="0" applyFill="1" applyBorder="1"/>
    <xf numFmtId="0" fontId="0" fillId="92" borderId="10" xfId="0" applyFill="1" applyBorder="1"/>
    <xf numFmtId="0" fontId="0" fillId="37" borderId="10" xfId="0" applyFill="1" applyBorder="1"/>
    <xf numFmtId="0" fontId="0" fillId="26" borderId="10" xfId="0" applyFill="1" applyBorder="1"/>
    <xf numFmtId="0" fontId="0" fillId="93" borderId="10" xfId="0" applyFill="1" applyBorder="1"/>
    <xf numFmtId="0" fontId="0" fillId="8" borderId="10" xfId="0" applyFill="1" applyBorder="1"/>
    <xf numFmtId="0" fontId="0" fillId="94" borderId="10" xfId="0" applyFill="1" applyBorder="1"/>
    <xf numFmtId="0" fontId="0" fillId="95" borderId="10" xfId="0" applyFill="1" applyBorder="1"/>
    <xf numFmtId="0" fontId="0" fillId="96" borderId="10" xfId="0" applyFill="1" applyBorder="1"/>
    <xf numFmtId="0" fontId="0" fillId="27" borderId="10" xfId="0" applyFill="1" applyBorder="1"/>
    <xf numFmtId="0" fontId="0" fillId="97" borderId="39" xfId="0" applyFill="1" applyBorder="1"/>
    <xf numFmtId="0" fontId="46" fillId="98" borderId="10" xfId="0" applyFont="1" applyFill="1" applyBorder="1"/>
    <xf numFmtId="0" fontId="0" fillId="99" borderId="10" xfId="0" applyFill="1" applyBorder="1"/>
    <xf numFmtId="0" fontId="0" fillId="100" borderId="10" xfId="0" applyFill="1" applyBorder="1"/>
    <xf numFmtId="0" fontId="0" fillId="34" borderId="10" xfId="0" applyFill="1" applyBorder="1"/>
    <xf numFmtId="0" fontId="0" fillId="101" borderId="10" xfId="0" applyFill="1" applyBorder="1"/>
    <xf numFmtId="0" fontId="0" fillId="102" borderId="10" xfId="0" applyFill="1" applyBorder="1"/>
    <xf numFmtId="0" fontId="0" fillId="103" borderId="39" xfId="0" applyFill="1" applyBorder="1"/>
    <xf numFmtId="0" fontId="0" fillId="104" borderId="10" xfId="0" applyFill="1" applyBorder="1"/>
    <xf numFmtId="0" fontId="46" fillId="105" borderId="10" xfId="0" applyFont="1" applyFill="1" applyBorder="1"/>
    <xf numFmtId="49" fontId="33" fillId="6" borderId="10" xfId="0" applyNumberFormat="1" applyFont="1" applyFill="1" applyBorder="1" applyAlignment="1">
      <alignment horizontal="center" vertical="center" wrapText="1"/>
    </xf>
    <xf numFmtId="49" fontId="33" fillId="6" borderId="10" xfId="0" applyNumberFormat="1" applyFont="1" applyFill="1" applyBorder="1" applyAlignment="1">
      <alignment horizontal="center" vertical="center"/>
    </xf>
    <xf numFmtId="0" fontId="0" fillId="106" borderId="10" xfId="0" applyFill="1" applyBorder="1"/>
    <xf numFmtId="0" fontId="0" fillId="107" borderId="10" xfId="0" applyFill="1" applyBorder="1"/>
    <xf numFmtId="0" fontId="0" fillId="108" borderId="10" xfId="0" applyFill="1" applyBorder="1"/>
    <xf numFmtId="0" fontId="0" fillId="14" borderId="10" xfId="0" applyFill="1" applyBorder="1"/>
    <xf numFmtId="0" fontId="0" fillId="31" borderId="10" xfId="0" applyFill="1" applyBorder="1"/>
    <xf numFmtId="0" fontId="0" fillId="110" borderId="10" xfId="0" applyFill="1" applyBorder="1"/>
    <xf numFmtId="0" fontId="0" fillId="111" borderId="10" xfId="0" applyFill="1" applyBorder="1"/>
    <xf numFmtId="0" fontId="0" fillId="112" borderId="39" xfId="0" applyFill="1" applyBorder="1"/>
    <xf numFmtId="0" fontId="0" fillId="113" borderId="10" xfId="0" applyFill="1" applyBorder="1"/>
    <xf numFmtId="0" fontId="0" fillId="114" borderId="10" xfId="0" applyFill="1" applyBorder="1"/>
    <xf numFmtId="0" fontId="0" fillId="115" borderId="10" xfId="0" applyFill="1" applyBorder="1"/>
    <xf numFmtId="0" fontId="0" fillId="116" borderId="10" xfId="0" applyFill="1" applyBorder="1"/>
    <xf numFmtId="0" fontId="45" fillId="117" borderId="10" xfId="0" applyFont="1" applyFill="1" applyBorder="1"/>
    <xf numFmtId="0" fontId="0" fillId="22" borderId="10" xfId="0" applyFill="1" applyBorder="1"/>
    <xf numFmtId="0" fontId="0" fillId="119" borderId="39" xfId="0" applyFill="1" applyBorder="1"/>
    <xf numFmtId="0" fontId="0" fillId="120" borderId="10" xfId="0" applyFill="1" applyBorder="1"/>
    <xf numFmtId="0" fontId="0" fillId="121" borderId="10" xfId="0" applyFill="1" applyBorder="1"/>
    <xf numFmtId="0" fontId="0" fillId="32" borderId="39" xfId="0" applyFill="1" applyBorder="1"/>
    <xf numFmtId="0" fontId="0" fillId="23" borderId="10" xfId="0" applyFill="1" applyBorder="1"/>
    <xf numFmtId="0" fontId="46" fillId="118" borderId="10" xfId="0" applyFont="1" applyFill="1" applyBorder="1"/>
    <xf numFmtId="0" fontId="46" fillId="127" borderId="34" xfId="0" applyFont="1" applyFill="1" applyBorder="1"/>
    <xf numFmtId="0" fontId="46" fillId="126" borderId="10" xfId="0" applyFont="1" applyFill="1" applyBorder="1"/>
    <xf numFmtId="0" fontId="46" fillId="40" borderId="10" xfId="0" applyFont="1" applyFill="1" applyBorder="1"/>
    <xf numFmtId="0" fontId="46" fillId="125" borderId="10" xfId="0" applyFont="1" applyFill="1" applyBorder="1"/>
    <xf numFmtId="0" fontId="46" fillId="124" borderId="10" xfId="0" applyFont="1" applyFill="1" applyBorder="1"/>
    <xf numFmtId="0" fontId="46" fillId="123" borderId="10" xfId="0" applyFont="1" applyFill="1" applyBorder="1"/>
    <xf numFmtId="0" fontId="46" fillId="122" borderId="10" xfId="0" applyFont="1" applyFill="1" applyBorder="1"/>
    <xf numFmtId="0" fontId="0" fillId="128" borderId="10" xfId="0" applyFill="1" applyBorder="1"/>
    <xf numFmtId="0" fontId="0" fillId="129" borderId="10" xfId="0" applyFill="1" applyBorder="1"/>
    <xf numFmtId="0" fontId="0" fillId="130" borderId="10" xfId="0" applyFill="1" applyBorder="1"/>
    <xf numFmtId="0" fontId="0" fillId="131" borderId="10" xfId="0" applyFill="1" applyBorder="1"/>
    <xf numFmtId="0" fontId="0" fillId="132" borderId="10" xfId="0" applyFill="1" applyBorder="1"/>
    <xf numFmtId="0" fontId="0" fillId="133" borderId="10" xfId="0" applyFill="1" applyBorder="1"/>
    <xf numFmtId="0" fontId="0" fillId="137" borderId="10" xfId="0" applyFill="1" applyBorder="1"/>
    <xf numFmtId="0" fontId="0" fillId="138" borderId="39" xfId="0" applyFill="1" applyBorder="1"/>
    <xf numFmtId="0" fontId="0" fillId="139" borderId="10" xfId="0" applyFill="1" applyBorder="1"/>
    <xf numFmtId="0" fontId="0" fillId="140" borderId="10" xfId="0" applyFill="1" applyBorder="1"/>
    <xf numFmtId="0" fontId="0" fillId="141" borderId="10" xfId="0" applyFill="1" applyBorder="1"/>
    <xf numFmtId="0" fontId="0" fillId="142" borderId="10" xfId="0" applyFill="1" applyBorder="1"/>
    <xf numFmtId="0" fontId="0" fillId="143" borderId="10" xfId="0" applyFill="1" applyBorder="1"/>
    <xf numFmtId="0" fontId="0" fillId="144" borderId="10" xfId="0" applyFill="1" applyBorder="1"/>
    <xf numFmtId="0" fontId="0" fillId="145" borderId="10" xfId="0" applyFill="1" applyBorder="1"/>
    <xf numFmtId="0" fontId="0" fillId="21" borderId="10" xfId="0" applyFill="1" applyBorder="1"/>
    <xf numFmtId="0" fontId="0" fillId="146" borderId="10" xfId="0" applyFill="1" applyBorder="1"/>
    <xf numFmtId="0" fontId="0" fillId="16" borderId="10" xfId="0" applyFill="1" applyBorder="1"/>
    <xf numFmtId="0" fontId="0" fillId="20" borderId="10" xfId="0" applyFill="1" applyBorder="1"/>
    <xf numFmtId="0" fontId="0" fillId="147" borderId="10" xfId="0" applyFill="1" applyBorder="1"/>
    <xf numFmtId="0" fontId="0" fillId="148" borderId="39" xfId="0" applyFill="1" applyBorder="1"/>
    <xf numFmtId="0" fontId="0" fillId="149" borderId="10" xfId="0" applyFill="1" applyBorder="1"/>
    <xf numFmtId="0" fontId="0" fillId="150" borderId="10" xfId="0" applyFill="1" applyBorder="1"/>
    <xf numFmtId="0" fontId="46" fillId="151" borderId="34" xfId="0" applyFont="1" applyFill="1" applyBorder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46" fillId="74" borderId="39" xfId="0" applyFont="1" applyFill="1" applyBorder="1"/>
    <xf numFmtId="0" fontId="46" fillId="0" borderId="0" xfId="0" applyFont="1"/>
    <xf numFmtId="0" fontId="46" fillId="88" borderId="39" xfId="0" applyFont="1" applyFill="1" applyBorder="1"/>
    <xf numFmtId="0" fontId="46" fillId="134" borderId="10" xfId="0" applyFont="1" applyFill="1" applyBorder="1"/>
    <xf numFmtId="0" fontId="46" fillId="136" borderId="10" xfId="0" applyFont="1" applyFill="1" applyBorder="1"/>
    <xf numFmtId="0" fontId="46" fillId="135" borderId="10" xfId="0" applyFont="1" applyFill="1" applyBorder="1"/>
    <xf numFmtId="0" fontId="46" fillId="109" borderId="39" xfId="0" applyFont="1" applyFill="1" applyBorder="1"/>
    <xf numFmtId="0" fontId="46" fillId="45" borderId="40" xfId="0" applyFont="1" applyFill="1" applyBorder="1"/>
    <xf numFmtId="0" fontId="0" fillId="37" borderId="41" xfId="0" applyFill="1" applyBorder="1"/>
    <xf numFmtId="0" fontId="0" fillId="46" borderId="41" xfId="0" applyFill="1" applyBorder="1"/>
    <xf numFmtId="0" fontId="0" fillId="8" borderId="41" xfId="0" applyFill="1" applyBorder="1"/>
    <xf numFmtId="0" fontId="0" fillId="6" borderId="41" xfId="0" applyFill="1" applyBorder="1"/>
    <xf numFmtId="0" fontId="0" fillId="29" borderId="41" xfId="0" applyFill="1" applyBorder="1"/>
    <xf numFmtId="0" fontId="0" fillId="9" borderId="41" xfId="0" applyFill="1" applyBorder="1"/>
    <xf numFmtId="0" fontId="46" fillId="7" borderId="41" xfId="0" applyFont="1" applyFill="1" applyBorder="1"/>
    <xf numFmtId="0" fontId="46" fillId="47" borderId="41" xfId="0" applyFont="1" applyFill="1" applyBorder="1"/>
    <xf numFmtId="0" fontId="46" fillId="48" borderId="42" xfId="0" applyFont="1" applyFill="1" applyBorder="1"/>
    <xf numFmtId="0" fontId="46" fillId="50" borderId="28" xfId="0" applyFont="1" applyFill="1" applyBorder="1"/>
    <xf numFmtId="0" fontId="46" fillId="51" borderId="29" xfId="0" applyFont="1" applyFill="1" applyBorder="1"/>
    <xf numFmtId="0" fontId="46" fillId="52" borderId="29" xfId="0" applyFont="1" applyFill="1" applyBorder="1"/>
    <xf numFmtId="0" fontId="46" fillId="53" borderId="29" xfId="0" applyFont="1" applyFill="1" applyBorder="1"/>
    <xf numFmtId="0" fontId="46" fillId="54" borderId="29" xfId="0" applyFont="1" applyFill="1" applyBorder="1"/>
    <xf numFmtId="0" fontId="46" fillId="55" borderId="29" xfId="0" applyFont="1" applyFill="1" applyBorder="1"/>
    <xf numFmtId="0" fontId="46" fillId="56" borderId="29" xfId="0" applyFont="1" applyFill="1" applyBorder="1"/>
    <xf numFmtId="0" fontId="46" fillId="57" borderId="31" xfId="0" applyFont="1" applyFill="1" applyBorder="1"/>
    <xf numFmtId="0" fontId="46" fillId="58" borderId="31" xfId="0" applyFont="1" applyFill="1" applyBorder="1"/>
    <xf numFmtId="0" fontId="46" fillId="59" borderId="31" xfId="0" applyFont="1" applyFill="1" applyBorder="1"/>
    <xf numFmtId="0" fontId="46" fillId="60" borderId="31" xfId="0" applyFont="1" applyFill="1" applyBorder="1"/>
    <xf numFmtId="0" fontId="46" fillId="61" borderId="31" xfId="0" applyFont="1" applyFill="1" applyBorder="1"/>
    <xf numFmtId="0" fontId="46" fillId="62" borderId="31" xfId="0" applyFont="1" applyFill="1" applyBorder="1"/>
    <xf numFmtId="0" fontId="46" fillId="63" borderId="31" xfId="0" applyFont="1" applyFill="1" applyBorder="1"/>
    <xf numFmtId="0" fontId="46" fillId="64" borderId="31" xfId="0" applyFont="1" applyFill="1" applyBorder="1"/>
    <xf numFmtId="0" fontId="46" fillId="65" borderId="31" xfId="0" applyFont="1" applyFill="1" applyBorder="1"/>
    <xf numFmtId="0" fontId="46" fillId="66" borderId="31" xfId="0" applyFont="1" applyFill="1" applyBorder="1"/>
    <xf numFmtId="0" fontId="46" fillId="67" borderId="31" xfId="0" applyFont="1" applyFill="1" applyBorder="1"/>
    <xf numFmtId="0" fontId="46" fillId="68" borderId="43" xfId="0" applyFont="1" applyFill="1" applyBorder="1"/>
    <xf numFmtId="0" fontId="0" fillId="82" borderId="44" xfId="0" applyFill="1" applyBorder="1"/>
    <xf numFmtId="0" fontId="0" fillId="83" borderId="44" xfId="0" applyFill="1" applyBorder="1"/>
    <xf numFmtId="0" fontId="0" fillId="84" borderId="44" xfId="0" applyFill="1" applyBorder="1"/>
    <xf numFmtId="0" fontId="46" fillId="85" borderId="44" xfId="0" applyFont="1" applyFill="1" applyBorder="1"/>
    <xf numFmtId="0" fontId="46" fillId="86" borderId="44" xfId="0" applyFont="1" applyFill="1" applyBorder="1"/>
    <xf numFmtId="0" fontId="46" fillId="87" borderId="44" xfId="0" applyFont="1" applyFill="1" applyBorder="1"/>
    <xf numFmtId="0" fontId="33" fillId="22" borderId="30" xfId="0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170" fontId="38" fillId="0" borderId="0" xfId="0" applyNumberFormat="1" applyFont="1" applyAlignment="1">
      <alignment horizontal="center" vertical="center" wrapText="1"/>
    </xf>
    <xf numFmtId="170" fontId="38" fillId="0" borderId="10" xfId="0" applyNumberFormat="1" applyFont="1" applyBorder="1" applyAlignment="1">
      <alignment horizontal="center" vertical="center" wrapText="1"/>
    </xf>
    <xf numFmtId="170" fontId="38" fillId="0" borderId="4" xfId="0" applyNumberFormat="1" applyFont="1" applyBorder="1" applyAlignment="1">
      <alignment horizontal="center" vertical="center" wrapText="1"/>
    </xf>
    <xf numFmtId="170" fontId="38" fillId="0" borderId="13" xfId="0" applyNumberFormat="1" applyFont="1" applyBorder="1" applyAlignment="1">
      <alignment horizontal="center" vertical="center" wrapText="1"/>
    </xf>
    <xf numFmtId="170" fontId="38" fillId="0" borderId="25" xfId="0" applyNumberFormat="1" applyFont="1" applyBorder="1" applyAlignment="1">
      <alignment horizontal="center" vertical="center" wrapText="1"/>
    </xf>
    <xf numFmtId="170" fontId="38" fillId="0" borderId="17" xfId="0" applyNumberFormat="1" applyFont="1" applyBorder="1" applyAlignment="1">
      <alignment horizontal="center" vertical="center" wrapText="1"/>
    </xf>
    <xf numFmtId="170" fontId="39" fillId="8" borderId="19" xfId="0" applyNumberFormat="1" applyFont="1" applyFill="1" applyBorder="1" applyAlignment="1">
      <alignment vertical="center"/>
    </xf>
    <xf numFmtId="170" fontId="35" fillId="17" borderId="19" xfId="0" applyNumberFormat="1" applyFont="1" applyFill="1" applyBorder="1" applyAlignment="1">
      <alignment vertical="center"/>
    </xf>
    <xf numFmtId="170" fontId="40" fillId="8" borderId="0" xfId="0" applyNumberFormat="1" applyFont="1" applyFill="1"/>
    <xf numFmtId="170" fontId="1" fillId="0" borderId="0" xfId="0" applyNumberFormat="1" applyFont="1"/>
    <xf numFmtId="170" fontId="38" fillId="8" borderId="0" xfId="0" applyNumberFormat="1" applyFont="1" applyFill="1" applyAlignment="1">
      <alignment horizontal="center"/>
    </xf>
    <xf numFmtId="170" fontId="33" fillId="0" borderId="0" xfId="0" applyNumberFormat="1" applyFont="1" applyAlignment="1">
      <alignment horizontal="center"/>
    </xf>
    <xf numFmtId="170" fontId="38" fillId="8" borderId="0" xfId="0" applyNumberFormat="1" applyFont="1" applyFill="1" applyAlignment="1">
      <alignment horizontal="center" vertical="center" wrapText="1"/>
    </xf>
    <xf numFmtId="170" fontId="38" fillId="28" borderId="0" xfId="0" applyNumberFormat="1" applyFont="1" applyFill="1" applyAlignment="1">
      <alignment horizontal="center" vertical="center" wrapText="1"/>
    </xf>
    <xf numFmtId="170" fontId="38" fillId="28" borderId="0" xfId="0" applyNumberFormat="1" applyFont="1" applyFill="1" applyAlignment="1">
      <alignment horizontal="center"/>
    </xf>
    <xf numFmtId="170" fontId="33" fillId="28" borderId="0" xfId="0" applyNumberFormat="1" applyFont="1" applyFill="1" applyAlignment="1">
      <alignment horizontal="center"/>
    </xf>
    <xf numFmtId="170" fontId="38" fillId="8" borderId="13" xfId="0" applyNumberFormat="1" applyFont="1" applyFill="1" applyBorder="1" applyAlignment="1">
      <alignment horizontal="center" vertical="center" wrapText="1"/>
    </xf>
    <xf numFmtId="170" fontId="33" fillId="8" borderId="13" xfId="0" applyNumberFormat="1" applyFont="1" applyFill="1" applyBorder="1" applyAlignment="1">
      <alignment horizontal="center"/>
    </xf>
    <xf numFmtId="170" fontId="33" fillId="8" borderId="0" xfId="0" applyNumberFormat="1" applyFont="1" applyFill="1" applyAlignment="1">
      <alignment horizontal="center"/>
    </xf>
    <xf numFmtId="170" fontId="38" fillId="28" borderId="13" xfId="0" applyNumberFormat="1" applyFont="1" applyFill="1" applyBorder="1" applyAlignment="1">
      <alignment horizontal="center" vertical="center" wrapText="1"/>
    </xf>
    <xf numFmtId="170" fontId="38" fillId="17" borderId="13" xfId="0" applyNumberFormat="1" applyFont="1" applyFill="1" applyBorder="1" applyAlignment="1">
      <alignment horizontal="center" vertical="center" wrapText="1"/>
    </xf>
    <xf numFmtId="170" fontId="38" fillId="23" borderId="13" xfId="0" applyNumberFormat="1" applyFont="1" applyFill="1" applyBorder="1" applyAlignment="1">
      <alignment horizontal="center" vertical="center" wrapText="1"/>
    </xf>
    <xf numFmtId="170" fontId="38" fillId="0" borderId="0" xfId="0" applyNumberFormat="1" applyFont="1" applyAlignment="1">
      <alignment horizontal="center"/>
    </xf>
    <xf numFmtId="0" fontId="33" fillId="22" borderId="28" xfId="0" applyFont="1" applyFill="1" applyBorder="1" applyAlignment="1">
      <alignment horizontal="center" vertical="center" wrapText="1"/>
    </xf>
    <xf numFmtId="0" fontId="0" fillId="42" borderId="40" xfId="0" applyFill="1" applyBorder="1"/>
    <xf numFmtId="0" fontId="0" fillId="94" borderId="41" xfId="0" applyFill="1" applyBorder="1"/>
    <xf numFmtId="0" fontId="0" fillId="129" borderId="41" xfId="0" applyFill="1" applyBorder="1"/>
    <xf numFmtId="0" fontId="0" fillId="114" borderId="42" xfId="0" applyFill="1" applyBorder="1"/>
    <xf numFmtId="49" fontId="33" fillId="94" borderId="10" xfId="0" applyNumberFormat="1" applyFont="1" applyFill="1" applyBorder="1" applyAlignment="1">
      <alignment horizontal="center" vertical="center"/>
    </xf>
    <xf numFmtId="0" fontId="10" fillId="0" borderId="0" xfId="2"/>
    <xf numFmtId="0" fontId="0" fillId="0" borderId="0" xfId="0" applyAlignment="1">
      <alignment wrapText="1"/>
    </xf>
    <xf numFmtId="0" fontId="0" fillId="94" borderId="47" xfId="0" applyFill="1" applyBorder="1" applyAlignment="1">
      <alignment horizontal="center" vertical="center"/>
    </xf>
    <xf numFmtId="0" fontId="0" fillId="129" borderId="47" xfId="0" applyFill="1" applyBorder="1" applyAlignment="1">
      <alignment horizontal="center" vertical="center"/>
    </xf>
    <xf numFmtId="0" fontId="0" fillId="114" borderId="48" xfId="0" applyFill="1" applyBorder="1" applyAlignment="1">
      <alignment horizontal="center" vertical="center"/>
    </xf>
    <xf numFmtId="0" fontId="33" fillId="18" borderId="46" xfId="0" applyFont="1" applyFill="1" applyBorder="1"/>
    <xf numFmtId="0" fontId="0" fillId="42" borderId="47" xfId="0" applyFill="1" applyBorder="1" applyAlignment="1">
      <alignment horizontal="center" vertical="center"/>
    </xf>
    <xf numFmtId="49" fontId="33" fillId="114" borderId="10" xfId="0" applyNumberFormat="1" applyFont="1" applyFill="1" applyBorder="1" applyAlignment="1">
      <alignment horizontal="center" vertical="center"/>
    </xf>
    <xf numFmtId="169" fontId="33" fillId="117" borderId="35" xfId="0" applyNumberFormat="1" applyFont="1" applyFill="1" applyBorder="1" applyAlignment="1">
      <alignment horizontal="right"/>
    </xf>
    <xf numFmtId="169" fontId="33" fillId="0" borderId="28" xfId="0" applyNumberFormat="1" applyFont="1" applyBorder="1" applyAlignment="1">
      <alignment horizontal="right"/>
    </xf>
    <xf numFmtId="0" fontId="32" fillId="0" borderId="29" xfId="0" applyFont="1" applyBorder="1"/>
    <xf numFmtId="0" fontId="32" fillId="35" borderId="29" xfId="0" applyFont="1" applyFill="1" applyBorder="1"/>
    <xf numFmtId="0" fontId="33" fillId="0" borderId="30" xfId="0" applyFont="1" applyBorder="1"/>
    <xf numFmtId="169" fontId="33" fillId="0" borderId="31" xfId="0" applyNumberFormat="1" applyFont="1" applyBorder="1" applyAlignment="1">
      <alignment horizontal="right"/>
    </xf>
    <xf numFmtId="0" fontId="32" fillId="0" borderId="10" xfId="0" applyFont="1" applyBorder="1"/>
    <xf numFmtId="0" fontId="32" fillId="24" borderId="10" xfId="0" applyFont="1" applyFill="1" applyBorder="1"/>
    <xf numFmtId="0" fontId="33" fillId="0" borderId="32" xfId="0" applyFont="1" applyBorder="1"/>
    <xf numFmtId="0" fontId="32" fillId="18" borderId="10" xfId="0" applyFont="1" applyFill="1" applyBorder="1"/>
    <xf numFmtId="0" fontId="32" fillId="17" borderId="10" xfId="0" applyFont="1" applyFill="1" applyBorder="1"/>
    <xf numFmtId="0" fontId="32" fillId="31" borderId="10" xfId="0" applyFont="1" applyFill="1" applyBorder="1"/>
    <xf numFmtId="0" fontId="32" fillId="22" borderId="10" xfId="0" applyFont="1" applyFill="1" applyBorder="1"/>
    <xf numFmtId="169" fontId="33" fillId="0" borderId="43" xfId="0" applyNumberFormat="1" applyFont="1" applyBorder="1" applyAlignment="1">
      <alignment horizontal="right"/>
    </xf>
    <xf numFmtId="0" fontId="32" fillId="0" borderId="44" xfId="0" applyFont="1" applyBorder="1"/>
    <xf numFmtId="0" fontId="32" fillId="32" borderId="44" xfId="0" applyFont="1" applyFill="1" applyBorder="1"/>
    <xf numFmtId="0" fontId="33" fillId="0" borderId="45" xfId="0" applyFont="1" applyBorder="1"/>
    <xf numFmtId="169" fontId="33" fillId="117" borderId="31" xfId="0" applyNumberFormat="1" applyFont="1" applyFill="1" applyBorder="1" applyAlignment="1">
      <alignment horizontal="right"/>
    </xf>
    <xf numFmtId="0" fontId="32" fillId="0" borderId="32" xfId="0" applyFont="1" applyBorder="1"/>
    <xf numFmtId="0" fontId="32" fillId="35" borderId="10" xfId="0" applyFont="1" applyFill="1" applyBorder="1"/>
    <xf numFmtId="0" fontId="33" fillId="115" borderId="0" xfId="0" applyFont="1" applyFill="1"/>
    <xf numFmtId="0" fontId="33" fillId="37" borderId="0" xfId="0" applyFont="1" applyFill="1"/>
    <xf numFmtId="0" fontId="33" fillId="8" borderId="0" xfId="0" applyFont="1" applyFill="1"/>
    <xf numFmtId="0" fontId="33" fillId="40" borderId="0" xfId="0" applyFont="1" applyFill="1"/>
    <xf numFmtId="0" fontId="0" fillId="49" borderId="49" xfId="0" applyFill="1" applyBorder="1"/>
    <xf numFmtId="0" fontId="46" fillId="28" borderId="50" xfId="0" applyFont="1" applyFill="1" applyBorder="1"/>
    <xf numFmtId="0" fontId="0" fillId="192" borderId="50" xfId="0" applyFill="1" applyBorder="1"/>
    <xf numFmtId="0" fontId="0" fillId="36" borderId="50" xfId="0" applyFill="1" applyBorder="1"/>
    <xf numFmtId="0" fontId="0" fillId="194" borderId="50" xfId="0" applyFill="1" applyBorder="1"/>
    <xf numFmtId="0" fontId="0" fillId="172" borderId="50" xfId="0" applyFill="1" applyBorder="1"/>
    <xf numFmtId="0" fontId="0" fillId="170" borderId="50" xfId="0" applyFill="1" applyBorder="1"/>
    <xf numFmtId="0" fontId="0" fillId="155" borderId="50" xfId="0" applyFill="1" applyBorder="1"/>
    <xf numFmtId="0" fontId="0" fillId="200" borderId="50" xfId="0" applyFill="1" applyBorder="1"/>
    <xf numFmtId="0" fontId="0" fillId="195" borderId="51" xfId="0" applyFill="1" applyBorder="1"/>
    <xf numFmtId="0" fontId="0" fillId="156" borderId="22" xfId="0" applyFill="1" applyBorder="1"/>
    <xf numFmtId="0" fontId="0" fillId="188" borderId="4" xfId="0" applyFill="1" applyBorder="1"/>
    <xf numFmtId="0" fontId="0" fillId="193" borderId="4" xfId="0" applyFill="1" applyBorder="1"/>
    <xf numFmtId="0" fontId="0" fillId="182" borderId="4" xfId="0" applyFill="1" applyBorder="1"/>
    <xf numFmtId="0" fontId="0" fillId="173" borderId="4" xfId="0" applyFill="1" applyBorder="1"/>
    <xf numFmtId="0" fontId="0" fillId="171" borderId="4" xfId="0" applyFill="1" applyBorder="1"/>
    <xf numFmtId="0" fontId="0" fillId="169" borderId="4" xfId="0" applyFill="1" applyBorder="1"/>
    <xf numFmtId="0" fontId="0" fillId="162" borderId="4" xfId="0" applyFill="1" applyBorder="1"/>
    <xf numFmtId="0" fontId="0" fillId="161" borderId="4" xfId="0" applyFill="1" applyBorder="1"/>
    <xf numFmtId="0" fontId="0" fillId="196" borderId="23" xfId="0" applyFill="1" applyBorder="1"/>
    <xf numFmtId="0" fontId="0" fillId="191" borderId="22" xfId="0" applyFill="1" applyBorder="1"/>
    <xf numFmtId="0" fontId="0" fillId="187" borderId="4" xfId="0" applyFill="1" applyBorder="1"/>
    <xf numFmtId="0" fontId="0" fillId="184" borderId="4" xfId="0" applyFill="1" applyBorder="1"/>
    <xf numFmtId="0" fontId="0" fillId="181" borderId="4" xfId="0" applyFill="1" applyBorder="1"/>
    <xf numFmtId="0" fontId="0" fillId="174" borderId="4" xfId="0" applyFill="1" applyBorder="1"/>
    <xf numFmtId="0" fontId="0" fillId="4" borderId="4" xfId="0" applyFill="1" applyBorder="1"/>
    <xf numFmtId="0" fontId="0" fillId="168" borderId="4" xfId="0" applyFill="1" applyBorder="1"/>
    <xf numFmtId="0" fontId="0" fillId="163" borderId="4" xfId="0" applyFill="1" applyBorder="1"/>
    <xf numFmtId="0" fontId="0" fillId="201" borderId="4" xfId="0" applyFill="1" applyBorder="1"/>
    <xf numFmtId="0" fontId="0" fillId="197" borderId="23" xfId="0" applyFill="1" applyBorder="1"/>
    <xf numFmtId="0" fontId="0" fillId="190" borderId="22" xfId="0" applyFill="1" applyBorder="1"/>
    <xf numFmtId="0" fontId="46" fillId="186" borderId="4" xfId="0" applyFont="1" applyFill="1" applyBorder="1"/>
    <xf numFmtId="0" fontId="0" fillId="183" borderId="4" xfId="0" applyFill="1" applyBorder="1"/>
    <xf numFmtId="0" fontId="0" fillId="180" borderId="4" xfId="0" applyFill="1" applyBorder="1"/>
    <xf numFmtId="0" fontId="0" fillId="175" borderId="4" xfId="0" applyFill="1" applyBorder="1"/>
    <xf numFmtId="0" fontId="0" fillId="5" borderId="4" xfId="0" applyFill="1" applyBorder="1"/>
    <xf numFmtId="0" fontId="0" fillId="2" borderId="4" xfId="0" applyFill="1" applyBorder="1"/>
    <xf numFmtId="0" fontId="0" fillId="164" borderId="4" xfId="0" applyFill="1" applyBorder="1"/>
    <xf numFmtId="0" fontId="0" fillId="10" borderId="4" xfId="0" applyFill="1" applyBorder="1"/>
    <xf numFmtId="0" fontId="0" fillId="198" borderId="23" xfId="0" applyFill="1" applyBorder="1"/>
    <xf numFmtId="0" fontId="0" fillId="189" borderId="22" xfId="0" applyFill="1" applyBorder="1"/>
    <xf numFmtId="0" fontId="46" fillId="185" borderId="4" xfId="0" applyFont="1" applyFill="1" applyBorder="1"/>
    <xf numFmtId="0" fontId="46" fillId="202" borderId="4" xfId="0" applyFont="1" applyFill="1" applyBorder="1"/>
    <xf numFmtId="0" fontId="46" fillId="203" borderId="4" xfId="0" applyFont="1" applyFill="1" applyBorder="1"/>
    <xf numFmtId="0" fontId="0" fillId="176" borderId="4" xfId="0" applyFill="1" applyBorder="1"/>
    <xf numFmtId="0" fontId="46" fillId="204" borderId="4" xfId="0" applyFont="1" applyFill="1" applyBorder="1"/>
    <xf numFmtId="0" fontId="0" fillId="166" borderId="4" xfId="0" applyFill="1" applyBorder="1"/>
    <xf numFmtId="0" fontId="0" fillId="165" borderId="4" xfId="0" applyFill="1" applyBorder="1"/>
    <xf numFmtId="0" fontId="46" fillId="205" borderId="4" xfId="0" applyFont="1" applyFill="1" applyBorder="1"/>
    <xf numFmtId="0" fontId="0" fillId="199" borderId="23" xfId="0" applyFill="1" applyBorder="1"/>
    <xf numFmtId="0" fontId="0" fillId="188" borderId="24" xfId="0" applyFill="1" applyBorder="1"/>
    <xf numFmtId="0" fontId="46" fillId="157" borderId="25" xfId="0" applyFont="1" applyFill="1" applyBorder="1"/>
    <xf numFmtId="0" fontId="46" fillId="206" borderId="25" xfId="0" applyFont="1" applyFill="1" applyBorder="1"/>
    <xf numFmtId="0" fontId="46" fillId="179" borderId="25" xfId="0" applyFont="1" applyFill="1" applyBorder="1"/>
    <xf numFmtId="0" fontId="46" fillId="177" borderId="25" xfId="0" applyFont="1" applyFill="1" applyBorder="1"/>
    <xf numFmtId="0" fontId="46" fillId="178" borderId="25" xfId="0" applyFont="1" applyFill="1" applyBorder="1"/>
    <xf numFmtId="0" fontId="46" fillId="167" borderId="25" xfId="0" applyFont="1" applyFill="1" applyBorder="1"/>
    <xf numFmtId="0" fontId="46" fillId="158" borderId="25" xfId="0" applyFont="1" applyFill="1" applyBorder="1"/>
    <xf numFmtId="0" fontId="46" fillId="159" borderId="25" xfId="0" applyFont="1" applyFill="1" applyBorder="1"/>
    <xf numFmtId="0" fontId="46" fillId="160" borderId="26" xfId="0" applyFont="1" applyFill="1" applyBorder="1"/>
    <xf numFmtId="0" fontId="0" fillId="0" borderId="52" xfId="0" applyBorder="1"/>
    <xf numFmtId="0" fontId="0" fillId="207" borderId="53" xfId="0" applyFill="1" applyBorder="1"/>
    <xf numFmtId="0" fontId="0" fillId="208" borderId="53" xfId="0" applyFill="1" applyBorder="1"/>
    <xf numFmtId="0" fontId="0" fillId="209" borderId="53" xfId="0" applyFill="1" applyBorder="1"/>
    <xf numFmtId="0" fontId="0" fillId="210" borderId="53" xfId="0" applyFill="1" applyBorder="1"/>
    <xf numFmtId="0" fontId="0" fillId="211" borderId="54" xfId="0" applyFill="1" applyBorder="1"/>
    <xf numFmtId="0" fontId="0" fillId="0" borderId="55" xfId="0" applyBorder="1"/>
    <xf numFmtId="0" fontId="0" fillId="212" borderId="19" xfId="0" applyFill="1" applyBorder="1"/>
    <xf numFmtId="0" fontId="0" fillId="213" borderId="19" xfId="0" applyFill="1" applyBorder="1"/>
    <xf numFmtId="0" fontId="0" fillId="214" borderId="19" xfId="0" applyFill="1" applyBorder="1"/>
    <xf numFmtId="0" fontId="0" fillId="215" borderId="19" xfId="0" applyFill="1" applyBorder="1"/>
    <xf numFmtId="0" fontId="0" fillId="216" borderId="56" xfId="0" applyFill="1" applyBorder="1"/>
    <xf numFmtId="0" fontId="0" fillId="217" borderId="19" xfId="0" applyFill="1" applyBorder="1"/>
    <xf numFmtId="0" fontId="0" fillId="0" borderId="19" xfId="0" applyBorder="1"/>
    <xf numFmtId="0" fontId="0" fillId="0" borderId="56" xfId="0" applyBorder="1"/>
    <xf numFmtId="0" fontId="0" fillId="218" borderId="19" xfId="0" applyFill="1" applyBorder="1"/>
    <xf numFmtId="0" fontId="0" fillId="219" borderId="19" xfId="0" applyFill="1" applyBorder="1"/>
    <xf numFmtId="0" fontId="0" fillId="220" borderId="56" xfId="0" applyFill="1" applyBorder="1"/>
    <xf numFmtId="0" fontId="0" fillId="222" borderId="19" xfId="0" applyFill="1" applyBorder="1"/>
    <xf numFmtId="0" fontId="0" fillId="223" borderId="19" xfId="0" applyFill="1" applyBorder="1"/>
    <xf numFmtId="0" fontId="0" fillId="224" borderId="19" xfId="0" applyFill="1" applyBorder="1"/>
    <xf numFmtId="0" fontId="0" fillId="225" borderId="56" xfId="0" applyFill="1" applyBorder="1"/>
    <xf numFmtId="0" fontId="0" fillId="226" borderId="19" xfId="0" applyFill="1" applyBorder="1"/>
    <xf numFmtId="0" fontId="0" fillId="227" borderId="19" xfId="0" applyFill="1" applyBorder="1"/>
    <xf numFmtId="0" fontId="0" fillId="228" borderId="19" xfId="0" applyFill="1" applyBorder="1"/>
    <xf numFmtId="0" fontId="0" fillId="229" borderId="56" xfId="0" applyFill="1" applyBorder="1"/>
    <xf numFmtId="0" fontId="0" fillId="230" borderId="19" xfId="0" applyFill="1" applyBorder="1"/>
    <xf numFmtId="0" fontId="0" fillId="231" borderId="19" xfId="0" applyFill="1" applyBorder="1"/>
    <xf numFmtId="0" fontId="0" fillId="232" borderId="19" xfId="0" applyFill="1" applyBorder="1"/>
    <xf numFmtId="0" fontId="0" fillId="233" borderId="19" xfId="0" applyFill="1" applyBorder="1"/>
    <xf numFmtId="0" fontId="0" fillId="234" borderId="56" xfId="0" applyFill="1" applyBorder="1"/>
    <xf numFmtId="0" fontId="0" fillId="235" borderId="19" xfId="0" applyFill="1" applyBorder="1"/>
    <xf numFmtId="0" fontId="0" fillId="236" borderId="19" xfId="0" applyFill="1" applyBorder="1"/>
    <xf numFmtId="0" fontId="0" fillId="237" borderId="19" xfId="0" applyFill="1" applyBorder="1"/>
    <xf numFmtId="0" fontId="0" fillId="238" borderId="19" xfId="0" applyFill="1" applyBorder="1"/>
    <xf numFmtId="0" fontId="0" fillId="239" borderId="56" xfId="0" applyFill="1" applyBorder="1"/>
    <xf numFmtId="0" fontId="0" fillId="240" borderId="19" xfId="0" applyFill="1" applyBorder="1"/>
    <xf numFmtId="0" fontId="0" fillId="241" borderId="19" xfId="0" applyFill="1" applyBorder="1"/>
    <xf numFmtId="0" fontId="0" fillId="242" borderId="19" xfId="0" applyFill="1" applyBorder="1"/>
    <xf numFmtId="0" fontId="0" fillId="243" borderId="19" xfId="0" applyFill="1" applyBorder="1"/>
    <xf numFmtId="0" fontId="0" fillId="244" borderId="56" xfId="0" applyFill="1" applyBorder="1"/>
    <xf numFmtId="0" fontId="0" fillId="246" borderId="19" xfId="0" applyFill="1" applyBorder="1"/>
    <xf numFmtId="0" fontId="0" fillId="247" borderId="19" xfId="0" applyFill="1" applyBorder="1"/>
    <xf numFmtId="0" fontId="0" fillId="248" borderId="19" xfId="0" applyFill="1" applyBorder="1"/>
    <xf numFmtId="0" fontId="0" fillId="249" borderId="56" xfId="0" applyFill="1" applyBorder="1"/>
    <xf numFmtId="0" fontId="0" fillId="252" borderId="19" xfId="0" applyFill="1" applyBorder="1"/>
    <xf numFmtId="0" fontId="0" fillId="253" borderId="19" xfId="0" applyFill="1" applyBorder="1"/>
    <xf numFmtId="0" fontId="0" fillId="254" borderId="56" xfId="0" applyFill="1" applyBorder="1"/>
    <xf numFmtId="0" fontId="0" fillId="255" borderId="19" xfId="0" applyFill="1" applyBorder="1"/>
    <xf numFmtId="0" fontId="0" fillId="256" borderId="19" xfId="0" applyFill="1" applyBorder="1"/>
    <xf numFmtId="0" fontId="0" fillId="257" borderId="19" xfId="0" applyFill="1" applyBorder="1"/>
    <xf numFmtId="0" fontId="0" fillId="258" borderId="19" xfId="0" applyFill="1" applyBorder="1"/>
    <xf numFmtId="0" fontId="45" fillId="259" borderId="56" xfId="0" applyFont="1" applyFill="1" applyBorder="1"/>
    <xf numFmtId="0" fontId="0" fillId="260" borderId="19" xfId="0" applyFill="1" applyBorder="1"/>
    <xf numFmtId="0" fontId="0" fillId="261" borderId="19" xfId="0" applyFill="1" applyBorder="1"/>
    <xf numFmtId="0" fontId="0" fillId="262" borderId="19" xfId="0" applyFill="1" applyBorder="1"/>
    <xf numFmtId="0" fontId="0" fillId="263" borderId="19" xfId="0" applyFill="1" applyBorder="1"/>
    <xf numFmtId="0" fontId="0" fillId="264" borderId="56" xfId="0" applyFill="1" applyBorder="1"/>
    <xf numFmtId="0" fontId="0" fillId="0" borderId="57" xfId="0" applyBorder="1"/>
    <xf numFmtId="0" fontId="0" fillId="265" borderId="58" xfId="0" applyFill="1" applyBorder="1"/>
    <xf numFmtId="0" fontId="0" fillId="266" borderId="58" xfId="0" applyFill="1" applyBorder="1"/>
    <xf numFmtId="0" fontId="0" fillId="267" borderId="58" xfId="0" applyFill="1" applyBorder="1"/>
    <xf numFmtId="0" fontId="0" fillId="268" borderId="58" xfId="0" applyFill="1" applyBorder="1"/>
    <xf numFmtId="0" fontId="0" fillId="269" borderId="59" xfId="0" applyFill="1" applyBorder="1"/>
    <xf numFmtId="0" fontId="46" fillId="245" borderId="19" xfId="0" applyFont="1" applyFill="1" applyBorder="1"/>
    <xf numFmtId="0" fontId="0" fillId="270" borderId="19" xfId="0" applyFill="1" applyBorder="1"/>
    <xf numFmtId="0" fontId="0" fillId="271" borderId="19" xfId="0" applyFill="1" applyBorder="1"/>
    <xf numFmtId="0" fontId="0" fillId="272" borderId="0" xfId="0" applyFill="1"/>
    <xf numFmtId="0" fontId="0" fillId="273" borderId="19" xfId="0" applyFill="1" applyBorder="1"/>
    <xf numFmtId="0" fontId="0" fillId="274" borderId="19" xfId="0" applyFill="1" applyBorder="1"/>
    <xf numFmtId="0" fontId="0" fillId="275" borderId="19" xfId="0" applyFill="1" applyBorder="1"/>
    <xf numFmtId="0" fontId="0" fillId="276" borderId="56" xfId="0" applyFill="1" applyBorder="1"/>
    <xf numFmtId="0" fontId="46" fillId="250" borderId="19" xfId="0" applyFont="1" applyFill="1" applyBorder="1"/>
    <xf numFmtId="0" fontId="46" fillId="251" borderId="19" xfId="0" applyFont="1" applyFill="1" applyBorder="1"/>
    <xf numFmtId="0" fontId="46" fillId="221" borderId="19" xfId="0" applyFont="1" applyFill="1" applyBorder="1"/>
    <xf numFmtId="173" fontId="32" fillId="0" borderId="0" xfId="4" applyNumberFormat="1" applyFont="1"/>
    <xf numFmtId="0" fontId="0" fillId="19" borderId="0" xfId="0" applyFill="1"/>
    <xf numFmtId="0" fontId="0" fillId="16" borderId="0" xfId="0" applyFill="1"/>
    <xf numFmtId="0" fontId="0" fillId="14" borderId="0" xfId="0" applyFill="1"/>
    <xf numFmtId="0" fontId="0" fillId="113" borderId="0" xfId="0" applyFill="1"/>
    <xf numFmtId="0" fontId="48" fillId="0" borderId="0" xfId="0" applyFont="1" applyAlignment="1">
      <alignment horizontal="left" vertical="center"/>
    </xf>
    <xf numFmtId="0" fontId="48" fillId="19" borderId="0" xfId="0" applyFont="1" applyFill="1" applyAlignment="1">
      <alignment horizontal="left" vertical="center"/>
    </xf>
    <xf numFmtId="176" fontId="48" fillId="0" borderId="0" xfId="3" applyNumberFormat="1" applyFont="1" applyFill="1" applyBorder="1" applyAlignment="1">
      <alignment horizontal="left" vertical="center"/>
    </xf>
    <xf numFmtId="170" fontId="48" fillId="19" borderId="0" xfId="0" applyNumberFormat="1" applyFont="1" applyFill="1" applyAlignment="1">
      <alignment horizontal="left" vertical="center"/>
    </xf>
    <xf numFmtId="1" fontId="48" fillId="0" borderId="0" xfId="0" applyNumberFormat="1" applyFont="1" applyAlignment="1">
      <alignment horizontal="left" vertical="center"/>
    </xf>
    <xf numFmtId="0" fontId="48" fillId="0" borderId="0" xfId="0" applyFont="1" applyAlignment="1">
      <alignment horizontal="left" vertical="center" wrapText="1"/>
    </xf>
    <xf numFmtId="170" fontId="48" fillId="0" borderId="0" xfId="0" applyNumberFormat="1" applyFont="1" applyAlignment="1">
      <alignment horizontal="left" vertical="center"/>
    </xf>
    <xf numFmtId="49" fontId="48" fillId="0" borderId="0" xfId="0" applyNumberFormat="1" applyFont="1" applyAlignment="1">
      <alignment horizontal="left" vertical="center"/>
    </xf>
    <xf numFmtId="9" fontId="48" fillId="0" borderId="0" xfId="0" applyNumberFormat="1" applyFont="1" applyAlignment="1">
      <alignment horizontal="left" vertical="center"/>
    </xf>
    <xf numFmtId="174" fontId="48" fillId="0" borderId="0" xfId="0" applyNumberFormat="1" applyFont="1" applyAlignment="1">
      <alignment horizontal="left" vertical="center"/>
    </xf>
    <xf numFmtId="167" fontId="48" fillId="0" borderId="0" xfId="0" applyNumberFormat="1" applyFont="1" applyAlignment="1">
      <alignment horizontal="left" vertical="center"/>
    </xf>
    <xf numFmtId="9" fontId="48" fillId="0" borderId="0" xfId="0" applyNumberFormat="1" applyFont="1" applyAlignment="1">
      <alignment horizontal="left" vertical="center" wrapText="1"/>
    </xf>
    <xf numFmtId="176" fontId="48" fillId="0" borderId="0" xfId="3" applyNumberFormat="1" applyFont="1" applyFill="1" applyBorder="1" applyAlignment="1">
      <alignment horizontal="left" vertical="center" wrapText="1"/>
    </xf>
    <xf numFmtId="170" fontId="48" fillId="19" borderId="0" xfId="0" applyNumberFormat="1" applyFont="1" applyFill="1" applyAlignment="1">
      <alignment horizontal="left" vertical="center" wrapText="1"/>
    </xf>
    <xf numFmtId="170" fontId="48" fillId="0" borderId="0" xfId="0" applyNumberFormat="1" applyFont="1" applyAlignment="1">
      <alignment horizontal="left" vertical="center" wrapText="1"/>
    </xf>
    <xf numFmtId="174" fontId="48" fillId="0" borderId="0" xfId="0" applyNumberFormat="1" applyFont="1" applyAlignment="1">
      <alignment horizontal="left" vertical="center" wrapText="1"/>
    </xf>
    <xf numFmtId="1" fontId="48" fillId="0" borderId="0" xfId="0" applyNumberFormat="1" applyFont="1" applyAlignment="1">
      <alignment horizontal="left" vertical="center" wrapText="1"/>
    </xf>
    <xf numFmtId="167" fontId="48" fillId="0" borderId="0" xfId="0" applyNumberFormat="1" applyFont="1" applyAlignment="1">
      <alignment horizontal="left" vertical="center" wrapText="1"/>
    </xf>
    <xf numFmtId="0" fontId="48" fillId="17" borderId="0" xfId="0" applyFont="1" applyFill="1" applyAlignment="1">
      <alignment horizontal="left" vertical="center"/>
    </xf>
    <xf numFmtId="49" fontId="48" fillId="0" borderId="0" xfId="0" applyNumberFormat="1" applyFont="1" applyAlignment="1">
      <alignment horizontal="left" vertical="center" wrapText="1"/>
    </xf>
    <xf numFmtId="1" fontId="48" fillId="0" borderId="0" xfId="0" applyNumberFormat="1" applyFont="1" applyAlignment="1">
      <alignment horizontal="left" vertical="center" textRotation="90" wrapText="1"/>
    </xf>
    <xf numFmtId="9" fontId="48" fillId="0" borderId="0" xfId="0" applyNumberFormat="1" applyFont="1" applyAlignment="1">
      <alignment horizontal="left" vertical="center" textRotation="90" wrapText="1"/>
    </xf>
    <xf numFmtId="174" fontId="48" fillId="0" borderId="0" xfId="0" applyNumberFormat="1" applyFont="1" applyAlignment="1">
      <alignment horizontal="left" vertical="center" textRotation="90"/>
    </xf>
    <xf numFmtId="175" fontId="0" fillId="0" borderId="0" xfId="5" applyNumberFormat="1" applyFont="1"/>
    <xf numFmtId="177" fontId="0" fillId="0" borderId="0" xfId="0" applyNumberFormat="1"/>
    <xf numFmtId="176" fontId="1" fillId="0" borderId="0" xfId="5" applyNumberFormat="1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2" xfId="0" applyBorder="1"/>
    <xf numFmtId="0" fontId="0" fillId="0" borderId="4" xfId="0" applyBorder="1"/>
    <xf numFmtId="0" fontId="0" fillId="0" borderId="23" xfId="0" applyBorder="1"/>
    <xf numFmtId="176" fontId="0" fillId="0" borderId="4" xfId="0" applyNumberFormat="1" applyBorder="1"/>
    <xf numFmtId="176" fontId="0" fillId="0" borderId="23" xfId="0" applyNumberFormat="1" applyBorder="1"/>
    <xf numFmtId="176" fontId="0" fillId="0" borderId="4" xfId="4" applyNumberFormat="1" applyFont="1" applyBorder="1"/>
    <xf numFmtId="176" fontId="0" fillId="0" borderId="22" xfId="0" applyNumberFormat="1" applyBorder="1"/>
    <xf numFmtId="0" fontId="0" fillId="19" borderId="50" xfId="0" applyFill="1" applyBorder="1"/>
    <xf numFmtId="0" fontId="0" fillId="19" borderId="4" xfId="0" applyFill="1" applyBorder="1"/>
    <xf numFmtId="176" fontId="0" fillId="19" borderId="4" xfId="0" applyNumberFormat="1" applyFill="1" applyBorder="1"/>
    <xf numFmtId="175" fontId="0" fillId="0" borderId="24" xfId="5" applyNumberFormat="1" applyFont="1" applyBorder="1"/>
    <xf numFmtId="175" fontId="0" fillId="0" borderId="25" xfId="5" applyNumberFormat="1" applyFont="1" applyBorder="1"/>
    <xf numFmtId="175" fontId="0" fillId="19" borderId="25" xfId="5" applyNumberFormat="1" applyFont="1" applyFill="1" applyBorder="1"/>
    <xf numFmtId="175" fontId="0" fillId="0" borderId="26" xfId="5" applyNumberFormat="1" applyFont="1" applyBorder="1"/>
    <xf numFmtId="0" fontId="48" fillId="22" borderId="0" xfId="0" applyFont="1" applyFill="1" applyAlignment="1">
      <alignment horizontal="left" vertical="center"/>
    </xf>
    <xf numFmtId="176" fontId="1" fillId="22" borderId="0" xfId="5" applyNumberFormat="1" applyFont="1" applyFill="1" applyBorder="1"/>
    <xf numFmtId="0" fontId="48" fillId="20" borderId="0" xfId="0" applyFont="1" applyFill="1" applyAlignment="1">
      <alignment horizontal="left" vertical="center"/>
    </xf>
    <xf numFmtId="176" fontId="1" fillId="20" borderId="0" xfId="5" applyNumberFormat="1" applyFont="1" applyFill="1" applyBorder="1"/>
    <xf numFmtId="0" fontId="48" fillId="31" borderId="0" xfId="0" applyFont="1" applyFill="1" applyAlignment="1">
      <alignment horizontal="left" vertical="center"/>
    </xf>
    <xf numFmtId="176" fontId="1" fillId="31" borderId="0" xfId="5" applyNumberFormat="1" applyFont="1" applyFill="1" applyBorder="1"/>
    <xf numFmtId="176" fontId="48" fillId="22" borderId="0" xfId="3" applyNumberFormat="1" applyFont="1" applyFill="1" applyBorder="1" applyAlignment="1">
      <alignment horizontal="left" vertical="center"/>
    </xf>
    <xf numFmtId="176" fontId="48" fillId="20" borderId="0" xfId="3" applyNumberFormat="1" applyFont="1" applyFill="1" applyBorder="1" applyAlignment="1">
      <alignment horizontal="left" vertical="center"/>
    </xf>
    <xf numFmtId="0" fontId="1" fillId="0" borderId="0" xfId="5" applyNumberFormat="1" applyFont="1" applyBorder="1" applyAlignment="1">
      <alignment horizontal="left" vertical="center"/>
    </xf>
    <xf numFmtId="0" fontId="1" fillId="31" borderId="0" xfId="5" applyNumberFormat="1" applyFont="1" applyFill="1" applyBorder="1" applyAlignment="1">
      <alignment horizontal="left" vertical="center"/>
    </xf>
    <xf numFmtId="0" fontId="48" fillId="0" borderId="0" xfId="3" applyNumberFormat="1" applyFont="1" applyFill="1" applyBorder="1" applyAlignment="1">
      <alignment horizontal="left" vertical="center"/>
    </xf>
    <xf numFmtId="175" fontId="1" fillId="0" borderId="0" xfId="5" applyNumberFormat="1" applyFont="1" applyBorder="1" applyAlignment="1">
      <alignment horizontal="left" vertical="center"/>
    </xf>
    <xf numFmtId="176" fontId="1" fillId="0" borderId="0" xfId="5" applyNumberFormat="1" applyFont="1" applyBorder="1" applyAlignment="1">
      <alignment horizontal="left" vertical="center"/>
    </xf>
    <xf numFmtId="0" fontId="48" fillId="19" borderId="0" xfId="0" applyFont="1" applyFill="1" applyAlignment="1">
      <alignment horizontal="left" vertical="center" wrapText="1"/>
    </xf>
    <xf numFmtId="0" fontId="48" fillId="0" borderId="0" xfId="3" applyNumberFormat="1" applyFont="1" applyFill="1" applyBorder="1" applyAlignment="1">
      <alignment horizontal="left" vertical="center" wrapText="1"/>
    </xf>
    <xf numFmtId="0" fontId="48" fillId="17" borderId="0" xfId="0" applyFont="1" applyFill="1" applyAlignment="1">
      <alignment horizontal="left" vertical="center" wrapText="1"/>
    </xf>
    <xf numFmtId="0" fontId="48" fillId="17" borderId="0" xfId="3" applyNumberFormat="1" applyFont="1" applyFill="1" applyBorder="1" applyAlignment="1">
      <alignment horizontal="left" vertical="center"/>
    </xf>
    <xf numFmtId="0" fontId="48" fillId="31" borderId="0" xfId="3" applyNumberFormat="1" applyFont="1" applyFill="1" applyBorder="1" applyAlignment="1">
      <alignment horizontal="left" vertical="center"/>
    </xf>
    <xf numFmtId="175" fontId="1" fillId="31" borderId="0" xfId="5" applyNumberFormat="1" applyFont="1" applyFill="1" applyBorder="1" applyAlignment="1">
      <alignment horizontal="left" vertical="center"/>
    </xf>
    <xf numFmtId="0" fontId="48" fillId="22" borderId="0" xfId="0" applyFont="1" applyFill="1" applyAlignment="1">
      <alignment horizontal="left" vertical="center" wrapText="1"/>
    </xf>
    <xf numFmtId="0" fontId="48" fillId="22" borderId="0" xfId="3" applyNumberFormat="1" applyFont="1" applyFill="1" applyBorder="1" applyAlignment="1">
      <alignment horizontal="left" vertical="center"/>
    </xf>
    <xf numFmtId="175" fontId="1" fillId="22" borderId="0" xfId="5" applyNumberFormat="1" applyFont="1" applyFill="1" applyBorder="1" applyAlignment="1">
      <alignment horizontal="left" vertical="center"/>
    </xf>
    <xf numFmtId="0" fontId="1" fillId="22" borderId="0" xfId="5" applyNumberFormat="1" applyFont="1" applyFill="1" applyBorder="1" applyAlignment="1">
      <alignment horizontal="left" vertical="center"/>
    </xf>
    <xf numFmtId="0" fontId="48" fillId="20" borderId="0" xfId="3" applyNumberFormat="1" applyFont="1" applyFill="1" applyBorder="1" applyAlignment="1">
      <alignment horizontal="left" vertical="center"/>
    </xf>
    <xf numFmtId="175" fontId="1" fillId="20" borderId="0" xfId="5" applyNumberFormat="1" applyFont="1" applyFill="1" applyBorder="1" applyAlignment="1">
      <alignment horizontal="left" vertical="center"/>
    </xf>
    <xf numFmtId="0" fontId="1" fillId="20" borderId="0" xfId="5" applyNumberFormat="1" applyFont="1" applyFill="1" applyBorder="1" applyAlignment="1">
      <alignment horizontal="left" vertical="center"/>
    </xf>
    <xf numFmtId="0" fontId="48" fillId="0" borderId="4" xfId="0" applyFont="1" applyBorder="1" applyAlignment="1">
      <alignment horizontal="left" vertical="center"/>
    </xf>
    <xf numFmtId="0" fontId="48" fillId="0" borderId="4" xfId="3" applyNumberFormat="1" applyFont="1" applyFill="1" applyBorder="1" applyAlignment="1">
      <alignment horizontal="left" vertical="center"/>
    </xf>
    <xf numFmtId="175" fontId="1" fillId="0" borderId="4" xfId="5" applyNumberFormat="1" applyFont="1" applyBorder="1" applyAlignment="1">
      <alignment horizontal="left" vertical="center"/>
    </xf>
    <xf numFmtId="0" fontId="1" fillId="0" borderId="4" xfId="5" applyNumberFormat="1" applyFont="1" applyBorder="1" applyAlignment="1">
      <alignment horizontal="left" vertical="center"/>
    </xf>
    <xf numFmtId="176" fontId="48" fillId="0" borderId="4" xfId="3" applyNumberFormat="1" applyFont="1" applyFill="1" applyBorder="1" applyAlignment="1">
      <alignment horizontal="left" vertical="center"/>
    </xf>
    <xf numFmtId="176" fontId="1" fillId="0" borderId="4" xfId="5" applyNumberFormat="1" applyFont="1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277" borderId="4" xfId="0" applyFill="1" applyBorder="1" applyAlignment="1">
      <alignment horizontal="center"/>
    </xf>
    <xf numFmtId="0" fontId="0" fillId="277" borderId="23" xfId="0" applyFill="1" applyBorder="1" applyAlignment="1">
      <alignment horizontal="center"/>
    </xf>
    <xf numFmtId="0" fontId="0" fillId="11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113" borderId="23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16" borderId="0" xfId="0" applyFont="1" applyFill="1"/>
    <xf numFmtId="0" fontId="1" fillId="19" borderId="0" xfId="0" applyFont="1" applyFill="1"/>
    <xf numFmtId="0" fontId="1" fillId="16" borderId="0" xfId="0" applyFont="1" applyFill="1" applyAlignment="1">
      <alignment wrapText="1"/>
    </xf>
    <xf numFmtId="0" fontId="1" fillId="15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15" borderId="0" xfId="0" applyFont="1" applyFill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wrapText="1"/>
    </xf>
    <xf numFmtId="0" fontId="1" fillId="0" borderId="64" xfId="0" applyFont="1" applyBorder="1" applyAlignment="1">
      <alignment horizontal="left"/>
    </xf>
    <xf numFmtId="0" fontId="1" fillId="0" borderId="64" xfId="0" applyFont="1" applyBorder="1" applyAlignment="1">
      <alignment horizontal="left" vertical="center"/>
    </xf>
    <xf numFmtId="0" fontId="1" fillId="0" borderId="64" xfId="0" applyFont="1" applyBorder="1" applyAlignment="1">
      <alignment horizontal="center" vertical="center"/>
    </xf>
    <xf numFmtId="0" fontId="1" fillId="0" borderId="64" xfId="0" applyFont="1" applyBorder="1" applyAlignment="1">
      <alignment horizontal="left" wrapText="1"/>
    </xf>
    <xf numFmtId="0" fontId="1" fillId="15" borderId="64" xfId="0" applyFont="1" applyFill="1" applyBorder="1" applyAlignment="1">
      <alignment horizontal="left"/>
    </xf>
    <xf numFmtId="0" fontId="1" fillId="0" borderId="62" xfId="0" applyFont="1" applyBorder="1" applyAlignment="1">
      <alignment horizontal="center" vertical="center"/>
    </xf>
    <xf numFmtId="0" fontId="1" fillId="0" borderId="50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50" xfId="0" applyFont="1" applyBorder="1"/>
    <xf numFmtId="0" fontId="1" fillId="19" borderId="50" xfId="0" applyFont="1" applyFill="1" applyBorder="1"/>
    <xf numFmtId="0" fontId="1" fillId="0" borderId="50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1" fillId="19" borderId="4" xfId="0" applyFont="1" applyFill="1" applyBorder="1"/>
    <xf numFmtId="0" fontId="1" fillId="0" borderId="4" xfId="0" applyFont="1" applyBorder="1" applyAlignment="1">
      <alignment wrapText="1"/>
    </xf>
    <xf numFmtId="0" fontId="1" fillId="0" borderId="65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left" vertical="center" wrapText="1"/>
    </xf>
    <xf numFmtId="0" fontId="1" fillId="19" borderId="4" xfId="0" applyFont="1" applyFill="1" applyBorder="1" applyAlignment="1">
      <alignment horizontal="left" vertical="center" wrapText="1"/>
    </xf>
    <xf numFmtId="0" fontId="1" fillId="19" borderId="4" xfId="0" applyFont="1" applyFill="1" applyBorder="1" applyAlignment="1">
      <alignment wrapText="1"/>
    </xf>
    <xf numFmtId="0" fontId="1" fillId="0" borderId="25" xfId="0" applyFont="1" applyBorder="1" applyAlignment="1">
      <alignment horizontal="left" wrapText="1"/>
    </xf>
    <xf numFmtId="0" fontId="1" fillId="0" borderId="25" xfId="0" applyFont="1" applyBorder="1"/>
    <xf numFmtId="0" fontId="1" fillId="19" borderId="25" xfId="0" applyFont="1" applyFill="1" applyBorder="1"/>
    <xf numFmtId="0" fontId="1" fillId="0" borderId="25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left" wrapText="1"/>
    </xf>
    <xf numFmtId="0" fontId="1" fillId="0" borderId="60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0" xfId="0" applyFont="1" applyBorder="1"/>
    <xf numFmtId="0" fontId="1" fillId="0" borderId="60" xfId="0" applyFont="1" applyBorder="1" applyAlignment="1">
      <alignment wrapText="1"/>
    </xf>
    <xf numFmtId="0" fontId="1" fillId="19" borderId="60" xfId="0" applyFont="1" applyFill="1" applyBorder="1"/>
    <xf numFmtId="0" fontId="1" fillId="19" borderId="60" xfId="0" applyFont="1" applyFill="1" applyBorder="1" applyAlignment="1">
      <alignment horizontal="left" vertical="center"/>
    </xf>
    <xf numFmtId="0" fontId="1" fillId="0" borderId="50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178" fontId="1" fillId="0" borderId="0" xfId="0" applyNumberFormat="1" applyFont="1" applyAlignment="1">
      <alignment horizontal="center" vertical="center"/>
    </xf>
    <xf numFmtId="178" fontId="1" fillId="16" borderId="0" xfId="0" applyNumberFormat="1" applyFont="1" applyFill="1" applyAlignment="1">
      <alignment horizontal="center" vertical="center"/>
    </xf>
    <xf numFmtId="178" fontId="1" fillId="19" borderId="0" xfId="0" applyNumberFormat="1" applyFont="1" applyFill="1" applyAlignment="1">
      <alignment horizontal="center" vertical="center"/>
    </xf>
    <xf numFmtId="178" fontId="1" fillId="16" borderId="0" xfId="0" applyNumberFormat="1" applyFont="1" applyFill="1" applyAlignment="1">
      <alignment horizontal="center" vertical="center" wrapText="1"/>
    </xf>
    <xf numFmtId="178" fontId="1" fillId="15" borderId="0" xfId="0" applyNumberFormat="1" applyFont="1" applyFill="1" applyAlignment="1">
      <alignment horizontal="center" vertical="center"/>
    </xf>
    <xf numFmtId="0" fontId="1" fillId="37" borderId="4" xfId="0" applyFont="1" applyFill="1" applyBorder="1"/>
    <xf numFmtId="0" fontId="1" fillId="37" borderId="4" xfId="0" applyFont="1" applyFill="1" applyBorder="1" applyAlignment="1">
      <alignment horizontal="center" vertical="center"/>
    </xf>
    <xf numFmtId="0" fontId="1" fillId="37" borderId="2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60" xfId="0" applyFont="1" applyBorder="1" applyAlignment="1">
      <alignment horizontal="left"/>
    </xf>
    <xf numFmtId="0" fontId="1" fillId="0" borderId="60" xfId="0" applyFont="1" applyBorder="1" applyAlignment="1">
      <alignment horizontal="left" vertical="center"/>
    </xf>
    <xf numFmtId="0" fontId="1" fillId="0" borderId="60" xfId="0" applyFont="1" applyBorder="1" applyAlignment="1">
      <alignment horizontal="center" vertical="center"/>
    </xf>
    <xf numFmtId="0" fontId="1" fillId="15" borderId="60" xfId="0" applyFont="1" applyFill="1" applyBorder="1" applyAlignment="1">
      <alignment horizontal="left"/>
    </xf>
    <xf numFmtId="0" fontId="1" fillId="0" borderId="50" xfId="0" applyFont="1" applyBorder="1" applyAlignment="1">
      <alignment horizontal="left" wrapText="1"/>
    </xf>
    <xf numFmtId="0" fontId="1" fillId="15" borderId="50" xfId="0" applyFont="1" applyFill="1" applyBorder="1" applyAlignment="1">
      <alignment horizontal="left"/>
    </xf>
    <xf numFmtId="0" fontId="1" fillId="0" borderId="64" xfId="0" applyFont="1" applyBorder="1" applyAlignment="1">
      <alignment horizontal="left" vertical="center" wrapText="1"/>
    </xf>
    <xf numFmtId="0" fontId="1" fillId="0" borderId="64" xfId="0" applyFont="1" applyBorder="1"/>
    <xf numFmtId="0" fontId="1" fillId="19" borderId="64" xfId="0" applyFont="1" applyFill="1" applyBorder="1"/>
    <xf numFmtId="0" fontId="1" fillId="0" borderId="6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/>
    </xf>
    <xf numFmtId="0" fontId="1" fillId="19" borderId="25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 wrapText="1"/>
    </xf>
    <xf numFmtId="0" fontId="1" fillId="15" borderId="64" xfId="0" applyFont="1" applyFill="1" applyBorder="1" applyAlignment="1">
      <alignment horizontal="left" vertical="center" wrapText="1"/>
    </xf>
    <xf numFmtId="0" fontId="1" fillId="19" borderId="64" xfId="0" applyFont="1" applyFill="1" applyBorder="1" applyAlignment="1">
      <alignment horizontal="left" vertical="center" wrapText="1"/>
    </xf>
    <xf numFmtId="0" fontId="1" fillId="19" borderId="64" xfId="0" applyFont="1" applyFill="1" applyBorder="1" applyAlignment="1">
      <alignment wrapText="1"/>
    </xf>
    <xf numFmtId="0" fontId="1" fillId="19" borderId="4" xfId="0" applyFont="1" applyFill="1" applyBorder="1" applyAlignment="1">
      <alignment horizontal="left" vertical="center"/>
    </xf>
    <xf numFmtId="0" fontId="1" fillId="15" borderId="25" xfId="0" applyFont="1" applyFill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 wrapText="1"/>
    </xf>
    <xf numFmtId="0" fontId="1" fillId="19" borderId="6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3" xfId="0" applyFont="1" applyBorder="1" applyAlignment="1">
      <alignment horizontal="left"/>
    </xf>
    <xf numFmtId="0" fontId="1" fillId="0" borderId="62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left" vertical="center"/>
    </xf>
    <xf numFmtId="0" fontId="1" fillId="0" borderId="8" xfId="0" applyFont="1" applyBorder="1" applyAlignment="1">
      <alignment horizontal="left" wrapText="1"/>
    </xf>
    <xf numFmtId="0" fontId="1" fillId="0" borderId="65" xfId="0" applyFont="1" applyBorder="1" applyAlignment="1">
      <alignment horizontal="left"/>
    </xf>
    <xf numFmtId="0" fontId="1" fillId="0" borderId="66" xfId="0" applyFont="1" applyBorder="1" applyAlignment="1">
      <alignment horizontal="left" wrapText="1"/>
    </xf>
    <xf numFmtId="0" fontId="1" fillId="0" borderId="66" xfId="0" applyFont="1" applyBorder="1" applyAlignment="1">
      <alignment horizontal="left"/>
    </xf>
    <xf numFmtId="0" fontId="1" fillId="0" borderId="67" xfId="0" applyFont="1" applyBorder="1" applyAlignment="1">
      <alignment horizontal="center" vertical="center"/>
    </xf>
    <xf numFmtId="178" fontId="1" fillId="0" borderId="67" xfId="0" applyNumberFormat="1" applyFont="1" applyBorder="1" applyAlignment="1">
      <alignment horizontal="center" vertical="center"/>
    </xf>
    <xf numFmtId="0" fontId="1" fillId="14" borderId="6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left"/>
    </xf>
    <xf numFmtId="0" fontId="1" fillId="0" borderId="4" xfId="0" applyFont="1" applyBorder="1" applyAlignment="1">
      <alignment horizontal="center"/>
    </xf>
    <xf numFmtId="0" fontId="1" fillId="15" borderId="50" xfId="0" applyFont="1" applyFill="1" applyBorder="1" applyAlignment="1">
      <alignment horizontal="left" vertical="top"/>
    </xf>
    <xf numFmtId="0" fontId="1" fillId="15" borderId="4" xfId="0" applyFont="1" applyFill="1" applyBorder="1" applyAlignment="1">
      <alignment horizontal="left" vertical="top"/>
    </xf>
    <xf numFmtId="0" fontId="1" fillId="19" borderId="4" xfId="0" applyFont="1" applyFill="1" applyBorder="1" applyAlignment="1">
      <alignment horizontal="left" vertical="top"/>
    </xf>
    <xf numFmtId="0" fontId="1" fillId="16" borderId="4" xfId="0" applyFont="1" applyFill="1" applyBorder="1" applyAlignment="1">
      <alignment horizontal="left" vertical="top"/>
    </xf>
    <xf numFmtId="0" fontId="1" fillId="16" borderId="4" xfId="0" applyFont="1" applyFill="1" applyBorder="1" applyAlignment="1">
      <alignment horizontal="left" vertical="center" wrapText="1"/>
    </xf>
    <xf numFmtId="0" fontId="1" fillId="16" borderId="25" xfId="0" applyFont="1" applyFill="1" applyBorder="1" applyAlignment="1">
      <alignment horizontal="left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15" borderId="61" xfId="0" applyFont="1" applyFill="1" applyBorder="1" applyAlignment="1">
      <alignment horizontal="left" vertical="center" wrapText="1"/>
    </xf>
    <xf numFmtId="0" fontId="1" fillId="15" borderId="63" xfId="0" applyFont="1" applyFill="1" applyBorder="1" applyAlignment="1">
      <alignment horizontal="left" vertical="center" wrapText="1"/>
    </xf>
    <xf numFmtId="0" fontId="1" fillId="8" borderId="50" xfId="0" applyFont="1" applyFill="1" applyBorder="1" applyAlignment="1">
      <alignment horizontal="left" vertical="center"/>
    </xf>
    <xf numFmtId="0" fontId="1" fillId="6" borderId="61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65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/>
    </xf>
    <xf numFmtId="0" fontId="1" fillId="15" borderId="25" xfId="0" applyFont="1" applyFill="1" applyBorder="1" applyAlignment="1">
      <alignment horizontal="left"/>
    </xf>
    <xf numFmtId="0" fontId="1" fillId="19" borderId="70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6" borderId="60" xfId="0" applyFont="1" applyFill="1" applyBorder="1" applyAlignment="1">
      <alignment horizontal="center" vertical="center"/>
    </xf>
    <xf numFmtId="0" fontId="1" fillId="6" borderId="71" xfId="0" applyFont="1" applyFill="1" applyBorder="1" applyAlignment="1">
      <alignment horizontal="center" vertical="center"/>
    </xf>
    <xf numFmtId="0" fontId="1" fillId="19" borderId="64" xfId="0" applyFont="1" applyFill="1" applyBorder="1" applyAlignment="1">
      <alignment horizontal="center" vertical="center"/>
    </xf>
    <xf numFmtId="0" fontId="1" fillId="19" borderId="71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left" vertical="center" wrapText="1"/>
    </xf>
    <xf numFmtId="0" fontId="1" fillId="0" borderId="71" xfId="0" applyFont="1" applyBorder="1" applyAlignment="1">
      <alignment horizontal="left" vertical="center" wrapText="1"/>
    </xf>
    <xf numFmtId="0" fontId="1" fillId="15" borderId="6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19" borderId="6" xfId="0" applyFont="1" applyFill="1" applyBorder="1"/>
    <xf numFmtId="0" fontId="1" fillId="15" borderId="6" xfId="0" applyFont="1" applyFill="1" applyBorder="1" applyAlignment="1">
      <alignment horizontal="left" vertical="center" wrapText="1"/>
    </xf>
    <xf numFmtId="0" fontId="1" fillId="15" borderId="4" xfId="0" applyFont="1" applyFill="1" applyBorder="1" applyAlignment="1">
      <alignment horizontal="left"/>
    </xf>
    <xf numFmtId="0" fontId="49" fillId="0" borderId="0" xfId="0" applyFont="1"/>
    <xf numFmtId="0" fontId="1" fillId="0" borderId="4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0" fillId="0" borderId="77" xfId="0" applyBorder="1"/>
    <xf numFmtId="0" fontId="0" fillId="0" borderId="7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2" borderId="4" xfId="0" applyFont="1" applyFill="1" applyBorder="1" applyAlignment="1">
      <alignment horizontal="left" vertical="top"/>
    </xf>
    <xf numFmtId="0" fontId="1" fillId="31" borderId="4" xfId="0" applyFont="1" applyFill="1" applyBorder="1" applyAlignment="1">
      <alignment horizontal="left" vertical="top"/>
    </xf>
    <xf numFmtId="179" fontId="1" fillId="31" borderId="4" xfId="0" applyNumberFormat="1" applyFont="1" applyFill="1" applyBorder="1" applyAlignment="1">
      <alignment horizontal="left" vertical="top"/>
    </xf>
    <xf numFmtId="0" fontId="1" fillId="17" borderId="4" xfId="0" applyFont="1" applyFill="1" applyBorder="1" applyAlignment="1">
      <alignment horizontal="left" vertical="top"/>
    </xf>
    <xf numFmtId="0" fontId="1" fillId="24" borderId="4" xfId="0" applyFont="1" applyFill="1" applyBorder="1" applyAlignment="1">
      <alignment horizontal="left" vertical="top"/>
    </xf>
    <xf numFmtId="0" fontId="1" fillId="23" borderId="4" xfId="0" applyFont="1" applyFill="1" applyBorder="1" applyAlignment="1">
      <alignment horizontal="left" vertical="top"/>
    </xf>
    <xf numFmtId="0" fontId="1" fillId="18" borderId="4" xfId="0" applyFont="1" applyFill="1" applyBorder="1" applyAlignment="1">
      <alignment horizontal="left" vertical="top"/>
    </xf>
    <xf numFmtId="0" fontId="1" fillId="0" borderId="6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79" fontId="1" fillId="0" borderId="4" xfId="0" applyNumberFormat="1" applyFont="1" applyBorder="1" applyAlignment="1">
      <alignment horizontal="left" vertical="top"/>
    </xf>
    <xf numFmtId="179" fontId="1" fillId="22" borderId="4" xfId="0" applyNumberFormat="1" applyFont="1" applyFill="1" applyBorder="1" applyAlignment="1">
      <alignment horizontal="left" vertical="top"/>
    </xf>
    <xf numFmtId="179" fontId="1" fillId="17" borderId="4" xfId="0" applyNumberFormat="1" applyFont="1" applyFill="1" applyBorder="1" applyAlignment="1">
      <alignment horizontal="left" vertical="top"/>
    </xf>
    <xf numFmtId="179" fontId="1" fillId="18" borderId="4" xfId="0" applyNumberFormat="1" applyFont="1" applyFill="1" applyBorder="1" applyAlignment="1">
      <alignment horizontal="left" vertical="top"/>
    </xf>
    <xf numFmtId="179" fontId="1" fillId="24" borderId="4" xfId="0" applyNumberFormat="1" applyFont="1" applyFill="1" applyBorder="1" applyAlignment="1">
      <alignment horizontal="left" vertical="top"/>
    </xf>
    <xf numFmtId="179" fontId="1" fillId="23" borderId="4" xfId="0" applyNumberFormat="1" applyFont="1" applyFill="1" applyBorder="1" applyAlignment="1">
      <alignment horizontal="left" vertical="top"/>
    </xf>
    <xf numFmtId="169" fontId="1" fillId="0" borderId="4" xfId="0" quotePrefix="1" applyNumberFormat="1" applyFont="1" applyBorder="1" applyAlignment="1">
      <alignment horizontal="left" vertical="top"/>
    </xf>
    <xf numFmtId="169" fontId="1" fillId="0" borderId="0" xfId="0" quotePrefix="1" applyNumberFormat="1" applyFont="1" applyAlignment="1">
      <alignment horizontal="left" vertical="top"/>
    </xf>
    <xf numFmtId="179" fontId="1" fillId="0" borderId="4" xfId="0" quotePrefix="1" applyNumberFormat="1" applyFont="1" applyBorder="1" applyAlignment="1">
      <alignment horizontal="left" vertical="top"/>
    </xf>
    <xf numFmtId="179" fontId="1" fillId="23" borderId="4" xfId="0" quotePrefix="1" applyNumberFormat="1" applyFont="1" applyFill="1" applyBorder="1" applyAlignment="1">
      <alignment horizontal="left" vertical="top"/>
    </xf>
    <xf numFmtId="179" fontId="1" fillId="31" borderId="4" xfId="0" quotePrefix="1" applyNumberFormat="1" applyFont="1" applyFill="1" applyBorder="1" applyAlignment="1">
      <alignment horizontal="left" vertical="top"/>
    </xf>
    <xf numFmtId="0" fontId="1" fillId="32" borderId="4" xfId="0" applyFont="1" applyFill="1" applyBorder="1" applyAlignment="1">
      <alignment horizontal="left" vertical="top"/>
    </xf>
    <xf numFmtId="22" fontId="1" fillId="0" borderId="4" xfId="0" applyNumberFormat="1" applyFont="1" applyBorder="1" applyAlignment="1">
      <alignment horizontal="left" vertical="top"/>
    </xf>
    <xf numFmtId="22" fontId="1" fillId="0" borderId="4" xfId="0" quotePrefix="1" applyNumberFormat="1" applyFont="1" applyBorder="1" applyAlignment="1">
      <alignment horizontal="left" vertical="top"/>
    </xf>
    <xf numFmtId="22" fontId="1" fillId="31" borderId="4" xfId="0" quotePrefix="1" applyNumberFormat="1" applyFont="1" applyFill="1" applyBorder="1" applyAlignment="1">
      <alignment horizontal="left" vertical="top"/>
    </xf>
    <xf numFmtId="22" fontId="1" fillId="17" borderId="4" xfId="0" quotePrefix="1" applyNumberFormat="1" applyFont="1" applyFill="1" applyBorder="1" applyAlignment="1">
      <alignment horizontal="left" vertical="top"/>
    </xf>
    <xf numFmtId="22" fontId="1" fillId="18" borderId="4" xfId="0" quotePrefix="1" applyNumberFormat="1" applyFont="1" applyFill="1" applyBorder="1" applyAlignment="1">
      <alignment horizontal="left" vertical="top"/>
    </xf>
    <xf numFmtId="22" fontId="1" fillId="24" borderId="4" xfId="0" quotePrefix="1" applyNumberFormat="1" applyFont="1" applyFill="1" applyBorder="1" applyAlignment="1">
      <alignment horizontal="left" vertical="top"/>
    </xf>
    <xf numFmtId="22" fontId="1" fillId="15" borderId="4" xfId="0" quotePrefix="1" applyNumberFormat="1" applyFont="1" applyFill="1" applyBorder="1" applyAlignment="1">
      <alignment horizontal="left" vertical="top"/>
    </xf>
    <xf numFmtId="22" fontId="1" fillId="32" borderId="4" xfId="0" quotePrefix="1" applyNumberFormat="1" applyFont="1" applyFill="1" applyBorder="1" applyAlignment="1">
      <alignment horizontal="left" vertical="top"/>
    </xf>
    <xf numFmtId="22" fontId="1" fillId="23" borderId="4" xfId="0" quotePrefix="1" applyNumberFormat="1" applyFont="1" applyFill="1" applyBorder="1" applyAlignment="1">
      <alignment horizontal="left" vertical="top"/>
    </xf>
    <xf numFmtId="22" fontId="1" fillId="17" borderId="4" xfId="0" applyNumberFormat="1" applyFont="1" applyFill="1" applyBorder="1" applyAlignment="1">
      <alignment horizontal="left" vertical="top"/>
    </xf>
    <xf numFmtId="22" fontId="1" fillId="18" borderId="4" xfId="0" applyNumberFormat="1" applyFont="1" applyFill="1" applyBorder="1" applyAlignment="1">
      <alignment horizontal="left" vertical="top"/>
    </xf>
    <xf numFmtId="22" fontId="1" fillId="24" borderId="4" xfId="0" applyNumberFormat="1" applyFont="1" applyFill="1" applyBorder="1" applyAlignment="1">
      <alignment horizontal="left" vertical="top"/>
    </xf>
    <xf numFmtId="22" fontId="1" fillId="23" borderId="4" xfId="0" applyNumberFormat="1" applyFont="1" applyFill="1" applyBorder="1" applyAlignment="1">
      <alignment horizontal="left" vertical="top"/>
    </xf>
    <xf numFmtId="22" fontId="1" fillId="31" borderId="4" xfId="0" applyNumberFormat="1" applyFont="1" applyFill="1" applyBorder="1" applyAlignment="1">
      <alignment horizontal="left" vertical="top"/>
    </xf>
    <xf numFmtId="22" fontId="1" fillId="22" borderId="4" xfId="0" applyNumberFormat="1" applyFont="1" applyFill="1" applyBorder="1" applyAlignment="1">
      <alignment horizontal="left" vertical="top"/>
    </xf>
    <xf numFmtId="22" fontId="1" fillId="15" borderId="4" xfId="0" applyNumberFormat="1" applyFont="1" applyFill="1" applyBorder="1" applyAlignment="1">
      <alignment horizontal="left" vertical="top"/>
    </xf>
    <xf numFmtId="22" fontId="1" fillId="32" borderId="4" xfId="0" applyNumberFormat="1" applyFont="1" applyFill="1" applyBorder="1" applyAlignment="1">
      <alignment horizontal="left" vertical="top"/>
    </xf>
    <xf numFmtId="179" fontId="1" fillId="17" borderId="4" xfId="0" quotePrefix="1" applyNumberFormat="1" applyFont="1" applyFill="1" applyBorder="1" applyAlignment="1">
      <alignment horizontal="left" vertical="top"/>
    </xf>
    <xf numFmtId="179" fontId="1" fillId="18" borderId="4" xfId="0" quotePrefix="1" applyNumberFormat="1" applyFont="1" applyFill="1" applyBorder="1" applyAlignment="1">
      <alignment horizontal="left" vertical="top"/>
    </xf>
    <xf numFmtId="179" fontId="1" fillId="24" borderId="4" xfId="0" quotePrefix="1" applyNumberFormat="1" applyFont="1" applyFill="1" applyBorder="1" applyAlignment="1">
      <alignment horizontal="left" vertical="top"/>
    </xf>
    <xf numFmtId="179" fontId="1" fillId="15" borderId="4" xfId="0" quotePrefix="1" applyNumberFormat="1" applyFont="1" applyFill="1" applyBorder="1" applyAlignment="1">
      <alignment horizontal="left" vertical="top"/>
    </xf>
    <xf numFmtId="179" fontId="1" fillId="32" borderId="4" xfId="0" quotePrefix="1" applyNumberFormat="1" applyFont="1" applyFill="1" applyBorder="1" applyAlignment="1">
      <alignment horizontal="left" vertical="top"/>
    </xf>
    <xf numFmtId="179" fontId="1" fillId="15" borderId="4" xfId="0" applyNumberFormat="1" applyFont="1" applyFill="1" applyBorder="1" applyAlignment="1">
      <alignment horizontal="left" vertical="top"/>
    </xf>
    <xf numFmtId="179" fontId="1" fillId="32" borderId="4" xfId="0" applyNumberFormat="1" applyFont="1" applyFill="1" applyBorder="1" applyAlignment="1">
      <alignment horizontal="left" vertical="top"/>
    </xf>
    <xf numFmtId="0" fontId="1" fillId="24" borderId="4" xfId="0" quotePrefix="1" applyFont="1" applyFill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/>
    </xf>
    <xf numFmtId="0" fontId="1" fillId="32" borderId="4" xfId="0" quotePrefix="1" applyFont="1" applyFill="1" applyBorder="1" applyAlignment="1">
      <alignment horizontal="left" vertical="top"/>
    </xf>
    <xf numFmtId="0" fontId="1" fillId="15" borderId="4" xfId="0" quotePrefix="1" applyFont="1" applyFill="1" applyBorder="1" applyAlignment="1">
      <alignment horizontal="left" vertical="top"/>
    </xf>
    <xf numFmtId="0" fontId="1" fillId="18" borderId="4" xfId="0" quotePrefix="1" applyFont="1" applyFill="1" applyBorder="1" applyAlignment="1">
      <alignment horizontal="left" vertical="top"/>
    </xf>
    <xf numFmtId="0" fontId="1" fillId="17" borderId="4" xfId="0" quotePrefix="1" applyFont="1" applyFill="1" applyBorder="1" applyAlignment="1">
      <alignment horizontal="left" vertical="top"/>
    </xf>
    <xf numFmtId="0" fontId="1" fillId="31" borderId="4" xfId="0" quotePrefix="1" applyFont="1" applyFill="1" applyBorder="1" applyAlignment="1">
      <alignment horizontal="left" vertical="top"/>
    </xf>
    <xf numFmtId="0" fontId="1" fillId="23" borderId="4" xfId="0" quotePrefix="1" applyFont="1" applyFill="1" applyBorder="1" applyAlignment="1">
      <alignment horizontal="left" vertical="top"/>
    </xf>
    <xf numFmtId="0" fontId="48" fillId="20" borderId="4" xfId="0" applyFont="1" applyFill="1" applyBorder="1" applyAlignment="1">
      <alignment horizontal="left" vertical="center"/>
    </xf>
    <xf numFmtId="20" fontId="1" fillId="23" borderId="4" xfId="0" quotePrefix="1" applyNumberFormat="1" applyFont="1" applyFill="1" applyBorder="1" applyAlignment="1">
      <alignment horizontal="left" vertical="top"/>
    </xf>
    <xf numFmtId="20" fontId="1" fillId="23" borderId="4" xfId="0" applyNumberFormat="1" applyFont="1" applyFill="1" applyBorder="1" applyAlignment="1">
      <alignment horizontal="left" vertical="top"/>
    </xf>
    <xf numFmtId="169" fontId="1" fillId="23" borderId="4" xfId="0" quotePrefix="1" applyNumberFormat="1" applyFont="1" applyFill="1" applyBorder="1" applyAlignment="1">
      <alignment horizontal="left" vertical="top"/>
    </xf>
    <xf numFmtId="20" fontId="1" fillId="31" borderId="4" xfId="0" quotePrefix="1" applyNumberFormat="1" applyFont="1" applyFill="1" applyBorder="1" applyAlignment="1">
      <alignment horizontal="left" vertical="top"/>
    </xf>
    <xf numFmtId="0" fontId="48" fillId="0" borderId="49" xfId="0" applyFont="1" applyBorder="1" applyAlignment="1">
      <alignment horizontal="left" vertical="center"/>
    </xf>
    <xf numFmtId="0" fontId="48" fillId="0" borderId="50" xfId="0" applyFont="1" applyBorder="1" applyAlignment="1">
      <alignment horizontal="left" vertical="center"/>
    </xf>
    <xf numFmtId="0" fontId="48" fillId="0" borderId="50" xfId="3" applyNumberFormat="1" applyFont="1" applyFill="1" applyBorder="1" applyAlignment="1">
      <alignment horizontal="left" vertical="center"/>
    </xf>
    <xf numFmtId="175" fontId="1" fillId="0" borderId="50" xfId="5" applyNumberFormat="1" applyFont="1" applyBorder="1" applyAlignment="1">
      <alignment horizontal="left" vertical="center"/>
    </xf>
    <xf numFmtId="0" fontId="1" fillId="0" borderId="50" xfId="5" applyNumberFormat="1" applyFont="1" applyBorder="1" applyAlignment="1">
      <alignment horizontal="left" vertical="center"/>
    </xf>
    <xf numFmtId="0" fontId="1" fillId="0" borderId="51" xfId="5" applyNumberFormat="1" applyFont="1" applyBorder="1" applyAlignment="1">
      <alignment horizontal="left" vertical="center"/>
    </xf>
    <xf numFmtId="0" fontId="48" fillId="0" borderId="22" xfId="0" applyFont="1" applyBorder="1" applyAlignment="1">
      <alignment horizontal="left" vertical="center"/>
    </xf>
    <xf numFmtId="0" fontId="1" fillId="0" borderId="23" xfId="5" applyNumberFormat="1" applyFont="1" applyBorder="1" applyAlignment="1">
      <alignment horizontal="left" vertical="center"/>
    </xf>
    <xf numFmtId="0" fontId="48" fillId="0" borderId="24" xfId="0" applyFont="1" applyBorder="1" applyAlignment="1">
      <alignment horizontal="left" vertical="center"/>
    </xf>
    <xf numFmtId="0" fontId="48" fillId="0" borderId="25" xfId="0" applyFont="1" applyBorder="1" applyAlignment="1">
      <alignment horizontal="left" vertical="center"/>
    </xf>
    <xf numFmtId="0" fontId="48" fillId="0" borderId="25" xfId="3" applyNumberFormat="1" applyFont="1" applyFill="1" applyBorder="1" applyAlignment="1">
      <alignment horizontal="left" vertical="center"/>
    </xf>
    <xf numFmtId="175" fontId="1" fillId="0" borderId="25" xfId="5" applyNumberFormat="1" applyFont="1" applyBorder="1" applyAlignment="1">
      <alignment horizontal="left" vertical="center"/>
    </xf>
    <xf numFmtId="0" fontId="1" fillId="0" borderId="25" xfId="5" applyNumberFormat="1" applyFont="1" applyBorder="1" applyAlignment="1">
      <alignment horizontal="left" vertical="center"/>
    </xf>
    <xf numFmtId="0" fontId="1" fillId="0" borderId="26" xfId="5" applyNumberFormat="1" applyFont="1" applyBorder="1" applyAlignment="1">
      <alignment horizontal="left" vertical="center"/>
    </xf>
    <xf numFmtId="0" fontId="48" fillId="0" borderId="78" xfId="0" applyFont="1" applyBorder="1" applyAlignment="1">
      <alignment horizontal="left" vertical="center"/>
    </xf>
    <xf numFmtId="0" fontId="48" fillId="0" borderId="79" xfId="0" applyFont="1" applyBorder="1" applyAlignment="1">
      <alignment horizontal="left" vertical="center"/>
    </xf>
    <xf numFmtId="0" fontId="48" fillId="0" borderId="79" xfId="3" applyNumberFormat="1" applyFont="1" applyFill="1" applyBorder="1" applyAlignment="1">
      <alignment horizontal="left" vertical="center"/>
    </xf>
    <xf numFmtId="175" fontId="1" fillId="0" borderId="79" xfId="5" applyNumberFormat="1" applyFont="1" applyBorder="1" applyAlignment="1">
      <alignment horizontal="left" vertical="center"/>
    </xf>
    <xf numFmtId="0" fontId="1" fillId="0" borderId="79" xfId="5" applyNumberFormat="1" applyFont="1" applyBorder="1" applyAlignment="1">
      <alignment horizontal="left" vertical="center"/>
    </xf>
    <xf numFmtId="0" fontId="1" fillId="0" borderId="80" xfId="5" applyNumberFormat="1" applyFont="1" applyBorder="1" applyAlignment="1">
      <alignment horizontal="left" vertical="center"/>
    </xf>
    <xf numFmtId="0" fontId="0" fillId="0" borderId="50" xfId="0" applyBorder="1" applyAlignment="1">
      <alignment wrapText="1"/>
    </xf>
    <xf numFmtId="0" fontId="0" fillId="27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278" borderId="25" xfId="0" applyFill="1" applyBorder="1" applyAlignment="1">
      <alignment wrapText="1"/>
    </xf>
    <xf numFmtId="0" fontId="35" fillId="0" borderId="49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32" fillId="0" borderId="84" xfId="0" applyFont="1" applyBorder="1"/>
    <xf numFmtId="0" fontId="32" fillId="0" borderId="68" xfId="0" applyFont="1" applyBorder="1"/>
    <xf numFmtId="0" fontId="35" fillId="0" borderId="51" xfId="0" applyFont="1" applyBorder="1" applyAlignment="1">
      <alignment horizontal="left" vertical="center"/>
    </xf>
    <xf numFmtId="0" fontId="35" fillId="0" borderId="26" xfId="0" applyFont="1" applyBorder="1" applyAlignment="1">
      <alignment horizontal="left" vertical="center"/>
    </xf>
    <xf numFmtId="9" fontId="48" fillId="0" borderId="0" xfId="3" applyFont="1" applyFill="1" applyBorder="1" applyAlignment="1">
      <alignment horizontal="left" vertical="top"/>
    </xf>
    <xf numFmtId="9" fontId="48" fillId="0" borderId="0" xfId="3" applyFont="1" applyFill="1" applyBorder="1" applyAlignment="1">
      <alignment horizontal="left" vertical="top" wrapText="1"/>
    </xf>
    <xf numFmtId="9" fontId="48" fillId="0" borderId="0" xfId="3" quotePrefix="1" applyFont="1" applyFill="1" applyBorder="1" applyAlignment="1">
      <alignment horizontal="left" vertical="top"/>
    </xf>
    <xf numFmtId="9" fontId="48" fillId="0" borderId="50" xfId="3" applyFont="1" applyFill="1" applyBorder="1" applyAlignment="1">
      <alignment horizontal="left" vertical="top"/>
    </xf>
    <xf numFmtId="9" fontId="48" fillId="0" borderId="4" xfId="3" applyFont="1" applyFill="1" applyBorder="1" applyAlignment="1">
      <alignment horizontal="left" vertical="top"/>
    </xf>
    <xf numFmtId="9" fontId="48" fillId="33" borderId="4" xfId="3" applyFont="1" applyFill="1" applyBorder="1" applyAlignment="1">
      <alignment horizontal="left" vertical="top"/>
    </xf>
    <xf numFmtId="9" fontId="48" fillId="0" borderId="25" xfId="3" applyFont="1" applyFill="1" applyBorder="1" applyAlignment="1">
      <alignment horizontal="left" vertical="top"/>
    </xf>
    <xf numFmtId="9" fontId="48" fillId="0" borderId="79" xfId="3" quotePrefix="1" applyFont="1" applyFill="1" applyBorder="1" applyAlignment="1">
      <alignment horizontal="left" vertical="top"/>
    </xf>
    <xf numFmtId="9" fontId="48" fillId="0" borderId="6" xfId="3" applyFont="1" applyFill="1" applyBorder="1" applyAlignment="1">
      <alignment horizontal="left" vertical="top"/>
    </xf>
    <xf numFmtId="9" fontId="48" fillId="17" borderId="0" xfId="3" applyFont="1" applyFill="1" applyBorder="1" applyAlignment="1">
      <alignment horizontal="left" vertical="top"/>
    </xf>
    <xf numFmtId="9" fontId="48" fillId="31" borderId="0" xfId="3" applyFont="1" applyFill="1" applyBorder="1" applyAlignment="1">
      <alignment horizontal="left" vertical="top"/>
    </xf>
    <xf numFmtId="9" fontId="48" fillId="22" borderId="0" xfId="3" applyFont="1" applyFill="1" applyBorder="1" applyAlignment="1">
      <alignment horizontal="left" vertical="top"/>
    </xf>
    <xf numFmtId="9" fontId="48" fillId="20" borderId="0" xfId="3" applyFont="1" applyFill="1" applyBorder="1" applyAlignment="1">
      <alignment horizontal="left" vertical="top"/>
    </xf>
    <xf numFmtId="0" fontId="48" fillId="0" borderId="0" xfId="0" applyFont="1" applyAlignment="1">
      <alignment horizontal="left" vertical="top"/>
    </xf>
    <xf numFmtId="0" fontId="48" fillId="19" borderId="0" xfId="0" applyFont="1" applyFill="1" applyAlignment="1">
      <alignment horizontal="left" vertical="top"/>
    </xf>
    <xf numFmtId="0" fontId="48" fillId="19" borderId="0" xfId="0" applyFont="1" applyFill="1" applyAlignment="1">
      <alignment horizontal="left" vertical="top" wrapText="1"/>
    </xf>
    <xf numFmtId="181" fontId="48" fillId="0" borderId="0" xfId="3" applyNumberFormat="1" applyFont="1" applyFill="1" applyBorder="1" applyAlignment="1">
      <alignment horizontal="left" vertical="top"/>
    </xf>
    <xf numFmtId="176" fontId="1" fillId="0" borderId="0" xfId="5" applyNumberFormat="1" applyFont="1" applyBorder="1" applyAlignment="1">
      <alignment horizontal="left" vertical="top"/>
    </xf>
    <xf numFmtId="0" fontId="1" fillId="0" borderId="0" xfId="5" applyNumberFormat="1" applyFont="1" applyBorder="1" applyAlignment="1">
      <alignment horizontal="left" vertical="top"/>
    </xf>
    <xf numFmtId="176" fontId="48" fillId="0" borderId="0" xfId="3" applyNumberFormat="1" applyFont="1" applyFill="1" applyBorder="1" applyAlignment="1">
      <alignment horizontal="left" vertical="top"/>
    </xf>
    <xf numFmtId="170" fontId="48" fillId="19" borderId="0" xfId="0" applyNumberFormat="1" applyFont="1" applyFill="1" applyAlignment="1">
      <alignment horizontal="left" vertical="top"/>
    </xf>
    <xf numFmtId="0" fontId="48" fillId="0" borderId="0" xfId="0" applyFont="1" applyAlignment="1">
      <alignment horizontal="left" vertical="top" wrapText="1"/>
    </xf>
    <xf numFmtId="170" fontId="48" fillId="0" borderId="0" xfId="0" applyNumberFormat="1" applyFont="1" applyAlignment="1">
      <alignment horizontal="left" vertical="top"/>
    </xf>
    <xf numFmtId="49" fontId="48" fillId="0" borderId="0" xfId="0" applyNumberFormat="1" applyFont="1" applyAlignment="1">
      <alignment horizontal="left" vertical="top"/>
    </xf>
    <xf numFmtId="9" fontId="48" fillId="0" borderId="0" xfId="0" applyNumberFormat="1" applyFont="1" applyAlignment="1">
      <alignment horizontal="left" vertical="top"/>
    </xf>
    <xf numFmtId="174" fontId="48" fillId="0" borderId="0" xfId="0" applyNumberFormat="1" applyFont="1" applyAlignment="1">
      <alignment horizontal="left" vertical="top"/>
    </xf>
    <xf numFmtId="1" fontId="48" fillId="0" borderId="0" xfId="0" applyNumberFormat="1" applyFont="1" applyAlignment="1">
      <alignment horizontal="left" vertical="top"/>
    </xf>
    <xf numFmtId="167" fontId="48" fillId="0" borderId="0" xfId="0" applyNumberFormat="1" applyFont="1" applyAlignment="1">
      <alignment horizontal="left" vertical="top"/>
    </xf>
    <xf numFmtId="181" fontId="1" fillId="0" borderId="0" xfId="5" applyNumberFormat="1" applyFont="1" applyBorder="1" applyAlignment="1">
      <alignment horizontal="left" vertical="top"/>
    </xf>
    <xf numFmtId="9" fontId="48" fillId="0" borderId="0" xfId="0" applyNumberFormat="1" applyFont="1" applyAlignment="1">
      <alignment horizontal="left" vertical="top" wrapText="1"/>
    </xf>
    <xf numFmtId="175" fontId="1" fillId="0" borderId="0" xfId="5" applyNumberFormat="1" applyFont="1" applyBorder="1" applyAlignment="1">
      <alignment horizontal="left" vertical="top"/>
    </xf>
    <xf numFmtId="176" fontId="48" fillId="0" borderId="0" xfId="3" applyNumberFormat="1" applyFont="1" applyFill="1" applyBorder="1" applyAlignment="1">
      <alignment horizontal="left" vertical="top" wrapText="1"/>
    </xf>
    <xf numFmtId="170" fontId="48" fillId="19" borderId="0" xfId="0" applyNumberFormat="1" applyFont="1" applyFill="1" applyAlignment="1">
      <alignment horizontal="left" vertical="top" wrapText="1"/>
    </xf>
    <xf numFmtId="170" fontId="48" fillId="0" borderId="0" xfId="0" applyNumberFormat="1" applyFont="1" applyAlignment="1">
      <alignment horizontal="left" vertical="top" wrapText="1"/>
    </xf>
    <xf numFmtId="174" fontId="48" fillId="0" borderId="0" xfId="0" applyNumberFormat="1" applyFont="1" applyAlignment="1">
      <alignment horizontal="left" vertical="top" wrapText="1"/>
    </xf>
    <xf numFmtId="1" fontId="48" fillId="0" borderId="0" xfId="0" applyNumberFormat="1" applyFont="1" applyAlignment="1">
      <alignment horizontal="left" vertical="top" wrapText="1"/>
    </xf>
    <xf numFmtId="167" fontId="48" fillId="0" borderId="0" xfId="0" applyNumberFormat="1" applyFont="1" applyAlignment="1">
      <alignment horizontal="left" vertical="top" wrapText="1"/>
    </xf>
    <xf numFmtId="0" fontId="48" fillId="0" borderId="50" xfId="0" applyFont="1" applyBorder="1" applyAlignment="1">
      <alignment horizontal="left" vertical="top"/>
    </xf>
    <xf numFmtId="0" fontId="48" fillId="0" borderId="50" xfId="0" applyFont="1" applyBorder="1" applyAlignment="1">
      <alignment horizontal="left" vertical="top" wrapText="1"/>
    </xf>
    <xf numFmtId="181" fontId="1" fillId="0" borderId="51" xfId="5" applyNumberFormat="1" applyFont="1" applyBorder="1" applyAlignment="1">
      <alignment horizontal="left" vertical="top"/>
    </xf>
    <xf numFmtId="0" fontId="48" fillId="0" borderId="4" xfId="0" applyFont="1" applyBorder="1" applyAlignment="1">
      <alignment horizontal="left" vertical="top"/>
    </xf>
    <xf numFmtId="0" fontId="48" fillId="33" borderId="4" xfId="0" applyFont="1" applyFill="1" applyBorder="1" applyAlignment="1">
      <alignment horizontal="left" vertical="top"/>
    </xf>
    <xf numFmtId="0" fontId="48" fillId="0" borderId="4" xfId="0" applyFont="1" applyBorder="1" applyAlignment="1">
      <alignment horizontal="left" vertical="top" wrapText="1"/>
    </xf>
    <xf numFmtId="181" fontId="1" fillId="0" borderId="23" xfId="5" applyNumberFormat="1" applyFont="1" applyBorder="1" applyAlignment="1">
      <alignment horizontal="left" vertical="top"/>
    </xf>
    <xf numFmtId="9" fontId="48" fillId="0" borderId="4" xfId="0" applyNumberFormat="1" applyFont="1" applyBorder="1" applyAlignment="1">
      <alignment horizontal="left" vertical="top"/>
    </xf>
    <xf numFmtId="0" fontId="48" fillId="33" borderId="4" xfId="0" applyFont="1" applyFill="1" applyBorder="1" applyAlignment="1">
      <alignment horizontal="left" vertical="top" wrapText="1"/>
    </xf>
    <xf numFmtId="0" fontId="48" fillId="0" borderId="25" xfId="0" applyFont="1" applyBorder="1" applyAlignment="1">
      <alignment horizontal="left" vertical="top"/>
    </xf>
    <xf numFmtId="9" fontId="48" fillId="0" borderId="25" xfId="0" applyNumberFormat="1" applyFont="1" applyBorder="1" applyAlignment="1">
      <alignment horizontal="left" vertical="top"/>
    </xf>
    <xf numFmtId="0" fontId="48" fillId="0" borderId="25" xfId="0" applyFont="1" applyBorder="1" applyAlignment="1">
      <alignment horizontal="left" vertical="top" wrapText="1"/>
    </xf>
    <xf numFmtId="181" fontId="1" fillId="0" borderId="26" xfId="5" applyNumberFormat="1" applyFont="1" applyBorder="1" applyAlignment="1">
      <alignment horizontal="left" vertical="top"/>
    </xf>
    <xf numFmtId="0" fontId="48" fillId="15" borderId="4" xfId="0" applyFont="1" applyFill="1" applyBorder="1" applyAlignment="1">
      <alignment horizontal="left" vertical="top"/>
    </xf>
    <xf numFmtId="0" fontId="48" fillId="0" borderId="79" xfId="0" applyFont="1" applyBorder="1" applyAlignment="1">
      <alignment horizontal="left" vertical="top"/>
    </xf>
    <xf numFmtId="0" fontId="48" fillId="15" borderId="79" xfId="0" applyFont="1" applyFill="1" applyBorder="1" applyAlignment="1">
      <alignment horizontal="left" vertical="top"/>
    </xf>
    <xf numFmtId="181" fontId="1" fillId="0" borderId="80" xfId="5" applyNumberFormat="1" applyFont="1" applyBorder="1" applyAlignment="1">
      <alignment horizontal="left" vertical="top"/>
    </xf>
    <xf numFmtId="0" fontId="48" fillId="15" borderId="50" xfId="0" applyFont="1" applyFill="1" applyBorder="1" applyAlignment="1">
      <alignment horizontal="left" vertical="top"/>
    </xf>
    <xf numFmtId="0" fontId="1" fillId="0" borderId="0" xfId="5" applyNumberFormat="1" applyFont="1" applyFill="1" applyBorder="1" applyAlignment="1">
      <alignment horizontal="left" vertical="top"/>
    </xf>
    <xf numFmtId="181" fontId="48" fillId="0" borderId="51" xfId="6" applyNumberFormat="1" applyFont="1" applyBorder="1" applyAlignment="1">
      <alignment horizontal="left" vertical="top" wrapText="1"/>
    </xf>
    <xf numFmtId="181" fontId="48" fillId="0" borderId="23" xfId="6" applyNumberFormat="1" applyFont="1" applyBorder="1" applyAlignment="1">
      <alignment horizontal="left" vertical="top" wrapText="1"/>
    </xf>
    <xf numFmtId="0" fontId="48" fillId="15" borderId="25" xfId="0" applyFont="1" applyFill="1" applyBorder="1" applyAlignment="1">
      <alignment horizontal="left" vertical="top"/>
    </xf>
    <xf numFmtId="181" fontId="48" fillId="0" borderId="26" xfId="6" applyNumberFormat="1" applyFont="1" applyBorder="1" applyAlignment="1">
      <alignment horizontal="left" vertical="top" wrapText="1"/>
    </xf>
    <xf numFmtId="0" fontId="48" fillId="0" borderId="60" xfId="0" applyFont="1" applyBorder="1" applyAlignment="1">
      <alignment horizontal="left" vertical="top"/>
    </xf>
    <xf numFmtId="181" fontId="48" fillId="0" borderId="83" xfId="6" applyNumberFormat="1" applyFont="1" applyBorder="1" applyAlignment="1">
      <alignment horizontal="left" vertical="top" wrapText="1"/>
    </xf>
    <xf numFmtId="14" fontId="48" fillId="0" borderId="0" xfId="0" applyNumberFormat="1" applyFont="1" applyAlignment="1">
      <alignment horizontal="left" vertical="top"/>
    </xf>
    <xf numFmtId="0" fontId="48" fillId="14" borderId="50" xfId="0" applyFont="1" applyFill="1" applyBorder="1" applyAlignment="1">
      <alignment horizontal="left" vertical="top"/>
    </xf>
    <xf numFmtId="0" fontId="48" fillId="14" borderId="4" xfId="0" applyFont="1" applyFill="1" applyBorder="1" applyAlignment="1">
      <alignment horizontal="left" vertical="top"/>
    </xf>
    <xf numFmtId="0" fontId="48" fillId="14" borderId="25" xfId="0" applyFont="1" applyFill="1" applyBorder="1" applyAlignment="1">
      <alignment horizontal="left" vertical="top"/>
    </xf>
    <xf numFmtId="0" fontId="48" fillId="17" borderId="50" xfId="0" applyFont="1" applyFill="1" applyBorder="1" applyAlignment="1">
      <alignment horizontal="left" vertical="top"/>
    </xf>
    <xf numFmtId="0" fontId="48" fillId="17" borderId="4" xfId="0" applyFont="1" applyFill="1" applyBorder="1" applyAlignment="1">
      <alignment horizontal="left" vertical="top"/>
    </xf>
    <xf numFmtId="180" fontId="48" fillId="0" borderId="0" xfId="3" applyNumberFormat="1" applyFont="1" applyFill="1" applyBorder="1" applyAlignment="1">
      <alignment horizontal="left" vertical="top"/>
    </xf>
    <xf numFmtId="0" fontId="48" fillId="0" borderId="6" xfId="0" applyFont="1" applyBorder="1" applyAlignment="1">
      <alignment horizontal="left" vertical="top"/>
    </xf>
    <xf numFmtId="181" fontId="1" fillId="0" borderId="82" xfId="5" applyNumberFormat="1" applyFont="1" applyBorder="1" applyAlignment="1">
      <alignment horizontal="left" vertical="top"/>
    </xf>
    <xf numFmtId="0" fontId="48" fillId="17" borderId="4" xfId="0" applyFont="1" applyFill="1" applyBorder="1" applyAlignment="1">
      <alignment horizontal="left" vertical="top" wrapText="1"/>
    </xf>
    <xf numFmtId="0" fontId="48" fillId="18" borderId="4" xfId="0" applyFont="1" applyFill="1" applyBorder="1" applyAlignment="1">
      <alignment horizontal="left" vertical="top"/>
    </xf>
    <xf numFmtId="0" fontId="48" fillId="70" borderId="4" xfId="0" applyFont="1" applyFill="1" applyBorder="1" applyAlignment="1">
      <alignment horizontal="left" vertical="top"/>
    </xf>
    <xf numFmtId="0" fontId="48" fillId="17" borderId="25" xfId="0" applyFont="1" applyFill="1" applyBorder="1" applyAlignment="1">
      <alignment horizontal="left" vertical="top"/>
    </xf>
    <xf numFmtId="0" fontId="48" fillId="70" borderId="25" xfId="0" applyFont="1" applyFill="1" applyBorder="1" applyAlignment="1">
      <alignment horizontal="left" vertical="top"/>
    </xf>
    <xf numFmtId="0" fontId="48" fillId="70" borderId="50" xfId="0" applyFont="1" applyFill="1" applyBorder="1" applyAlignment="1">
      <alignment horizontal="left" vertical="top"/>
    </xf>
    <xf numFmtId="0" fontId="48" fillId="17" borderId="25" xfId="0" applyFont="1" applyFill="1" applyBorder="1" applyAlignment="1">
      <alignment horizontal="left" vertical="top" wrapText="1"/>
    </xf>
    <xf numFmtId="0" fontId="48" fillId="17" borderId="6" xfId="0" applyFont="1" applyFill="1" applyBorder="1" applyAlignment="1">
      <alignment horizontal="left" vertical="top" wrapText="1"/>
    </xf>
    <xf numFmtId="0" fontId="48" fillId="0" borderId="71" xfId="0" applyFont="1" applyBorder="1" applyAlignment="1">
      <alignment horizontal="left" vertical="top"/>
    </xf>
    <xf numFmtId="0" fontId="48" fillId="8" borderId="71" xfId="0" applyFont="1" applyFill="1" applyBorder="1" applyAlignment="1">
      <alignment horizontal="left" vertical="top"/>
    </xf>
    <xf numFmtId="0" fontId="48" fillId="15" borderId="71" xfId="0" applyFont="1" applyFill="1" applyBorder="1" applyAlignment="1">
      <alignment horizontal="left" vertical="top"/>
    </xf>
    <xf numFmtId="0" fontId="48" fillId="17" borderId="71" xfId="0" applyFont="1" applyFill="1" applyBorder="1" applyAlignment="1">
      <alignment horizontal="left" vertical="top"/>
    </xf>
    <xf numFmtId="181" fontId="48" fillId="0" borderId="81" xfId="6" applyNumberFormat="1" applyFont="1" applyBorder="1" applyAlignment="1">
      <alignment horizontal="left" vertical="top" wrapText="1"/>
    </xf>
    <xf numFmtId="0" fontId="48" fillId="0" borderId="79" xfId="0" applyFont="1" applyBorder="1" applyAlignment="1">
      <alignment horizontal="left" vertical="top" wrapText="1"/>
    </xf>
    <xf numFmtId="181" fontId="1" fillId="0" borderId="4" xfId="5" applyNumberFormat="1" applyFont="1" applyBorder="1" applyAlignment="1">
      <alignment horizontal="left" vertical="top"/>
    </xf>
    <xf numFmtId="175" fontId="1" fillId="0" borderId="4" xfId="5" applyNumberFormat="1" applyFont="1" applyBorder="1" applyAlignment="1">
      <alignment horizontal="left" vertical="top"/>
    </xf>
    <xf numFmtId="0" fontId="1" fillId="0" borderId="4" xfId="5" applyNumberFormat="1" applyFont="1" applyBorder="1" applyAlignment="1">
      <alignment horizontal="left" vertical="top"/>
    </xf>
    <xf numFmtId="176" fontId="48" fillId="0" borderId="4" xfId="3" applyNumberFormat="1" applyFont="1" applyFill="1" applyBorder="1" applyAlignment="1">
      <alignment horizontal="left" vertical="top"/>
    </xf>
    <xf numFmtId="0" fontId="48" fillId="17" borderId="0" xfId="0" applyFont="1" applyFill="1" applyAlignment="1">
      <alignment horizontal="left" vertical="top"/>
    </xf>
    <xf numFmtId="0" fontId="48" fillId="17" borderId="0" xfId="0" applyFont="1" applyFill="1" applyAlignment="1">
      <alignment horizontal="left" vertical="top" wrapText="1"/>
    </xf>
    <xf numFmtId="0" fontId="48" fillId="31" borderId="0" xfId="0" applyFont="1" applyFill="1" applyAlignment="1">
      <alignment horizontal="left" vertical="top"/>
    </xf>
    <xf numFmtId="181" fontId="1" fillId="31" borderId="0" xfId="5" applyNumberFormat="1" applyFont="1" applyFill="1" applyBorder="1" applyAlignment="1">
      <alignment horizontal="left" vertical="top"/>
    </xf>
    <xf numFmtId="175" fontId="1" fillId="31" borderId="0" xfId="5" applyNumberFormat="1" applyFont="1" applyFill="1" applyBorder="1" applyAlignment="1">
      <alignment horizontal="left" vertical="top"/>
    </xf>
    <xf numFmtId="0" fontId="1" fillId="31" borderId="0" xfId="5" applyNumberFormat="1" applyFont="1" applyFill="1" applyBorder="1" applyAlignment="1">
      <alignment horizontal="left" vertical="top"/>
    </xf>
    <xf numFmtId="0" fontId="48" fillId="22" borderId="0" xfId="0" applyFont="1" applyFill="1" applyAlignment="1">
      <alignment horizontal="left" vertical="top"/>
    </xf>
    <xf numFmtId="0" fontId="48" fillId="22" borderId="0" xfId="0" applyFont="1" applyFill="1" applyAlignment="1">
      <alignment horizontal="left" vertical="top" wrapText="1"/>
    </xf>
    <xf numFmtId="181" fontId="1" fillId="22" borderId="0" xfId="5" applyNumberFormat="1" applyFont="1" applyFill="1" applyBorder="1" applyAlignment="1">
      <alignment horizontal="left" vertical="top"/>
    </xf>
    <xf numFmtId="175" fontId="1" fillId="22" borderId="0" xfId="5" applyNumberFormat="1" applyFont="1" applyFill="1" applyBorder="1" applyAlignment="1">
      <alignment horizontal="left" vertical="top"/>
    </xf>
    <xf numFmtId="0" fontId="1" fillId="22" borderId="0" xfId="5" applyNumberFormat="1" applyFont="1" applyFill="1" applyBorder="1" applyAlignment="1">
      <alignment horizontal="left" vertical="top"/>
    </xf>
    <xf numFmtId="176" fontId="48" fillId="22" borderId="0" xfId="3" applyNumberFormat="1" applyFont="1" applyFill="1" applyBorder="1" applyAlignment="1">
      <alignment horizontal="left" vertical="top"/>
    </xf>
    <xf numFmtId="0" fontId="48" fillId="20" borderId="0" xfId="0" applyFont="1" applyFill="1" applyAlignment="1">
      <alignment horizontal="left" vertical="top"/>
    </xf>
    <xf numFmtId="181" fontId="1" fillId="20" borderId="0" xfId="5" applyNumberFormat="1" applyFont="1" applyFill="1" applyBorder="1" applyAlignment="1">
      <alignment horizontal="left" vertical="top"/>
    </xf>
    <xf numFmtId="175" fontId="1" fillId="20" borderId="0" xfId="5" applyNumberFormat="1" applyFont="1" applyFill="1" applyBorder="1" applyAlignment="1">
      <alignment horizontal="left" vertical="top"/>
    </xf>
    <xf numFmtId="0" fontId="1" fillId="20" borderId="0" xfId="5" applyNumberFormat="1" applyFont="1" applyFill="1" applyBorder="1" applyAlignment="1">
      <alignment horizontal="left" vertical="top"/>
    </xf>
    <xf numFmtId="176" fontId="48" fillId="20" borderId="0" xfId="3" applyNumberFormat="1" applyFont="1" applyFill="1" applyBorder="1" applyAlignment="1">
      <alignment horizontal="left" vertical="top"/>
    </xf>
    <xf numFmtId="49" fontId="48" fillId="0" borderId="0" xfId="0" applyNumberFormat="1" applyFont="1" applyAlignment="1">
      <alignment horizontal="left" vertical="top" wrapText="1"/>
    </xf>
    <xf numFmtId="1" fontId="48" fillId="0" borderId="0" xfId="0" applyNumberFormat="1" applyFont="1" applyAlignment="1">
      <alignment horizontal="left" vertical="top" textRotation="90" wrapText="1"/>
    </xf>
    <xf numFmtId="9" fontId="48" fillId="0" borderId="0" xfId="0" applyNumberFormat="1" applyFont="1" applyAlignment="1">
      <alignment horizontal="left" vertical="top" textRotation="90" wrapText="1"/>
    </xf>
    <xf numFmtId="174" fontId="48" fillId="0" borderId="0" xfId="0" applyNumberFormat="1" applyFont="1" applyAlignment="1">
      <alignment horizontal="left" vertical="top" textRotation="90"/>
    </xf>
    <xf numFmtId="176" fontId="1" fillId="0" borderId="0" xfId="5" applyNumberFormat="1" applyFont="1" applyFill="1" applyBorder="1" applyAlignment="1">
      <alignment horizontal="left" vertical="top"/>
    </xf>
    <xf numFmtId="0" fontId="1" fillId="0" borderId="5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48" fillId="0" borderId="60" xfId="6" quotePrefix="1" applyFont="1" applyBorder="1" applyAlignment="1">
      <alignment horizontal="left" vertical="top"/>
    </xf>
    <xf numFmtId="9" fontId="48" fillId="0" borderId="60" xfId="6" applyNumberFormat="1" applyFont="1" applyBorder="1" applyAlignment="1">
      <alignment horizontal="left" vertical="top" wrapText="1"/>
    </xf>
    <xf numFmtId="0" fontId="48" fillId="0" borderId="50" xfId="6" quotePrefix="1" applyFont="1" applyBorder="1" applyAlignment="1">
      <alignment horizontal="left" vertical="top"/>
    </xf>
    <xf numFmtId="9" fontId="48" fillId="0" borderId="50" xfId="6" applyNumberFormat="1" applyFont="1" applyBorder="1" applyAlignment="1">
      <alignment horizontal="left" vertical="top" wrapText="1"/>
    </xf>
    <xf numFmtId="0" fontId="48" fillId="0" borderId="4" xfId="6" quotePrefix="1" applyFont="1" applyBorder="1" applyAlignment="1">
      <alignment horizontal="left" vertical="top"/>
    </xf>
    <xf numFmtId="9" fontId="48" fillId="0" borderId="4" xfId="6" applyNumberFormat="1" applyFont="1" applyBorder="1" applyAlignment="1">
      <alignment horizontal="left" vertical="top" wrapText="1"/>
    </xf>
    <xf numFmtId="0" fontId="48" fillId="0" borderId="25" xfId="6" quotePrefix="1" applyFont="1" applyBorder="1" applyAlignment="1">
      <alignment horizontal="left" vertical="top"/>
    </xf>
    <xf numFmtId="9" fontId="48" fillId="0" borderId="25" xfId="6" applyNumberFormat="1" applyFont="1" applyBorder="1" applyAlignment="1">
      <alignment horizontal="left" vertical="top" wrapText="1"/>
    </xf>
    <xf numFmtId="0" fontId="48" fillId="19" borderId="71" xfId="6" quotePrefix="1" applyFont="1" applyFill="1" applyBorder="1" applyAlignment="1">
      <alignment horizontal="left" vertical="top"/>
    </xf>
    <xf numFmtId="0" fontId="48" fillId="0" borderId="25" xfId="6" quotePrefix="1" applyFont="1" applyBorder="1" applyAlignment="1">
      <alignment horizontal="left" vertical="top" wrapText="1"/>
    </xf>
    <xf numFmtId="0" fontId="48" fillId="0" borderId="71" xfId="6" quotePrefix="1" applyFont="1" applyBorder="1" applyAlignment="1">
      <alignment horizontal="left" vertical="top"/>
    </xf>
    <xf numFmtId="9" fontId="48" fillId="0" borderId="71" xfId="6" applyNumberFormat="1" applyFont="1" applyBorder="1" applyAlignment="1">
      <alignment horizontal="left" vertical="top" wrapText="1"/>
    </xf>
    <xf numFmtId="0" fontId="1" fillId="19" borderId="4" xfId="0" applyFont="1" applyFill="1" applyBorder="1" applyAlignment="1">
      <alignment horizontal="left" vertical="top" wrapText="1"/>
    </xf>
    <xf numFmtId="0" fontId="1" fillId="279" borderId="4" xfId="0" applyFont="1" applyFill="1" applyBorder="1" applyAlignment="1">
      <alignment horizontal="left" vertical="top" wrapText="1"/>
    </xf>
    <xf numFmtId="0" fontId="1" fillId="278" borderId="4" xfId="0" applyFont="1" applyFill="1" applyBorder="1" applyAlignment="1">
      <alignment horizontal="left" vertical="top" wrapText="1"/>
    </xf>
    <xf numFmtId="176" fontId="1" fillId="0" borderId="4" xfId="5" applyNumberFormat="1" applyFont="1" applyBorder="1" applyAlignment="1">
      <alignment horizontal="left" vertical="top"/>
    </xf>
    <xf numFmtId="176" fontId="1" fillId="31" borderId="0" xfId="5" applyNumberFormat="1" applyFont="1" applyFill="1" applyBorder="1" applyAlignment="1">
      <alignment horizontal="left" vertical="top"/>
    </xf>
    <xf numFmtId="176" fontId="1" fillId="22" borderId="0" xfId="5" applyNumberFormat="1" applyFont="1" applyFill="1" applyBorder="1" applyAlignment="1">
      <alignment horizontal="left" vertical="top"/>
    </xf>
    <xf numFmtId="176" fontId="1" fillId="20" borderId="0" xfId="5" applyNumberFormat="1" applyFont="1" applyFill="1" applyBorder="1" applyAlignment="1">
      <alignment horizontal="left" vertical="top"/>
    </xf>
    <xf numFmtId="0" fontId="48" fillId="0" borderId="79" xfId="6" quotePrefix="1" applyFont="1" applyBorder="1" applyAlignment="1">
      <alignment horizontal="left" vertical="top"/>
    </xf>
    <xf numFmtId="0" fontId="48" fillId="0" borderId="79" xfId="6" quotePrefix="1" applyFont="1" applyBorder="1" applyAlignment="1">
      <alignment horizontal="left" vertical="top" wrapText="1"/>
    </xf>
    <xf numFmtId="9" fontId="48" fillId="0" borderId="79" xfId="6" applyNumberFormat="1" applyFont="1" applyBorder="1" applyAlignment="1">
      <alignment horizontal="left" vertical="top" wrapText="1"/>
    </xf>
    <xf numFmtId="181" fontId="48" fillId="0" borderId="80" xfId="6" applyNumberFormat="1" applyFont="1" applyBorder="1" applyAlignment="1">
      <alignment horizontal="left" vertical="top" wrapText="1"/>
    </xf>
    <xf numFmtId="0" fontId="1" fillId="19" borderId="50" xfId="0" applyFont="1" applyFill="1" applyBorder="1" applyAlignment="1">
      <alignment horizontal="left" vertical="top" wrapText="1"/>
    </xf>
    <xf numFmtId="0" fontId="1" fillId="280" borderId="25" xfId="0" applyFont="1" applyFill="1" applyBorder="1" applyAlignment="1">
      <alignment horizontal="left" vertical="top" wrapText="1"/>
    </xf>
    <xf numFmtId="0" fontId="48" fillId="0" borderId="70" xfId="0" applyFont="1" applyBorder="1" applyAlignment="1">
      <alignment horizontal="left" vertical="top"/>
    </xf>
    <xf numFmtId="0" fontId="48" fillId="33" borderId="25" xfId="0" applyFont="1" applyFill="1" applyBorder="1" applyAlignment="1">
      <alignment horizontal="left" vertical="top" wrapText="1"/>
    </xf>
    <xf numFmtId="0" fontId="48" fillId="0" borderId="85" xfId="0" applyFont="1" applyBorder="1" applyAlignment="1">
      <alignment horizontal="left" vertical="top"/>
    </xf>
    <xf numFmtId="0" fontId="48" fillId="0" borderId="62" xfId="0" applyFont="1" applyBorder="1" applyAlignment="1">
      <alignment horizontal="left" vertical="top"/>
    </xf>
    <xf numFmtId="0" fontId="48" fillId="0" borderId="8" xfId="0" applyFont="1" applyBorder="1" applyAlignment="1">
      <alignment horizontal="left" vertical="top"/>
    </xf>
    <xf numFmtId="0" fontId="48" fillId="0" borderId="65" xfId="0" applyFont="1" applyBorder="1" applyAlignment="1">
      <alignment horizontal="left" vertical="top"/>
    </xf>
    <xf numFmtId="0" fontId="48" fillId="0" borderId="66" xfId="0" applyFont="1" applyBorder="1" applyAlignment="1">
      <alignment horizontal="left" vertical="top"/>
    </xf>
    <xf numFmtId="0" fontId="48" fillId="0" borderId="61" xfId="0" applyFont="1" applyBorder="1" applyAlignment="1">
      <alignment horizontal="left" vertical="top"/>
    </xf>
    <xf numFmtId="0" fontId="48" fillId="0" borderId="86" xfId="0" applyFont="1" applyBorder="1" applyAlignment="1">
      <alignment horizontal="left" vertical="top"/>
    </xf>
    <xf numFmtId="0" fontId="48" fillId="0" borderId="67" xfId="0" applyFont="1" applyBorder="1" applyAlignment="1">
      <alignment horizontal="left" vertical="top"/>
    </xf>
    <xf numFmtId="0" fontId="48" fillId="0" borderId="28" xfId="0" applyFont="1" applyBorder="1" applyAlignment="1">
      <alignment horizontal="left" vertical="top"/>
    </xf>
    <xf numFmtId="0" fontId="48" fillId="0" borderId="29" xfId="0" applyFont="1" applyBorder="1" applyAlignment="1">
      <alignment horizontal="left" vertical="top"/>
    </xf>
    <xf numFmtId="9" fontId="48" fillId="0" borderId="29" xfId="3" applyFont="1" applyFill="1" applyBorder="1" applyAlignment="1">
      <alignment horizontal="left" vertical="top"/>
    </xf>
    <xf numFmtId="181" fontId="1" fillId="0" borderId="30" xfId="5" applyNumberFormat="1" applyFont="1" applyBorder="1" applyAlignment="1">
      <alignment horizontal="left" vertical="top"/>
    </xf>
    <xf numFmtId="0" fontId="48" fillId="0" borderId="31" xfId="0" applyFont="1" applyBorder="1" applyAlignment="1">
      <alignment horizontal="left" vertical="top"/>
    </xf>
    <xf numFmtId="0" fontId="48" fillId="0" borderId="10" xfId="0" applyFont="1" applyBorder="1" applyAlignment="1">
      <alignment horizontal="left" vertical="top"/>
    </xf>
    <xf numFmtId="9" fontId="48" fillId="0" borderId="10" xfId="3" applyFont="1" applyFill="1" applyBorder="1" applyAlignment="1">
      <alignment horizontal="left" vertical="top"/>
    </xf>
    <xf numFmtId="181" fontId="1" fillId="0" borderId="32" xfId="5" applyNumberFormat="1" applyFont="1" applyBorder="1" applyAlignment="1">
      <alignment horizontal="left" vertical="top"/>
    </xf>
    <xf numFmtId="0" fontId="48" fillId="0" borderId="43" xfId="0" applyFont="1" applyBorder="1" applyAlignment="1">
      <alignment horizontal="left" vertical="top"/>
    </xf>
    <xf numFmtId="0" fontId="48" fillId="0" borderId="44" xfId="0" applyFont="1" applyBorder="1" applyAlignment="1">
      <alignment horizontal="left" vertical="top"/>
    </xf>
    <xf numFmtId="9" fontId="48" fillId="0" borderId="44" xfId="3" applyFont="1" applyFill="1" applyBorder="1" applyAlignment="1">
      <alignment horizontal="left" vertical="top"/>
    </xf>
    <xf numFmtId="181" fontId="1" fillId="0" borderId="45" xfId="5" applyNumberFormat="1" applyFont="1" applyBorder="1" applyAlignment="1">
      <alignment horizontal="left" vertical="top"/>
    </xf>
    <xf numFmtId="0" fontId="48" fillId="15" borderId="29" xfId="0" applyFont="1" applyFill="1" applyBorder="1" applyAlignment="1">
      <alignment horizontal="left" vertical="top"/>
    </xf>
    <xf numFmtId="0" fontId="48" fillId="15" borderId="10" xfId="0" applyFont="1" applyFill="1" applyBorder="1" applyAlignment="1">
      <alignment horizontal="left" vertical="top"/>
    </xf>
    <xf numFmtId="0" fontId="48" fillId="15" borderId="44" xfId="0" applyFont="1" applyFill="1" applyBorder="1" applyAlignment="1">
      <alignment horizontal="left" vertical="top"/>
    </xf>
    <xf numFmtId="0" fontId="48" fillId="15" borderId="50" xfId="0" applyFont="1" applyFill="1" applyBorder="1" applyAlignment="1">
      <alignment vertical="top"/>
    </xf>
    <xf numFmtId="0" fontId="48" fillId="15" borderId="4" xfId="0" applyFont="1" applyFill="1" applyBorder="1" applyAlignment="1">
      <alignment vertical="top"/>
    </xf>
    <xf numFmtId="0" fontId="48" fillId="15" borderId="25" xfId="0" applyFont="1" applyFill="1" applyBorder="1" applyAlignment="1">
      <alignment vertical="top"/>
    </xf>
    <xf numFmtId="0" fontId="48" fillId="113" borderId="50" xfId="0" applyFont="1" applyFill="1" applyBorder="1" applyAlignment="1">
      <alignment vertical="top"/>
    </xf>
    <xf numFmtId="0" fontId="48" fillId="113" borderId="4" xfId="0" applyFont="1" applyFill="1" applyBorder="1" applyAlignment="1">
      <alignment vertical="top"/>
    </xf>
    <xf numFmtId="0" fontId="48" fillId="19" borderId="29" xfId="0" applyFont="1" applyFill="1" applyBorder="1" applyAlignment="1">
      <alignment vertical="top"/>
    </xf>
    <xf numFmtId="0" fontId="48" fillId="19" borderId="10" xfId="0" applyFont="1" applyFill="1" applyBorder="1" applyAlignment="1">
      <alignment vertical="top"/>
    </xf>
    <xf numFmtId="0" fontId="48" fillId="19" borderId="44" xfId="0" applyFont="1" applyFill="1" applyBorder="1" applyAlignment="1">
      <alignment vertical="top"/>
    </xf>
    <xf numFmtId="0" fontId="48" fillId="15" borderId="0" xfId="0" applyFont="1" applyFill="1" applyAlignment="1">
      <alignment horizontal="left" vertical="top"/>
    </xf>
    <xf numFmtId="0" fontId="48" fillId="19" borderId="0" xfId="0" applyFont="1" applyFill="1" applyAlignment="1">
      <alignment vertical="top"/>
    </xf>
    <xf numFmtId="181" fontId="1" fillId="0" borderId="67" xfId="5" applyNumberFormat="1" applyFont="1" applyBorder="1" applyAlignment="1">
      <alignment horizontal="left" vertical="top"/>
    </xf>
    <xf numFmtId="9" fontId="48" fillId="0" borderId="10" xfId="3" quotePrefix="1" applyFont="1" applyFill="1" applyBorder="1" applyAlignment="1">
      <alignment horizontal="left" vertical="top"/>
    </xf>
    <xf numFmtId="181" fontId="1" fillId="0" borderId="10" xfId="5" applyNumberFormat="1" applyFont="1" applyBorder="1" applyAlignment="1">
      <alignment horizontal="left" vertical="top"/>
    </xf>
    <xf numFmtId="0" fontId="48" fillId="19" borderId="10" xfId="0" applyFont="1" applyFill="1" applyBorder="1" applyAlignment="1">
      <alignment horizontal="left" vertical="top"/>
    </xf>
    <xf numFmtId="0" fontId="48" fillId="0" borderId="10" xfId="0" applyFont="1" applyBorder="1" applyAlignment="1">
      <alignment horizontal="left" vertical="top" wrapText="1"/>
    </xf>
    <xf numFmtId="166" fontId="11" fillId="0" borderId="4" xfId="0" applyNumberFormat="1" applyFont="1" applyBorder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 textRotation="90" wrapText="1"/>
    </xf>
    <xf numFmtId="1" fontId="11" fillId="0" borderId="4" xfId="0" applyNumberFormat="1" applyFont="1" applyBorder="1" applyAlignment="1">
      <alignment horizontal="center" vertical="center" textRotation="90" wrapText="1"/>
    </xf>
    <xf numFmtId="167" fontId="11" fillId="0" borderId="4" xfId="0" applyNumberFormat="1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166" fontId="11" fillId="0" borderId="4" xfId="0" applyNumberFormat="1" applyFont="1" applyBorder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9" fontId="11" fillId="0" borderId="4" xfId="0" applyNumberFormat="1" applyFont="1" applyBorder="1"/>
    <xf numFmtId="1" fontId="11" fillId="0" borderId="4" xfId="0" applyNumberFormat="1" applyFont="1" applyBorder="1" applyAlignment="1">
      <alignment horizontal="center" vertical="center"/>
    </xf>
    <xf numFmtId="0" fontId="11" fillId="20" borderId="4" xfId="0" applyFont="1" applyFill="1" applyBorder="1" applyAlignment="1">
      <alignment horizontal="left" vertical="center" wrapText="1"/>
    </xf>
    <xf numFmtId="166" fontId="11" fillId="18" borderId="4" xfId="0" applyNumberFormat="1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left" vertical="center"/>
    </xf>
    <xf numFmtId="9" fontId="11" fillId="0" borderId="4" xfId="0" applyNumberFormat="1" applyFont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7" fontId="11" fillId="0" borderId="4" xfId="0" applyNumberFormat="1" applyFont="1" applyBorder="1" applyAlignment="1">
      <alignment vertical="center"/>
    </xf>
    <xf numFmtId="166" fontId="11" fillId="0" borderId="4" xfId="0" applyNumberFormat="1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14" borderId="4" xfId="0" applyFont="1" applyFill="1" applyBorder="1"/>
    <xf numFmtId="0" fontId="11" fillId="18" borderId="4" xfId="0" applyFont="1" applyFill="1" applyBorder="1"/>
    <xf numFmtId="0" fontId="11" fillId="18" borderId="4" xfId="0" applyFont="1" applyFill="1" applyBorder="1" applyAlignment="1">
      <alignment wrapText="1"/>
    </xf>
    <xf numFmtId="0" fontId="11" fillId="20" borderId="4" xfId="0" applyFont="1" applyFill="1" applyBorder="1"/>
    <xf numFmtId="0" fontId="11" fillId="22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wrapText="1"/>
    </xf>
    <xf numFmtId="0" fontId="11" fillId="0" borderId="4" xfId="0" applyFont="1" applyBorder="1" applyAlignment="1">
      <alignment horizontal="center"/>
    </xf>
    <xf numFmtId="0" fontId="11" fillId="19" borderId="4" xfId="0" applyFont="1" applyFill="1" applyBorder="1" applyAlignment="1">
      <alignment vertical="center"/>
    </xf>
    <xf numFmtId="0" fontId="11" fillId="17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wrapText="1"/>
    </xf>
    <xf numFmtId="0" fontId="11" fillId="18" borderId="4" xfId="0" applyFont="1" applyFill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9" fontId="11" fillId="0" borderId="0" xfId="0" applyNumberFormat="1" applyFont="1"/>
    <xf numFmtId="1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textRotation="90" wrapText="1"/>
    </xf>
    <xf numFmtId="1" fontId="11" fillId="0" borderId="6" xfId="0" applyNumberFormat="1" applyFont="1" applyBorder="1" applyAlignment="1">
      <alignment horizontal="center" vertical="center" textRotation="90" wrapText="1"/>
    </xf>
    <xf numFmtId="167" fontId="11" fillId="0" borderId="6" xfId="0" applyNumberFormat="1" applyFont="1" applyBorder="1" applyAlignment="1">
      <alignment horizontal="center" vertical="center" textRotation="90"/>
    </xf>
    <xf numFmtId="0" fontId="11" fillId="0" borderId="6" xfId="0" applyFont="1" applyBorder="1" applyAlignment="1">
      <alignment horizontal="center" vertical="center" textRotation="90"/>
    </xf>
    <xf numFmtId="0" fontId="11" fillId="21" borderId="4" xfId="0" applyFont="1" applyFill="1" applyBorder="1"/>
    <xf numFmtId="0" fontId="11" fillId="21" borderId="4" xfId="0" applyFont="1" applyFill="1" applyBorder="1" applyAlignment="1">
      <alignment wrapText="1"/>
    </xf>
    <xf numFmtId="166" fontId="11" fillId="18" borderId="4" xfId="0" applyNumberFormat="1" applyFont="1" applyFill="1" applyBorder="1" applyAlignment="1">
      <alignment horizontal="center"/>
    </xf>
    <xf numFmtId="0" fontId="11" fillId="15" borderId="4" xfId="0" applyFont="1" applyFill="1" applyBorder="1" applyAlignment="1">
      <alignment vertical="center"/>
    </xf>
    <xf numFmtId="0" fontId="11" fillId="15" borderId="4" xfId="0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166" fontId="11" fillId="0" borderId="4" xfId="0" applyNumberFormat="1" applyFont="1" applyBorder="1" applyAlignment="1">
      <alignment horizontal="center" wrapText="1"/>
    </xf>
    <xf numFmtId="9" fontId="11" fillId="0" borderId="4" xfId="0" applyNumberFormat="1" applyFont="1" applyBorder="1" applyAlignment="1">
      <alignment textRotation="90" wrapText="1"/>
    </xf>
    <xf numFmtId="0" fontId="15" fillId="0" borderId="6" xfId="0" applyFont="1" applyBorder="1" applyAlignment="1">
      <alignment horizontal="left" vertical="center" wrapText="1"/>
    </xf>
    <xf numFmtId="0" fontId="10" fillId="14" borderId="4" xfId="2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 textRotation="90"/>
    </xf>
    <xf numFmtId="0" fontId="11" fillId="0" borderId="5" xfId="0" applyFont="1" applyBorder="1" applyAlignment="1">
      <alignment horizontal="left" vertical="center" wrapText="1"/>
    </xf>
    <xf numFmtId="0" fontId="48" fillId="0" borderId="88" xfId="0" applyFont="1" applyBorder="1" applyAlignment="1">
      <alignment horizontal="left" vertical="top"/>
    </xf>
    <xf numFmtId="9" fontId="48" fillId="0" borderId="4" xfId="3" quotePrefix="1" applyFont="1" applyFill="1" applyBorder="1" applyAlignment="1">
      <alignment horizontal="left" vertical="top"/>
    </xf>
    <xf numFmtId="181" fontId="1" fillId="0" borderId="89" xfId="5" applyNumberFormat="1" applyFont="1" applyBorder="1" applyAlignment="1">
      <alignment horizontal="left" vertical="top"/>
    </xf>
    <xf numFmtId="0" fontId="48" fillId="0" borderId="87" xfId="0" applyFont="1" applyBorder="1" applyAlignment="1">
      <alignment vertical="top"/>
    </xf>
    <xf numFmtId="0" fontId="39" fillId="0" borderId="10" xfId="0" applyFont="1" applyBorder="1" applyAlignment="1">
      <alignment horizontal="left" vertical="top"/>
    </xf>
    <xf numFmtId="0" fontId="39" fillId="19" borderId="10" xfId="0" applyFont="1" applyFill="1" applyBorder="1" applyAlignment="1">
      <alignment horizontal="left" vertical="top"/>
    </xf>
    <xf numFmtId="176" fontId="40" fillId="0" borderId="0" xfId="5" applyNumberFormat="1" applyFont="1" applyBorder="1" applyAlignment="1">
      <alignment horizontal="left" vertical="top"/>
    </xf>
    <xf numFmtId="0" fontId="40" fillId="0" borderId="0" xfId="5" applyNumberFormat="1" applyFont="1" applyBorder="1" applyAlignment="1">
      <alignment horizontal="left" vertical="top"/>
    </xf>
    <xf numFmtId="176" fontId="39" fillId="0" borderId="0" xfId="3" applyNumberFormat="1" applyFont="1" applyFill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 wrapText="1"/>
    </xf>
    <xf numFmtId="170" fontId="39" fillId="0" borderId="0" xfId="0" applyNumberFormat="1" applyFont="1" applyAlignment="1">
      <alignment horizontal="left" vertical="top"/>
    </xf>
    <xf numFmtId="49" fontId="39" fillId="0" borderId="0" xfId="0" applyNumberFormat="1" applyFont="1" applyAlignment="1">
      <alignment horizontal="left" vertical="top"/>
    </xf>
    <xf numFmtId="9" fontId="39" fillId="0" borderId="0" xfId="0" applyNumberFormat="1" applyFont="1" applyAlignment="1">
      <alignment horizontal="left" vertical="top"/>
    </xf>
    <xf numFmtId="174" fontId="39" fillId="0" borderId="0" xfId="0" applyNumberFormat="1" applyFont="1" applyAlignment="1">
      <alignment horizontal="left" vertical="top"/>
    </xf>
    <xf numFmtId="1" fontId="39" fillId="0" borderId="0" xfId="0" applyNumberFormat="1" applyFont="1" applyAlignment="1">
      <alignment horizontal="left" vertical="top"/>
    </xf>
    <xf numFmtId="181" fontId="40" fillId="0" borderId="10" xfId="5" applyNumberFormat="1" applyFont="1" applyBorder="1" applyAlignment="1">
      <alignment horizontal="left" vertical="top"/>
    </xf>
    <xf numFmtId="175" fontId="40" fillId="0" borderId="0" xfId="5" applyNumberFormat="1" applyFont="1" applyBorder="1" applyAlignment="1">
      <alignment horizontal="left" vertical="top"/>
    </xf>
    <xf numFmtId="176" fontId="39" fillId="0" borderId="0" xfId="3" applyNumberFormat="1" applyFont="1" applyFill="1" applyBorder="1" applyAlignment="1">
      <alignment horizontal="left" vertical="top" wrapText="1"/>
    </xf>
    <xf numFmtId="9" fontId="39" fillId="0" borderId="10" xfId="3" quotePrefix="1" applyFont="1" applyFill="1" applyBorder="1" applyAlignment="1">
      <alignment horizontal="left" vertical="top"/>
    </xf>
    <xf numFmtId="0" fontId="39" fillId="0" borderId="10" xfId="0" applyFont="1" applyBorder="1" applyAlignment="1">
      <alignment horizontal="left" vertical="top" wrapText="1"/>
    </xf>
    <xf numFmtId="0" fontId="39" fillId="18" borderId="10" xfId="0" applyFont="1" applyFill="1" applyBorder="1" applyAlignment="1">
      <alignment horizontal="left" vertical="top"/>
    </xf>
    <xf numFmtId="0" fontId="39" fillId="18" borderId="10" xfId="0" applyFont="1" applyFill="1" applyBorder="1" applyAlignment="1">
      <alignment horizontal="left" vertical="top" wrapText="1"/>
    </xf>
    <xf numFmtId="0" fontId="39" fillId="18" borderId="10" xfId="0" applyFont="1" applyFill="1" applyBorder="1" applyAlignment="1">
      <alignment vertical="top"/>
    </xf>
    <xf numFmtId="9" fontId="39" fillId="0" borderId="0" xfId="3" quotePrefix="1" applyFont="1" applyFill="1" applyBorder="1" applyAlignment="1">
      <alignment horizontal="left" vertical="top"/>
    </xf>
    <xf numFmtId="181" fontId="40" fillId="0" borderId="0" xfId="5" applyNumberFormat="1" applyFont="1" applyBorder="1" applyAlignment="1">
      <alignment horizontal="left" vertical="top"/>
    </xf>
    <xf numFmtId="9" fontId="39" fillId="0" borderId="0" xfId="3" applyFont="1" applyFill="1" applyBorder="1" applyAlignment="1">
      <alignment horizontal="left" vertical="top"/>
    </xf>
    <xf numFmtId="182" fontId="40" fillId="0" borderId="10" xfId="5" applyNumberFormat="1" applyFont="1" applyBorder="1" applyAlignment="1">
      <alignment horizontal="left" vertical="top"/>
    </xf>
    <xf numFmtId="181" fontId="40" fillId="0" borderId="10" xfId="5" applyNumberFormat="1" applyFont="1" applyFill="1" applyBorder="1" applyAlignment="1">
      <alignment horizontal="left" vertical="top"/>
    </xf>
    <xf numFmtId="175" fontId="40" fillId="0" borderId="0" xfId="5" applyNumberFormat="1" applyFont="1" applyFill="1" applyBorder="1" applyAlignment="1">
      <alignment horizontal="left" vertical="top"/>
    </xf>
    <xf numFmtId="0" fontId="40" fillId="0" borderId="0" xfId="5" applyNumberFormat="1" applyFont="1" applyFill="1" applyBorder="1" applyAlignment="1">
      <alignment horizontal="left" vertical="top"/>
    </xf>
    <xf numFmtId="176" fontId="40" fillId="0" borderId="0" xfId="5" applyNumberFormat="1" applyFont="1" applyFill="1" applyBorder="1" applyAlignment="1">
      <alignment horizontal="left" vertical="top"/>
    </xf>
    <xf numFmtId="0" fontId="39" fillId="0" borderId="10" xfId="0" applyFont="1" applyBorder="1" applyAlignment="1">
      <alignment vertical="top" wrapText="1"/>
    </xf>
    <xf numFmtId="175" fontId="40" fillId="0" borderId="10" xfId="5" applyNumberFormat="1" applyFont="1" applyBorder="1" applyAlignment="1">
      <alignment horizontal="left" vertical="top"/>
    </xf>
    <xf numFmtId="175" fontId="40" fillId="0" borderId="10" xfId="5" applyNumberFormat="1" applyFont="1" applyFill="1" applyBorder="1" applyAlignment="1">
      <alignment horizontal="left" vertical="top"/>
    </xf>
    <xf numFmtId="1" fontId="40" fillId="0" borderId="0" xfId="5" applyNumberFormat="1" applyFont="1" applyBorder="1" applyAlignment="1">
      <alignment horizontal="left" vertical="top"/>
    </xf>
    <xf numFmtId="175" fontId="40" fillId="281" borderId="10" xfId="5" applyNumberFormat="1" applyFont="1" applyFill="1" applyBorder="1" applyAlignment="1">
      <alignment horizontal="left" vertical="top"/>
    </xf>
    <xf numFmtId="175" fontId="40" fillId="0" borderId="39" xfId="5" applyNumberFormat="1" applyFont="1" applyBorder="1" applyAlignment="1">
      <alignment horizontal="left" vertical="top"/>
    </xf>
    <xf numFmtId="175" fontId="40" fillId="281" borderId="39" xfId="5" applyNumberFormat="1" applyFont="1" applyFill="1" applyBorder="1" applyAlignment="1">
      <alignment horizontal="left" vertical="top"/>
    </xf>
    <xf numFmtId="175" fontId="40" fillId="0" borderId="39" xfId="5" applyNumberFormat="1" applyFont="1" applyFill="1" applyBorder="1" applyAlignment="1">
      <alignment horizontal="left" vertical="top"/>
    </xf>
    <xf numFmtId="175" fontId="40" fillId="281" borderId="41" xfId="5" applyNumberFormat="1" applyFont="1" applyFill="1" applyBorder="1" applyAlignment="1">
      <alignment horizontal="left" vertical="top"/>
    </xf>
    <xf numFmtId="175" fontId="40" fillId="0" borderId="41" xfId="5" applyNumberFormat="1" applyFont="1" applyFill="1" applyBorder="1" applyAlignment="1">
      <alignment horizontal="left" vertical="top"/>
    </xf>
    <xf numFmtId="175" fontId="40" fillId="0" borderId="42" xfId="5" applyNumberFormat="1" applyFont="1" applyFill="1" applyBorder="1" applyAlignment="1">
      <alignment horizontal="left" vertical="top"/>
    </xf>
    <xf numFmtId="1" fontId="40" fillId="0" borderId="2" xfId="5" applyNumberFormat="1" applyFont="1" applyBorder="1" applyAlignment="1">
      <alignment horizontal="left" vertical="top" textRotation="90"/>
    </xf>
    <xf numFmtId="1" fontId="40" fillId="0" borderId="2" xfId="5" applyNumberFormat="1" applyFont="1" applyFill="1" applyBorder="1" applyAlignment="1">
      <alignment horizontal="left" vertical="top" textRotation="90"/>
    </xf>
    <xf numFmtId="0" fontId="39" fillId="37" borderId="10" xfId="0" applyFont="1" applyFill="1" applyBorder="1" applyAlignment="1">
      <alignment horizontal="left" vertical="top" wrapText="1"/>
    </xf>
    <xf numFmtId="0" fontId="39" fillId="37" borderId="10" xfId="0" applyFont="1" applyFill="1" applyBorder="1" applyAlignment="1">
      <alignment horizontal="left" vertical="top"/>
    </xf>
    <xf numFmtId="0" fontId="0" fillId="24" borderId="4" xfId="0" applyFill="1" applyBorder="1"/>
    <xf numFmtId="9" fontId="0" fillId="24" borderId="4" xfId="0" applyNumberFormat="1" applyFill="1" applyBorder="1"/>
    <xf numFmtId="0" fontId="0" fillId="16" borderId="4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50" xfId="0" applyBorder="1" applyAlignment="1">
      <alignment horizontal="center" textRotation="90" wrapText="1"/>
    </xf>
    <xf numFmtId="0" fontId="0" fillId="0" borderId="51" xfId="0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16" fontId="0" fillId="0" borderId="0" xfId="0" applyNumberFormat="1" applyAlignment="1">
      <alignment horizontal="center" textRotation="90" wrapText="1"/>
    </xf>
    <xf numFmtId="0" fontId="0" fillId="15" borderId="4" xfId="0" applyFill="1" applyBorder="1" applyAlignment="1">
      <alignment wrapText="1"/>
    </xf>
    <xf numFmtId="0" fontId="0" fillId="15" borderId="4" xfId="0" applyFill="1" applyBorder="1"/>
    <xf numFmtId="0" fontId="0" fillId="0" borderId="90" xfId="0" applyBorder="1"/>
    <xf numFmtId="0" fontId="0" fillId="0" borderId="0" xfId="0" applyAlignment="1">
      <alignment vertical="center" wrapText="1"/>
    </xf>
    <xf numFmtId="0" fontId="0" fillId="19" borderId="0" xfId="0" applyFill="1" applyAlignment="1">
      <alignment vertical="center" wrapText="1"/>
    </xf>
    <xf numFmtId="181" fontId="39" fillId="0" borderId="0" xfId="3" applyNumberFormat="1" applyFont="1" applyFill="1" applyBorder="1" applyAlignment="1">
      <alignment horizontal="left" vertical="top"/>
    </xf>
    <xf numFmtId="9" fontId="39" fillId="0" borderId="0" xfId="3" applyFont="1" applyFill="1" applyBorder="1" applyAlignment="1">
      <alignment horizontal="left" vertical="top" wrapText="1"/>
    </xf>
    <xf numFmtId="182" fontId="40" fillId="0" borderId="0" xfId="5" applyNumberFormat="1" applyFont="1" applyBorder="1" applyAlignment="1">
      <alignment horizontal="left" vertical="top"/>
    </xf>
    <xf numFmtId="0" fontId="39" fillId="0" borderId="4" xfId="0" applyFont="1" applyBorder="1" applyAlignment="1">
      <alignment horizontal="left" vertical="top"/>
    </xf>
    <xf numFmtId="0" fontId="0" fillId="278" borderId="4" xfId="0" applyFill="1" applyBorder="1" applyAlignment="1">
      <alignment horizontal="left" vertical="top" wrapText="1"/>
    </xf>
    <xf numFmtId="0" fontId="39" fillId="0" borderId="4" xfId="0" applyFont="1" applyBorder="1" applyAlignment="1">
      <alignment horizontal="left" vertical="top" wrapText="1"/>
    </xf>
    <xf numFmtId="9" fontId="39" fillId="0" borderId="4" xfId="3" quotePrefix="1" applyFont="1" applyFill="1" applyBorder="1" applyAlignment="1">
      <alignment horizontal="left" vertical="top"/>
    </xf>
    <xf numFmtId="181" fontId="40" fillId="0" borderId="4" xfId="5" applyNumberFormat="1" applyFont="1" applyBorder="1" applyAlignment="1">
      <alignment horizontal="left" vertical="top"/>
    </xf>
    <xf numFmtId="1" fontId="40" fillId="0" borderId="4" xfId="5" applyNumberFormat="1" applyFont="1" applyBorder="1" applyAlignment="1">
      <alignment horizontal="left" vertical="top"/>
    </xf>
    <xf numFmtId="0" fontId="0" fillId="8" borderId="4" xfId="0" applyFill="1" applyBorder="1"/>
    <xf numFmtId="0" fontId="0" fillId="282" borderId="4" xfId="0" applyFill="1" applyBorder="1" applyAlignment="1">
      <alignment horizontal="left" vertical="top" wrapText="1"/>
    </xf>
    <xf numFmtId="0" fontId="0" fillId="0" borderId="4" xfId="0" applyBorder="1" applyAlignment="1">
      <alignment vertical="center" wrapText="1"/>
    </xf>
    <xf numFmtId="0" fontId="0" fillId="282" borderId="4" xfId="0" applyFill="1" applyBorder="1" applyAlignment="1">
      <alignment vertical="center" wrapText="1"/>
    </xf>
    <xf numFmtId="0" fontId="39" fillId="0" borderId="4" xfId="0" applyFont="1" applyBorder="1" applyAlignment="1">
      <alignment vertical="top" wrapText="1"/>
    </xf>
    <xf numFmtId="1" fontId="40" fillId="0" borderId="4" xfId="5" applyNumberFormat="1" applyFont="1" applyBorder="1" applyAlignment="1">
      <alignment horizontal="left" vertical="top" textRotation="90"/>
    </xf>
    <xf numFmtId="0" fontId="39" fillId="19" borderId="0" xfId="0" applyFont="1" applyFill="1" applyAlignment="1">
      <alignment horizontal="left" vertical="top"/>
    </xf>
    <xf numFmtId="0" fontId="39" fillId="19" borderId="0" xfId="0" applyFont="1" applyFill="1" applyAlignment="1">
      <alignment horizontal="left" vertical="top" wrapText="1"/>
    </xf>
    <xf numFmtId="170" fontId="39" fillId="19" borderId="0" xfId="0" applyNumberFormat="1" applyFont="1" applyFill="1" applyAlignment="1">
      <alignment horizontal="left" vertical="top"/>
    </xf>
    <xf numFmtId="167" fontId="39" fillId="0" borderId="0" xfId="0" applyNumberFormat="1" applyFont="1" applyAlignment="1">
      <alignment horizontal="left" vertical="top"/>
    </xf>
    <xf numFmtId="9" fontId="39" fillId="0" borderId="0" xfId="0" applyNumberFormat="1" applyFont="1" applyAlignment="1">
      <alignment horizontal="left" vertical="top" wrapText="1"/>
    </xf>
    <xf numFmtId="170" fontId="39" fillId="19" borderId="0" xfId="0" applyNumberFormat="1" applyFont="1" applyFill="1" applyAlignment="1">
      <alignment horizontal="left" vertical="top" wrapText="1"/>
    </xf>
    <xf numFmtId="170" fontId="39" fillId="0" borderId="0" xfId="0" applyNumberFormat="1" applyFont="1" applyAlignment="1">
      <alignment horizontal="left" vertical="top" wrapText="1"/>
    </xf>
    <xf numFmtId="174" fontId="39" fillId="0" borderId="0" xfId="0" applyNumberFormat="1" applyFont="1" applyAlignment="1">
      <alignment horizontal="left" vertical="top" wrapText="1"/>
    </xf>
    <xf numFmtId="1" fontId="39" fillId="0" borderId="0" xfId="0" applyNumberFormat="1" applyFont="1" applyAlignment="1">
      <alignment horizontal="left" vertical="top" wrapText="1"/>
    </xf>
    <xf numFmtId="167" fontId="3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84" xfId="0" applyBorder="1"/>
    <xf numFmtId="0" fontId="0" fillId="0" borderId="96" xfId="0" applyBorder="1"/>
    <xf numFmtId="0" fontId="0" fillId="0" borderId="97" xfId="0" applyBorder="1"/>
    <xf numFmtId="0" fontId="0" fillId="0" borderId="91" xfId="0" applyBorder="1"/>
    <xf numFmtId="0" fontId="0" fillId="283" borderId="105" xfId="0" applyFill="1" applyBorder="1"/>
    <xf numFmtId="0" fontId="0" fillId="0" borderId="105" xfId="0" applyBorder="1"/>
    <xf numFmtId="0" fontId="54" fillId="0" borderId="98" xfId="0" applyFont="1" applyBorder="1"/>
    <xf numFmtId="0" fontId="54" fillId="0" borderId="99" xfId="0" applyFont="1" applyBorder="1"/>
    <xf numFmtId="0" fontId="54" fillId="0" borderId="100" xfId="0" applyFont="1" applyBorder="1"/>
    <xf numFmtId="0" fontId="0" fillId="283" borderId="101" xfId="0" applyFill="1" applyBorder="1"/>
    <xf numFmtId="0" fontId="0" fillId="283" borderId="102" xfId="0" applyFill="1" applyBorder="1"/>
    <xf numFmtId="0" fontId="0" fillId="283" borderId="103" xfId="0" applyFill="1" applyBorder="1"/>
    <xf numFmtId="0" fontId="0" fillId="283" borderId="104" xfId="0" applyFill="1" applyBorder="1"/>
    <xf numFmtId="0" fontId="0" fillId="0" borderId="106" xfId="0" applyBorder="1"/>
    <xf numFmtId="0" fontId="0" fillId="0" borderId="107" xfId="0" applyBorder="1"/>
    <xf numFmtId="0" fontId="0" fillId="0" borderId="108" xfId="0" applyBorder="1"/>
    <xf numFmtId="0" fontId="0" fillId="283" borderId="106" xfId="0" applyFill="1" applyBorder="1"/>
    <xf numFmtId="0" fontId="0" fillId="283" borderId="107" xfId="0" applyFill="1" applyBorder="1"/>
    <xf numFmtId="0" fontId="0" fillId="283" borderId="108" xfId="0" applyFill="1" applyBorder="1"/>
    <xf numFmtId="0" fontId="49" fillId="283" borderId="107" xfId="0" applyFont="1" applyFill="1" applyBorder="1" applyAlignment="1">
      <alignment vertical="center"/>
    </xf>
    <xf numFmtId="0" fontId="49" fillId="283" borderId="106" xfId="0" applyFont="1" applyFill="1" applyBorder="1" applyAlignment="1">
      <alignment vertical="center"/>
    </xf>
    <xf numFmtId="0" fontId="0" fillId="283" borderId="109" xfId="0" applyFill="1" applyBorder="1"/>
    <xf numFmtId="0" fontId="0" fillId="283" borderId="110" xfId="0" applyFill="1" applyBorder="1"/>
    <xf numFmtId="0" fontId="0" fillId="0" borderId="101" xfId="0" applyBorder="1"/>
    <xf numFmtId="0" fontId="0" fillId="0" borderId="102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283" borderId="105" xfId="0" applyFill="1" applyBorder="1" applyAlignment="1">
      <alignment wrapText="1"/>
    </xf>
    <xf numFmtId="0" fontId="49" fillId="283" borderId="105" xfId="0" applyFont="1" applyFill="1" applyBorder="1" applyAlignment="1">
      <alignment vertical="center"/>
    </xf>
    <xf numFmtId="0" fontId="0" fillId="0" borderId="95" xfId="0" applyBorder="1"/>
    <xf numFmtId="0" fontId="54" fillId="0" borderId="114" xfId="0" applyFont="1" applyBorder="1"/>
    <xf numFmtId="0" fontId="54" fillId="0" borderId="115" xfId="0" applyFont="1" applyBorder="1"/>
    <xf numFmtId="0" fontId="54" fillId="0" borderId="116" xfId="0" applyFont="1" applyBorder="1"/>
    <xf numFmtId="0" fontId="0" fillId="0" borderId="114" xfId="0" applyBorder="1"/>
    <xf numFmtId="0" fontId="0" fillId="0" borderId="115" xfId="0" applyBorder="1"/>
    <xf numFmtId="0" fontId="0" fillId="0" borderId="116" xfId="0" applyBorder="1"/>
    <xf numFmtId="0" fontId="0" fillId="0" borderId="117" xfId="0" applyBorder="1"/>
    <xf numFmtId="0" fontId="0" fillId="0" borderId="118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48" fillId="0" borderId="70" xfId="6" quotePrefix="1" applyFont="1" applyBorder="1" applyAlignment="1">
      <alignment horizontal="center" vertical="top"/>
    </xf>
    <xf numFmtId="0" fontId="48" fillId="0" borderId="71" xfId="6" quotePrefix="1" applyFont="1" applyBorder="1" applyAlignment="1">
      <alignment horizontal="center" vertical="top"/>
    </xf>
    <xf numFmtId="0" fontId="48" fillId="0" borderId="50" xfId="0" applyFont="1" applyBorder="1" applyAlignment="1">
      <alignment horizontal="left" vertical="top"/>
    </xf>
    <xf numFmtId="0" fontId="48" fillId="0" borderId="4" xfId="0" applyFont="1" applyBorder="1" applyAlignment="1">
      <alignment horizontal="left" vertical="top"/>
    </xf>
    <xf numFmtId="0" fontId="48" fillId="0" borderId="25" xfId="0" applyFont="1" applyBorder="1" applyAlignment="1">
      <alignment horizontal="left" vertical="top"/>
    </xf>
    <xf numFmtId="0" fontId="48" fillId="0" borderId="70" xfId="0" applyFont="1" applyBorder="1" applyAlignment="1">
      <alignment horizontal="left" vertical="top"/>
    </xf>
    <xf numFmtId="0" fontId="48" fillId="0" borderId="60" xfId="0" applyFont="1" applyBorder="1" applyAlignment="1">
      <alignment horizontal="left" vertical="top"/>
    </xf>
    <xf numFmtId="0" fontId="48" fillId="0" borderId="71" xfId="0" applyFont="1" applyBorder="1" applyAlignment="1">
      <alignment horizontal="left" vertical="top"/>
    </xf>
    <xf numFmtId="0" fontId="48" fillId="0" borderId="70" xfId="0" applyFont="1" applyBorder="1" applyAlignment="1">
      <alignment horizontal="left" vertical="top" wrapText="1"/>
    </xf>
    <xf numFmtId="0" fontId="48" fillId="0" borderId="71" xfId="0" applyFont="1" applyBorder="1" applyAlignment="1">
      <alignment horizontal="left" vertical="top" wrapText="1"/>
    </xf>
    <xf numFmtId="0" fontId="48" fillId="113" borderId="70" xfId="0" applyFont="1" applyFill="1" applyBorder="1" applyAlignment="1">
      <alignment horizontal="left" vertical="top"/>
    </xf>
    <xf numFmtId="0" fontId="48" fillId="113" borderId="60" xfId="0" applyFont="1" applyFill="1" applyBorder="1" applyAlignment="1">
      <alignment horizontal="left" vertical="top"/>
    </xf>
    <xf numFmtId="0" fontId="48" fillId="113" borderId="71" xfId="0" applyFont="1" applyFill="1" applyBorder="1" applyAlignment="1">
      <alignment horizontal="left" vertical="top"/>
    </xf>
    <xf numFmtId="0" fontId="48" fillId="0" borderId="70" xfId="6" quotePrefix="1" applyFont="1" applyBorder="1" applyAlignment="1">
      <alignment horizontal="left" vertical="top"/>
    </xf>
    <xf numFmtId="0" fontId="48" fillId="0" borderId="60" xfId="6" quotePrefix="1" applyFont="1" applyBorder="1" applyAlignment="1">
      <alignment horizontal="left" vertical="top"/>
    </xf>
    <xf numFmtId="0" fontId="48" fillId="0" borderId="71" xfId="6" quotePrefix="1" applyFont="1" applyBorder="1" applyAlignment="1">
      <alignment horizontal="left" vertical="top"/>
    </xf>
    <xf numFmtId="0" fontId="48" fillId="147" borderId="70" xfId="6" quotePrefix="1" applyFont="1" applyFill="1" applyBorder="1" applyAlignment="1">
      <alignment horizontal="left" vertical="top"/>
    </xf>
    <xf numFmtId="0" fontId="48" fillId="147" borderId="60" xfId="6" quotePrefix="1" applyFont="1" applyFill="1" applyBorder="1" applyAlignment="1">
      <alignment horizontal="left" vertical="top"/>
    </xf>
    <xf numFmtId="0" fontId="48" fillId="147" borderId="71" xfId="6" quotePrefix="1" applyFont="1" applyFill="1" applyBorder="1" applyAlignment="1">
      <alignment horizontal="left" vertical="top"/>
    </xf>
    <xf numFmtId="0" fontId="48" fillId="19" borderId="70" xfId="6" quotePrefix="1" applyFont="1" applyFill="1" applyBorder="1" applyAlignment="1">
      <alignment horizontal="left" vertical="top"/>
    </xf>
    <xf numFmtId="0" fontId="48" fillId="19" borderId="71" xfId="6" quotePrefix="1" applyFont="1" applyFill="1" applyBorder="1" applyAlignment="1">
      <alignment horizontal="left" vertical="top"/>
    </xf>
    <xf numFmtId="0" fontId="48" fillId="19" borderId="11" xfId="0" applyFont="1" applyFill="1" applyBorder="1" applyAlignment="1">
      <alignment horizontal="center" vertical="center"/>
    </xf>
    <xf numFmtId="0" fontId="48" fillId="19" borderId="12" xfId="0" applyFont="1" applyFill="1" applyBorder="1" applyAlignment="1">
      <alignment horizontal="center" vertical="center"/>
    </xf>
    <xf numFmtId="0" fontId="48" fillId="0" borderId="11" xfId="0" applyFont="1" applyBorder="1" applyAlignment="1">
      <alignment horizontal="left" vertical="top"/>
    </xf>
    <xf numFmtId="0" fontId="48" fillId="0" borderId="12" xfId="0" applyFont="1" applyBorder="1" applyAlignment="1">
      <alignment horizontal="left" vertical="top"/>
    </xf>
    <xf numFmtId="0" fontId="48" fillId="0" borderId="29" xfId="0" applyFont="1" applyBorder="1" applyAlignment="1">
      <alignment horizontal="left" vertical="top"/>
    </xf>
    <xf numFmtId="0" fontId="48" fillId="0" borderId="10" xfId="0" applyFont="1" applyBorder="1" applyAlignment="1">
      <alignment horizontal="left" vertical="top"/>
    </xf>
    <xf numFmtId="0" fontId="48" fillId="33" borderId="70" xfId="0" applyFont="1" applyFill="1" applyBorder="1" applyAlignment="1">
      <alignment horizontal="center" vertical="top"/>
    </xf>
    <xf numFmtId="0" fontId="48" fillId="33" borderId="6" xfId="0" applyFont="1" applyFill="1" applyBorder="1" applyAlignment="1">
      <alignment horizontal="center" vertical="top"/>
    </xf>
    <xf numFmtId="0" fontId="48" fillId="15" borderId="70" xfId="0" applyFont="1" applyFill="1" applyBorder="1" applyAlignment="1">
      <alignment horizontal="left" vertical="top"/>
    </xf>
    <xf numFmtId="0" fontId="48" fillId="15" borderId="60" xfId="0" applyFont="1" applyFill="1" applyBorder="1" applyAlignment="1">
      <alignment horizontal="left" vertical="top"/>
    </xf>
    <xf numFmtId="0" fontId="48" fillId="15" borderId="71" xfId="0" applyFont="1" applyFill="1" applyBorder="1" applyAlignment="1">
      <alignment horizontal="left" vertical="top"/>
    </xf>
    <xf numFmtId="0" fontId="48" fillId="0" borderId="50" xfId="0" applyFont="1" applyBorder="1" applyAlignment="1">
      <alignment horizontal="center" vertical="top"/>
    </xf>
    <xf numFmtId="0" fontId="48" fillId="0" borderId="4" xfId="0" applyFont="1" applyBorder="1" applyAlignment="1">
      <alignment horizontal="center" vertical="top"/>
    </xf>
    <xf numFmtId="0" fontId="48" fillId="0" borderId="25" xfId="0" applyFont="1" applyBorder="1" applyAlignment="1">
      <alignment horizontal="center" vertical="top"/>
    </xf>
    <xf numFmtId="9" fontId="48" fillId="0" borderId="50" xfId="3" applyFont="1" applyFill="1" applyBorder="1" applyAlignment="1">
      <alignment horizontal="center" vertical="top"/>
    </xf>
    <xf numFmtId="9" fontId="48" fillId="0" borderId="4" xfId="3" applyFont="1" applyFill="1" applyBorder="1" applyAlignment="1">
      <alignment horizontal="center" vertical="top"/>
    </xf>
    <xf numFmtId="9" fontId="48" fillId="0" borderId="25" xfId="3" applyFont="1" applyFill="1" applyBorder="1" applyAlignment="1">
      <alignment horizontal="center" vertical="top"/>
    </xf>
    <xf numFmtId="0" fontId="48" fillId="147" borderId="50" xfId="0" applyFont="1" applyFill="1" applyBorder="1" applyAlignment="1">
      <alignment horizontal="center" vertical="top"/>
    </xf>
    <xf numFmtId="0" fontId="48" fillId="147" borderId="4" xfId="0" applyFont="1" applyFill="1" applyBorder="1" applyAlignment="1">
      <alignment horizontal="center" vertical="top"/>
    </xf>
    <xf numFmtId="0" fontId="48" fillId="147" borderId="25" xfId="0" applyFont="1" applyFill="1" applyBorder="1" applyAlignment="1">
      <alignment horizontal="center" vertical="top"/>
    </xf>
    <xf numFmtId="0" fontId="1" fillId="278" borderId="50" xfId="0" applyFont="1" applyFill="1" applyBorder="1" applyAlignment="1">
      <alignment horizontal="left" vertical="top" wrapText="1"/>
    </xf>
    <xf numFmtId="0" fontId="1" fillId="278" borderId="4" xfId="0" applyFont="1" applyFill="1" applyBorder="1" applyAlignment="1">
      <alignment horizontal="left" vertical="top" wrapText="1"/>
    </xf>
    <xf numFmtId="0" fontId="1" fillId="278" borderId="25" xfId="0" applyFont="1" applyFill="1" applyBorder="1" applyAlignment="1">
      <alignment horizontal="left" vertical="top" wrapText="1"/>
    </xf>
    <xf numFmtId="9" fontId="48" fillId="33" borderId="50" xfId="3" applyFont="1" applyFill="1" applyBorder="1" applyAlignment="1">
      <alignment horizontal="center" vertical="top"/>
    </xf>
    <xf numFmtId="9" fontId="48" fillId="33" borderId="4" xfId="3" applyFont="1" applyFill="1" applyBorder="1" applyAlignment="1">
      <alignment horizontal="center" vertical="top"/>
    </xf>
    <xf numFmtId="9" fontId="48" fillId="33" borderId="25" xfId="3" applyFont="1" applyFill="1" applyBorder="1" applyAlignment="1">
      <alignment horizontal="center" vertical="top"/>
    </xf>
    <xf numFmtId="9" fontId="48" fillId="0" borderId="70" xfId="3" applyFont="1" applyFill="1" applyBorder="1" applyAlignment="1">
      <alignment horizontal="center" vertical="top"/>
    </xf>
    <xf numFmtId="9" fontId="48" fillId="0" borderId="60" xfId="3" applyFont="1" applyFill="1" applyBorder="1" applyAlignment="1">
      <alignment horizontal="center" vertical="top"/>
    </xf>
    <xf numFmtId="9" fontId="48" fillId="0" borderId="71" xfId="3" applyFont="1" applyFill="1" applyBorder="1" applyAlignment="1">
      <alignment horizontal="center" vertical="top"/>
    </xf>
    <xf numFmtId="0" fontId="48" fillId="0" borderId="70" xfId="0" applyFont="1" applyBorder="1" applyAlignment="1">
      <alignment horizontal="center" vertical="top"/>
    </xf>
    <xf numFmtId="0" fontId="48" fillId="0" borderId="60" xfId="0" applyFont="1" applyBorder="1" applyAlignment="1">
      <alignment horizontal="center" vertical="top"/>
    </xf>
    <xf numFmtId="0" fontId="48" fillId="0" borderId="71" xfId="0" applyFont="1" applyBorder="1" applyAlignment="1">
      <alignment horizontal="center" vertical="top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1" fillId="0" borderId="64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19" borderId="64" xfId="0" applyFont="1" applyFill="1" applyBorder="1" applyAlignment="1">
      <alignment horizontal="center" vertical="center"/>
    </xf>
    <xf numFmtId="0" fontId="1" fillId="19" borderId="71" xfId="0" applyFont="1" applyFill="1" applyBorder="1" applyAlignment="1">
      <alignment horizontal="center" vertical="center"/>
    </xf>
    <xf numFmtId="0" fontId="1" fillId="15" borderId="64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37" borderId="4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19" borderId="25" xfId="0" applyFont="1" applyFill="1" applyBorder="1" applyAlignment="1">
      <alignment horizontal="center" vertical="center" wrapText="1"/>
    </xf>
    <xf numFmtId="0" fontId="1" fillId="37" borderId="4" xfId="0" applyFont="1" applyFill="1" applyBorder="1" applyAlignment="1">
      <alignment horizont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19" borderId="50" xfId="0" applyFont="1" applyFill="1" applyBorder="1" applyAlignment="1">
      <alignment horizontal="center" vertical="center" wrapText="1"/>
    </xf>
    <xf numFmtId="0" fontId="1" fillId="19" borderId="50" xfId="0" applyFont="1" applyFill="1" applyBorder="1" applyAlignment="1">
      <alignment horizontal="center" wrapText="1"/>
    </xf>
    <xf numFmtId="0" fontId="1" fillId="19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" fillId="19" borderId="60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6" borderId="70" xfId="0" applyFont="1" applyFill="1" applyBorder="1" applyAlignment="1">
      <alignment horizontal="center" vertical="center"/>
    </xf>
    <xf numFmtId="0" fontId="1" fillId="6" borderId="60" xfId="0" applyFont="1" applyFill="1" applyBorder="1" applyAlignment="1">
      <alignment horizontal="center" vertical="center"/>
    </xf>
    <xf numFmtId="0" fontId="1" fillId="6" borderId="71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71" xfId="0" applyFont="1" applyBorder="1" applyAlignment="1">
      <alignment horizontal="left" vertical="center" wrapText="1"/>
    </xf>
    <xf numFmtId="0" fontId="1" fillId="19" borderId="70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15" borderId="70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3" fillId="24" borderId="11" xfId="0" applyFont="1" applyFill="1" applyBorder="1" applyAlignment="1">
      <alignment horizontal="center" vertical="center" wrapText="1"/>
    </xf>
    <xf numFmtId="0" fontId="23" fillId="24" borderId="12" xfId="0" applyFont="1" applyFill="1" applyBorder="1" applyAlignment="1">
      <alignment horizontal="center" vertical="center" wrapText="1"/>
    </xf>
  </cellXfs>
  <cellStyles count="7">
    <cellStyle name="Comma" xfId="4" builtinId="3"/>
    <cellStyle name="Currency" xfId="5" builtinId="4"/>
    <cellStyle name="Hyperlink" xfId="2" builtinId="8"/>
    <cellStyle name="Normal" xfId="0" builtinId="0"/>
    <cellStyle name="Normal 2" xfId="1" xr:uid="{00000000-0005-0000-0000-000001000000}"/>
    <cellStyle name="Normal 4 2" xfId="6" xr:uid="{9FB77EBE-8A97-4D96-87BF-29A70189794C}"/>
    <cellStyle name="Percent" xfId="3" builtinId="5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99FF99"/>
      <color rgb="FFFF99FF"/>
      <color rgb="FF66FFFF"/>
      <color rgb="FFFFCCFF"/>
      <color rgb="FFFFFFCC"/>
      <color rgb="FFFF9999"/>
      <color rgb="FF99CCFF"/>
      <color rgb="FFCCFFCC"/>
      <color rgb="FF66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47" Type="http://schemas.microsoft.com/office/2017/10/relationships/person" Target="persons/person1.xml"/><Relationship Id="rId50" Type="http://schemas.microsoft.com/office/2017/10/relationships/person" Target="persons/person9.xml"/><Relationship Id="rId55" Type="http://schemas.microsoft.com/office/2017/10/relationships/person" Target="persons/pers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45" Type="http://schemas.microsoft.com/office/2017/10/relationships/person" Target="persons/person8.xml"/><Relationship Id="rId53" Type="http://schemas.microsoft.com/office/2017/10/relationships/person" Target="persons/person11.xml"/><Relationship Id="rId58" Type="http://schemas.microsoft.com/office/2017/10/relationships/person" Target="persons/person15.xml"/><Relationship Id="rId5" Type="http://schemas.openxmlformats.org/officeDocument/2006/relationships/worksheet" Target="worksheets/sheet5.xml"/><Relationship Id="rId61" Type="http://schemas.microsoft.com/office/2017/10/relationships/person" Target="persons/person1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19.xml"/><Relationship Id="rId48" Type="http://schemas.microsoft.com/office/2017/10/relationships/person" Target="persons/person5.xml"/><Relationship Id="rId56" Type="http://schemas.microsoft.com/office/2017/10/relationships/person" Target="persons/person14.xml"/><Relationship Id="rId8" Type="http://schemas.openxmlformats.org/officeDocument/2006/relationships/worksheet" Target="worksheets/sheet8.xml"/><Relationship Id="rId51" Type="http://schemas.microsoft.com/office/2017/10/relationships/person" Target="persons/person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59" Type="http://schemas.microsoft.com/office/2017/10/relationships/person" Target="persons/person7.xml"/><Relationship Id="rId46" Type="http://schemas.microsoft.com/office/2017/10/relationships/person" Target="persons/person4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Relationship Id="rId54" Type="http://schemas.microsoft.com/office/2017/10/relationships/person" Target="persons/person0.xml"/><Relationship Id="rId62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57" Type="http://schemas.microsoft.com/office/2017/10/relationships/person" Target="persons/person16.xml"/><Relationship Id="rId49" Type="http://schemas.microsoft.com/office/2017/10/relationships/person" Target="persons/person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microsoft.com/office/2017/10/relationships/person" Target="persons/person18.xml"/><Relationship Id="rId60" Type="http://schemas.microsoft.com/office/2017/10/relationships/person" Target="persons/person6.xml"/><Relationship Id="rId52" Type="http://schemas.microsoft.com/office/2017/10/relationships/person" Target="persons/pers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4710545</xdr:colOff>
      <xdr:row>75</xdr:row>
      <xdr:rowOff>121228</xdr:rowOff>
    </xdr:from>
    <xdr:to>
      <xdr:col>19</xdr:col>
      <xdr:colOff>370813</xdr:colOff>
      <xdr:row>76</xdr:row>
      <xdr:rowOff>92653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87F828-32BF-4ECF-BCD0-D2D35E61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8145" y="14599228"/>
          <a:ext cx="1089634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4745182</xdr:colOff>
      <xdr:row>78</xdr:row>
      <xdr:rowOff>0</xdr:rowOff>
    </xdr:from>
    <xdr:to>
      <xdr:col>19</xdr:col>
      <xdr:colOff>405450</xdr:colOff>
      <xdr:row>78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CE3E58-8B1A-448C-8F38-CF49A48D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2782" y="15049500"/>
          <a:ext cx="1089634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4623955</xdr:colOff>
      <xdr:row>81</xdr:row>
      <xdr:rowOff>0</xdr:rowOff>
    </xdr:from>
    <xdr:to>
      <xdr:col>19</xdr:col>
      <xdr:colOff>284223</xdr:colOff>
      <xdr:row>81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F3490D-47FC-4739-80F2-82122010F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1555" y="15621000"/>
          <a:ext cx="1089634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4714875</xdr:colOff>
      <xdr:row>73</xdr:row>
      <xdr:rowOff>95250</xdr:rowOff>
    </xdr:from>
    <xdr:to>
      <xdr:col>19</xdr:col>
      <xdr:colOff>364751</xdr:colOff>
      <xdr:row>75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313236-3EDE-4BBB-882E-560C6E92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4192250"/>
          <a:ext cx="1088595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113179</xdr:colOff>
      <xdr:row>120</xdr:row>
      <xdr:rowOff>98051</xdr:rowOff>
    </xdr:from>
    <xdr:to>
      <xdr:col>22</xdr:col>
      <xdr:colOff>414617</xdr:colOff>
      <xdr:row>122</xdr:row>
      <xdr:rowOff>126626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198E9-3688-41D5-AD56-87BCB34F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2104" y="23720051"/>
          <a:ext cx="1057499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89650</xdr:colOff>
      <xdr:row>130</xdr:row>
      <xdr:rowOff>100852</xdr:rowOff>
    </xdr:from>
    <xdr:to>
      <xdr:col>22</xdr:col>
      <xdr:colOff>569262</xdr:colOff>
      <xdr:row>135</xdr:row>
      <xdr:rowOff>34177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07509B-F128-41E3-B543-69C0A624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575" y="25627852"/>
          <a:ext cx="1075316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159210</xdr:colOff>
      <xdr:row>141</xdr:row>
      <xdr:rowOff>48318</xdr:rowOff>
    </xdr:from>
    <xdr:to>
      <xdr:col>24</xdr:col>
      <xdr:colOff>33843</xdr:colOff>
      <xdr:row>142</xdr:row>
      <xdr:rowOff>57843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35EB00-B114-4405-9441-74AD2934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8135" y="27670818"/>
          <a:ext cx="1136290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st%20devlopment%20data\Milestone%20and%20Quotation\LNK%20(Linak)\CB6-11%20Project(CB6%20Phase%202)\LNK_CB6_Quotation_Rev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Overview"/>
      <sheetName val="Project list"/>
      <sheetName val="Sheet1"/>
      <sheetName val="Print label PCBA"/>
      <sheetName val="FCT_PCB"/>
      <sheetName val="Print label side case"/>
      <sheetName val="IPX6"/>
      <sheetName val="Hipot"/>
      <sheetName val="FCT_Box Digital"/>
      <sheetName val="FCT_Box Analog"/>
    </sheetNames>
    <sheetDataSet>
      <sheetData sheetId="0" refreshError="1">
        <row r="91">
          <cell r="E91">
            <v>32.465400000000002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6E4A5-16EA-4DA0-A6CE-C706D14FFFA4}" name="Table3" displayName="Table3" ref="A1:M11" totalsRowShown="0">
  <autoFilter ref="A1:M11" xr:uid="{B696E4A5-16EA-4DA0-A6CE-C706D14FFFA4}"/>
  <tableColumns count="13">
    <tableColumn id="1" xr3:uid="{F51BF4DE-D1A1-4E64-A4DA-33D720BB143D}" name="Column1"/>
    <tableColumn id="2" xr3:uid="{D92A1666-315A-410B-B5C4-7D4E5F2D7150}" name="Column2"/>
    <tableColumn id="3" xr3:uid="{1610AD4C-C4BC-4EF2-8261-E57B9638DBCB}" name="user"/>
    <tableColumn id="4" xr3:uid="{3AF6B92C-CC9B-4B85-AF76-06752F02D527}" name="pcN"/>
    <tableColumn id="11" xr3:uid="{F4DE077C-22F3-4B9A-82BF-1102711720B0}" name="จอ"/>
    <tableColumn id="12" xr3:uid="{B8BCF125-15BC-41C7-97FD-28E278860580}" name="dev"/>
    <tableColumn id="13" xr3:uid="{E4AACE0F-8E65-4442-AF35-BE8CE5D22C7E}" name="pro"/>
    <tableColumn id="5" xr3:uid="{AFA3AB5E-33E7-42BA-B330-6526F6963917}" name="os" dataDxfId="7"/>
    <tableColumn id="6" xr3:uid="{DC50D849-D214-4381-BB3C-6F07C98AC137}" name="lv"/>
    <tableColumn id="7" xr3:uid="{A6A9AE20-E872-42E3-AB28-61AC631FC9CB}" name="ts"/>
    <tableColumn id="8" xr3:uid="{100D72B5-562E-468E-9A00-BD0704E44C00}" name="lo"/>
    <tableColumn id="9" xr3:uid="{DEC06D96-98BC-459D-9B12-812B27D6C6C2}" name="now"/>
    <tableColumn id="10" xr3:uid="{BCEC3122-78D2-4E59-8A7E-DC8871C7707B}" name="Column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3E0B5C-D608-4C63-99F3-88A28AFDDF26}" name="Table4" displayName="Table4" ref="A1:H13" totalsRowShown="0">
  <autoFilter ref="A1:H13" xr:uid="{A73E0B5C-D608-4C63-99F3-88A28AFDDF26}"/>
  <tableColumns count="8">
    <tableColumn id="1" xr3:uid="{F3350C18-0214-480F-B770-FCBDBF40E0FA}" name="Column1"/>
    <tableColumn id="2" xr3:uid="{5204A46A-0AF8-4A4C-AE7E-BD7EB102E462}" name="Column2"/>
    <tableColumn id="3" xr3:uid="{E801C8AB-7AFB-4183-BC66-BDCFAB3784CF}" name="po"/>
    <tableColumn id="4" xr3:uid="{17AE5453-9475-4ACD-BAEB-E7D63C0C16FE}" name="track"/>
    <tableColumn id="5" xr3:uid="{C6718151-C6EB-400A-A8F6-EBB9282B4381}" name="Column5"/>
    <tableColumn id="6" xr3:uid="{A43CC1B4-F346-48C1-BD1E-DD1BD0D3E038}" name="Column6"/>
    <tableColumn id="7" xr3:uid="{FDB5D4F2-033A-472F-A9A5-BC9221EC14CF}" name="Column7"/>
    <tableColumn id="8" xr3:uid="{B38C3931-4293-4285-9CC0-261FD697D1EE}" name="Column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48EFE1-1E8B-474B-9C56-2858B39A6D97}" name="Table5" displayName="Table5" ref="A1:F18" totalsRowShown="0" dataDxfId="6">
  <autoFilter ref="A1:F18" xr:uid="{CC48EFE1-1E8B-474B-9C56-2858B39A6D97}">
    <filterColumn colId="3">
      <filters>
        <filter val="AL"/>
        <filter val="Pannakorn,AL"/>
        <filter val="Punyaporn,AL"/>
      </filters>
    </filterColumn>
  </autoFilter>
  <sortState xmlns:xlrd2="http://schemas.microsoft.com/office/spreadsheetml/2017/richdata2" ref="A2:F18">
    <sortCondition ref="A1:A18"/>
  </sortState>
  <tableColumns count="6">
    <tableColumn id="1" xr3:uid="{2E37E9EB-22F0-46A6-8EC8-C3AEF8AA4775}" name="cus" dataDxfId="5"/>
    <tableColumn id="2" xr3:uid="{75056E1A-5AD1-4822-B718-E6A7B901E372}" name="cusN" dataDxfId="4"/>
    <tableColumn id="3" xr3:uid="{5951C9CD-1FD8-46E7-9621-131753D0774A}" name="lo" dataDxfId="3"/>
    <tableColumn id="4" xr3:uid="{73691B54-EDE6-4BD6-8821-BA316B4C9F2A}" name="owner" dataDxfId="2"/>
    <tableColumn id="5" xr3:uid="{767B02B0-0A60-4924-AE47-CFF9851A2E47}" name="Column5" dataDxfId="1"/>
    <tableColumn id="6" xr3:uid="{9592F785-7DD5-4576-913B-610A95671E46}" name="detai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aptest.svi.co.th/debug_api_scan_in_outside/?serial=%5b)%3e%2006%201PLA18CB0-B50K100-A%20W20042736%20S0001%2010D1949&amp;station=FCT2&amp;symptom=F0" TargetMode="External"/><Relationship Id="rId1" Type="http://schemas.openxmlformats.org/officeDocument/2006/relationships/hyperlink" Target="https://aptest.svi.co.th/debug_api_scan_in_outside/?serial=VIH0434&amp;station=FCT&amp;symptom=F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www.lazada.co.th/products/ugreen-5meter-cable-ties-hook-and-loop-cord-ties-fasteners-hdmi-lightning-cable-black-i116219555-s120625434.html?spm=a2o4m.searchlist.list.1.47544a7bMCgZc4&amp;search=1" TargetMode="External"/><Relationship Id="rId1" Type="http://schemas.openxmlformats.org/officeDocument/2006/relationships/hyperlink" Target="mailto:FRW_PD@svi.co.th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F8E0-44F7-4714-AB8A-E4FAB27F2C42}">
  <sheetPr>
    <tabColor rgb="FF99FF99"/>
    <pageSetUpPr fitToPage="1"/>
  </sheetPr>
  <dimension ref="A1:AO58"/>
  <sheetViews>
    <sheetView showGridLines="0" zoomScaleNormal="100" zoomScaleSheetLayoutView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9" sqref="E9"/>
    </sheetView>
  </sheetViews>
  <sheetFormatPr defaultColWidth="9" defaultRowHeight="12.75"/>
  <cols>
    <col min="1" max="4" width="2.7109375" style="1484" customWidth="1"/>
    <col min="5" max="5" width="17.140625" style="1484" bestFit="1" customWidth="1"/>
    <col min="6" max="6" width="8.5703125" style="1485" bestFit="1" customWidth="1"/>
    <col min="7" max="7" width="50.7109375" style="1484" customWidth="1"/>
    <col min="8" max="8" width="7.85546875" style="1484" hidden="1" customWidth="1"/>
    <col min="9" max="9" width="10.7109375" style="1485" customWidth="1"/>
    <col min="10" max="10" width="5.42578125" style="1484" hidden="1" customWidth="1"/>
    <col min="11" max="11" width="6.7109375" style="1501" customWidth="1"/>
    <col min="12" max="12" width="12.7109375" style="1500" hidden="1" customWidth="1"/>
    <col min="13" max="13" width="2.7109375" style="1510" customWidth="1"/>
    <col min="14" max="14" width="9.28515625" style="1492" customWidth="1"/>
    <col min="15" max="15" width="7.85546875" style="1492" bestFit="1" customWidth="1"/>
    <col min="16" max="16" width="13.140625" style="1482" bestFit="1" customWidth="1"/>
    <col min="17" max="17" width="13.7109375" style="1482" bestFit="1" customWidth="1"/>
    <col min="18" max="18" width="13.140625" style="1483" bestFit="1" customWidth="1"/>
    <col min="19" max="19" width="9.85546875" style="1481" bestFit="1" customWidth="1"/>
    <col min="20" max="20" width="7.85546875" style="1481" bestFit="1" customWidth="1"/>
    <col min="21" max="21" width="4.5703125" style="1481" bestFit="1" customWidth="1"/>
    <col min="22" max="22" width="12.5703125" style="1486" bestFit="1" customWidth="1"/>
    <col min="23" max="23" width="7.5703125" style="1490" bestFit="1" customWidth="1"/>
    <col min="24" max="24" width="5.85546875" style="1484" bestFit="1" customWidth="1"/>
    <col min="25" max="25" width="10.85546875" style="1485" bestFit="1" customWidth="1"/>
    <col min="26" max="26" width="15.85546875" style="1486" bestFit="1" customWidth="1"/>
    <col min="27" max="27" width="15.5703125" style="1486" bestFit="1" customWidth="1"/>
    <col min="28" max="28" width="9.28515625" style="1487" bestFit="1" customWidth="1"/>
    <col min="29" max="29" width="16.28515625" style="1488" bestFit="1" customWidth="1"/>
    <col min="30" max="30" width="13.85546875" style="1488" bestFit="1" customWidth="1"/>
    <col min="31" max="31" width="12.28515625" style="1489" bestFit="1" customWidth="1"/>
    <col min="32" max="32" width="4.5703125" style="1484" bestFit="1" customWidth="1"/>
    <col min="33" max="33" width="9.85546875" style="1486" bestFit="1" customWidth="1"/>
    <col min="34" max="34" width="9.42578125" style="1486" bestFit="1" customWidth="1"/>
    <col min="35" max="35" width="14.5703125" style="1484" bestFit="1" customWidth="1"/>
    <col min="36" max="36" width="15.85546875" style="1484" bestFit="1" customWidth="1"/>
    <col min="37" max="37" width="16.85546875" style="1484" bestFit="1" customWidth="1"/>
    <col min="38" max="38" width="11.5703125" style="1484" bestFit="1" customWidth="1"/>
    <col min="39" max="39" width="13.28515625" style="1484" bestFit="1" customWidth="1"/>
    <col min="40" max="41" width="2.28515625" style="1484" bestFit="1" customWidth="1"/>
    <col min="42" max="42" width="9.42578125" style="1484" bestFit="1" customWidth="1"/>
    <col min="43" max="43" width="9.7109375" style="1484" bestFit="1" customWidth="1"/>
    <col min="44" max="44" width="10" style="1484" bestFit="1" customWidth="1"/>
    <col min="45" max="45" width="9.7109375" style="1484" bestFit="1" customWidth="1"/>
    <col min="46" max="16384" width="9" style="1484"/>
  </cols>
  <sheetData>
    <row r="1" spans="1:41">
      <c r="A1" s="1484" t="s">
        <v>0</v>
      </c>
      <c r="D1" s="1484" t="s">
        <v>1</v>
      </c>
      <c r="E1" s="1552" t="s">
        <v>2</v>
      </c>
      <c r="F1" s="1553" t="s">
        <v>3</v>
      </c>
      <c r="G1" s="1552" t="s">
        <v>4</v>
      </c>
      <c r="H1" s="1552" t="s">
        <v>5</v>
      </c>
      <c r="I1" s="1553" t="s">
        <v>6</v>
      </c>
      <c r="J1" s="1552"/>
      <c r="L1" s="1537" t="s">
        <v>7</v>
      </c>
      <c r="M1" s="1510" t="s">
        <v>1806</v>
      </c>
      <c r="N1" s="1481" t="s">
        <v>8</v>
      </c>
      <c r="O1" s="1481" t="s">
        <v>9</v>
      </c>
      <c r="P1" s="1482" t="s">
        <v>10</v>
      </c>
      <c r="R1" s="1483" t="s">
        <v>7</v>
      </c>
      <c r="S1" s="1481" t="s">
        <v>8</v>
      </c>
      <c r="T1" s="1481" t="s">
        <v>9</v>
      </c>
      <c r="V1" s="1554" t="s">
        <v>11</v>
      </c>
      <c r="W1" s="1484" t="s">
        <v>12</v>
      </c>
      <c r="X1" s="1484" t="s">
        <v>13</v>
      </c>
      <c r="Z1" s="1486" t="s">
        <v>14</v>
      </c>
      <c r="AA1" s="1486" t="s">
        <v>15</v>
      </c>
      <c r="AB1" s="1487" t="s">
        <v>16</v>
      </c>
      <c r="AC1" s="1488" t="s">
        <v>17</v>
      </c>
      <c r="AE1" s="1489" t="s">
        <v>18</v>
      </c>
      <c r="AI1" s="1488" t="s">
        <v>19</v>
      </c>
      <c r="AJ1" s="1490" t="s">
        <v>14</v>
      </c>
      <c r="AK1" s="1555" t="s">
        <v>20</v>
      </c>
      <c r="AL1" s="1555" t="s">
        <v>21</v>
      </c>
      <c r="AM1" s="1484" t="s">
        <v>22</v>
      </c>
    </row>
    <row r="2" spans="1:41">
      <c r="E2" s="1552"/>
      <c r="F2" s="1553"/>
      <c r="G2" s="1552" t="s">
        <v>23</v>
      </c>
      <c r="H2" s="1552"/>
      <c r="I2" s="1553"/>
      <c r="J2" s="1552"/>
      <c r="K2" s="1501" t="s">
        <v>24</v>
      </c>
      <c r="L2" s="1500" t="s">
        <v>25</v>
      </c>
      <c r="N2" s="1482" t="s">
        <v>26</v>
      </c>
      <c r="O2" s="1482" t="s">
        <v>27</v>
      </c>
      <c r="Q2" s="1482" t="s">
        <v>28</v>
      </c>
      <c r="R2" s="1481" t="s">
        <v>25</v>
      </c>
      <c r="S2" s="1481" t="s">
        <v>26</v>
      </c>
      <c r="T2" s="1481" t="s">
        <v>27</v>
      </c>
      <c r="V2" s="1552"/>
      <c r="W2" s="1484"/>
      <c r="Y2" s="1484"/>
      <c r="Z2" s="1484"/>
      <c r="AA2" s="1484"/>
      <c r="AB2" s="1484"/>
      <c r="AC2" s="1484"/>
      <c r="AD2" s="1556"/>
      <c r="AE2" s="1484"/>
      <c r="AF2" s="1484" t="s">
        <v>29</v>
      </c>
      <c r="AG2" s="1484"/>
      <c r="AH2" s="1484"/>
    </row>
    <row r="3" spans="1:41">
      <c r="E3" s="1553" t="s">
        <v>30</v>
      </c>
      <c r="F3" s="1553" t="s">
        <v>31</v>
      </c>
      <c r="G3" s="1553" t="s">
        <v>32</v>
      </c>
      <c r="H3" s="1553"/>
      <c r="J3" s="1553"/>
      <c r="K3" s="1538" t="s">
        <v>24</v>
      </c>
      <c r="L3" s="1539">
        <v>50000</v>
      </c>
      <c r="R3" s="1493"/>
      <c r="V3" s="1557" t="s">
        <v>33</v>
      </c>
      <c r="W3" s="1485"/>
      <c r="X3" s="1485"/>
      <c r="Y3" s="1485" t="s">
        <v>34</v>
      </c>
      <c r="Z3" s="1558" t="s">
        <v>35</v>
      </c>
      <c r="AA3" s="1558" t="s">
        <v>36</v>
      </c>
      <c r="AB3" s="1487" t="s">
        <v>37</v>
      </c>
      <c r="AC3" s="1556" t="s">
        <v>38</v>
      </c>
      <c r="AD3" s="1556"/>
      <c r="AE3" s="1559" t="s">
        <v>39</v>
      </c>
      <c r="AG3" s="1484" t="s">
        <v>40</v>
      </c>
      <c r="AH3" s="1558" t="s">
        <v>41</v>
      </c>
      <c r="AI3" s="1556"/>
      <c r="AJ3" s="1560"/>
      <c r="AK3" s="1561"/>
      <c r="AL3" s="1561"/>
      <c r="AM3" s="1485"/>
    </row>
    <row r="4" spans="1:41">
      <c r="A4" s="1484">
        <v>0</v>
      </c>
      <c r="B4" s="1484">
        <f>A4+1</f>
        <v>1</v>
      </c>
      <c r="C4" s="1484">
        <f>B4+1</f>
        <v>2</v>
      </c>
      <c r="E4" s="1484">
        <v>1</v>
      </c>
      <c r="G4" s="1484">
        <f>E4+1</f>
        <v>2</v>
      </c>
      <c r="K4" s="1499" t="s">
        <v>42</v>
      </c>
      <c r="V4" s="1484">
        <f>G4+1</f>
        <v>3</v>
      </c>
      <c r="W4" s="1484">
        <v>8</v>
      </c>
      <c r="X4" s="1484">
        <f>AM4+1</f>
        <v>11</v>
      </c>
      <c r="Y4" s="1484">
        <v>5</v>
      </c>
      <c r="Z4" s="1484">
        <f>K4+1</f>
        <v>7</v>
      </c>
      <c r="AA4" s="1484">
        <v>2</v>
      </c>
      <c r="AB4" s="1484">
        <f>AA4+1</f>
        <v>3</v>
      </c>
      <c r="AC4" s="1484">
        <f>AB4+1</f>
        <v>4</v>
      </c>
      <c r="AD4" s="1484">
        <v>7</v>
      </c>
      <c r="AE4" s="1484">
        <f>W4+1</f>
        <v>9</v>
      </c>
      <c r="AF4" s="1484">
        <v>3</v>
      </c>
      <c r="AG4" s="1484">
        <v>4</v>
      </c>
      <c r="AH4" s="1484">
        <f>AG4+1</f>
        <v>5</v>
      </c>
      <c r="AI4" s="1484">
        <v>3</v>
      </c>
      <c r="AJ4" s="1484">
        <f>AI4+1</f>
        <v>4</v>
      </c>
      <c r="AK4" s="1484">
        <f>AJ4+1</f>
        <v>5</v>
      </c>
      <c r="AL4" s="1484">
        <v>9</v>
      </c>
      <c r="AM4" s="1484">
        <v>10</v>
      </c>
      <c r="AN4" s="1484">
        <v>4</v>
      </c>
      <c r="AO4" s="1484">
        <f>AN4+1</f>
        <v>5</v>
      </c>
    </row>
    <row r="5" spans="1:41">
      <c r="K5" s="1499"/>
      <c r="V5" s="1484"/>
      <c r="W5" s="1484"/>
      <c r="Y5" s="1484"/>
      <c r="Z5" s="1484"/>
      <c r="AA5" s="1484"/>
      <c r="AB5" s="1484"/>
      <c r="AC5" s="1484"/>
      <c r="AD5" s="1484"/>
      <c r="AE5" s="1484"/>
      <c r="AG5" s="1484"/>
      <c r="AH5" s="1484"/>
    </row>
    <row r="6" spans="1:41">
      <c r="K6" s="1499"/>
      <c r="V6" s="1484"/>
      <c r="W6" s="1484"/>
      <c r="Y6" s="1484"/>
      <c r="Z6" s="1484"/>
      <c r="AA6" s="1484"/>
      <c r="AB6" s="1484"/>
      <c r="AC6" s="1484"/>
      <c r="AD6" s="1484"/>
      <c r="AE6" s="1484"/>
      <c r="AG6" s="1484"/>
      <c r="AH6" s="1484"/>
    </row>
    <row r="7" spans="1:41" ht="76.5">
      <c r="A7" s="1540"/>
      <c r="B7" s="1540"/>
      <c r="C7" s="1540"/>
      <c r="D7" s="1540"/>
      <c r="E7" s="1541" t="s">
        <v>1989</v>
      </c>
      <c r="F7" s="1542"/>
      <c r="G7" s="1542" t="s">
        <v>2000</v>
      </c>
      <c r="H7" s="1540"/>
      <c r="I7" s="1542" t="s">
        <v>212</v>
      </c>
      <c r="J7" s="1540"/>
      <c r="K7" s="1543">
        <v>0.1</v>
      </c>
      <c r="L7" s="1544"/>
      <c r="M7" s="1545"/>
      <c r="V7" s="1484"/>
      <c r="W7" s="1484"/>
      <c r="Y7" s="1484"/>
      <c r="Z7" s="1484"/>
      <c r="AA7" s="1484"/>
      <c r="AB7" s="1484"/>
      <c r="AC7" s="1484"/>
      <c r="AD7" s="1484"/>
      <c r="AE7" s="1484"/>
      <c r="AG7" s="1484"/>
      <c r="AH7" s="1484"/>
    </row>
    <row r="8" spans="1:41" ht="15">
      <c r="A8" s="1540"/>
      <c r="B8" s="1540"/>
      <c r="C8" s="1540"/>
      <c r="D8" s="1540"/>
      <c r="E8" s="1547" t="s">
        <v>1838</v>
      </c>
      <c r="F8" s="1542"/>
      <c r="G8" s="1540" t="s">
        <v>1929</v>
      </c>
      <c r="H8" s="1540"/>
      <c r="I8" s="1542" t="s">
        <v>212</v>
      </c>
      <c r="J8" s="1540"/>
      <c r="K8" s="1543">
        <v>0.6</v>
      </c>
      <c r="L8" s="1544"/>
      <c r="M8" s="1545"/>
      <c r="P8" s="1484"/>
      <c r="V8" s="1484"/>
      <c r="W8" s="1484"/>
      <c r="Y8" s="1484"/>
      <c r="Z8" s="1484"/>
      <c r="AA8" s="1484"/>
      <c r="AB8" s="1484"/>
      <c r="AC8" s="1484"/>
      <c r="AD8" s="1484"/>
      <c r="AE8" s="1484"/>
      <c r="AG8" s="1484"/>
      <c r="AH8" s="1484"/>
    </row>
    <row r="9" spans="1:41" ht="25.5">
      <c r="A9" s="1540"/>
      <c r="B9" s="1540"/>
      <c r="C9" s="1540"/>
      <c r="D9" s="1540"/>
      <c r="E9" s="913" t="s">
        <v>1997</v>
      </c>
      <c r="F9" s="1542"/>
      <c r="G9" s="1542" t="s">
        <v>1999</v>
      </c>
      <c r="H9" s="1540"/>
      <c r="I9" s="1542" t="s">
        <v>212</v>
      </c>
      <c r="J9" s="1540"/>
      <c r="K9" s="1543"/>
      <c r="L9" s="1544"/>
      <c r="M9" s="1545"/>
      <c r="V9" s="1484"/>
      <c r="W9" s="1484"/>
      <c r="Y9" s="1484"/>
      <c r="Z9" s="1484"/>
      <c r="AA9" s="1484"/>
      <c r="AB9" s="1484"/>
      <c r="AC9" s="1484"/>
      <c r="AD9" s="1484"/>
      <c r="AE9" s="1484"/>
      <c r="AG9" s="1484"/>
      <c r="AH9" s="1484"/>
    </row>
    <row r="10" spans="1:41" ht="25.5">
      <c r="A10" s="1540"/>
      <c r="B10" s="1540"/>
      <c r="C10" s="1540"/>
      <c r="D10" s="1540"/>
      <c r="E10" s="1546" t="s">
        <v>1939</v>
      </c>
      <c r="F10" s="1542"/>
      <c r="G10" s="1542" t="s">
        <v>1963</v>
      </c>
      <c r="H10" s="1540"/>
      <c r="I10" s="1542" t="s">
        <v>212</v>
      </c>
      <c r="J10" s="1540"/>
      <c r="K10" s="1543">
        <v>1</v>
      </c>
      <c r="L10" s="1544"/>
      <c r="M10" s="1545"/>
      <c r="V10" s="1484"/>
      <c r="W10" s="1484"/>
      <c r="Y10" s="1484"/>
      <c r="Z10" s="1484"/>
      <c r="AA10" s="1484"/>
      <c r="AB10" s="1484"/>
      <c r="AC10" s="1484"/>
      <c r="AD10" s="1484"/>
      <c r="AE10" s="1484"/>
      <c r="AG10" s="1484"/>
      <c r="AH10" s="1484"/>
    </row>
    <row r="11" spans="1:41" ht="25.5">
      <c r="A11" s="1540"/>
      <c r="B11" s="1540"/>
      <c r="C11" s="1540"/>
      <c r="D11" s="1540"/>
      <c r="E11" s="913" t="s">
        <v>1962</v>
      </c>
      <c r="F11" s="1542"/>
      <c r="G11" s="1542" t="s">
        <v>1998</v>
      </c>
      <c r="H11" s="1540"/>
      <c r="I11" s="1542" t="s">
        <v>299</v>
      </c>
      <c r="J11" s="1540"/>
      <c r="K11" s="1543">
        <v>0.1</v>
      </c>
      <c r="L11" s="1544"/>
      <c r="M11" s="1545"/>
      <c r="V11" s="1484"/>
      <c r="W11" s="1484"/>
      <c r="Y11" s="1484"/>
      <c r="Z11" s="1484"/>
      <c r="AA11" s="1484"/>
      <c r="AB11" s="1484"/>
      <c r="AC11" s="1484"/>
      <c r="AD11" s="1484"/>
      <c r="AE11" s="1484"/>
      <c r="AG11" s="1484"/>
      <c r="AH11" s="1484"/>
    </row>
    <row r="12" spans="1:41" ht="15">
      <c r="A12" s="1540"/>
      <c r="B12" s="1540"/>
      <c r="C12" s="1540"/>
      <c r="D12" s="1540"/>
      <c r="E12" s="913" t="s">
        <v>1974</v>
      </c>
      <c r="F12" s="1542"/>
      <c r="G12" s="1540"/>
      <c r="H12" s="1540"/>
      <c r="I12" s="1542" t="s">
        <v>1984</v>
      </c>
      <c r="J12" s="1540"/>
      <c r="K12" s="1543">
        <v>1</v>
      </c>
      <c r="L12" s="1544"/>
      <c r="M12" s="1545"/>
      <c r="V12" s="1484"/>
      <c r="W12" s="1484"/>
      <c r="Y12" s="1484"/>
      <c r="Z12" s="1484"/>
      <c r="AA12" s="1484"/>
      <c r="AB12" s="1484"/>
      <c r="AC12" s="1484"/>
      <c r="AD12" s="1484"/>
      <c r="AE12" s="1484"/>
      <c r="AG12" s="1484"/>
      <c r="AH12" s="1484"/>
    </row>
    <row r="13" spans="1:41" ht="15">
      <c r="A13" s="1540"/>
      <c r="B13" s="1540"/>
      <c r="C13" s="1540"/>
      <c r="D13" s="1540"/>
      <c r="E13" s="1547"/>
      <c r="F13" s="1542"/>
      <c r="G13" s="1540"/>
      <c r="H13" s="1540"/>
      <c r="I13" s="1542" t="s">
        <v>1964</v>
      </c>
      <c r="J13" s="1540"/>
      <c r="K13" s="1543">
        <v>1</v>
      </c>
      <c r="L13" s="1544"/>
      <c r="M13" s="1545"/>
      <c r="P13" s="1484"/>
      <c r="V13" s="1484"/>
      <c r="W13" s="1484"/>
      <c r="Y13" s="1484"/>
      <c r="Z13" s="1484"/>
      <c r="AA13" s="1484"/>
      <c r="AB13" s="1484"/>
      <c r="AC13" s="1484"/>
      <c r="AD13" s="1484"/>
      <c r="AE13" s="1484"/>
      <c r="AG13" s="1484"/>
      <c r="AH13" s="1484"/>
    </row>
    <row r="14" spans="1:41" ht="15">
      <c r="E14"/>
      <c r="K14" s="1499"/>
      <c r="V14" s="1484"/>
      <c r="W14" s="1484"/>
      <c r="Y14" s="1484"/>
      <c r="Z14" s="1484"/>
      <c r="AA14" s="1484"/>
      <c r="AB14" s="1484"/>
      <c r="AC14" s="1484"/>
      <c r="AD14" s="1484"/>
      <c r="AE14" s="1484"/>
      <c r="AG14" s="1484"/>
      <c r="AH14" s="1484"/>
    </row>
    <row r="15" spans="1:41" ht="15">
      <c r="E15"/>
      <c r="K15" s="1499"/>
      <c r="V15" s="1484"/>
      <c r="W15" s="1484"/>
      <c r="Y15" s="1484"/>
      <c r="Z15" s="1484"/>
      <c r="AA15" s="1484"/>
      <c r="AB15" s="1484"/>
      <c r="AC15" s="1484"/>
      <c r="AD15" s="1484"/>
      <c r="AE15" s="1484"/>
      <c r="AG15" s="1484"/>
      <c r="AH15" s="1484"/>
    </row>
    <row r="16" spans="1:41" ht="15">
      <c r="A16" s="1540"/>
      <c r="B16" s="1540"/>
      <c r="C16" s="1540"/>
      <c r="D16" s="1540"/>
      <c r="E16" s="1548" t="s">
        <v>1919</v>
      </c>
      <c r="F16" s="1542"/>
      <c r="G16" s="1540"/>
      <c r="H16" s="1540"/>
      <c r="I16" s="1542"/>
      <c r="J16" s="1540"/>
      <c r="K16" s="1543"/>
      <c r="L16" s="1544"/>
      <c r="M16" s="1545"/>
      <c r="V16" s="1484"/>
      <c r="W16" s="1484"/>
      <c r="Y16" s="1484"/>
      <c r="Z16" s="1484"/>
      <c r="AA16" s="1484"/>
      <c r="AB16" s="1484"/>
      <c r="AC16" s="1484"/>
      <c r="AD16" s="1484"/>
      <c r="AE16" s="1484"/>
      <c r="AG16" s="1484"/>
      <c r="AH16" s="1484"/>
    </row>
    <row r="17" spans="1:34" ht="15">
      <c r="A17" s="1540"/>
      <c r="B17" s="1540"/>
      <c r="C17" s="1540"/>
      <c r="D17" s="1540"/>
      <c r="E17" s="1549" t="s">
        <v>1920</v>
      </c>
      <c r="F17" s="1542"/>
      <c r="G17" s="1540"/>
      <c r="H17" s="1540"/>
      <c r="I17" s="1542"/>
      <c r="J17" s="1540"/>
      <c r="K17" s="1543"/>
      <c r="L17" s="1544"/>
      <c r="M17" s="1545"/>
      <c r="V17" s="1484"/>
      <c r="W17" s="1484"/>
      <c r="Y17" s="1484"/>
      <c r="Z17" s="1484"/>
      <c r="AA17" s="1484"/>
      <c r="AB17" s="1484"/>
      <c r="AC17" s="1484"/>
      <c r="AD17" s="1484"/>
      <c r="AE17" s="1484"/>
      <c r="AG17" s="1484"/>
      <c r="AH17" s="1484"/>
    </row>
    <row r="18" spans="1:34" ht="30">
      <c r="A18" s="1540"/>
      <c r="B18" s="1540"/>
      <c r="C18" s="1540"/>
      <c r="D18" s="1540"/>
      <c r="E18" s="1548" t="s">
        <v>1844</v>
      </c>
      <c r="F18" s="1542"/>
      <c r="G18" s="1540"/>
      <c r="H18" s="1540"/>
      <c r="I18" s="1542"/>
      <c r="J18" s="1540"/>
      <c r="K18" s="1543"/>
      <c r="L18" s="1544"/>
      <c r="M18" s="1545"/>
      <c r="V18" s="1484"/>
      <c r="W18" s="1484"/>
      <c r="Y18" s="1484"/>
      <c r="Z18" s="1484"/>
      <c r="AA18" s="1484"/>
      <c r="AB18" s="1484"/>
      <c r="AC18" s="1484"/>
      <c r="AD18" s="1484"/>
      <c r="AE18" s="1484"/>
      <c r="AG18" s="1484"/>
      <c r="AH18" s="1484"/>
    </row>
    <row r="19" spans="1:34" ht="15">
      <c r="A19" s="1540"/>
      <c r="B19" s="1540"/>
      <c r="C19" s="1540"/>
      <c r="D19" s="1540"/>
      <c r="E19" s="1549" t="s">
        <v>1017</v>
      </c>
      <c r="F19" s="1542"/>
      <c r="G19" s="1540"/>
      <c r="H19" s="1540"/>
      <c r="I19" s="1542"/>
      <c r="J19" s="1540"/>
      <c r="K19" s="1543"/>
      <c r="L19" s="1544"/>
      <c r="M19" s="1545"/>
      <c r="V19" s="1484"/>
      <c r="W19" s="1484"/>
      <c r="Y19" s="1484"/>
      <c r="Z19" s="1484"/>
      <c r="AA19" s="1484"/>
      <c r="AB19" s="1484"/>
      <c r="AC19" s="1484"/>
      <c r="AD19" s="1484"/>
      <c r="AE19" s="1484"/>
      <c r="AG19" s="1484"/>
      <c r="AH19" s="1484"/>
    </row>
    <row r="20" spans="1:34" ht="15">
      <c r="A20" s="1540"/>
      <c r="B20" s="1540"/>
      <c r="C20" s="1540"/>
      <c r="D20" s="1540"/>
      <c r="E20" s="1548" t="s">
        <v>1900</v>
      </c>
      <c r="F20" s="1542"/>
      <c r="G20" s="1540"/>
      <c r="H20" s="1540"/>
      <c r="I20" s="1542"/>
      <c r="J20" s="1540"/>
      <c r="K20" s="1543"/>
      <c r="L20" s="1544"/>
      <c r="M20" s="1545"/>
      <c r="V20" s="1484"/>
      <c r="W20" s="1484"/>
      <c r="Y20" s="1484"/>
      <c r="Z20" s="1484"/>
      <c r="AA20" s="1484"/>
      <c r="AB20" s="1484"/>
      <c r="AC20" s="1484"/>
      <c r="AD20" s="1484"/>
      <c r="AE20" s="1484"/>
      <c r="AG20" s="1484"/>
      <c r="AH20" s="1484"/>
    </row>
    <row r="21" spans="1:34" ht="15">
      <c r="A21" s="1540"/>
      <c r="B21" s="1540"/>
      <c r="C21" s="1540"/>
      <c r="D21" s="1540"/>
      <c r="E21" s="1549" t="s">
        <v>1913</v>
      </c>
      <c r="F21" s="1542"/>
      <c r="G21" s="1540"/>
      <c r="H21" s="1540"/>
      <c r="I21" s="1542"/>
      <c r="J21" s="1540"/>
      <c r="K21" s="1543"/>
      <c r="L21" s="1544"/>
      <c r="M21" s="1545"/>
      <c r="V21" s="1484"/>
      <c r="W21" s="1484"/>
      <c r="Y21" s="1484"/>
      <c r="Z21" s="1484"/>
      <c r="AA21" s="1484"/>
      <c r="AB21" s="1484"/>
      <c r="AC21" s="1484"/>
      <c r="AD21" s="1484"/>
      <c r="AE21" s="1484"/>
      <c r="AG21" s="1484"/>
      <c r="AH21" s="1484"/>
    </row>
    <row r="22" spans="1:34" ht="15">
      <c r="A22" s="1540"/>
      <c r="B22" s="1540"/>
      <c r="C22" s="1540"/>
      <c r="D22" s="1540"/>
      <c r="E22" s="1548" t="s">
        <v>1914</v>
      </c>
      <c r="F22" s="1542"/>
      <c r="G22" s="1540"/>
      <c r="H22" s="1540"/>
      <c r="I22" s="1542"/>
      <c r="J22" s="1540"/>
      <c r="K22" s="1543"/>
      <c r="L22" s="1544"/>
      <c r="M22" s="1545"/>
      <c r="V22" s="1484"/>
      <c r="W22" s="1484"/>
      <c r="Y22" s="1484"/>
      <c r="Z22" s="1484"/>
      <c r="AA22" s="1484"/>
      <c r="AB22" s="1484"/>
      <c r="AC22" s="1484"/>
      <c r="AD22" s="1484"/>
      <c r="AE22" s="1484"/>
      <c r="AG22" s="1484"/>
      <c r="AH22" s="1484"/>
    </row>
    <row r="23" spans="1:34" ht="15">
      <c r="A23" s="1540"/>
      <c r="B23" s="1540"/>
      <c r="C23" s="1540"/>
      <c r="D23" s="1540"/>
      <c r="E23" s="1549" t="s">
        <v>1908</v>
      </c>
      <c r="F23" s="1542"/>
      <c r="G23" s="1540"/>
      <c r="H23" s="1540"/>
      <c r="I23" s="1542"/>
      <c r="J23" s="1540"/>
      <c r="K23" s="1543"/>
      <c r="L23" s="1544"/>
      <c r="M23" s="1545"/>
      <c r="V23" s="1484"/>
      <c r="W23" s="1484"/>
      <c r="Y23" s="1484"/>
      <c r="Z23" s="1484"/>
      <c r="AA23" s="1484"/>
      <c r="AB23" s="1484"/>
      <c r="AC23" s="1484"/>
      <c r="AD23" s="1484"/>
      <c r="AE23" s="1484"/>
      <c r="AG23" s="1484"/>
      <c r="AH23" s="1484"/>
    </row>
    <row r="24" spans="1:34">
      <c r="A24" s="1540"/>
      <c r="B24" s="1540"/>
      <c r="C24" s="1540"/>
      <c r="D24" s="1540"/>
      <c r="E24" s="1540" t="s">
        <v>1816</v>
      </c>
      <c r="F24" s="1542"/>
      <c r="G24" s="1540"/>
      <c r="H24" s="1540"/>
      <c r="I24" s="1542"/>
      <c r="J24" s="1540"/>
      <c r="K24" s="1543"/>
      <c r="L24" s="1544"/>
      <c r="M24" s="1545"/>
      <c r="V24" s="1484"/>
      <c r="W24" s="1484"/>
      <c r="Y24" s="1484"/>
      <c r="Z24" s="1484"/>
      <c r="AA24" s="1484"/>
      <c r="AB24" s="1484"/>
      <c r="AC24" s="1484"/>
      <c r="AD24" s="1484"/>
      <c r="AE24" s="1484"/>
      <c r="AG24" s="1484"/>
      <c r="AH24" s="1484"/>
    </row>
    <row r="25" spans="1:34" ht="89.25">
      <c r="A25" s="1540">
        <v>6</v>
      </c>
      <c r="B25" s="1540">
        <v>5</v>
      </c>
      <c r="C25" s="1540"/>
      <c r="D25" s="1540">
        <v>2</v>
      </c>
      <c r="E25" s="1540" t="s">
        <v>1877</v>
      </c>
      <c r="F25" s="1542"/>
      <c r="G25" s="1542" t="s">
        <v>1799</v>
      </c>
      <c r="H25" s="1540"/>
      <c r="I25" s="1550" t="s">
        <v>54</v>
      </c>
      <c r="J25" s="1540"/>
      <c r="K25" s="1543">
        <v>0.1</v>
      </c>
      <c r="L25" s="1544"/>
      <c r="M25" s="1551">
        <v>4</v>
      </c>
      <c r="V25" s="1484"/>
      <c r="W25" s="1484"/>
      <c r="Y25" s="1484"/>
      <c r="Z25" s="1484"/>
      <c r="AA25" s="1484"/>
      <c r="AB25" s="1484"/>
      <c r="AC25" s="1484"/>
      <c r="AD25" s="1484"/>
      <c r="AE25" s="1484"/>
      <c r="AG25" s="1484"/>
      <c r="AH25" s="1484"/>
    </row>
    <row r="28" spans="1:34" ht="89.25">
      <c r="A28" s="1479"/>
      <c r="B28" s="1479"/>
      <c r="C28" s="1479"/>
      <c r="D28" s="1480"/>
      <c r="E28" s="1520" t="s">
        <v>1801</v>
      </c>
      <c r="F28" s="1495" t="s">
        <v>48</v>
      </c>
      <c r="G28" s="1495" t="s">
        <v>1800</v>
      </c>
      <c r="H28" s="1479"/>
      <c r="I28" s="1507" t="s">
        <v>49</v>
      </c>
      <c r="J28" s="1479"/>
      <c r="K28" s="1494">
        <v>0.8</v>
      </c>
      <c r="L28" s="1491"/>
      <c r="M28" s="1518">
        <v>1</v>
      </c>
      <c r="V28" s="1484"/>
      <c r="W28" s="1484"/>
      <c r="Y28" s="1484"/>
      <c r="Z28" s="1484"/>
      <c r="AA28" s="1484"/>
      <c r="AB28" s="1484"/>
      <c r="AC28" s="1484"/>
      <c r="AD28" s="1484"/>
      <c r="AE28" s="1484"/>
      <c r="AG28" s="1484"/>
      <c r="AH28" s="1484"/>
    </row>
    <row r="29" spans="1:34" ht="89.25">
      <c r="A29" s="1479">
        <v>2</v>
      </c>
      <c r="B29" s="1479">
        <v>2</v>
      </c>
      <c r="C29" s="1479"/>
      <c r="D29" s="1479">
        <v>4</v>
      </c>
      <c r="E29" s="1520" t="s">
        <v>45</v>
      </c>
      <c r="F29" s="1495" t="s">
        <v>46</v>
      </c>
      <c r="G29" s="1495" t="s">
        <v>1798</v>
      </c>
      <c r="H29" s="1479"/>
      <c r="I29" s="1507" t="s">
        <v>47</v>
      </c>
      <c r="J29" s="1479"/>
      <c r="K29" s="1494">
        <v>1</v>
      </c>
      <c r="L29" s="1491"/>
      <c r="M29" s="1518">
        <v>1</v>
      </c>
      <c r="V29" s="1484"/>
      <c r="W29" s="1484"/>
      <c r="Y29" s="1484"/>
      <c r="Z29" s="1484"/>
      <c r="AA29" s="1484"/>
      <c r="AB29" s="1484"/>
      <c r="AC29" s="1484"/>
      <c r="AD29" s="1484"/>
      <c r="AE29" s="1484"/>
      <c r="AG29" s="1484"/>
      <c r="AH29" s="1484"/>
    </row>
    <row r="30" spans="1:34" ht="40.5" customHeight="1">
      <c r="A30" s="1479"/>
      <c r="B30" s="1479"/>
      <c r="C30" s="1479"/>
      <c r="D30" s="1479"/>
      <c r="E30" s="1495" t="s">
        <v>1790</v>
      </c>
      <c r="F30" s="1495"/>
      <c r="G30" s="1495" t="s">
        <v>1797</v>
      </c>
      <c r="H30" s="1479"/>
      <c r="I30" s="1507" t="s">
        <v>1791</v>
      </c>
      <c r="J30" s="1479"/>
      <c r="K30" s="1494">
        <v>1</v>
      </c>
      <c r="L30" s="1502">
        <v>19153</v>
      </c>
      <c r="M30" s="1518">
        <v>0</v>
      </c>
      <c r="V30" s="1484"/>
      <c r="W30" s="1484"/>
      <c r="Y30" s="1484"/>
      <c r="Z30" s="1484"/>
      <c r="AA30" s="1484"/>
      <c r="AB30" s="1484"/>
      <c r="AC30" s="1484"/>
      <c r="AD30" s="1484"/>
      <c r="AE30" s="1484"/>
      <c r="AG30" s="1484"/>
      <c r="AH30" s="1484"/>
    </row>
    <row r="35" spans="11:34">
      <c r="K35" s="1499"/>
      <c r="V35" s="1484"/>
      <c r="W35" s="1484"/>
      <c r="Y35" s="1484"/>
      <c r="Z35" s="1484"/>
      <c r="AA35" s="1484"/>
      <c r="AB35" s="1484"/>
      <c r="AC35" s="1484"/>
      <c r="AD35" s="1484"/>
      <c r="AE35" s="1484"/>
      <c r="AG35" s="1484"/>
      <c r="AH35" s="1484"/>
    </row>
    <row r="36" spans="11:34">
      <c r="K36" s="1499"/>
      <c r="V36" s="1484"/>
      <c r="W36" s="1484"/>
      <c r="Y36" s="1484"/>
      <c r="Z36" s="1484"/>
      <c r="AA36" s="1484"/>
      <c r="AB36" s="1484"/>
      <c r="AC36" s="1484"/>
      <c r="AD36" s="1484"/>
      <c r="AE36" s="1484"/>
      <c r="AG36" s="1484"/>
      <c r="AH36" s="1484"/>
    </row>
    <row r="37" spans="11:34">
      <c r="K37" s="1499"/>
      <c r="V37" s="1484"/>
      <c r="W37" s="1484"/>
      <c r="Y37" s="1484"/>
      <c r="Z37" s="1484"/>
      <c r="AA37" s="1484"/>
      <c r="AB37" s="1484"/>
      <c r="AC37" s="1484"/>
      <c r="AD37" s="1484"/>
      <c r="AE37" s="1484"/>
      <c r="AG37" s="1484"/>
      <c r="AH37" s="1484"/>
    </row>
    <row r="38" spans="11:34">
      <c r="K38" s="1499"/>
      <c r="V38" s="1484"/>
      <c r="W38" s="1484"/>
      <c r="Y38" s="1484"/>
      <c r="Z38" s="1484"/>
      <c r="AA38" s="1484"/>
      <c r="AB38" s="1484"/>
      <c r="AC38" s="1484"/>
      <c r="AD38" s="1484"/>
      <c r="AE38" s="1484"/>
      <c r="AG38" s="1484"/>
      <c r="AH38" s="1484"/>
    </row>
    <row r="39" spans="11:34">
      <c r="K39" s="1499"/>
      <c r="V39" s="1484"/>
      <c r="W39" s="1484"/>
      <c r="Y39" s="1484"/>
      <c r="Z39" s="1484"/>
      <c r="AA39" s="1484"/>
      <c r="AB39" s="1484"/>
      <c r="AC39" s="1484"/>
      <c r="AD39" s="1484"/>
      <c r="AE39" s="1484"/>
      <c r="AG39" s="1484"/>
      <c r="AH39" s="1484"/>
    </row>
    <row r="40" spans="11:34">
      <c r="K40" s="1499"/>
      <c r="V40" s="1484"/>
      <c r="W40" s="1484"/>
      <c r="Y40" s="1484"/>
      <c r="Z40" s="1484"/>
      <c r="AA40" s="1484"/>
      <c r="AB40" s="1484"/>
      <c r="AC40" s="1484"/>
      <c r="AD40" s="1484"/>
      <c r="AE40" s="1484"/>
      <c r="AG40" s="1484"/>
      <c r="AH40" s="1484"/>
    </row>
    <row r="41" spans="11:34">
      <c r="K41" s="1499"/>
      <c r="V41" s="1484"/>
      <c r="W41" s="1484"/>
      <c r="Y41" s="1484"/>
      <c r="Z41" s="1484"/>
      <c r="AA41" s="1484"/>
      <c r="AB41" s="1484"/>
      <c r="AC41" s="1484"/>
      <c r="AD41" s="1484"/>
      <c r="AE41" s="1484"/>
      <c r="AG41" s="1484"/>
      <c r="AH41" s="1484"/>
    </row>
    <row r="42" spans="11:34">
      <c r="K42" s="1499"/>
      <c r="V42" s="1484"/>
      <c r="W42" s="1484"/>
      <c r="Y42" s="1484"/>
      <c r="Z42" s="1484"/>
      <c r="AA42" s="1484"/>
      <c r="AB42" s="1484"/>
      <c r="AC42" s="1484"/>
      <c r="AD42" s="1484"/>
      <c r="AE42" s="1484"/>
      <c r="AG42" s="1484"/>
      <c r="AH42" s="1484"/>
    </row>
    <row r="43" spans="11:34">
      <c r="K43" s="1499"/>
      <c r="V43" s="1484"/>
      <c r="W43" s="1484"/>
      <c r="Y43" s="1484"/>
      <c r="Z43" s="1484"/>
      <c r="AA43" s="1484"/>
      <c r="AB43" s="1484"/>
      <c r="AC43" s="1484"/>
      <c r="AD43" s="1484"/>
      <c r="AE43" s="1484"/>
      <c r="AG43" s="1484"/>
      <c r="AH43" s="1484"/>
    </row>
    <row r="44" spans="11:34">
      <c r="K44" s="1499"/>
      <c r="V44" s="1484"/>
      <c r="W44" s="1484"/>
      <c r="Y44" s="1484"/>
      <c r="Z44" s="1484"/>
      <c r="AA44" s="1484"/>
      <c r="AB44" s="1484"/>
      <c r="AC44" s="1484"/>
      <c r="AD44" s="1484"/>
      <c r="AE44" s="1484"/>
      <c r="AG44" s="1484"/>
      <c r="AH44" s="1484"/>
    </row>
    <row r="45" spans="11:34">
      <c r="K45" s="1499"/>
      <c r="V45" s="1484"/>
      <c r="W45" s="1484"/>
      <c r="Y45" s="1484"/>
      <c r="Z45" s="1484"/>
      <c r="AA45" s="1484"/>
      <c r="AB45" s="1484"/>
      <c r="AC45" s="1484"/>
      <c r="AD45" s="1484"/>
      <c r="AE45" s="1484"/>
      <c r="AG45" s="1484"/>
      <c r="AH45" s="1484"/>
    </row>
    <row r="46" spans="11:34">
      <c r="K46" s="1499"/>
      <c r="V46" s="1484"/>
      <c r="W46" s="1484"/>
      <c r="Y46" s="1484"/>
      <c r="Z46" s="1484"/>
      <c r="AA46" s="1484"/>
      <c r="AB46" s="1484"/>
      <c r="AC46" s="1484"/>
      <c r="AD46" s="1484"/>
      <c r="AE46" s="1484"/>
      <c r="AG46" s="1484"/>
      <c r="AH46" s="1484"/>
    </row>
    <row r="47" spans="11:34">
      <c r="K47" s="1499"/>
      <c r="V47" s="1484"/>
      <c r="W47" s="1484"/>
      <c r="Y47" s="1484"/>
      <c r="Z47" s="1484"/>
      <c r="AA47" s="1484"/>
      <c r="AB47" s="1484"/>
      <c r="AC47" s="1484"/>
      <c r="AD47" s="1484"/>
      <c r="AE47" s="1484"/>
      <c r="AG47" s="1484"/>
      <c r="AH47" s="1484"/>
    </row>
    <row r="48" spans="11:34">
      <c r="K48" s="1499"/>
      <c r="V48" s="1484"/>
      <c r="W48" s="1484"/>
      <c r="Y48" s="1484"/>
      <c r="Z48" s="1484"/>
      <c r="AA48" s="1484"/>
      <c r="AB48" s="1484"/>
      <c r="AC48" s="1484"/>
      <c r="AD48" s="1484"/>
      <c r="AE48" s="1484"/>
      <c r="AG48" s="1484"/>
      <c r="AH48" s="1484"/>
    </row>
    <row r="49" spans="11:34">
      <c r="K49" s="1499"/>
      <c r="V49" s="1484"/>
      <c r="W49" s="1484"/>
      <c r="Y49" s="1484"/>
      <c r="Z49" s="1484"/>
      <c r="AA49" s="1484"/>
      <c r="AB49" s="1484"/>
      <c r="AC49" s="1484"/>
      <c r="AD49" s="1484"/>
      <c r="AE49" s="1484"/>
      <c r="AG49" s="1484"/>
      <c r="AH49" s="1484"/>
    </row>
    <row r="50" spans="11:34">
      <c r="K50" s="1499"/>
      <c r="V50" s="1484"/>
      <c r="W50" s="1484"/>
      <c r="Y50" s="1484"/>
      <c r="Z50" s="1484"/>
      <c r="AA50" s="1484"/>
      <c r="AB50" s="1484"/>
      <c r="AC50" s="1484"/>
      <c r="AD50" s="1484"/>
      <c r="AE50" s="1484"/>
      <c r="AG50" s="1484"/>
      <c r="AH50" s="1484"/>
    </row>
    <row r="51" spans="11:34">
      <c r="K51" s="1499"/>
      <c r="V51" s="1484"/>
      <c r="W51" s="1484"/>
      <c r="Y51" s="1484"/>
      <c r="Z51" s="1484"/>
      <c r="AA51" s="1484"/>
      <c r="AB51" s="1484"/>
      <c r="AC51" s="1484"/>
      <c r="AD51" s="1484"/>
      <c r="AE51" s="1484"/>
      <c r="AG51" s="1484"/>
      <c r="AH51" s="1484"/>
    </row>
    <row r="52" spans="11:34">
      <c r="K52" s="1499"/>
      <c r="V52" s="1484"/>
      <c r="W52" s="1484"/>
      <c r="Y52" s="1484"/>
      <c r="Z52" s="1484"/>
      <c r="AA52" s="1484"/>
      <c r="AB52" s="1484"/>
      <c r="AC52" s="1484"/>
      <c r="AD52" s="1484"/>
      <c r="AE52" s="1484"/>
      <c r="AG52" s="1484"/>
      <c r="AH52" s="1484"/>
    </row>
    <row r="53" spans="11:34">
      <c r="K53" s="1499"/>
      <c r="V53" s="1484"/>
      <c r="W53" s="1484"/>
      <c r="Y53" s="1484"/>
      <c r="Z53" s="1484"/>
      <c r="AA53" s="1484"/>
      <c r="AB53" s="1484"/>
      <c r="AC53" s="1484"/>
      <c r="AD53" s="1484"/>
      <c r="AE53" s="1484"/>
      <c r="AG53" s="1484"/>
      <c r="AH53" s="1484"/>
    </row>
    <row r="54" spans="11:34">
      <c r="K54" s="1499"/>
      <c r="V54" s="1484"/>
      <c r="W54" s="1484"/>
      <c r="Y54" s="1484"/>
      <c r="Z54" s="1484"/>
      <c r="AA54" s="1484"/>
      <c r="AB54" s="1484"/>
      <c r="AC54" s="1484"/>
      <c r="AD54" s="1484"/>
      <c r="AE54" s="1484"/>
      <c r="AG54" s="1484"/>
      <c r="AH54" s="1484"/>
    </row>
    <row r="55" spans="11:34">
      <c r="K55" s="1499"/>
      <c r="V55" s="1484"/>
      <c r="W55" s="1484"/>
      <c r="Y55" s="1484"/>
      <c r="Z55" s="1484"/>
      <c r="AA55" s="1484"/>
      <c r="AB55" s="1484"/>
      <c r="AC55" s="1484"/>
      <c r="AD55" s="1484"/>
      <c r="AE55" s="1484"/>
      <c r="AG55" s="1484"/>
      <c r="AH55" s="1484"/>
    </row>
    <row r="56" spans="11:34">
      <c r="K56" s="1499"/>
      <c r="V56" s="1484"/>
      <c r="W56" s="1484"/>
      <c r="Y56" s="1484"/>
      <c r="Z56" s="1484"/>
      <c r="AA56" s="1484"/>
      <c r="AB56" s="1484"/>
      <c r="AC56" s="1484"/>
      <c r="AD56" s="1484"/>
      <c r="AE56" s="1484"/>
      <c r="AG56" s="1484"/>
      <c r="AH56" s="1484"/>
    </row>
    <row r="57" spans="11:34">
      <c r="K57" s="1499"/>
      <c r="V57" s="1484"/>
      <c r="W57" s="1484"/>
      <c r="Y57" s="1484"/>
      <c r="Z57" s="1484"/>
      <c r="AA57" s="1484"/>
      <c r="AB57" s="1484"/>
      <c r="AC57" s="1484"/>
      <c r="AD57" s="1484"/>
      <c r="AE57" s="1484"/>
      <c r="AG57" s="1484"/>
      <c r="AH57" s="1484"/>
    </row>
    <row r="58" spans="11:34">
      <c r="K58" s="1499"/>
      <c r="V58" s="1484"/>
      <c r="W58" s="1484"/>
      <c r="Y58" s="1484"/>
      <c r="Z58" s="1484"/>
      <c r="AA58" s="1484"/>
      <c r="AB58" s="1484"/>
      <c r="AC58" s="1484"/>
      <c r="AD58" s="1484"/>
      <c r="AE58" s="1484"/>
      <c r="AG58" s="1484"/>
      <c r="AH58" s="1484"/>
    </row>
  </sheetData>
  <autoFilter ref="A4:AM241" xr:uid="{25B87EA9-50CD-4DD6-BC60-A5720BAFE101}">
    <sortState xmlns:xlrd2="http://schemas.microsoft.com/office/spreadsheetml/2017/richdata2" ref="A5:AM241">
      <sortCondition ref="D4:D241"/>
    </sortState>
  </autoFilter>
  <phoneticPr fontId="44" type="noConversion"/>
  <conditionalFormatting sqref="K281:K1048576 K35:K58 K1:K25 K28:K3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1:AD1048576 AI1 AI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 AC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7" fitToHeight="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B5EC-2BB9-4849-B041-F482C150608A}">
  <dimension ref="A2:R274"/>
  <sheetViews>
    <sheetView showGridLines="0" zoomScaleNormal="10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N42" sqref="N42"/>
    </sheetView>
  </sheetViews>
  <sheetFormatPr defaultColWidth="9.140625" defaultRowHeight="15"/>
  <cols>
    <col min="1" max="1" width="4.42578125" style="1144" bestFit="1" customWidth="1"/>
    <col min="2" max="2" width="5.7109375" style="1144" bestFit="1" customWidth="1"/>
    <col min="3" max="3" width="17.85546875" style="1166" bestFit="1" customWidth="1"/>
    <col min="4" max="4" width="6.28515625" style="1154" bestFit="1" customWidth="1"/>
    <col min="5" max="5" width="5" style="1144" bestFit="1" customWidth="1"/>
    <col min="6" max="6" width="50.7109375" style="1144" customWidth="1"/>
    <col min="7" max="8" width="4.42578125" style="1143" bestFit="1" customWidth="1"/>
    <col min="9" max="10" width="4.28515625" style="1143" bestFit="1" customWidth="1"/>
    <col min="11" max="16384" width="9.140625" style="1143"/>
  </cols>
  <sheetData>
    <row r="2" spans="1:18">
      <c r="E2" s="1144" t="s">
        <v>60</v>
      </c>
    </row>
    <row r="3" spans="1:18">
      <c r="A3" s="1144">
        <v>0</v>
      </c>
      <c r="B3" s="1144">
        <v>2</v>
      </c>
      <c r="C3" s="1167" t="s">
        <v>61</v>
      </c>
      <c r="D3" s="1162" t="s">
        <v>62</v>
      </c>
      <c r="E3" s="1191" t="s">
        <v>63</v>
      </c>
      <c r="F3" s="1191" t="s">
        <v>42</v>
      </c>
      <c r="G3" s="1160" t="s">
        <v>64</v>
      </c>
      <c r="H3" s="1160" t="s">
        <v>65</v>
      </c>
      <c r="I3" s="1160" t="s">
        <v>66</v>
      </c>
      <c r="J3" s="1160" t="s">
        <v>67</v>
      </c>
      <c r="K3" s="1160" t="s">
        <v>68</v>
      </c>
      <c r="L3" s="1160" t="s">
        <v>69</v>
      </c>
      <c r="M3" s="1160" t="s">
        <v>70</v>
      </c>
      <c r="N3" s="1160" t="s">
        <v>71</v>
      </c>
      <c r="O3" s="1160" t="s">
        <v>72</v>
      </c>
      <c r="P3" s="1160" t="s">
        <v>73</v>
      </c>
      <c r="Q3" s="1160" t="s">
        <v>74</v>
      </c>
      <c r="R3" s="1160" t="s">
        <v>75</v>
      </c>
    </row>
    <row r="4" spans="1:18">
      <c r="B4" s="1148" t="s">
        <v>76</v>
      </c>
      <c r="C4" s="1169">
        <v>44951</v>
      </c>
      <c r="D4" s="1183"/>
      <c r="E4" s="1195">
        <v>4</v>
      </c>
      <c r="F4" s="1195"/>
    </row>
    <row r="5" spans="1:18">
      <c r="B5" s="1151" t="s">
        <v>77</v>
      </c>
      <c r="C5" s="1170">
        <v>44950</v>
      </c>
      <c r="D5" s="1184"/>
      <c r="E5" s="1194">
        <v>4</v>
      </c>
      <c r="F5" s="1194"/>
    </row>
    <row r="6" spans="1:18">
      <c r="B6" s="1149" t="s">
        <v>78</v>
      </c>
      <c r="C6" s="1171">
        <v>44949</v>
      </c>
      <c r="D6" s="1185"/>
      <c r="E6" s="1190">
        <v>4</v>
      </c>
      <c r="F6" s="1190"/>
    </row>
    <row r="7" spans="1:18">
      <c r="B7" s="1089" t="s">
        <v>79</v>
      </c>
      <c r="C7" s="1172">
        <v>44948</v>
      </c>
      <c r="D7" s="1186"/>
      <c r="E7" s="1193">
        <v>4</v>
      </c>
      <c r="F7" s="1193"/>
    </row>
    <row r="8" spans="1:18">
      <c r="B8" s="1165" t="s">
        <v>80</v>
      </c>
      <c r="C8" s="1173">
        <v>44947</v>
      </c>
      <c r="D8" s="1187"/>
      <c r="E8" s="1192">
        <v>3</v>
      </c>
      <c r="F8" s="1192"/>
    </row>
    <row r="9" spans="1:18">
      <c r="B9" s="1150" t="s">
        <v>81</v>
      </c>
      <c r="C9" s="1174">
        <v>44946</v>
      </c>
      <c r="D9" s="1163"/>
      <c r="E9" s="1197">
        <v>3</v>
      </c>
      <c r="F9" s="1197"/>
    </row>
    <row r="10" spans="1:18">
      <c r="B10" s="1146" t="s">
        <v>82</v>
      </c>
      <c r="C10" s="1168">
        <v>44945</v>
      </c>
      <c r="D10" s="1164"/>
      <c r="E10" s="1196">
        <v>3</v>
      </c>
      <c r="F10" s="1196"/>
    </row>
    <row r="11" spans="1:18">
      <c r="B11" s="1148" t="s">
        <v>76</v>
      </c>
      <c r="C11" s="1169">
        <v>44944</v>
      </c>
      <c r="D11" s="1183"/>
      <c r="E11" s="1195">
        <v>3</v>
      </c>
      <c r="F11" s="1195"/>
    </row>
    <row r="12" spans="1:18">
      <c r="B12" s="1151" t="s">
        <v>77</v>
      </c>
      <c r="C12" s="1170">
        <v>44943</v>
      </c>
      <c r="D12" s="1184"/>
      <c r="E12" s="1194">
        <v>3</v>
      </c>
      <c r="F12" s="1194"/>
    </row>
    <row r="13" spans="1:18">
      <c r="B13" s="1149" t="s">
        <v>78</v>
      </c>
      <c r="C13" s="1171">
        <v>44942</v>
      </c>
      <c r="D13" s="1185"/>
      <c r="E13" s="1190">
        <v>3</v>
      </c>
      <c r="F13" s="1190"/>
    </row>
    <row r="14" spans="1:18">
      <c r="B14" s="1089" t="s">
        <v>79</v>
      </c>
      <c r="C14" s="1172">
        <v>44941</v>
      </c>
      <c r="D14" s="1186"/>
      <c r="E14" s="1193">
        <v>3</v>
      </c>
      <c r="F14" s="1193"/>
    </row>
    <row r="15" spans="1:18">
      <c r="B15" s="1165" t="s">
        <v>80</v>
      </c>
      <c r="C15" s="1173">
        <v>44940</v>
      </c>
      <c r="D15" s="1187"/>
      <c r="E15" s="1192">
        <v>2</v>
      </c>
      <c r="F15" s="1192"/>
    </row>
    <row r="16" spans="1:18">
      <c r="B16" s="1150" t="s">
        <v>81</v>
      </c>
      <c r="C16" s="1174">
        <v>44939</v>
      </c>
      <c r="D16" s="1163"/>
      <c r="E16" s="1197">
        <v>2</v>
      </c>
      <c r="F16" s="1197"/>
    </row>
    <row r="17" spans="2:6">
      <c r="B17" s="1146" t="s">
        <v>82</v>
      </c>
      <c r="C17" s="1168">
        <v>44938</v>
      </c>
      <c r="D17" s="1164"/>
      <c r="E17" s="1196">
        <v>2</v>
      </c>
      <c r="F17" s="1196"/>
    </row>
    <row r="18" spans="2:6">
      <c r="B18" s="1148" t="s">
        <v>76</v>
      </c>
      <c r="C18" s="1169">
        <v>44937</v>
      </c>
      <c r="D18" s="1183"/>
      <c r="E18" s="1195">
        <v>2</v>
      </c>
      <c r="F18" s="1195"/>
    </row>
    <row r="19" spans="2:6">
      <c r="B19" s="1151" t="s">
        <v>77</v>
      </c>
      <c r="C19" s="1170">
        <v>44936</v>
      </c>
      <c r="D19" s="1184"/>
      <c r="E19" s="1194">
        <v>2</v>
      </c>
      <c r="F19" s="1194"/>
    </row>
    <row r="20" spans="2:6">
      <c r="B20" s="1149" t="s">
        <v>78</v>
      </c>
      <c r="C20" s="1171">
        <v>44935</v>
      </c>
      <c r="D20" s="1185"/>
      <c r="E20" s="1190">
        <v>2</v>
      </c>
      <c r="F20" s="1190"/>
    </row>
    <row r="21" spans="2:6">
      <c r="B21" s="1089" t="s">
        <v>79</v>
      </c>
      <c r="C21" s="1172">
        <v>44934</v>
      </c>
      <c r="D21" s="1186"/>
      <c r="E21" s="1193">
        <v>2</v>
      </c>
      <c r="F21" s="1193"/>
    </row>
    <row r="22" spans="2:6">
      <c r="B22" s="1165" t="s">
        <v>80</v>
      </c>
      <c r="C22" s="1173">
        <v>44933</v>
      </c>
      <c r="D22" s="1187"/>
      <c r="E22" s="1192">
        <v>1</v>
      </c>
      <c r="F22" s="1192"/>
    </row>
    <row r="23" spans="2:6">
      <c r="B23" s="1150" t="s">
        <v>81</v>
      </c>
      <c r="C23" s="1174">
        <v>44932</v>
      </c>
      <c r="D23" s="1163"/>
      <c r="E23" s="1197">
        <v>1</v>
      </c>
      <c r="F23" s="1197"/>
    </row>
    <row r="24" spans="2:6">
      <c r="B24" s="1146" t="s">
        <v>82</v>
      </c>
      <c r="C24" s="1168">
        <v>44931</v>
      </c>
      <c r="D24" s="1164"/>
      <c r="E24" s="1196">
        <v>1</v>
      </c>
      <c r="F24" s="1196"/>
    </row>
    <row r="25" spans="2:6">
      <c r="B25" s="1148" t="s">
        <v>76</v>
      </c>
      <c r="C25" s="1169">
        <v>44930</v>
      </c>
      <c r="D25" s="1183"/>
      <c r="E25" s="1195">
        <v>1</v>
      </c>
      <c r="F25" s="1195"/>
    </row>
    <row r="26" spans="2:6">
      <c r="B26" s="1151" t="s">
        <v>77</v>
      </c>
      <c r="C26" s="1170">
        <v>44929</v>
      </c>
      <c r="D26" s="1184"/>
      <c r="E26" s="1194">
        <v>1</v>
      </c>
      <c r="F26" s="1194"/>
    </row>
    <row r="27" spans="2:6">
      <c r="B27" s="1151" t="s">
        <v>77</v>
      </c>
      <c r="C27" s="1170">
        <v>44929</v>
      </c>
      <c r="D27" s="1184"/>
      <c r="E27" s="1194">
        <v>1</v>
      </c>
      <c r="F27" s="1194"/>
    </row>
    <row r="28" spans="2:6">
      <c r="B28" s="1151" t="s">
        <v>77</v>
      </c>
      <c r="C28" s="1170">
        <v>44929</v>
      </c>
      <c r="D28" s="1184"/>
      <c r="E28" s="1194">
        <v>1</v>
      </c>
      <c r="F28" s="1194"/>
    </row>
    <row r="29" spans="2:6">
      <c r="B29" s="1149" t="s">
        <v>78</v>
      </c>
      <c r="C29" s="1171">
        <v>44928</v>
      </c>
      <c r="D29" s="1185"/>
      <c r="E29" s="1190">
        <v>1</v>
      </c>
      <c r="F29" s="1190"/>
    </row>
    <row r="30" spans="2:6">
      <c r="B30" s="1089" t="s">
        <v>79</v>
      </c>
      <c r="C30" s="1172">
        <v>44927</v>
      </c>
      <c r="D30" s="1186"/>
      <c r="E30" s="1193">
        <v>1</v>
      </c>
      <c r="F30" s="1193"/>
    </row>
    <row r="31" spans="2:6">
      <c r="B31" s="1165" t="s">
        <v>80</v>
      </c>
      <c r="C31" s="1173">
        <v>44926</v>
      </c>
      <c r="D31" s="1187"/>
      <c r="E31" s="1192">
        <v>52</v>
      </c>
      <c r="F31" s="1192"/>
    </row>
    <row r="32" spans="2:6">
      <c r="B32" s="1150" t="s">
        <v>81</v>
      </c>
      <c r="C32" s="1174">
        <v>44925</v>
      </c>
      <c r="D32" s="1163"/>
      <c r="E32" s="1197">
        <v>52</v>
      </c>
      <c r="F32" s="1197"/>
    </row>
    <row r="33" spans="2:6">
      <c r="B33" s="1150" t="s">
        <v>81</v>
      </c>
      <c r="C33" s="1174">
        <v>44925</v>
      </c>
      <c r="D33" s="1163"/>
      <c r="E33" s="1197">
        <v>52</v>
      </c>
      <c r="F33" s="1197"/>
    </row>
    <row r="34" spans="2:6">
      <c r="B34" s="1150" t="s">
        <v>81</v>
      </c>
      <c r="C34" s="1174">
        <v>44925</v>
      </c>
      <c r="D34" s="1163"/>
      <c r="E34" s="1197">
        <v>52</v>
      </c>
      <c r="F34" s="1197"/>
    </row>
    <row r="35" spans="2:6">
      <c r="B35" s="1150" t="s">
        <v>81</v>
      </c>
      <c r="C35" s="1174">
        <v>44925</v>
      </c>
      <c r="D35" s="1163"/>
      <c r="E35" s="1197">
        <v>52</v>
      </c>
      <c r="F35" s="1197"/>
    </row>
    <row r="36" spans="2:6">
      <c r="B36" s="1146" t="s">
        <v>82</v>
      </c>
      <c r="C36" s="1168">
        <v>44924</v>
      </c>
      <c r="D36" s="1164"/>
      <c r="E36" s="1196">
        <v>52</v>
      </c>
      <c r="F36" s="1196"/>
    </row>
    <row r="37" spans="2:6">
      <c r="B37" s="1146" t="s">
        <v>82</v>
      </c>
      <c r="C37" s="1168">
        <v>44924</v>
      </c>
      <c r="D37" s="1164"/>
      <c r="E37" s="1196">
        <v>52</v>
      </c>
      <c r="F37" s="1196"/>
    </row>
    <row r="38" spans="2:6">
      <c r="B38" s="1146" t="s">
        <v>82</v>
      </c>
      <c r="C38" s="1168">
        <v>44924</v>
      </c>
      <c r="D38" s="1164"/>
      <c r="E38" s="1196">
        <v>52</v>
      </c>
      <c r="F38" s="1196"/>
    </row>
    <row r="39" spans="2:6">
      <c r="B39" s="1146" t="s">
        <v>82</v>
      </c>
      <c r="C39" s="1168">
        <v>44924</v>
      </c>
      <c r="D39" s="1164"/>
      <c r="E39" s="1196">
        <v>52</v>
      </c>
      <c r="F39" s="1196"/>
    </row>
    <row r="40" spans="2:6">
      <c r="B40" s="1148" t="s">
        <v>76</v>
      </c>
      <c r="C40" s="1169">
        <v>44923</v>
      </c>
      <c r="D40" s="1183"/>
      <c r="E40" s="1195">
        <v>52</v>
      </c>
      <c r="F40" s="1195"/>
    </row>
    <row r="41" spans="2:6">
      <c r="B41" s="1148" t="s">
        <v>76</v>
      </c>
      <c r="C41" s="1169">
        <v>44923</v>
      </c>
      <c r="D41" s="1183"/>
      <c r="E41" s="1195">
        <v>52</v>
      </c>
      <c r="F41" s="1195"/>
    </row>
    <row r="42" spans="2:6">
      <c r="B42" s="1148" t="s">
        <v>76</v>
      </c>
      <c r="C42" s="1169">
        <v>44923</v>
      </c>
      <c r="D42" s="1183"/>
      <c r="E42" s="1195">
        <v>52</v>
      </c>
      <c r="F42" s="1195"/>
    </row>
    <row r="43" spans="2:6">
      <c r="B43" s="1148" t="s">
        <v>76</v>
      </c>
      <c r="C43" s="1169">
        <v>44923</v>
      </c>
      <c r="D43" s="1183"/>
      <c r="E43" s="1195">
        <v>52</v>
      </c>
      <c r="F43" s="1195"/>
    </row>
    <row r="44" spans="2:6">
      <c r="B44" s="1151" t="s">
        <v>77</v>
      </c>
      <c r="C44" s="1170">
        <v>44922</v>
      </c>
      <c r="D44" s="1184"/>
      <c r="E44" s="1194">
        <v>52</v>
      </c>
      <c r="F44" s="1194"/>
    </row>
    <row r="45" spans="2:6">
      <c r="B45" s="1151" t="s">
        <v>77</v>
      </c>
      <c r="C45" s="1170">
        <v>44922</v>
      </c>
      <c r="D45" s="1184"/>
      <c r="E45" s="1194">
        <v>52</v>
      </c>
      <c r="F45" s="1194"/>
    </row>
    <row r="46" spans="2:6">
      <c r="B46" s="1151" t="s">
        <v>77</v>
      </c>
      <c r="C46" s="1170">
        <v>44922</v>
      </c>
      <c r="D46" s="1184"/>
      <c r="E46" s="1194">
        <v>52</v>
      </c>
      <c r="F46" s="1194"/>
    </row>
    <row r="47" spans="2:6">
      <c r="B47" s="1151" t="s">
        <v>77</v>
      </c>
      <c r="C47" s="1170">
        <v>44922</v>
      </c>
      <c r="D47" s="1184"/>
      <c r="E47" s="1194">
        <v>52</v>
      </c>
      <c r="F47" s="1194"/>
    </row>
    <row r="48" spans="2:6">
      <c r="B48" s="1149" t="s">
        <v>78</v>
      </c>
      <c r="C48" s="1171">
        <v>44921</v>
      </c>
      <c r="D48" s="1185"/>
      <c r="E48" s="1190">
        <v>52</v>
      </c>
      <c r="F48" s="1190"/>
    </row>
    <row r="49" spans="2:6">
      <c r="B49" s="1149" t="s">
        <v>78</v>
      </c>
      <c r="C49" s="1171">
        <v>44921</v>
      </c>
      <c r="D49" s="1185"/>
      <c r="E49" s="1190">
        <v>52</v>
      </c>
      <c r="F49" s="1190"/>
    </row>
    <row r="50" spans="2:6">
      <c r="B50" s="1149" t="s">
        <v>78</v>
      </c>
      <c r="C50" s="1171">
        <v>44921</v>
      </c>
      <c r="D50" s="1185"/>
      <c r="E50" s="1190">
        <v>52</v>
      </c>
      <c r="F50" s="1190"/>
    </row>
    <row r="51" spans="2:6">
      <c r="B51" s="1149" t="s">
        <v>78</v>
      </c>
      <c r="C51" s="1171">
        <v>44921</v>
      </c>
      <c r="D51" s="1185"/>
      <c r="E51" s="1190">
        <v>52</v>
      </c>
      <c r="F51" s="1190"/>
    </row>
    <row r="52" spans="2:6">
      <c r="B52" s="1089" t="s">
        <v>79</v>
      </c>
      <c r="C52" s="1172">
        <v>44920</v>
      </c>
      <c r="D52" s="1186"/>
      <c r="E52" s="1193">
        <v>52</v>
      </c>
      <c r="F52" s="1193"/>
    </row>
    <row r="53" spans="2:6">
      <c r="B53" s="1165" t="s">
        <v>80</v>
      </c>
      <c r="C53" s="1173">
        <v>44919</v>
      </c>
      <c r="D53" s="1187"/>
      <c r="E53" s="1192">
        <v>51</v>
      </c>
      <c r="F53" s="1192"/>
    </row>
    <row r="54" spans="2:6">
      <c r="B54" s="1150" t="s">
        <v>81</v>
      </c>
      <c r="C54" s="1174">
        <v>44918</v>
      </c>
      <c r="D54" s="1163"/>
      <c r="E54" s="1197">
        <v>51</v>
      </c>
      <c r="F54" s="1197"/>
    </row>
    <row r="55" spans="2:6">
      <c r="B55" s="1150" t="s">
        <v>81</v>
      </c>
      <c r="C55" s="1174">
        <v>44918</v>
      </c>
      <c r="D55" s="1163"/>
      <c r="E55" s="1197">
        <v>51</v>
      </c>
      <c r="F55" s="1197"/>
    </row>
    <row r="56" spans="2:6">
      <c r="B56" s="1150" t="s">
        <v>81</v>
      </c>
      <c r="C56" s="1174">
        <v>44918</v>
      </c>
      <c r="D56" s="1163"/>
      <c r="E56" s="1197">
        <v>51</v>
      </c>
      <c r="F56" s="1197"/>
    </row>
    <row r="57" spans="2:6">
      <c r="B57" s="1150" t="s">
        <v>81</v>
      </c>
      <c r="C57" s="1174">
        <v>44918</v>
      </c>
      <c r="D57" s="1163"/>
      <c r="E57" s="1197">
        <v>51</v>
      </c>
      <c r="F57" s="1197"/>
    </row>
    <row r="58" spans="2:6">
      <c r="B58" s="1146" t="s">
        <v>82</v>
      </c>
      <c r="C58" s="1168">
        <v>44917</v>
      </c>
      <c r="D58" s="1164">
        <v>0.62291666666666667</v>
      </c>
      <c r="E58" s="1196">
        <v>51</v>
      </c>
      <c r="F58" s="1202" t="s">
        <v>83</v>
      </c>
    </row>
    <row r="59" spans="2:6">
      <c r="B59" s="1146" t="s">
        <v>82</v>
      </c>
      <c r="C59" s="1168">
        <v>44917</v>
      </c>
      <c r="D59" s="1164">
        <v>0.5756944444444444</v>
      </c>
      <c r="E59" s="1196">
        <v>51</v>
      </c>
      <c r="F59" s="1202" t="s">
        <v>83</v>
      </c>
    </row>
    <row r="60" spans="2:6">
      <c r="B60" s="1146" t="s">
        <v>82</v>
      </c>
      <c r="C60" s="1168">
        <v>44917</v>
      </c>
      <c r="D60" s="1164">
        <v>0.4375</v>
      </c>
      <c r="E60" s="1196">
        <v>51</v>
      </c>
      <c r="F60" s="1196"/>
    </row>
    <row r="61" spans="2:6">
      <c r="B61" s="1146" t="s">
        <v>82</v>
      </c>
      <c r="C61" s="1168">
        <v>44917.424305555556</v>
      </c>
      <c r="D61" s="1164">
        <v>0.42430555555555555</v>
      </c>
      <c r="E61" s="1196">
        <v>51</v>
      </c>
      <c r="F61" s="1196" t="s">
        <v>84</v>
      </c>
    </row>
    <row r="62" spans="2:6">
      <c r="B62" s="1146" t="s">
        <v>82</v>
      </c>
      <c r="C62" s="1168">
        <v>44917.386805555558</v>
      </c>
      <c r="D62" s="1164">
        <v>0.38680555555555557</v>
      </c>
      <c r="E62" s="1196">
        <v>51</v>
      </c>
      <c r="F62" s="1196" t="s">
        <v>85</v>
      </c>
    </row>
    <row r="63" spans="2:6">
      <c r="B63" s="1148" t="s">
        <v>76</v>
      </c>
      <c r="C63" s="1169">
        <v>44916.5</v>
      </c>
      <c r="D63" s="1183">
        <v>0.5</v>
      </c>
      <c r="E63" s="1195">
        <v>51</v>
      </c>
      <c r="F63" s="1195" t="s">
        <v>86</v>
      </c>
    </row>
    <row r="64" spans="2:6">
      <c r="B64" s="1148" t="s">
        <v>76</v>
      </c>
      <c r="C64" s="1169">
        <v>44916.423611111109</v>
      </c>
      <c r="D64" s="1183">
        <v>0.4236111111111111</v>
      </c>
      <c r="E64" s="1195">
        <v>51</v>
      </c>
      <c r="F64" s="1195" t="s">
        <v>87</v>
      </c>
    </row>
    <row r="65" spans="2:6">
      <c r="B65" s="1148" t="s">
        <v>76</v>
      </c>
      <c r="C65" s="1169">
        <v>44916.333333333336</v>
      </c>
      <c r="D65" s="1183">
        <v>0.33333333333333331</v>
      </c>
      <c r="E65" s="1195">
        <v>51</v>
      </c>
      <c r="F65" s="1195"/>
    </row>
    <row r="66" spans="2:6">
      <c r="B66" s="1151" t="s">
        <v>77</v>
      </c>
      <c r="C66" s="1170">
        <v>44915.382638888892</v>
      </c>
      <c r="D66" s="1184">
        <v>0.38263888888888892</v>
      </c>
      <c r="E66" s="1194">
        <v>51</v>
      </c>
      <c r="F66" s="1194" t="s">
        <v>88</v>
      </c>
    </row>
    <row r="67" spans="2:6">
      <c r="B67" s="1151" t="s">
        <v>77</v>
      </c>
      <c r="C67" s="1170">
        <v>44915.375</v>
      </c>
      <c r="D67" s="1184">
        <v>0.375</v>
      </c>
      <c r="E67" s="1194">
        <v>51</v>
      </c>
      <c r="F67" s="1194" t="s">
        <v>89</v>
      </c>
    </row>
    <row r="68" spans="2:6">
      <c r="B68" s="1149" t="s">
        <v>78</v>
      </c>
      <c r="C68" s="1171">
        <v>44914</v>
      </c>
      <c r="D68" s="1185"/>
      <c r="E68" s="1190">
        <v>51</v>
      </c>
      <c r="F68" s="1190"/>
    </row>
    <row r="69" spans="2:6">
      <c r="B69" s="1149" t="s">
        <v>78</v>
      </c>
      <c r="C69" s="1171">
        <v>44914</v>
      </c>
      <c r="D69" s="1185"/>
      <c r="E69" s="1190">
        <v>51</v>
      </c>
      <c r="F69" s="1190" t="s">
        <v>90</v>
      </c>
    </row>
    <row r="70" spans="2:6">
      <c r="B70" s="1149" t="s">
        <v>78</v>
      </c>
      <c r="C70" s="1171">
        <v>44914</v>
      </c>
      <c r="D70" s="1185"/>
      <c r="E70" s="1190">
        <v>51</v>
      </c>
      <c r="F70" s="1190" t="s">
        <v>91</v>
      </c>
    </row>
    <row r="71" spans="2:6">
      <c r="B71" s="1149" t="s">
        <v>78</v>
      </c>
      <c r="C71" s="1171">
        <v>44914.354166666664</v>
      </c>
      <c r="D71" s="1185">
        <v>0.35416666666666669</v>
      </c>
      <c r="E71" s="1190">
        <v>51</v>
      </c>
      <c r="F71" s="1190" t="s">
        <v>92</v>
      </c>
    </row>
    <row r="72" spans="2:6">
      <c r="B72" s="1089" t="s">
        <v>79</v>
      </c>
      <c r="C72" s="1172">
        <v>44913</v>
      </c>
      <c r="D72" s="1186"/>
      <c r="E72" s="1193">
        <v>51</v>
      </c>
      <c r="F72" s="1193"/>
    </row>
    <row r="73" spans="2:6">
      <c r="B73" s="1165" t="s">
        <v>80</v>
      </c>
      <c r="C73" s="1173">
        <v>44912</v>
      </c>
      <c r="D73" s="1187"/>
      <c r="E73" s="1192">
        <v>50</v>
      </c>
      <c r="F73" s="1192"/>
    </row>
    <row r="74" spans="2:6">
      <c r="B74" s="1150" t="s">
        <v>81</v>
      </c>
      <c r="C74" s="1174">
        <v>44911</v>
      </c>
      <c r="D74" s="1163"/>
      <c r="E74" s="1197">
        <v>50</v>
      </c>
      <c r="F74" s="1197"/>
    </row>
    <row r="75" spans="2:6">
      <c r="B75" s="1150" t="s">
        <v>81</v>
      </c>
      <c r="C75" s="1174">
        <v>44911</v>
      </c>
      <c r="D75" s="1163"/>
      <c r="E75" s="1197">
        <v>50</v>
      </c>
      <c r="F75" s="1197" t="s">
        <v>93</v>
      </c>
    </row>
    <row r="76" spans="2:6">
      <c r="B76" s="1150" t="s">
        <v>81</v>
      </c>
      <c r="C76" s="1174">
        <v>44911</v>
      </c>
      <c r="D76" s="1163"/>
      <c r="E76" s="1197">
        <v>50</v>
      </c>
      <c r="F76" s="1197"/>
    </row>
    <row r="77" spans="2:6">
      <c r="B77" s="1150" t="s">
        <v>81</v>
      </c>
      <c r="C77" s="1174">
        <v>44911.392361111109</v>
      </c>
      <c r="D77" s="1163">
        <v>0.3923611111111111</v>
      </c>
      <c r="E77" s="1197">
        <v>50</v>
      </c>
      <c r="F77" s="1197" t="s">
        <v>94</v>
      </c>
    </row>
    <row r="78" spans="2:6">
      <c r="B78" s="1146" t="s">
        <v>82</v>
      </c>
      <c r="C78" s="1168">
        <v>44910.559027777781</v>
      </c>
      <c r="D78" s="1164">
        <v>0.55902777777777779</v>
      </c>
      <c r="E78" s="1196">
        <v>50</v>
      </c>
      <c r="F78" s="1196"/>
    </row>
    <row r="79" spans="2:6">
      <c r="B79" s="1146" t="s">
        <v>82</v>
      </c>
      <c r="C79" s="1168">
        <v>44910.352083333331</v>
      </c>
      <c r="D79" s="1164">
        <v>0.3520833333333333</v>
      </c>
      <c r="E79" s="1196">
        <v>50</v>
      </c>
      <c r="F79" s="1196" t="s">
        <v>95</v>
      </c>
    </row>
    <row r="80" spans="2:6">
      <c r="B80" s="1146" t="s">
        <v>82</v>
      </c>
      <c r="C80" s="1168">
        <v>44910.586111111108</v>
      </c>
      <c r="D80" s="1164">
        <v>0.58611111111111114</v>
      </c>
      <c r="E80" s="1196">
        <v>50</v>
      </c>
      <c r="F80" s="1196" t="s">
        <v>96</v>
      </c>
    </row>
    <row r="81" spans="2:6">
      <c r="B81" s="1148" t="s">
        <v>76</v>
      </c>
      <c r="C81" s="1169">
        <v>44909.660416666666</v>
      </c>
      <c r="D81" s="1183">
        <v>0.66041666666666665</v>
      </c>
      <c r="E81" s="1195">
        <v>50</v>
      </c>
      <c r="F81" s="1195" t="s">
        <v>97</v>
      </c>
    </row>
    <row r="82" spans="2:6">
      <c r="B82" s="1148" t="s">
        <v>76</v>
      </c>
      <c r="C82" s="1169">
        <v>44909.561805555553</v>
      </c>
      <c r="D82" s="1183">
        <v>0.56180555555555556</v>
      </c>
      <c r="E82" s="1195">
        <v>50</v>
      </c>
      <c r="F82" s="1195" t="s">
        <v>98</v>
      </c>
    </row>
    <row r="83" spans="2:6">
      <c r="B83" s="1148" t="s">
        <v>76</v>
      </c>
      <c r="C83" s="1169">
        <v>44909.541666666664</v>
      </c>
      <c r="D83" s="1183">
        <v>0.54166666666666663</v>
      </c>
      <c r="E83" s="1195">
        <v>50</v>
      </c>
      <c r="F83" s="1195" t="s">
        <v>99</v>
      </c>
    </row>
    <row r="84" spans="2:6">
      <c r="B84" s="1148" t="s">
        <v>76</v>
      </c>
      <c r="C84" s="1169">
        <v>44909.458333333336</v>
      </c>
      <c r="D84" s="1183">
        <v>0.45833333333333331</v>
      </c>
      <c r="E84" s="1195">
        <v>50</v>
      </c>
      <c r="F84" s="1195" t="s">
        <v>87</v>
      </c>
    </row>
    <row r="85" spans="2:6">
      <c r="B85" s="1148" t="s">
        <v>76</v>
      </c>
      <c r="C85" s="1169">
        <v>44909.416666666664</v>
      </c>
      <c r="D85" s="1183">
        <v>0.41666666666666669</v>
      </c>
      <c r="E85" s="1195">
        <v>50</v>
      </c>
      <c r="F85" s="1195" t="s">
        <v>87</v>
      </c>
    </row>
    <row r="86" spans="2:6">
      <c r="B86" s="1148" t="s">
        <v>76</v>
      </c>
      <c r="C86" s="1169">
        <v>44909.395833333336</v>
      </c>
      <c r="D86" s="1183">
        <v>0.39583333333333331</v>
      </c>
      <c r="E86" s="1195">
        <v>50</v>
      </c>
      <c r="F86" s="1195" t="s">
        <v>93</v>
      </c>
    </row>
    <row r="87" spans="2:6">
      <c r="B87" s="1148" t="s">
        <v>76</v>
      </c>
      <c r="C87" s="1169">
        <v>44909.375</v>
      </c>
      <c r="D87" s="1183">
        <v>0.375</v>
      </c>
      <c r="E87" s="1195">
        <v>50</v>
      </c>
      <c r="F87" s="1195" t="s">
        <v>87</v>
      </c>
    </row>
    <row r="88" spans="2:6">
      <c r="B88" s="1148" t="s">
        <v>76</v>
      </c>
      <c r="C88" s="1169">
        <v>44909.333333333336</v>
      </c>
      <c r="D88" s="1183">
        <v>0.33333333333333331</v>
      </c>
      <c r="E88" s="1195">
        <v>50</v>
      </c>
      <c r="F88" s="1195" t="s">
        <v>99</v>
      </c>
    </row>
    <row r="89" spans="2:6">
      <c r="B89" s="1151" t="s">
        <v>77</v>
      </c>
      <c r="C89" s="1170">
        <v>44908</v>
      </c>
      <c r="D89" s="1184"/>
      <c r="E89" s="1194">
        <v>50</v>
      </c>
      <c r="F89" s="1194"/>
    </row>
    <row r="90" spans="2:6">
      <c r="B90" s="1151" t="s">
        <v>77</v>
      </c>
      <c r="C90" s="1170">
        <v>44908</v>
      </c>
      <c r="D90" s="1184"/>
      <c r="E90" s="1194">
        <v>50</v>
      </c>
      <c r="F90" s="1194"/>
    </row>
    <row r="91" spans="2:6">
      <c r="B91" s="1151" t="s">
        <v>77</v>
      </c>
      <c r="C91" s="1170">
        <v>44908</v>
      </c>
      <c r="D91" s="1184"/>
      <c r="E91" s="1194">
        <v>50</v>
      </c>
      <c r="F91" s="1194"/>
    </row>
    <row r="92" spans="2:6">
      <c r="B92" s="1151" t="s">
        <v>77</v>
      </c>
      <c r="C92" s="1170">
        <v>44908</v>
      </c>
      <c r="D92" s="1184">
        <v>0.38680555555555557</v>
      </c>
      <c r="E92" s="1194">
        <v>50</v>
      </c>
      <c r="F92" s="1194" t="s">
        <v>100</v>
      </c>
    </row>
    <row r="93" spans="2:6">
      <c r="B93" s="1151" t="s">
        <v>77</v>
      </c>
      <c r="C93" s="1170">
        <v>44908</v>
      </c>
      <c r="D93" s="1184">
        <v>0.38680555555555557</v>
      </c>
      <c r="E93" s="1194">
        <v>50</v>
      </c>
      <c r="F93" s="1194" t="s">
        <v>101</v>
      </c>
    </row>
    <row r="94" spans="2:6">
      <c r="B94" s="1151" t="s">
        <v>77</v>
      </c>
      <c r="C94" s="1170">
        <v>44908</v>
      </c>
      <c r="D94" s="1184">
        <v>0.36874999999999997</v>
      </c>
      <c r="E94" s="1194">
        <v>50</v>
      </c>
      <c r="F94" s="1194" t="s">
        <v>102</v>
      </c>
    </row>
    <row r="95" spans="2:6">
      <c r="B95" s="1149" t="s">
        <v>78</v>
      </c>
      <c r="C95" s="1171">
        <v>44907</v>
      </c>
      <c r="D95" s="1185">
        <v>0.61875000000000002</v>
      </c>
      <c r="E95" s="1190">
        <v>50</v>
      </c>
      <c r="F95" s="1190" t="s">
        <v>103</v>
      </c>
    </row>
    <row r="96" spans="2:6">
      <c r="B96" s="1149" t="s">
        <v>78</v>
      </c>
      <c r="C96" s="1171">
        <v>44907</v>
      </c>
      <c r="D96" s="1185">
        <v>0.60486111111111118</v>
      </c>
      <c r="E96" s="1190">
        <v>50</v>
      </c>
      <c r="F96" s="1190" t="s">
        <v>104</v>
      </c>
    </row>
    <row r="97" spans="2:11">
      <c r="B97" s="1149" t="s">
        <v>78</v>
      </c>
      <c r="C97" s="1171">
        <v>44907</v>
      </c>
      <c r="D97" s="1185">
        <v>0.59305555555555556</v>
      </c>
      <c r="E97" s="1190">
        <v>50</v>
      </c>
      <c r="F97" s="1190" t="s">
        <v>52</v>
      </c>
    </row>
    <row r="98" spans="2:11">
      <c r="B98" s="1149" t="s">
        <v>78</v>
      </c>
      <c r="C98" s="1171">
        <v>44907</v>
      </c>
      <c r="D98" s="1185">
        <v>0.44791666666666669</v>
      </c>
      <c r="E98" s="1190">
        <v>50</v>
      </c>
      <c r="F98" s="1190" t="s">
        <v>105</v>
      </c>
    </row>
    <row r="99" spans="2:11">
      <c r="B99" s="1149" t="s">
        <v>78</v>
      </c>
      <c r="C99" s="1171">
        <v>44907</v>
      </c>
      <c r="D99" s="1185">
        <v>0.39166666666666666</v>
      </c>
      <c r="E99" s="1190">
        <v>50</v>
      </c>
      <c r="F99" s="1190" t="s">
        <v>106</v>
      </c>
    </row>
    <row r="100" spans="2:11">
      <c r="B100" s="1089" t="s">
        <v>79</v>
      </c>
      <c r="C100" s="1172">
        <v>44906</v>
      </c>
      <c r="D100" s="1186"/>
      <c r="E100" s="1193">
        <v>50</v>
      </c>
      <c r="F100" s="1193"/>
    </row>
    <row r="101" spans="2:11">
      <c r="B101" s="1165" t="s">
        <v>80</v>
      </c>
      <c r="C101" s="1173">
        <v>44905</v>
      </c>
      <c r="D101" s="1187"/>
      <c r="E101" s="1192">
        <v>49</v>
      </c>
      <c r="F101" s="1192"/>
      <c r="K101" s="1143" t="s">
        <v>107</v>
      </c>
    </row>
    <row r="102" spans="2:11">
      <c r="B102" s="1150" t="s">
        <v>81</v>
      </c>
      <c r="C102" s="1174">
        <v>44904</v>
      </c>
      <c r="D102" s="1163"/>
      <c r="E102" s="1197">
        <v>49</v>
      </c>
      <c r="F102" s="1201"/>
    </row>
    <row r="103" spans="2:11">
      <c r="B103" s="1150" t="s">
        <v>81</v>
      </c>
      <c r="C103" s="1174">
        <v>44904</v>
      </c>
      <c r="D103" s="1163"/>
      <c r="E103" s="1197">
        <v>49</v>
      </c>
      <c r="F103" s="1201"/>
      <c r="K103" s="1143" t="s">
        <v>108</v>
      </c>
    </row>
    <row r="104" spans="2:11">
      <c r="B104" s="1150" t="s">
        <v>81</v>
      </c>
      <c r="C104" s="1174">
        <v>44904</v>
      </c>
      <c r="D104" s="1163"/>
      <c r="E104" s="1197">
        <v>49</v>
      </c>
      <c r="F104" s="1197" t="s">
        <v>106</v>
      </c>
    </row>
    <row r="105" spans="2:11">
      <c r="B105" s="1150" t="s">
        <v>81</v>
      </c>
      <c r="C105" s="1174">
        <v>44904</v>
      </c>
      <c r="D105" s="1163"/>
      <c r="E105" s="1197">
        <v>49</v>
      </c>
      <c r="F105" s="1197"/>
    </row>
    <row r="106" spans="2:11">
      <c r="B106" s="1150" t="s">
        <v>81</v>
      </c>
      <c r="C106" s="1174">
        <v>44904</v>
      </c>
      <c r="D106" s="1163"/>
      <c r="E106" s="1197">
        <v>49</v>
      </c>
      <c r="F106" s="1197"/>
    </row>
    <row r="107" spans="2:11">
      <c r="B107" s="1150" t="s">
        <v>81</v>
      </c>
      <c r="C107" s="1174">
        <v>44904</v>
      </c>
      <c r="D107" s="1163"/>
      <c r="E107" s="1197">
        <v>49</v>
      </c>
      <c r="F107" s="1197"/>
    </row>
    <row r="108" spans="2:11">
      <c r="B108" s="1150" t="s">
        <v>81</v>
      </c>
      <c r="C108" s="1174">
        <v>44904</v>
      </c>
      <c r="D108" s="1163"/>
      <c r="E108" s="1197">
        <v>49</v>
      </c>
      <c r="F108" s="1197" t="s">
        <v>109</v>
      </c>
    </row>
    <row r="109" spans="2:11">
      <c r="B109" s="1150" t="s">
        <v>81</v>
      </c>
      <c r="C109" s="1174">
        <v>44904</v>
      </c>
      <c r="D109" s="1163">
        <v>0.34236111111111112</v>
      </c>
      <c r="E109" s="1197">
        <v>49</v>
      </c>
      <c r="F109" s="1197" t="s">
        <v>110</v>
      </c>
    </row>
    <row r="110" spans="2:11">
      <c r="B110" s="1146" t="s">
        <v>82</v>
      </c>
      <c r="C110" s="1168">
        <v>44903</v>
      </c>
      <c r="D110" s="1164">
        <v>0.63055555555555554</v>
      </c>
      <c r="E110" s="1196">
        <v>49</v>
      </c>
      <c r="F110" s="1196"/>
      <c r="G110" s="1161"/>
      <c r="H110" s="1161"/>
    </row>
    <row r="111" spans="2:11">
      <c r="B111" s="1146" t="s">
        <v>82</v>
      </c>
      <c r="C111" s="1168">
        <v>44903</v>
      </c>
      <c r="D111" s="1164">
        <v>0.63055555555555554</v>
      </c>
      <c r="E111" s="1196">
        <v>49</v>
      </c>
      <c r="F111" s="1196"/>
      <c r="G111" s="1161"/>
      <c r="H111" s="1161"/>
    </row>
    <row r="112" spans="2:11">
      <c r="B112" s="1146" t="s">
        <v>82</v>
      </c>
      <c r="C112" s="1168">
        <v>44903</v>
      </c>
      <c r="D112" s="1164">
        <v>0.63055555555555554</v>
      </c>
      <c r="E112" s="1196">
        <v>49</v>
      </c>
      <c r="F112" s="1196"/>
      <c r="G112" s="1161"/>
      <c r="H112" s="1161"/>
    </row>
    <row r="113" spans="2:8">
      <c r="B113" s="1146" t="s">
        <v>82</v>
      </c>
      <c r="C113" s="1168">
        <v>44903</v>
      </c>
      <c r="D113" s="1164">
        <v>0.63055555555555554</v>
      </c>
      <c r="E113" s="1196">
        <v>49</v>
      </c>
      <c r="F113" s="1196"/>
      <c r="G113" s="1161"/>
      <c r="H113" s="1161"/>
    </row>
    <row r="114" spans="2:8">
      <c r="B114" s="1146" t="s">
        <v>82</v>
      </c>
      <c r="C114" s="1168">
        <v>44903</v>
      </c>
      <c r="D114" s="1164">
        <v>0.63055555555555554</v>
      </c>
      <c r="E114" s="1196">
        <v>49</v>
      </c>
      <c r="F114" s="1196" t="s">
        <v>111</v>
      </c>
      <c r="G114" s="1161"/>
      <c r="H114" s="1161"/>
    </row>
    <row r="115" spans="2:8">
      <c r="B115" s="1146" t="s">
        <v>82</v>
      </c>
      <c r="C115" s="1168">
        <v>44903</v>
      </c>
      <c r="D115" s="1164">
        <v>0.63055555555555554</v>
      </c>
      <c r="E115" s="1196">
        <v>49</v>
      </c>
      <c r="F115" s="1196" t="s">
        <v>112</v>
      </c>
      <c r="G115" s="1161"/>
      <c r="H115" s="1161"/>
    </row>
    <row r="116" spans="2:8">
      <c r="B116" s="1146" t="s">
        <v>82</v>
      </c>
      <c r="C116" s="1168">
        <v>44903</v>
      </c>
      <c r="D116" s="1164">
        <v>0.63055555555555554</v>
      </c>
      <c r="E116" s="1196">
        <v>49</v>
      </c>
      <c r="F116" s="1196" t="s">
        <v>113</v>
      </c>
      <c r="G116" s="1161"/>
      <c r="H116" s="1161"/>
    </row>
    <row r="117" spans="2:8">
      <c r="B117" s="1146" t="s">
        <v>82</v>
      </c>
      <c r="C117" s="1168">
        <v>44903</v>
      </c>
      <c r="D117" s="1164">
        <v>0.63055555555555554</v>
      </c>
      <c r="E117" s="1196">
        <v>49</v>
      </c>
      <c r="F117" s="1196" t="s">
        <v>106</v>
      </c>
      <c r="G117" s="1161"/>
      <c r="H117" s="1161"/>
    </row>
    <row r="118" spans="2:8">
      <c r="B118" s="1148" t="s">
        <v>76</v>
      </c>
      <c r="C118" s="1169">
        <v>44902</v>
      </c>
      <c r="D118" s="1183"/>
      <c r="E118" s="1195">
        <v>49</v>
      </c>
      <c r="F118" s="1195" t="s">
        <v>93</v>
      </c>
      <c r="G118" s="1161"/>
      <c r="H118" s="1161"/>
    </row>
    <row r="119" spans="2:8">
      <c r="B119" s="1148" t="s">
        <v>76</v>
      </c>
      <c r="C119" s="1169">
        <v>44902</v>
      </c>
      <c r="D119" s="1183"/>
      <c r="E119" s="1195">
        <v>49</v>
      </c>
      <c r="F119" s="1195" t="s">
        <v>112</v>
      </c>
      <c r="G119" s="1161"/>
      <c r="H119" s="1161"/>
    </row>
    <row r="120" spans="2:8">
      <c r="B120" s="1148" t="s">
        <v>76</v>
      </c>
      <c r="C120" s="1169">
        <v>44902</v>
      </c>
      <c r="D120" s="1183"/>
      <c r="E120" s="1195">
        <v>49</v>
      </c>
      <c r="F120" s="1195" t="s">
        <v>112</v>
      </c>
      <c r="G120" s="1161"/>
      <c r="H120" s="1161"/>
    </row>
    <row r="121" spans="2:8">
      <c r="B121" s="1148" t="s">
        <v>76</v>
      </c>
      <c r="C121" s="1169">
        <v>44902</v>
      </c>
      <c r="D121" s="1183"/>
      <c r="E121" s="1195">
        <v>49</v>
      </c>
      <c r="F121" s="1195" t="s">
        <v>112</v>
      </c>
      <c r="G121" s="1161"/>
      <c r="H121" s="1161"/>
    </row>
    <row r="122" spans="2:8">
      <c r="B122" s="1151" t="s">
        <v>77</v>
      </c>
      <c r="C122" s="1170">
        <v>44901</v>
      </c>
      <c r="D122" s="1184"/>
      <c r="E122" s="1194">
        <v>49</v>
      </c>
      <c r="F122" s="1194" t="s">
        <v>86</v>
      </c>
      <c r="G122" s="1161"/>
      <c r="H122" s="1161"/>
    </row>
    <row r="123" spans="2:8">
      <c r="B123" s="1149" t="s">
        <v>78</v>
      </c>
      <c r="C123" s="1171">
        <v>44900</v>
      </c>
      <c r="D123" s="1185"/>
      <c r="E123" s="1190">
        <v>49</v>
      </c>
      <c r="F123" s="1190" t="s">
        <v>114</v>
      </c>
      <c r="G123" s="1161"/>
      <c r="H123" s="1161"/>
    </row>
    <row r="124" spans="2:8">
      <c r="B124" s="1089" t="s">
        <v>79</v>
      </c>
      <c r="C124" s="1172">
        <v>44899</v>
      </c>
      <c r="D124" s="1186"/>
      <c r="E124" s="1193">
        <v>49</v>
      </c>
      <c r="F124" s="1193"/>
      <c r="G124" s="1161"/>
      <c r="H124" s="1161"/>
    </row>
    <row r="125" spans="2:8">
      <c r="B125" s="1165" t="s">
        <v>80</v>
      </c>
      <c r="C125" s="1173">
        <v>44898</v>
      </c>
      <c r="D125" s="1187"/>
      <c r="E125" s="1192">
        <v>48</v>
      </c>
      <c r="F125" s="1192"/>
      <c r="G125" s="1161"/>
      <c r="H125" s="1161"/>
    </row>
    <row r="126" spans="2:8">
      <c r="B126" s="1150" t="s">
        <v>81</v>
      </c>
      <c r="C126" s="1174">
        <v>44897</v>
      </c>
      <c r="D126" s="1163"/>
      <c r="E126" s="1197">
        <v>48</v>
      </c>
      <c r="F126" s="1197" t="s">
        <v>115</v>
      </c>
      <c r="G126" s="1161"/>
      <c r="H126" s="1161"/>
    </row>
    <row r="127" spans="2:8">
      <c r="B127" s="1150" t="s">
        <v>81</v>
      </c>
      <c r="C127" s="1174">
        <v>44897</v>
      </c>
      <c r="D127" s="1163"/>
      <c r="E127" s="1197">
        <v>48</v>
      </c>
      <c r="F127" s="1197" t="s">
        <v>116</v>
      </c>
      <c r="G127" s="1161"/>
      <c r="H127" s="1161"/>
    </row>
    <row r="128" spans="2:8">
      <c r="B128" s="1150" t="s">
        <v>81</v>
      </c>
      <c r="C128" s="1174">
        <v>44897</v>
      </c>
      <c r="D128" s="1163"/>
      <c r="E128" s="1197">
        <v>48</v>
      </c>
      <c r="F128" s="1197"/>
      <c r="G128" s="1161"/>
      <c r="H128" s="1161"/>
    </row>
    <row r="129" spans="2:8">
      <c r="B129" s="1146" t="s">
        <v>82</v>
      </c>
      <c r="C129" s="1168">
        <v>44896</v>
      </c>
      <c r="D129" s="1164"/>
      <c r="E129" s="1196">
        <v>48</v>
      </c>
      <c r="F129" s="1196"/>
      <c r="G129" s="1161"/>
      <c r="H129" s="1161"/>
    </row>
    <row r="130" spans="2:8">
      <c r="B130" s="1146" t="s">
        <v>82</v>
      </c>
      <c r="C130" s="1168">
        <v>44896</v>
      </c>
      <c r="D130" s="1164"/>
      <c r="E130" s="1196">
        <v>48</v>
      </c>
      <c r="F130" s="1196"/>
      <c r="G130" s="1161"/>
      <c r="H130" s="1161"/>
    </row>
    <row r="131" spans="2:8">
      <c r="B131" s="1146" t="s">
        <v>82</v>
      </c>
      <c r="C131" s="1168">
        <v>44896</v>
      </c>
      <c r="D131" s="1164"/>
      <c r="E131" s="1196">
        <v>48</v>
      </c>
      <c r="F131" s="1196"/>
      <c r="G131" s="1161"/>
      <c r="H131" s="1161"/>
    </row>
    <row r="132" spans="2:8">
      <c r="B132" s="1148" t="s">
        <v>76</v>
      </c>
      <c r="C132" s="1169">
        <v>44895</v>
      </c>
      <c r="D132" s="1183"/>
      <c r="E132" s="1195">
        <v>48</v>
      </c>
      <c r="F132" s="1195"/>
      <c r="G132" s="1161"/>
      <c r="H132" s="1161"/>
    </row>
    <row r="133" spans="2:8">
      <c r="B133" s="1148" t="s">
        <v>76</v>
      </c>
      <c r="C133" s="1169">
        <v>44895</v>
      </c>
      <c r="D133" s="1183"/>
      <c r="E133" s="1195">
        <v>48</v>
      </c>
      <c r="F133" s="1195"/>
      <c r="G133" s="1161"/>
      <c r="H133" s="1161"/>
    </row>
    <row r="134" spans="2:8">
      <c r="B134" s="1148" t="s">
        <v>76</v>
      </c>
      <c r="C134" s="1169">
        <v>44895</v>
      </c>
      <c r="D134" s="1183">
        <v>0.33124999999999999</v>
      </c>
      <c r="E134" s="1195">
        <v>48</v>
      </c>
      <c r="F134" s="1195"/>
      <c r="G134" s="1161"/>
      <c r="H134" s="1161"/>
    </row>
    <row r="135" spans="2:8">
      <c r="B135" s="1151" t="s">
        <v>77</v>
      </c>
      <c r="C135" s="1170">
        <v>44894</v>
      </c>
      <c r="D135" s="1184"/>
      <c r="E135" s="1194">
        <v>48</v>
      </c>
      <c r="F135" s="1194"/>
      <c r="G135" s="1161"/>
      <c r="H135" s="1161"/>
    </row>
    <row r="136" spans="2:8">
      <c r="B136" s="1151" t="s">
        <v>77</v>
      </c>
      <c r="C136" s="1170">
        <v>44894</v>
      </c>
      <c r="D136" s="1184">
        <v>0.6743055555555556</v>
      </c>
      <c r="E136" s="1194">
        <v>48</v>
      </c>
      <c r="F136" s="1194" t="s">
        <v>117</v>
      </c>
      <c r="G136" s="1161"/>
      <c r="H136" s="1161"/>
    </row>
    <row r="137" spans="2:8">
      <c r="B137" s="1151" t="s">
        <v>77</v>
      </c>
      <c r="C137" s="1170">
        <v>44894</v>
      </c>
      <c r="D137" s="1184">
        <v>0.6743055555555556</v>
      </c>
      <c r="E137" s="1194">
        <v>48</v>
      </c>
      <c r="F137" s="1194"/>
      <c r="G137" s="1161"/>
      <c r="H137" s="1161"/>
    </row>
    <row r="138" spans="2:8">
      <c r="B138" s="1151" t="s">
        <v>77</v>
      </c>
      <c r="C138" s="1170">
        <v>44894</v>
      </c>
      <c r="D138" s="1184">
        <v>0.3756944444444445</v>
      </c>
      <c r="E138" s="1194">
        <v>48</v>
      </c>
      <c r="F138" s="1194" t="s">
        <v>118</v>
      </c>
      <c r="G138" s="1161"/>
      <c r="H138" s="1161"/>
    </row>
    <row r="139" spans="2:8">
      <c r="B139" s="1151" t="s">
        <v>77</v>
      </c>
      <c r="C139" s="1170">
        <v>44894</v>
      </c>
      <c r="D139" s="1184">
        <v>0.33402777777777781</v>
      </c>
      <c r="E139" s="1194">
        <v>48</v>
      </c>
      <c r="F139" s="1194" t="s">
        <v>119</v>
      </c>
      <c r="G139" s="1161"/>
      <c r="H139" s="1161"/>
    </row>
    <row r="140" spans="2:8">
      <c r="B140" s="1149" t="s">
        <v>78</v>
      </c>
      <c r="C140" s="1171">
        <v>44893.336805555555</v>
      </c>
      <c r="D140" s="1185">
        <v>0.33680555555555558</v>
      </c>
      <c r="E140" s="1190">
        <v>48</v>
      </c>
      <c r="F140" s="1190"/>
      <c r="G140" s="1161"/>
      <c r="H140" s="1161"/>
    </row>
    <row r="141" spans="2:8">
      <c r="B141" s="1149" t="s">
        <v>78</v>
      </c>
      <c r="C141" s="1171">
        <v>44893</v>
      </c>
      <c r="D141" s="1185"/>
      <c r="E141" s="1190">
        <v>48</v>
      </c>
      <c r="F141" s="1190"/>
      <c r="G141" s="1161"/>
      <c r="H141" s="1161"/>
    </row>
    <row r="142" spans="2:8">
      <c r="B142" s="1149" t="s">
        <v>78</v>
      </c>
      <c r="C142" s="1171">
        <v>44893</v>
      </c>
      <c r="D142" s="1185"/>
      <c r="E142" s="1190">
        <v>48</v>
      </c>
      <c r="F142" s="1190"/>
      <c r="G142" s="1161"/>
      <c r="H142" s="1161"/>
    </row>
    <row r="143" spans="2:8">
      <c r="B143" s="1149" t="s">
        <v>78</v>
      </c>
      <c r="C143" s="1171">
        <v>44893</v>
      </c>
      <c r="D143" s="1185">
        <v>0.60486111111111118</v>
      </c>
      <c r="E143" s="1190">
        <v>48</v>
      </c>
      <c r="F143" s="1190" t="s">
        <v>120</v>
      </c>
      <c r="G143" s="1161"/>
      <c r="H143" s="1161"/>
    </row>
    <row r="144" spans="2:8">
      <c r="B144" s="1149" t="s">
        <v>78</v>
      </c>
      <c r="C144" s="1171">
        <v>44893</v>
      </c>
      <c r="D144" s="1185">
        <v>0.38611111111111113</v>
      </c>
      <c r="E144" s="1190">
        <v>48</v>
      </c>
      <c r="F144" s="1190" t="s">
        <v>121</v>
      </c>
      <c r="G144" s="1161"/>
      <c r="H144" s="1161"/>
    </row>
    <row r="145" spans="1:8">
      <c r="B145" s="1089" t="s">
        <v>79</v>
      </c>
      <c r="C145" s="1172">
        <v>44892</v>
      </c>
      <c r="D145" s="1186"/>
      <c r="E145" s="1193">
        <v>48</v>
      </c>
      <c r="F145" s="1193"/>
      <c r="G145" s="1161"/>
      <c r="H145" s="1161"/>
    </row>
    <row r="146" spans="1:8">
      <c r="A146" s="1144">
        <f>A145+1</f>
        <v>1</v>
      </c>
      <c r="B146" s="1165" t="s">
        <v>80</v>
      </c>
      <c r="C146" s="1173">
        <v>44891</v>
      </c>
      <c r="D146" s="1187"/>
      <c r="E146" s="1192">
        <v>47</v>
      </c>
      <c r="F146" s="1192"/>
      <c r="G146" s="1161"/>
      <c r="H146" s="1161"/>
    </row>
    <row r="147" spans="1:8">
      <c r="A147" s="1144">
        <f>A146+1</f>
        <v>2</v>
      </c>
      <c r="B147" s="1150" t="s">
        <v>81</v>
      </c>
      <c r="C147" s="1174">
        <v>44890.75</v>
      </c>
      <c r="D147" s="1163"/>
      <c r="E147" s="1197">
        <v>47</v>
      </c>
      <c r="F147" s="1197"/>
      <c r="G147" s="1161"/>
      <c r="H147" s="1161"/>
    </row>
    <row r="148" spans="1:8">
      <c r="B148" s="1150" t="s">
        <v>81</v>
      </c>
      <c r="C148" s="1174">
        <v>44890.75</v>
      </c>
      <c r="D148" s="1163">
        <v>0.58194444444444449</v>
      </c>
      <c r="E148" s="1197">
        <v>47</v>
      </c>
      <c r="F148" s="1197" t="s">
        <v>122</v>
      </c>
      <c r="G148" s="1161"/>
      <c r="H148" s="1161"/>
    </row>
    <row r="149" spans="1:8">
      <c r="A149" s="1144">
        <f>A147+1</f>
        <v>3</v>
      </c>
      <c r="B149" s="1150" t="s">
        <v>81</v>
      </c>
      <c r="C149" s="1174">
        <v>44890.478472222225</v>
      </c>
      <c r="D149" s="1163">
        <v>0.47847222222222219</v>
      </c>
      <c r="E149" s="1197">
        <v>47</v>
      </c>
      <c r="F149" s="1197" t="s">
        <v>123</v>
      </c>
      <c r="G149" s="1161"/>
      <c r="H149" s="1161"/>
    </row>
    <row r="150" spans="1:8">
      <c r="A150" s="1144">
        <f t="shared" ref="A150:A181" si="0">A149+1</f>
        <v>4</v>
      </c>
      <c r="B150" s="1150" t="s">
        <v>81</v>
      </c>
      <c r="C150" s="1174">
        <v>44890.458333333336</v>
      </c>
      <c r="D150" s="1199">
        <v>0.40208333333333335</v>
      </c>
      <c r="E150" s="1197">
        <v>47</v>
      </c>
      <c r="F150" s="1197" t="s">
        <v>124</v>
      </c>
      <c r="G150" s="1161"/>
      <c r="H150" s="1161"/>
    </row>
    <row r="151" spans="1:8">
      <c r="A151" s="1144">
        <f t="shared" si="0"/>
        <v>5</v>
      </c>
      <c r="B151" s="1150" t="s">
        <v>81</v>
      </c>
      <c r="C151" s="1174">
        <v>44890.458333333336</v>
      </c>
      <c r="D151" s="1200">
        <v>0.36388888888888887</v>
      </c>
      <c r="E151" s="1197">
        <v>47</v>
      </c>
      <c r="F151" s="1150" t="s">
        <v>125</v>
      </c>
      <c r="G151" s="1161"/>
      <c r="H151" s="1161"/>
    </row>
    <row r="152" spans="1:8">
      <c r="A152" s="1144">
        <f t="shared" si="0"/>
        <v>6</v>
      </c>
      <c r="B152" s="1150" t="s">
        <v>81</v>
      </c>
      <c r="C152" s="1174">
        <v>44890.458333333336</v>
      </c>
      <c r="D152" s="1163">
        <v>0.35694444444444445</v>
      </c>
      <c r="E152" s="1197">
        <v>47</v>
      </c>
      <c r="F152" s="1197" t="s">
        <v>121</v>
      </c>
      <c r="G152" s="1161"/>
      <c r="H152" s="1161"/>
    </row>
    <row r="153" spans="1:8">
      <c r="A153" s="1144">
        <f t="shared" si="0"/>
        <v>7</v>
      </c>
      <c r="B153" s="1150" t="s">
        <v>81</v>
      </c>
      <c r="C153" s="1174">
        <v>44890.291666666664</v>
      </c>
      <c r="D153" s="1163">
        <v>0.33888888888888885</v>
      </c>
      <c r="E153" s="1197">
        <v>47</v>
      </c>
      <c r="F153" s="1197" t="s">
        <v>126</v>
      </c>
      <c r="G153" s="1161"/>
      <c r="H153" s="1161"/>
    </row>
    <row r="154" spans="1:8">
      <c r="A154" s="1144">
        <f t="shared" si="0"/>
        <v>8</v>
      </c>
      <c r="B154" s="1146" t="s">
        <v>82</v>
      </c>
      <c r="C154" s="1168">
        <v>44889.75</v>
      </c>
      <c r="D154" s="1164"/>
      <c r="E154" s="1196">
        <v>47</v>
      </c>
      <c r="F154" s="1196" t="s">
        <v>126</v>
      </c>
      <c r="G154" s="1161"/>
      <c r="H154" s="1161"/>
    </row>
    <row r="155" spans="1:8">
      <c r="A155" s="1144">
        <f t="shared" si="0"/>
        <v>9</v>
      </c>
      <c r="B155" s="1146" t="s">
        <v>82</v>
      </c>
      <c r="C155" s="1168">
        <v>44889.5625</v>
      </c>
      <c r="D155" s="1164"/>
      <c r="E155" s="1196">
        <v>47</v>
      </c>
      <c r="F155" s="1196" t="s">
        <v>127</v>
      </c>
      <c r="G155" s="1161"/>
      <c r="H155" s="1161"/>
    </row>
    <row r="156" spans="1:8">
      <c r="A156" s="1144">
        <f t="shared" si="0"/>
        <v>10</v>
      </c>
      <c r="B156" s="1146" t="s">
        <v>82</v>
      </c>
      <c r="C156" s="1168">
        <v>44889.291666666664</v>
      </c>
      <c r="D156" s="1164"/>
      <c r="E156" s="1196">
        <v>47</v>
      </c>
      <c r="F156" s="1196"/>
      <c r="G156" s="1161"/>
      <c r="H156" s="1161"/>
    </row>
    <row r="157" spans="1:8">
      <c r="A157" s="1144">
        <f t="shared" si="0"/>
        <v>11</v>
      </c>
      <c r="B157" s="1146" t="s">
        <v>82</v>
      </c>
      <c r="C157" s="1168">
        <v>44889.291666666664</v>
      </c>
      <c r="D157" s="1164">
        <v>0.36388888888888887</v>
      </c>
      <c r="E157" s="1196">
        <v>47</v>
      </c>
      <c r="F157" s="1196"/>
      <c r="G157" s="1161"/>
      <c r="H157" s="1161"/>
    </row>
    <row r="158" spans="1:8">
      <c r="A158" s="1144">
        <f t="shared" si="0"/>
        <v>12</v>
      </c>
      <c r="B158" s="1146" t="s">
        <v>82</v>
      </c>
      <c r="C158" s="1168">
        <v>44889.291666666664</v>
      </c>
      <c r="D158" s="1164">
        <v>0.32222222222222224</v>
      </c>
      <c r="E158" s="1196">
        <v>47</v>
      </c>
      <c r="F158" s="1196" t="s">
        <v>121</v>
      </c>
      <c r="G158" s="1161"/>
      <c r="H158" s="1161"/>
    </row>
    <row r="159" spans="1:8">
      <c r="A159" s="1144">
        <f t="shared" si="0"/>
        <v>13</v>
      </c>
      <c r="B159" s="1148" t="s">
        <v>76</v>
      </c>
      <c r="C159" s="1169">
        <v>44888.75</v>
      </c>
      <c r="D159" s="1183">
        <v>0.75</v>
      </c>
      <c r="E159" s="1195">
        <v>47</v>
      </c>
      <c r="F159" s="1195" t="s">
        <v>128</v>
      </c>
      <c r="G159" s="1161"/>
      <c r="H159" s="1161"/>
    </row>
    <row r="160" spans="1:8">
      <c r="A160" s="1144">
        <f t="shared" si="0"/>
        <v>14</v>
      </c>
      <c r="B160" s="1148" t="s">
        <v>76</v>
      </c>
      <c r="C160" s="1169">
        <v>44888.615277777775</v>
      </c>
      <c r="D160" s="1183">
        <v>0.61527777777777781</v>
      </c>
      <c r="E160" s="1195">
        <v>47</v>
      </c>
      <c r="F160" s="1195" t="s">
        <v>129</v>
      </c>
      <c r="G160" s="1161"/>
      <c r="H160" s="1161"/>
    </row>
    <row r="161" spans="1:8">
      <c r="A161" s="1144">
        <f t="shared" si="0"/>
        <v>15</v>
      </c>
      <c r="B161" s="1148" t="s">
        <v>76</v>
      </c>
      <c r="C161" s="1169">
        <v>44888.615277777775</v>
      </c>
      <c r="D161" s="1183">
        <v>0.61527777777777781</v>
      </c>
      <c r="E161" s="1195">
        <v>47</v>
      </c>
      <c r="F161" s="1195" t="s">
        <v>130</v>
      </c>
      <c r="G161" s="1161"/>
      <c r="H161" s="1161"/>
    </row>
    <row r="162" spans="1:8">
      <c r="A162" s="1144">
        <f t="shared" si="0"/>
        <v>16</v>
      </c>
      <c r="B162" s="1148" t="s">
        <v>76</v>
      </c>
      <c r="C162" s="1169">
        <v>44888.615277777775</v>
      </c>
      <c r="D162" s="1183">
        <v>0.61527777777777781</v>
      </c>
      <c r="E162" s="1195">
        <v>47</v>
      </c>
      <c r="F162" s="1195" t="s">
        <v>131</v>
      </c>
      <c r="G162" s="1161"/>
      <c r="H162" s="1161"/>
    </row>
    <row r="163" spans="1:8">
      <c r="A163" s="1144">
        <f t="shared" si="0"/>
        <v>17</v>
      </c>
      <c r="B163" s="1148" t="s">
        <v>76</v>
      </c>
      <c r="C163" s="1169">
        <v>44888.615277777775</v>
      </c>
      <c r="D163" s="1183">
        <v>0.60555555555555551</v>
      </c>
      <c r="E163" s="1195">
        <v>47</v>
      </c>
      <c r="F163" s="1195" t="s">
        <v>132</v>
      </c>
      <c r="G163" s="1161"/>
      <c r="H163" s="1161"/>
    </row>
    <row r="164" spans="1:8">
      <c r="A164" s="1144">
        <f t="shared" si="0"/>
        <v>18</v>
      </c>
      <c r="B164" s="1148" t="s">
        <v>76</v>
      </c>
      <c r="C164" s="1169">
        <v>44888.559027777781</v>
      </c>
      <c r="D164" s="1183">
        <v>0.55902777777777779</v>
      </c>
      <c r="E164" s="1195">
        <v>47</v>
      </c>
      <c r="F164" s="1195" t="s">
        <v>133</v>
      </c>
      <c r="G164" s="1161"/>
      <c r="H164" s="1161"/>
    </row>
    <row r="165" spans="1:8">
      <c r="A165" s="1144">
        <f t="shared" si="0"/>
        <v>19</v>
      </c>
      <c r="B165" s="1148" t="s">
        <v>76</v>
      </c>
      <c r="C165" s="1169">
        <v>44888.466666666667</v>
      </c>
      <c r="D165" s="1183">
        <v>0.70833333333333337</v>
      </c>
      <c r="E165" s="1195">
        <v>47</v>
      </c>
      <c r="F165" s="1195" t="s">
        <v>134</v>
      </c>
      <c r="G165" s="1161"/>
      <c r="H165" s="1161"/>
    </row>
    <row r="166" spans="1:8">
      <c r="A166" s="1144">
        <f t="shared" si="0"/>
        <v>20</v>
      </c>
      <c r="B166" s="1148" t="s">
        <v>76</v>
      </c>
      <c r="C166" s="1169">
        <v>44888.416666666664</v>
      </c>
      <c r="D166" s="1183">
        <v>0.41666666666666669</v>
      </c>
      <c r="E166" s="1195">
        <v>47</v>
      </c>
      <c r="F166" s="1195" t="s">
        <v>135</v>
      </c>
      <c r="G166" s="1161"/>
      <c r="H166" s="1161"/>
    </row>
    <row r="167" spans="1:8">
      <c r="A167" s="1144">
        <f t="shared" si="0"/>
        <v>21</v>
      </c>
      <c r="B167" s="1148" t="s">
        <v>76</v>
      </c>
      <c r="C167" s="1169">
        <v>44888.395833333336</v>
      </c>
      <c r="D167" s="1183">
        <v>0.39583333333333331</v>
      </c>
      <c r="E167" s="1195">
        <v>47</v>
      </c>
      <c r="F167" s="1195" t="s">
        <v>136</v>
      </c>
      <c r="G167" s="1161"/>
      <c r="H167" s="1161"/>
    </row>
    <row r="168" spans="1:8">
      <c r="A168" s="1144">
        <f t="shared" si="0"/>
        <v>22</v>
      </c>
      <c r="B168" s="1148" t="s">
        <v>76</v>
      </c>
      <c r="C168" s="1169">
        <v>44888.330555555556</v>
      </c>
      <c r="D168" s="1183">
        <v>0.33055555555555555</v>
      </c>
      <c r="E168" s="1195">
        <v>47</v>
      </c>
      <c r="F168" s="1195" t="s">
        <v>121</v>
      </c>
      <c r="G168" s="1161"/>
      <c r="H168" s="1161"/>
    </row>
    <row r="169" spans="1:8">
      <c r="A169" s="1144">
        <f t="shared" si="0"/>
        <v>23</v>
      </c>
      <c r="B169" s="1151" t="s">
        <v>77</v>
      </c>
      <c r="C169" s="1170">
        <v>44887.558333333334</v>
      </c>
      <c r="D169" s="1184">
        <v>0.55833333333333335</v>
      </c>
      <c r="E169" s="1194">
        <v>47</v>
      </c>
      <c r="F169" s="1194" t="s">
        <v>121</v>
      </c>
      <c r="G169" s="1161"/>
      <c r="H169" s="1161"/>
    </row>
    <row r="170" spans="1:8">
      <c r="A170" s="1144">
        <f t="shared" si="0"/>
        <v>24</v>
      </c>
      <c r="B170" s="1151" t="s">
        <v>77</v>
      </c>
      <c r="C170" s="1170">
        <v>44887.478472222225</v>
      </c>
      <c r="D170" s="1184">
        <v>0.47847222222222219</v>
      </c>
      <c r="E170" s="1194">
        <v>47</v>
      </c>
      <c r="F170" s="1194" t="s">
        <v>137</v>
      </c>
      <c r="G170" s="1161"/>
      <c r="H170" s="1161"/>
    </row>
    <row r="171" spans="1:8">
      <c r="A171" s="1144">
        <f t="shared" si="0"/>
        <v>25</v>
      </c>
      <c r="B171" s="1151" t="s">
        <v>77</v>
      </c>
      <c r="C171" s="1170">
        <v>44887.422222222223</v>
      </c>
      <c r="D171" s="1184">
        <v>0.42222222222222222</v>
      </c>
      <c r="E171" s="1194">
        <v>47</v>
      </c>
      <c r="F171" s="1194" t="s">
        <v>138</v>
      </c>
      <c r="G171" s="1161"/>
      <c r="H171" s="1161"/>
    </row>
    <row r="172" spans="1:8">
      <c r="A172" s="1144">
        <f t="shared" si="0"/>
        <v>26</v>
      </c>
      <c r="B172" s="1151" t="s">
        <v>77</v>
      </c>
      <c r="C172" s="1170">
        <v>44887.422222222223</v>
      </c>
      <c r="D172" s="1184">
        <v>0.42222222222222222</v>
      </c>
      <c r="E172" s="1194">
        <v>47</v>
      </c>
      <c r="F172" s="1194" t="s">
        <v>139</v>
      </c>
      <c r="G172" s="1161"/>
      <c r="H172" s="1161"/>
    </row>
    <row r="173" spans="1:8">
      <c r="A173" s="1144">
        <f t="shared" si="0"/>
        <v>27</v>
      </c>
      <c r="B173" s="1151" t="s">
        <v>77</v>
      </c>
      <c r="C173" s="1170">
        <v>44887.324305555558</v>
      </c>
      <c r="D173" s="1184">
        <v>0.32430555555555557</v>
      </c>
      <c r="E173" s="1194">
        <v>47</v>
      </c>
      <c r="F173" s="1194"/>
      <c r="G173" s="1161"/>
      <c r="H173" s="1161"/>
    </row>
    <row r="174" spans="1:8">
      <c r="A174" s="1144">
        <f t="shared" si="0"/>
        <v>28</v>
      </c>
      <c r="B174" s="1149" t="s">
        <v>78</v>
      </c>
      <c r="C174" s="1171">
        <v>44886.643750000003</v>
      </c>
      <c r="D174" s="1185">
        <v>0.64374999999999993</v>
      </c>
      <c r="E174" s="1190">
        <v>47</v>
      </c>
      <c r="F174" s="1190" t="s">
        <v>140</v>
      </c>
      <c r="G174" s="1161"/>
      <c r="H174" s="1161"/>
    </row>
    <row r="175" spans="1:8">
      <c r="A175" s="1144">
        <f t="shared" si="0"/>
        <v>29</v>
      </c>
      <c r="B175" s="1149" t="s">
        <v>78</v>
      </c>
      <c r="C175" s="1171">
        <v>44886.604166666664</v>
      </c>
      <c r="D175" s="1185">
        <v>0.60416666666666663</v>
      </c>
      <c r="E175" s="1190">
        <v>47</v>
      </c>
      <c r="F175" s="1190" t="s">
        <v>87</v>
      </c>
      <c r="G175" s="1161"/>
      <c r="H175" s="1161"/>
    </row>
    <row r="176" spans="1:8">
      <c r="A176" s="1144">
        <f t="shared" si="0"/>
        <v>30</v>
      </c>
      <c r="B176" s="1149" t="s">
        <v>78</v>
      </c>
      <c r="C176" s="1171">
        <v>44886.566666666666</v>
      </c>
      <c r="D176" s="1185">
        <v>0.56666666666666665</v>
      </c>
      <c r="E176" s="1190">
        <v>47</v>
      </c>
      <c r="F176" s="1190" t="s">
        <v>141</v>
      </c>
      <c r="G176" s="1161"/>
      <c r="H176" s="1161"/>
    </row>
    <row r="177" spans="1:8">
      <c r="A177" s="1144">
        <f t="shared" si="0"/>
        <v>31</v>
      </c>
      <c r="B177" s="1149" t="s">
        <v>78</v>
      </c>
      <c r="C177" s="1171">
        <v>44886.458333333336</v>
      </c>
      <c r="D177" s="1185"/>
      <c r="E177" s="1190">
        <v>47</v>
      </c>
      <c r="F177" s="1190" t="s">
        <v>121</v>
      </c>
      <c r="G177" s="1161"/>
      <c r="H177" s="1161"/>
    </row>
    <row r="178" spans="1:8">
      <c r="A178" s="1144">
        <f t="shared" si="0"/>
        <v>32</v>
      </c>
      <c r="B178" s="1149" t="s">
        <v>78</v>
      </c>
      <c r="C178" s="1171">
        <v>44886.385416666664</v>
      </c>
      <c r="D178" s="1185">
        <v>0.38541666666666669</v>
      </c>
      <c r="E178" s="1190">
        <v>47</v>
      </c>
      <c r="F178" s="1190" t="s">
        <v>142</v>
      </c>
      <c r="G178" s="1161"/>
      <c r="H178" s="1161"/>
    </row>
    <row r="179" spans="1:8">
      <c r="A179" s="1144">
        <f t="shared" si="0"/>
        <v>33</v>
      </c>
      <c r="B179" s="1149" t="s">
        <v>78</v>
      </c>
      <c r="C179" s="1171">
        <v>44886.364583333336</v>
      </c>
      <c r="D179" s="1185">
        <v>0.36458333333333331</v>
      </c>
      <c r="E179" s="1190">
        <v>47</v>
      </c>
      <c r="F179" s="1190" t="s">
        <v>93</v>
      </c>
      <c r="G179" s="1161"/>
      <c r="H179" s="1161"/>
    </row>
    <row r="180" spans="1:8">
      <c r="A180" s="1144">
        <f t="shared" si="0"/>
        <v>34</v>
      </c>
      <c r="B180" s="1149" t="s">
        <v>78</v>
      </c>
      <c r="C180" s="1171">
        <v>44886.331250000003</v>
      </c>
      <c r="D180" s="1185">
        <v>0.33124999999999999</v>
      </c>
      <c r="E180" s="1190">
        <v>47</v>
      </c>
      <c r="F180" s="1190" t="s">
        <v>143</v>
      </c>
      <c r="G180" s="1161"/>
      <c r="H180" s="1161"/>
    </row>
    <row r="181" spans="1:8">
      <c r="A181" s="1144">
        <f t="shared" si="0"/>
        <v>35</v>
      </c>
      <c r="B181" s="1149" t="s">
        <v>78</v>
      </c>
      <c r="C181" s="1171">
        <v>44886.291666666664</v>
      </c>
      <c r="D181" s="1185">
        <v>0.29166666666666669</v>
      </c>
      <c r="E181" s="1190">
        <v>47</v>
      </c>
      <c r="F181" s="1190" t="s">
        <v>144</v>
      </c>
      <c r="G181" s="1161"/>
      <c r="H181" s="1161"/>
    </row>
    <row r="182" spans="1:8">
      <c r="A182" s="1144">
        <f t="shared" ref="A182:A213" si="1">A181+1</f>
        <v>36</v>
      </c>
      <c r="B182" s="1089" t="s">
        <v>79</v>
      </c>
      <c r="C182" s="1172">
        <v>44885</v>
      </c>
      <c r="D182" s="1186"/>
      <c r="E182" s="1193">
        <v>47</v>
      </c>
      <c r="F182" s="1193"/>
      <c r="G182" s="1161"/>
      <c r="H182" s="1161"/>
    </row>
    <row r="183" spans="1:8">
      <c r="A183" s="1144">
        <f t="shared" si="1"/>
        <v>37</v>
      </c>
      <c r="B183" s="1165" t="s">
        <v>80</v>
      </c>
      <c r="C183" s="1173">
        <v>44884</v>
      </c>
      <c r="D183" s="1187"/>
      <c r="E183" s="1192">
        <v>46</v>
      </c>
      <c r="F183" s="1192"/>
      <c r="G183" s="1161"/>
      <c r="H183" s="1161"/>
    </row>
    <row r="184" spans="1:8">
      <c r="A184" s="1144">
        <f t="shared" si="1"/>
        <v>38</v>
      </c>
      <c r="B184" s="1150" t="s">
        <v>81</v>
      </c>
      <c r="C184" s="1174">
        <v>44883.520833333336</v>
      </c>
      <c r="D184" s="1163">
        <v>0.52083333333333337</v>
      </c>
      <c r="E184" s="1150">
        <v>46</v>
      </c>
      <c r="F184" s="1197" t="s">
        <v>145</v>
      </c>
      <c r="G184" s="1161"/>
      <c r="H184" s="1161"/>
    </row>
    <row r="185" spans="1:8">
      <c r="A185" s="1144">
        <f t="shared" si="1"/>
        <v>39</v>
      </c>
      <c r="B185" s="1150" t="s">
        <v>81</v>
      </c>
      <c r="C185" s="1174">
        <v>44883.442361111112</v>
      </c>
      <c r="D185" s="1163">
        <v>0.44236111111111115</v>
      </c>
      <c r="E185" s="1150">
        <v>46</v>
      </c>
      <c r="F185" s="1197" t="s">
        <v>146</v>
      </c>
      <c r="G185" s="1161"/>
      <c r="H185" s="1161"/>
    </row>
    <row r="186" spans="1:8">
      <c r="A186" s="1144">
        <f t="shared" si="1"/>
        <v>40</v>
      </c>
      <c r="B186" s="1150" t="s">
        <v>81</v>
      </c>
      <c r="C186" s="1174">
        <v>44883.377083333333</v>
      </c>
      <c r="D186" s="1163">
        <v>0.37708333333333338</v>
      </c>
      <c r="E186" s="1150">
        <v>46</v>
      </c>
      <c r="F186" s="1197" t="s">
        <v>147</v>
      </c>
      <c r="G186" s="1161"/>
      <c r="H186" s="1161"/>
    </row>
    <row r="187" spans="1:8">
      <c r="A187" s="1144">
        <f t="shared" si="1"/>
        <v>41</v>
      </c>
      <c r="B187" s="1150" t="s">
        <v>81</v>
      </c>
      <c r="C187" s="1174">
        <v>44883.338194444441</v>
      </c>
      <c r="D187" s="1163">
        <v>0.33819444444444446</v>
      </c>
      <c r="E187" s="1150">
        <v>46</v>
      </c>
      <c r="F187" s="1197" t="s">
        <v>148</v>
      </c>
      <c r="G187" s="1161"/>
      <c r="H187" s="1161"/>
    </row>
    <row r="188" spans="1:8">
      <c r="A188" s="1144">
        <f t="shared" si="1"/>
        <v>42</v>
      </c>
      <c r="B188" s="1146" t="s">
        <v>82</v>
      </c>
      <c r="C188" s="1168">
        <v>44882.604166666664</v>
      </c>
      <c r="D188" s="1164">
        <v>0.60416666666666663</v>
      </c>
      <c r="E188" s="1146">
        <v>46</v>
      </c>
      <c r="F188" s="1196" t="s">
        <v>149</v>
      </c>
      <c r="G188" s="1161"/>
      <c r="H188" s="1161"/>
    </row>
    <row r="189" spans="1:8">
      <c r="A189" s="1144">
        <f t="shared" si="1"/>
        <v>43</v>
      </c>
      <c r="B189" s="1146" t="s">
        <v>82</v>
      </c>
      <c r="C189" s="1168">
        <v>44882.5625</v>
      </c>
      <c r="D189" s="1164">
        <v>0.5625</v>
      </c>
      <c r="E189" s="1146">
        <v>46</v>
      </c>
      <c r="F189" s="1196" t="s">
        <v>150</v>
      </c>
      <c r="G189" s="1161"/>
      <c r="H189" s="1161"/>
    </row>
    <row r="190" spans="1:8">
      <c r="A190" s="1144">
        <f t="shared" si="1"/>
        <v>44</v>
      </c>
      <c r="B190" s="1146" t="s">
        <v>82</v>
      </c>
      <c r="C190" s="1168">
        <v>44882.443749999999</v>
      </c>
      <c r="D190" s="1164">
        <v>0.44375000000000003</v>
      </c>
      <c r="E190" s="1146">
        <v>46</v>
      </c>
      <c r="F190" s="1196" t="s">
        <v>151</v>
      </c>
      <c r="G190" s="1161"/>
      <c r="H190" s="1161"/>
    </row>
    <row r="191" spans="1:8">
      <c r="A191" s="1144">
        <f t="shared" si="1"/>
        <v>45</v>
      </c>
      <c r="B191" s="1146" t="s">
        <v>82</v>
      </c>
      <c r="C191" s="1168">
        <v>44882.38958333333</v>
      </c>
      <c r="D191" s="1164">
        <v>0.38958333333333334</v>
      </c>
      <c r="E191" s="1146">
        <v>46</v>
      </c>
      <c r="F191" s="1196" t="s">
        <v>121</v>
      </c>
      <c r="G191" s="1161"/>
      <c r="H191" s="1161"/>
    </row>
    <row r="192" spans="1:8">
      <c r="A192" s="1144">
        <f t="shared" si="1"/>
        <v>46</v>
      </c>
      <c r="B192" s="1146" t="s">
        <v>82</v>
      </c>
      <c r="C192" s="1168">
        <v>44882.351388888892</v>
      </c>
      <c r="D192" s="1164">
        <v>0.35138888888888892</v>
      </c>
      <c r="E192" s="1146">
        <v>46</v>
      </c>
      <c r="F192" s="1196" t="s">
        <v>152</v>
      </c>
      <c r="G192" s="1161"/>
      <c r="H192" s="1161"/>
    </row>
    <row r="193" spans="1:8">
      <c r="A193" s="1144">
        <f t="shared" si="1"/>
        <v>47</v>
      </c>
      <c r="B193" s="1148" t="s">
        <v>76</v>
      </c>
      <c r="C193" s="1175">
        <v>44881.697222222225</v>
      </c>
      <c r="D193" s="1156">
        <v>0.6972222222222223</v>
      </c>
      <c r="E193" s="1148">
        <v>46</v>
      </c>
      <c r="F193" s="1148" t="s">
        <v>153</v>
      </c>
      <c r="G193" s="1161"/>
      <c r="H193" s="1161"/>
    </row>
    <row r="194" spans="1:8">
      <c r="A194" s="1144">
        <f t="shared" si="1"/>
        <v>48</v>
      </c>
      <c r="B194" s="1148" t="s">
        <v>76</v>
      </c>
      <c r="C194" s="1175">
        <v>44881.572222222225</v>
      </c>
      <c r="D194" s="1156">
        <v>0.57222222222222219</v>
      </c>
      <c r="E194" s="1148">
        <v>46</v>
      </c>
      <c r="F194" s="1148" t="s">
        <v>154</v>
      </c>
      <c r="G194" s="1161"/>
      <c r="H194" s="1161"/>
    </row>
    <row r="195" spans="1:8">
      <c r="A195" s="1144">
        <f t="shared" si="1"/>
        <v>49</v>
      </c>
      <c r="B195" s="1148" t="s">
        <v>76</v>
      </c>
      <c r="C195" s="1175">
        <v>44881.5</v>
      </c>
      <c r="D195" s="1156">
        <v>0.5</v>
      </c>
      <c r="E195" s="1148">
        <v>46</v>
      </c>
      <c r="F195" s="1148" t="s">
        <v>155</v>
      </c>
    </row>
    <row r="196" spans="1:8">
      <c r="A196" s="1144">
        <f t="shared" si="1"/>
        <v>50</v>
      </c>
      <c r="B196" s="1148" t="s">
        <v>76</v>
      </c>
      <c r="C196" s="1175">
        <v>44881.463194444441</v>
      </c>
      <c r="D196" s="1156">
        <v>0.46319444444444446</v>
      </c>
      <c r="E196" s="1148">
        <v>46</v>
      </c>
      <c r="F196" s="1148" t="s">
        <v>156</v>
      </c>
      <c r="G196" s="1161"/>
      <c r="H196" s="1161"/>
    </row>
    <row r="197" spans="1:8">
      <c r="A197" s="1144">
        <f t="shared" si="1"/>
        <v>51</v>
      </c>
      <c r="B197" s="1148" t="s">
        <v>76</v>
      </c>
      <c r="C197" s="1175">
        <v>44881.416666666664</v>
      </c>
      <c r="D197" s="1156">
        <v>0.41666666666666669</v>
      </c>
      <c r="E197" s="1148">
        <v>46</v>
      </c>
      <c r="F197" s="1148" t="s">
        <v>157</v>
      </c>
      <c r="G197" s="1161"/>
      <c r="H197" s="1161"/>
    </row>
    <row r="198" spans="1:8">
      <c r="A198" s="1144">
        <f t="shared" si="1"/>
        <v>52</v>
      </c>
      <c r="B198" s="1148" t="s">
        <v>76</v>
      </c>
      <c r="C198" s="1175">
        <v>44881.370833333334</v>
      </c>
      <c r="D198" s="1156">
        <v>0.37083333333333335</v>
      </c>
      <c r="E198" s="1148">
        <v>46</v>
      </c>
      <c r="F198" s="1148" t="s">
        <v>158</v>
      </c>
      <c r="G198" s="1161"/>
      <c r="H198" s="1161"/>
    </row>
    <row r="199" spans="1:8">
      <c r="A199" s="1144">
        <f t="shared" si="1"/>
        <v>53</v>
      </c>
      <c r="B199" s="1151" t="s">
        <v>77</v>
      </c>
      <c r="C199" s="1176">
        <v>44880.320138888892</v>
      </c>
      <c r="D199" s="1157">
        <v>0.32013888888888892</v>
      </c>
      <c r="E199" s="1151">
        <v>46</v>
      </c>
      <c r="F199" s="1151" t="s">
        <v>159</v>
      </c>
    </row>
    <row r="200" spans="1:8">
      <c r="A200" s="1144">
        <f t="shared" si="1"/>
        <v>54</v>
      </c>
      <c r="B200" s="1151" t="s">
        <v>77</v>
      </c>
      <c r="C200" s="1176">
        <v>44880</v>
      </c>
      <c r="D200" s="1157">
        <v>0.68888888888888899</v>
      </c>
      <c r="E200" s="1151">
        <v>46</v>
      </c>
      <c r="F200" s="1151" t="s">
        <v>160</v>
      </c>
    </row>
    <row r="201" spans="1:8">
      <c r="A201" s="1144">
        <f t="shared" si="1"/>
        <v>55</v>
      </c>
      <c r="B201" s="1151" t="s">
        <v>77</v>
      </c>
      <c r="C201" s="1176">
        <v>44880</v>
      </c>
      <c r="D201" s="1157">
        <v>0.4694444444444445</v>
      </c>
      <c r="E201" s="1151">
        <v>46</v>
      </c>
      <c r="F201" s="1151" t="s">
        <v>161</v>
      </c>
    </row>
    <row r="202" spans="1:8">
      <c r="A202" s="1144">
        <f t="shared" si="1"/>
        <v>56</v>
      </c>
      <c r="B202" s="1151" t="s">
        <v>77</v>
      </c>
      <c r="C202" s="1176">
        <v>44880</v>
      </c>
      <c r="D202" s="1157">
        <v>0.43194444444444446</v>
      </c>
      <c r="E202" s="1151">
        <v>46</v>
      </c>
      <c r="F202" s="1151" t="s">
        <v>162</v>
      </c>
    </row>
    <row r="203" spans="1:8">
      <c r="A203" s="1144">
        <f t="shared" si="1"/>
        <v>57</v>
      </c>
      <c r="B203" s="1151" t="s">
        <v>77</v>
      </c>
      <c r="C203" s="1176">
        <v>44880</v>
      </c>
      <c r="D203" s="1157">
        <v>0.40069444444444446</v>
      </c>
      <c r="E203" s="1151">
        <v>46</v>
      </c>
      <c r="F203" s="1151" t="s">
        <v>95</v>
      </c>
    </row>
    <row r="204" spans="1:8">
      <c r="A204" s="1144">
        <f t="shared" si="1"/>
        <v>58</v>
      </c>
      <c r="B204" s="1151" t="s">
        <v>77</v>
      </c>
      <c r="C204" s="1176">
        <v>44880</v>
      </c>
      <c r="D204" s="1157">
        <v>0.35694444444444445</v>
      </c>
      <c r="E204" s="1151">
        <v>46</v>
      </c>
      <c r="F204" s="1151" t="s">
        <v>163</v>
      </c>
    </row>
    <row r="205" spans="1:8">
      <c r="A205" s="1144">
        <f t="shared" si="1"/>
        <v>59</v>
      </c>
      <c r="B205" s="1151" t="s">
        <v>77</v>
      </c>
      <c r="C205" s="1176">
        <v>44880</v>
      </c>
      <c r="D205" s="1157">
        <v>0.35486111111111113</v>
      </c>
      <c r="E205" s="1151">
        <v>46</v>
      </c>
      <c r="F205" s="1151" t="s">
        <v>164</v>
      </c>
    </row>
    <row r="206" spans="1:8">
      <c r="A206" s="1144">
        <f t="shared" si="1"/>
        <v>60</v>
      </c>
      <c r="B206" s="1149" t="s">
        <v>78</v>
      </c>
      <c r="C206" s="1177">
        <v>44879.703472222223</v>
      </c>
      <c r="D206" s="1158">
        <v>0.70347222222222217</v>
      </c>
      <c r="E206" s="1149">
        <v>46</v>
      </c>
      <c r="F206" s="1149" t="s">
        <v>159</v>
      </c>
    </row>
    <row r="207" spans="1:8">
      <c r="A207" s="1144">
        <f t="shared" si="1"/>
        <v>61</v>
      </c>
      <c r="B207" s="1149" t="s">
        <v>78</v>
      </c>
      <c r="C207" s="1177">
        <v>44879.661805555559</v>
      </c>
      <c r="D207" s="1158">
        <v>0.66180555555555554</v>
      </c>
      <c r="E207" s="1149">
        <v>46</v>
      </c>
      <c r="F207" s="1149" t="s">
        <v>164</v>
      </c>
    </row>
    <row r="208" spans="1:8">
      <c r="A208" s="1144">
        <f t="shared" si="1"/>
        <v>62</v>
      </c>
      <c r="B208" s="1149" t="s">
        <v>78</v>
      </c>
      <c r="C208" s="1177">
        <v>44879.654861111114</v>
      </c>
      <c r="D208" s="1158">
        <v>0.65486111111111112</v>
      </c>
      <c r="E208" s="1149">
        <v>46</v>
      </c>
      <c r="F208" s="1149" t="s">
        <v>87</v>
      </c>
    </row>
    <row r="209" spans="1:8">
      <c r="A209" s="1144">
        <f t="shared" si="1"/>
        <v>63</v>
      </c>
      <c r="B209" s="1149" t="s">
        <v>78</v>
      </c>
      <c r="C209" s="1177">
        <v>44879.490972222222</v>
      </c>
      <c r="D209" s="1158">
        <v>0.4909722222222222</v>
      </c>
      <c r="E209" s="1149">
        <v>46</v>
      </c>
      <c r="F209" s="1149" t="s">
        <v>159</v>
      </c>
      <c r="G209" s="1161"/>
      <c r="H209" s="1161"/>
    </row>
    <row r="210" spans="1:8">
      <c r="A210" s="1144">
        <f t="shared" si="1"/>
        <v>64</v>
      </c>
      <c r="B210" s="1149" t="s">
        <v>78</v>
      </c>
      <c r="C210" s="1177">
        <v>44879.351388888892</v>
      </c>
      <c r="D210" s="1158">
        <v>0.35138888888888892</v>
      </c>
      <c r="E210" s="1149">
        <v>46</v>
      </c>
      <c r="F210" s="1149" t="s">
        <v>165</v>
      </c>
      <c r="G210" s="1161"/>
      <c r="H210" s="1161"/>
    </row>
    <row r="211" spans="1:8">
      <c r="A211" s="1144">
        <f t="shared" si="1"/>
        <v>65</v>
      </c>
      <c r="B211" s="1150" t="s">
        <v>81</v>
      </c>
      <c r="C211" s="1178">
        <v>44876.662499999999</v>
      </c>
      <c r="D211" s="1159">
        <v>0.66249999999999998</v>
      </c>
      <c r="E211" s="1150">
        <v>45</v>
      </c>
      <c r="F211" s="1197" t="s">
        <v>166</v>
      </c>
      <c r="G211" s="1161"/>
      <c r="H211" s="1161"/>
    </row>
    <row r="212" spans="1:8">
      <c r="A212" s="1144">
        <f t="shared" si="1"/>
        <v>66</v>
      </c>
      <c r="B212" s="1150" t="s">
        <v>81</v>
      </c>
      <c r="C212" s="1178">
        <v>44876.55972222222</v>
      </c>
      <c r="D212" s="1159">
        <v>0.55972222222222223</v>
      </c>
      <c r="E212" s="1150">
        <v>45</v>
      </c>
      <c r="F212" s="1150" t="s">
        <v>167</v>
      </c>
      <c r="G212" s="1161"/>
      <c r="H212" s="1161"/>
    </row>
    <row r="213" spans="1:8">
      <c r="A213" s="1144">
        <f t="shared" si="1"/>
        <v>67</v>
      </c>
      <c r="B213" s="1150" t="s">
        <v>81</v>
      </c>
      <c r="C213" s="1178">
        <v>44876.490277777775</v>
      </c>
      <c r="D213" s="1159">
        <v>0.49027777777777781</v>
      </c>
      <c r="E213" s="1150">
        <v>45</v>
      </c>
      <c r="F213" s="1150" t="s">
        <v>168</v>
      </c>
    </row>
    <row r="214" spans="1:8">
      <c r="A214" s="1144">
        <f t="shared" ref="A214:A245" si="2">A213+1</f>
        <v>68</v>
      </c>
      <c r="B214" s="1150" t="s">
        <v>81</v>
      </c>
      <c r="C214" s="1178">
        <v>44876.476388888892</v>
      </c>
      <c r="D214" s="1159">
        <v>0.58472222222222225</v>
      </c>
      <c r="E214" s="1150">
        <v>45</v>
      </c>
      <c r="F214" s="1197" t="s">
        <v>169</v>
      </c>
      <c r="G214" s="1161"/>
      <c r="H214" s="1161"/>
    </row>
    <row r="215" spans="1:8">
      <c r="A215" s="1144">
        <f t="shared" si="2"/>
        <v>69</v>
      </c>
      <c r="B215" s="1150" t="s">
        <v>81</v>
      </c>
      <c r="C215" s="1178">
        <v>44876.476388888892</v>
      </c>
      <c r="D215" s="1159">
        <v>0.47638888888888892</v>
      </c>
      <c r="E215" s="1150">
        <v>45</v>
      </c>
      <c r="F215" s="1150" t="s">
        <v>170</v>
      </c>
    </row>
    <row r="216" spans="1:8">
      <c r="A216" s="1144">
        <f t="shared" si="2"/>
        <v>70</v>
      </c>
      <c r="B216" s="1150" t="s">
        <v>81</v>
      </c>
      <c r="C216" s="1178">
        <v>44876.447222222225</v>
      </c>
      <c r="D216" s="1159">
        <v>0.44722222222222219</v>
      </c>
      <c r="E216" s="1150">
        <v>45</v>
      </c>
      <c r="F216" s="1150" t="s">
        <v>171</v>
      </c>
    </row>
    <row r="217" spans="1:8">
      <c r="A217" s="1144">
        <f t="shared" si="2"/>
        <v>71</v>
      </c>
      <c r="B217" s="1150" t="s">
        <v>81</v>
      </c>
      <c r="C217" s="1178">
        <v>44876.421527777777</v>
      </c>
      <c r="D217" s="1159">
        <v>0.42152777777777778</v>
      </c>
      <c r="E217" s="1150">
        <v>45</v>
      </c>
      <c r="F217" s="1150" t="s">
        <v>172</v>
      </c>
    </row>
    <row r="218" spans="1:8">
      <c r="A218" s="1144">
        <f t="shared" si="2"/>
        <v>72</v>
      </c>
      <c r="B218" s="1150" t="s">
        <v>81</v>
      </c>
      <c r="C218" s="1178">
        <v>44876.332638888889</v>
      </c>
      <c r="D218" s="1159">
        <v>0.33263888888888887</v>
      </c>
      <c r="E218" s="1150">
        <v>45</v>
      </c>
      <c r="F218" s="1150" t="s">
        <v>173</v>
      </c>
    </row>
    <row r="219" spans="1:8">
      <c r="A219" s="1144">
        <f t="shared" si="2"/>
        <v>73</v>
      </c>
      <c r="B219" s="1146" t="s">
        <v>82</v>
      </c>
      <c r="C219" s="1179">
        <v>44875.6875</v>
      </c>
      <c r="D219" s="1147"/>
      <c r="E219" s="1146">
        <v>45</v>
      </c>
      <c r="F219" s="1146" t="s">
        <v>174</v>
      </c>
    </row>
    <row r="220" spans="1:8">
      <c r="A220" s="1144">
        <f t="shared" si="2"/>
        <v>74</v>
      </c>
      <c r="B220" s="1146" t="s">
        <v>82</v>
      </c>
      <c r="C220" s="1179">
        <v>44875.666666666664</v>
      </c>
      <c r="D220" s="1147"/>
      <c r="E220" s="1146">
        <v>45</v>
      </c>
      <c r="F220" s="1146" t="s">
        <v>159</v>
      </c>
    </row>
    <row r="221" spans="1:8">
      <c r="A221" s="1144">
        <f t="shared" si="2"/>
        <v>75</v>
      </c>
      <c r="B221" s="1146" t="s">
        <v>82</v>
      </c>
      <c r="C221" s="1179">
        <v>44875.5625</v>
      </c>
      <c r="D221" s="1147"/>
      <c r="E221" s="1146">
        <v>45</v>
      </c>
      <c r="F221" s="1146" t="s">
        <v>175</v>
      </c>
    </row>
    <row r="222" spans="1:8">
      <c r="A222" s="1144">
        <f t="shared" si="2"/>
        <v>76</v>
      </c>
      <c r="B222" s="1146" t="s">
        <v>82</v>
      </c>
      <c r="C222" s="1179">
        <v>44875.416666666664</v>
      </c>
      <c r="D222" s="1147"/>
      <c r="E222" s="1146">
        <v>45</v>
      </c>
      <c r="F222" s="1146" t="s">
        <v>176</v>
      </c>
    </row>
    <row r="223" spans="1:8">
      <c r="A223" s="1144">
        <f t="shared" si="2"/>
        <v>77</v>
      </c>
      <c r="B223" s="1146" t="s">
        <v>82</v>
      </c>
      <c r="C223" s="1179">
        <v>44875.333333333336</v>
      </c>
      <c r="D223" s="1147"/>
      <c r="E223" s="1146">
        <v>45</v>
      </c>
      <c r="F223" s="1146" t="s">
        <v>177</v>
      </c>
    </row>
    <row r="224" spans="1:8">
      <c r="A224" s="1144">
        <f t="shared" si="2"/>
        <v>78</v>
      </c>
      <c r="B224" s="1148" t="s">
        <v>76</v>
      </c>
      <c r="C224" s="1175">
        <v>44874.666666666664</v>
      </c>
      <c r="D224" s="1156"/>
      <c r="E224" s="1148">
        <v>45</v>
      </c>
      <c r="F224" s="1148" t="s">
        <v>178</v>
      </c>
    </row>
    <row r="225" spans="1:6">
      <c r="A225" s="1144">
        <f t="shared" si="2"/>
        <v>79</v>
      </c>
      <c r="B225" s="1148" t="s">
        <v>76</v>
      </c>
      <c r="C225" s="1175">
        <v>44874.583333333336</v>
      </c>
      <c r="D225" s="1156"/>
      <c r="E225" s="1148">
        <v>45</v>
      </c>
      <c r="F225" s="1148" t="s">
        <v>179</v>
      </c>
    </row>
    <row r="226" spans="1:6">
      <c r="A226" s="1144">
        <f t="shared" si="2"/>
        <v>80</v>
      </c>
      <c r="B226" s="1148" t="s">
        <v>76</v>
      </c>
      <c r="C226" s="1175">
        <v>44874.416666666664</v>
      </c>
      <c r="D226" s="1156"/>
      <c r="E226" s="1148">
        <v>45</v>
      </c>
      <c r="F226" s="1148" t="s">
        <v>180</v>
      </c>
    </row>
    <row r="227" spans="1:6">
      <c r="A227" s="1144">
        <f t="shared" si="2"/>
        <v>81</v>
      </c>
      <c r="B227" s="1148" t="s">
        <v>76</v>
      </c>
      <c r="C227" s="1175">
        <v>44874.333333333336</v>
      </c>
      <c r="D227" s="1156"/>
      <c r="E227" s="1148">
        <v>45</v>
      </c>
      <c r="F227" s="1148" t="s">
        <v>181</v>
      </c>
    </row>
    <row r="228" spans="1:6">
      <c r="A228" s="1144">
        <f t="shared" si="2"/>
        <v>82</v>
      </c>
      <c r="B228" s="1151" t="s">
        <v>77</v>
      </c>
      <c r="C228" s="1176">
        <v>44873.5625</v>
      </c>
      <c r="D228" s="1157"/>
      <c r="E228" s="1151">
        <v>45</v>
      </c>
      <c r="F228" s="1151" t="s">
        <v>182</v>
      </c>
    </row>
    <row r="229" spans="1:6">
      <c r="A229" s="1144">
        <f t="shared" si="2"/>
        <v>83</v>
      </c>
      <c r="B229" s="1151" t="s">
        <v>77</v>
      </c>
      <c r="C229" s="1176">
        <v>44873.416666666664</v>
      </c>
      <c r="D229" s="1157"/>
      <c r="E229" s="1151">
        <v>45</v>
      </c>
      <c r="F229" s="1151" t="s">
        <v>183</v>
      </c>
    </row>
    <row r="230" spans="1:6">
      <c r="A230" s="1144">
        <f t="shared" si="2"/>
        <v>84</v>
      </c>
      <c r="B230" s="1149" t="s">
        <v>78</v>
      </c>
      <c r="C230" s="1177">
        <v>44872.625</v>
      </c>
      <c r="D230" s="1158"/>
      <c r="E230" s="1149">
        <v>45</v>
      </c>
      <c r="F230" s="1149" t="s">
        <v>184</v>
      </c>
    </row>
    <row r="231" spans="1:6">
      <c r="A231" s="1144">
        <f t="shared" si="2"/>
        <v>85</v>
      </c>
      <c r="B231" s="1149" t="s">
        <v>78</v>
      </c>
      <c r="C231" s="1177">
        <v>44872.604166666664</v>
      </c>
      <c r="D231" s="1158"/>
      <c r="E231" s="1149">
        <v>45</v>
      </c>
      <c r="F231" s="1149" t="s">
        <v>185</v>
      </c>
    </row>
    <row r="232" spans="1:6">
      <c r="A232" s="1144">
        <f t="shared" si="2"/>
        <v>86</v>
      </c>
      <c r="B232" s="1145" t="s">
        <v>81</v>
      </c>
      <c r="C232" s="1180">
        <v>44869.625</v>
      </c>
      <c r="D232" s="1155"/>
      <c r="E232" s="1145">
        <v>44</v>
      </c>
      <c r="F232" s="1145" t="s">
        <v>186</v>
      </c>
    </row>
    <row r="233" spans="1:6">
      <c r="A233" s="1144">
        <f t="shared" si="2"/>
        <v>87</v>
      </c>
      <c r="B233" s="1145" t="s">
        <v>81</v>
      </c>
      <c r="C233" s="1180">
        <v>44869.375</v>
      </c>
      <c r="D233" s="1155"/>
      <c r="E233" s="1145">
        <v>44</v>
      </c>
      <c r="F233" s="1145" t="s">
        <v>187</v>
      </c>
    </row>
    <row r="234" spans="1:6">
      <c r="A234" s="1144">
        <f t="shared" si="2"/>
        <v>88</v>
      </c>
      <c r="B234" s="1145" t="s">
        <v>81</v>
      </c>
      <c r="C234" s="1180">
        <v>44868.625</v>
      </c>
      <c r="D234" s="1155"/>
      <c r="E234" s="1145">
        <v>44</v>
      </c>
      <c r="F234" s="1145" t="s">
        <v>188</v>
      </c>
    </row>
    <row r="235" spans="1:6">
      <c r="A235" s="1144">
        <f t="shared" si="2"/>
        <v>89</v>
      </c>
      <c r="B235" s="1146" t="s">
        <v>82</v>
      </c>
      <c r="C235" s="1179">
        <v>44868.5625</v>
      </c>
      <c r="D235" s="1147"/>
      <c r="E235" s="1146">
        <v>44</v>
      </c>
      <c r="F235" s="1146" t="s">
        <v>175</v>
      </c>
    </row>
    <row r="236" spans="1:6">
      <c r="A236" s="1144">
        <f t="shared" si="2"/>
        <v>90</v>
      </c>
      <c r="B236" s="1146" t="s">
        <v>82</v>
      </c>
      <c r="C236" s="1179">
        <v>44868.5625</v>
      </c>
      <c r="D236" s="1147"/>
      <c r="E236" s="1146">
        <v>44</v>
      </c>
      <c r="F236" s="1146" t="s">
        <v>189</v>
      </c>
    </row>
    <row r="237" spans="1:6">
      <c r="A237" s="1144">
        <f t="shared" si="2"/>
        <v>91</v>
      </c>
      <c r="B237" s="1148" t="s">
        <v>76</v>
      </c>
      <c r="C237" s="1175">
        <v>44867</v>
      </c>
      <c r="D237" s="1156"/>
      <c r="E237" s="1148">
        <v>44</v>
      </c>
      <c r="F237" s="1148"/>
    </row>
    <row r="238" spans="1:6">
      <c r="A238" s="1144">
        <f t="shared" si="2"/>
        <v>92</v>
      </c>
      <c r="B238" s="1151" t="s">
        <v>77</v>
      </c>
      <c r="C238" s="1176">
        <v>44866</v>
      </c>
      <c r="D238" s="1157"/>
      <c r="E238" s="1151">
        <v>44</v>
      </c>
      <c r="F238" s="1151"/>
    </row>
    <row r="239" spans="1:6">
      <c r="A239" s="1144">
        <f t="shared" si="2"/>
        <v>93</v>
      </c>
      <c r="B239" s="1149" t="s">
        <v>78</v>
      </c>
      <c r="C239" s="1177">
        <v>44865.604166666664</v>
      </c>
      <c r="D239" s="1158"/>
      <c r="E239" s="1149">
        <v>44</v>
      </c>
      <c r="F239" s="1149" t="s">
        <v>185</v>
      </c>
    </row>
    <row r="240" spans="1:6">
      <c r="A240" s="1144">
        <f t="shared" si="2"/>
        <v>94</v>
      </c>
      <c r="B240" s="1145" t="s">
        <v>81</v>
      </c>
      <c r="C240" s="1180">
        <v>44862</v>
      </c>
      <c r="D240" s="1155"/>
      <c r="E240" s="1145">
        <v>43</v>
      </c>
      <c r="F240" s="1145" t="s">
        <v>190</v>
      </c>
    </row>
    <row r="241" spans="1:6">
      <c r="A241" s="1144">
        <f t="shared" si="2"/>
        <v>95</v>
      </c>
      <c r="B241" s="1146" t="s">
        <v>82</v>
      </c>
      <c r="C241" s="1179">
        <v>44861.5625</v>
      </c>
      <c r="D241" s="1147"/>
      <c r="E241" s="1146">
        <v>43</v>
      </c>
      <c r="F241" s="1146" t="s">
        <v>175</v>
      </c>
    </row>
    <row r="242" spans="1:6">
      <c r="A242" s="1144">
        <f t="shared" si="2"/>
        <v>96</v>
      </c>
      <c r="B242" s="1148" t="s">
        <v>76</v>
      </c>
      <c r="C242" s="1175">
        <v>44860</v>
      </c>
      <c r="D242" s="1156"/>
      <c r="E242" s="1148">
        <v>43</v>
      </c>
      <c r="F242" s="1148"/>
    </row>
    <row r="243" spans="1:6">
      <c r="A243" s="1144">
        <f t="shared" si="2"/>
        <v>97</v>
      </c>
      <c r="B243" s="1151" t="s">
        <v>77</v>
      </c>
      <c r="C243" s="1176">
        <v>44859</v>
      </c>
      <c r="D243" s="1157"/>
      <c r="E243" s="1151">
        <v>43</v>
      </c>
      <c r="F243" s="1151" t="s">
        <v>191</v>
      </c>
    </row>
    <row r="244" spans="1:6">
      <c r="A244" s="1144">
        <f t="shared" si="2"/>
        <v>98</v>
      </c>
      <c r="B244" s="1149" t="s">
        <v>78</v>
      </c>
      <c r="C244" s="1177">
        <v>44858</v>
      </c>
      <c r="D244" s="1158"/>
      <c r="E244" s="1149">
        <v>43</v>
      </c>
      <c r="F244" s="1149"/>
    </row>
    <row r="245" spans="1:6">
      <c r="A245" s="1144">
        <f t="shared" si="2"/>
        <v>99</v>
      </c>
      <c r="B245" s="1089" t="s">
        <v>79</v>
      </c>
      <c r="C245" s="1181">
        <v>44857</v>
      </c>
      <c r="D245" s="1188"/>
      <c r="E245" s="1089"/>
      <c r="F245" s="1089"/>
    </row>
    <row r="246" spans="1:6">
      <c r="A246" s="1144">
        <f t="shared" ref="A246:A274" si="3">A245+1</f>
        <v>100</v>
      </c>
      <c r="B246" s="1165" t="s">
        <v>80</v>
      </c>
      <c r="C246" s="1182">
        <v>44856</v>
      </c>
      <c r="D246" s="1189"/>
      <c r="E246" s="1165"/>
      <c r="F246" s="1165"/>
    </row>
    <row r="247" spans="1:6">
      <c r="A247" s="1144">
        <f t="shared" si="3"/>
        <v>101</v>
      </c>
      <c r="B247" s="1145" t="s">
        <v>81</v>
      </c>
      <c r="C247" s="1180">
        <v>44855</v>
      </c>
      <c r="D247" s="1155"/>
      <c r="E247" s="1145">
        <v>42</v>
      </c>
      <c r="F247" s="1145" t="s">
        <v>192</v>
      </c>
    </row>
    <row r="248" spans="1:6">
      <c r="A248" s="1144">
        <f t="shared" si="3"/>
        <v>102</v>
      </c>
      <c r="B248" s="1146" t="s">
        <v>82</v>
      </c>
      <c r="C248" s="1179">
        <v>44854</v>
      </c>
      <c r="D248" s="1147"/>
      <c r="E248" s="1146">
        <v>42</v>
      </c>
      <c r="F248" s="1146" t="s">
        <v>193</v>
      </c>
    </row>
    <row r="249" spans="1:6">
      <c r="A249" s="1144">
        <f t="shared" si="3"/>
        <v>103</v>
      </c>
      <c r="B249" s="1148" t="s">
        <v>76</v>
      </c>
      <c r="C249" s="1175">
        <v>44853</v>
      </c>
      <c r="D249" s="1156"/>
      <c r="E249" s="1148">
        <v>42</v>
      </c>
      <c r="F249" s="1148"/>
    </row>
    <row r="250" spans="1:6">
      <c r="A250" s="1144">
        <f t="shared" si="3"/>
        <v>104</v>
      </c>
      <c r="B250" s="1151" t="s">
        <v>77</v>
      </c>
      <c r="C250" s="1176">
        <v>44852</v>
      </c>
      <c r="D250" s="1157"/>
      <c r="E250" s="1151">
        <v>42</v>
      </c>
      <c r="F250" s="1151" t="s">
        <v>194</v>
      </c>
    </row>
    <row r="251" spans="1:6">
      <c r="A251" s="1144">
        <f t="shared" si="3"/>
        <v>105</v>
      </c>
      <c r="B251" s="1151" t="s">
        <v>77</v>
      </c>
      <c r="C251" s="1176">
        <v>44852</v>
      </c>
      <c r="D251" s="1157"/>
      <c r="E251" s="1151">
        <v>42</v>
      </c>
      <c r="F251" s="1151" t="s">
        <v>195</v>
      </c>
    </row>
    <row r="252" spans="1:6">
      <c r="A252" s="1144">
        <f t="shared" si="3"/>
        <v>106</v>
      </c>
      <c r="B252" s="1151" t="s">
        <v>77</v>
      </c>
      <c r="C252" s="1176">
        <v>44852</v>
      </c>
      <c r="D252" s="1157"/>
      <c r="E252" s="1151">
        <v>42</v>
      </c>
      <c r="F252" s="1151" t="s">
        <v>196</v>
      </c>
    </row>
    <row r="253" spans="1:6">
      <c r="A253" s="1144">
        <f t="shared" si="3"/>
        <v>107</v>
      </c>
      <c r="B253" s="1149" t="s">
        <v>78</v>
      </c>
      <c r="C253" s="1177">
        <v>44851</v>
      </c>
      <c r="D253" s="1158"/>
      <c r="E253" s="1149">
        <v>42</v>
      </c>
      <c r="F253" s="1149"/>
    </row>
    <row r="254" spans="1:6">
      <c r="A254" s="1144">
        <f t="shared" si="3"/>
        <v>108</v>
      </c>
      <c r="B254" s="1089" t="s">
        <v>79</v>
      </c>
      <c r="C254" s="1181">
        <v>44850</v>
      </c>
      <c r="D254" s="1188"/>
      <c r="E254" s="1089"/>
      <c r="F254" s="1089"/>
    </row>
    <row r="255" spans="1:6">
      <c r="A255" s="1144">
        <f t="shared" si="3"/>
        <v>109</v>
      </c>
      <c r="B255" s="1165" t="s">
        <v>80</v>
      </c>
      <c r="C255" s="1182">
        <v>44849</v>
      </c>
      <c r="D255" s="1189"/>
      <c r="E255" s="1165"/>
      <c r="F255" s="1165"/>
    </row>
    <row r="256" spans="1:6">
      <c r="A256" s="1144">
        <f t="shared" si="3"/>
        <v>110</v>
      </c>
      <c r="B256" s="1145" t="s">
        <v>81</v>
      </c>
      <c r="C256" s="1180">
        <v>44848</v>
      </c>
      <c r="D256" s="1155"/>
      <c r="E256" s="1145">
        <v>41</v>
      </c>
      <c r="F256" s="1145"/>
    </row>
    <row r="257" spans="1:6">
      <c r="A257" s="1144">
        <f t="shared" si="3"/>
        <v>111</v>
      </c>
      <c r="B257" s="1146" t="s">
        <v>82</v>
      </c>
      <c r="C257" s="1179">
        <v>44847</v>
      </c>
      <c r="D257" s="1147"/>
      <c r="E257" s="1146">
        <v>41</v>
      </c>
      <c r="F257" s="1146"/>
    </row>
    <row r="258" spans="1:6">
      <c r="A258" s="1144">
        <f t="shared" si="3"/>
        <v>112</v>
      </c>
      <c r="B258" s="1148" t="s">
        <v>76</v>
      </c>
      <c r="C258" s="1175">
        <v>44846</v>
      </c>
      <c r="D258" s="1156"/>
      <c r="E258" s="1148">
        <v>41</v>
      </c>
      <c r="F258" s="1148"/>
    </row>
    <row r="259" spans="1:6">
      <c r="A259" s="1144">
        <f t="shared" si="3"/>
        <v>113</v>
      </c>
      <c r="B259" s="1151" t="s">
        <v>77</v>
      </c>
      <c r="C259" s="1176">
        <v>44845</v>
      </c>
      <c r="D259" s="1157"/>
      <c r="E259" s="1151">
        <v>41</v>
      </c>
      <c r="F259" s="1151"/>
    </row>
    <row r="260" spans="1:6">
      <c r="A260" s="1144">
        <f t="shared" si="3"/>
        <v>114</v>
      </c>
      <c r="B260" s="1149" t="s">
        <v>78</v>
      </c>
      <c r="C260" s="1177">
        <v>44844</v>
      </c>
      <c r="D260" s="1158"/>
      <c r="E260" s="1149">
        <v>41</v>
      </c>
      <c r="F260" s="1149"/>
    </row>
    <row r="261" spans="1:6">
      <c r="A261" s="1144">
        <f t="shared" si="3"/>
        <v>115</v>
      </c>
      <c r="B261" s="1089" t="s">
        <v>79</v>
      </c>
      <c r="C261" s="1181">
        <v>44843</v>
      </c>
      <c r="D261" s="1188"/>
      <c r="E261" s="1089"/>
      <c r="F261" s="1089"/>
    </row>
    <row r="262" spans="1:6">
      <c r="A262" s="1144">
        <f t="shared" si="3"/>
        <v>116</v>
      </c>
      <c r="B262" s="1165" t="s">
        <v>80</v>
      </c>
      <c r="C262" s="1182">
        <v>44842</v>
      </c>
      <c r="D262" s="1189"/>
      <c r="E262" s="1165"/>
      <c r="F262" s="1165"/>
    </row>
    <row r="263" spans="1:6">
      <c r="A263" s="1144">
        <f t="shared" si="3"/>
        <v>117</v>
      </c>
      <c r="B263" s="1145" t="s">
        <v>81</v>
      </c>
      <c r="C263" s="1180">
        <v>44841</v>
      </c>
      <c r="D263" s="1155"/>
      <c r="E263" s="1145">
        <v>40</v>
      </c>
      <c r="F263" s="1145"/>
    </row>
    <row r="264" spans="1:6">
      <c r="A264" s="1144">
        <f t="shared" si="3"/>
        <v>118</v>
      </c>
      <c r="B264" s="1146" t="s">
        <v>82</v>
      </c>
      <c r="C264" s="1179">
        <v>44840</v>
      </c>
      <c r="D264" s="1147"/>
      <c r="E264" s="1146">
        <v>40</v>
      </c>
      <c r="F264" s="1146"/>
    </row>
    <row r="265" spans="1:6">
      <c r="A265" s="1144">
        <f t="shared" si="3"/>
        <v>119</v>
      </c>
      <c r="B265" s="1148" t="s">
        <v>76</v>
      </c>
      <c r="C265" s="1175">
        <v>44839</v>
      </c>
      <c r="D265" s="1156"/>
      <c r="E265" s="1148">
        <v>40</v>
      </c>
      <c r="F265" s="1148"/>
    </row>
    <row r="266" spans="1:6">
      <c r="A266" s="1144">
        <f t="shared" si="3"/>
        <v>120</v>
      </c>
      <c r="B266" s="1151" t="s">
        <v>77</v>
      </c>
      <c r="C266" s="1176">
        <v>44838</v>
      </c>
      <c r="D266" s="1157"/>
      <c r="E266" s="1151">
        <v>40</v>
      </c>
      <c r="F266" s="1151"/>
    </row>
    <row r="267" spans="1:6">
      <c r="A267" s="1144">
        <f t="shared" si="3"/>
        <v>121</v>
      </c>
      <c r="B267" s="1149" t="s">
        <v>78</v>
      </c>
      <c r="C267" s="1177">
        <v>44837</v>
      </c>
      <c r="D267" s="1158"/>
      <c r="E267" s="1149">
        <v>40</v>
      </c>
      <c r="F267" s="1149"/>
    </row>
    <row r="268" spans="1:6">
      <c r="A268" s="1144">
        <f t="shared" si="3"/>
        <v>122</v>
      </c>
      <c r="B268" s="1089" t="s">
        <v>79</v>
      </c>
      <c r="C268" s="1181">
        <v>44836</v>
      </c>
      <c r="D268" s="1188"/>
      <c r="E268" s="1089"/>
      <c r="F268" s="1089"/>
    </row>
    <row r="269" spans="1:6">
      <c r="A269" s="1144">
        <f t="shared" si="3"/>
        <v>123</v>
      </c>
      <c r="B269" s="1165" t="s">
        <v>80</v>
      </c>
      <c r="C269" s="1182">
        <v>44835</v>
      </c>
      <c r="D269" s="1189"/>
      <c r="E269" s="1165"/>
      <c r="F269" s="1165"/>
    </row>
    <row r="270" spans="1:6">
      <c r="A270" s="1144">
        <f t="shared" si="3"/>
        <v>124</v>
      </c>
      <c r="B270" s="1145" t="s">
        <v>81</v>
      </c>
      <c r="C270" s="1180">
        <v>44834</v>
      </c>
      <c r="D270" s="1155"/>
      <c r="E270" s="1145">
        <v>39</v>
      </c>
      <c r="F270" s="1145"/>
    </row>
    <row r="271" spans="1:6">
      <c r="A271" s="1144">
        <f t="shared" si="3"/>
        <v>125</v>
      </c>
      <c r="C271" s="1166">
        <v>44777</v>
      </c>
    </row>
    <row r="272" spans="1:6">
      <c r="A272" s="1144">
        <f t="shared" si="3"/>
        <v>126</v>
      </c>
      <c r="B272" s="1145" t="s">
        <v>81</v>
      </c>
      <c r="C272" s="1166">
        <v>44736</v>
      </c>
      <c r="E272" s="1144">
        <v>25</v>
      </c>
      <c r="F272" s="1144" t="s">
        <v>197</v>
      </c>
    </row>
    <row r="273" spans="1:7">
      <c r="A273" s="1144">
        <f t="shared" si="3"/>
        <v>127</v>
      </c>
      <c r="B273" s="1146" t="s">
        <v>82</v>
      </c>
      <c r="C273" s="1166">
        <v>44735</v>
      </c>
      <c r="E273" s="1144">
        <v>25</v>
      </c>
      <c r="F273" s="1198" t="s">
        <v>198</v>
      </c>
      <c r="G273" s="883"/>
    </row>
    <row r="274" spans="1:7">
      <c r="A274" s="1144">
        <f t="shared" si="3"/>
        <v>128</v>
      </c>
      <c r="B274" s="1146" t="s">
        <v>82</v>
      </c>
      <c r="C274" s="1166">
        <v>44735</v>
      </c>
      <c r="E274" s="1144">
        <v>25</v>
      </c>
      <c r="F274" s="1198" t="s">
        <v>199</v>
      </c>
      <c r="G274" s="883"/>
    </row>
  </sheetData>
  <autoFilter ref="A3:R274" xr:uid="{702EB5EC-2BB9-4849-B041-F482C150608A}">
    <sortState xmlns:xlrd2="http://schemas.microsoft.com/office/spreadsheetml/2017/richdata2" ref="A4:R274">
      <sortCondition descending="1" ref="C3:C226"/>
    </sortState>
  </autoFilter>
  <phoneticPr fontId="4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6081-5D49-4393-89CB-EF45139903E3}">
  <dimension ref="D5:E9"/>
  <sheetViews>
    <sheetView topLeftCell="A4" workbookViewId="0">
      <selection activeCell="D19" sqref="D19"/>
    </sheetView>
  </sheetViews>
  <sheetFormatPr defaultRowHeight="15"/>
  <cols>
    <col min="4" max="4" width="22.140625" bestFit="1" customWidth="1"/>
    <col min="5" max="5" width="13.5703125" bestFit="1" customWidth="1"/>
  </cols>
  <sheetData>
    <row r="5" spans="4:5" ht="15.75" thickBot="1"/>
    <row r="6" spans="4:5" ht="17.25" thickTop="1" thickBot="1">
      <c r="D6" s="1229" t="s">
        <v>200</v>
      </c>
      <c r="E6" s="1230" t="s">
        <v>201</v>
      </c>
    </row>
    <row r="7" spans="4:5" ht="15.75" thickTop="1">
      <c r="D7" s="1227" t="s">
        <v>202</v>
      </c>
      <c r="E7" s="1231" t="s">
        <v>203</v>
      </c>
    </row>
    <row r="8" spans="4:5" ht="15.75" thickBot="1">
      <c r="D8" s="1228" t="s">
        <v>204</v>
      </c>
      <c r="E8" s="1232" t="s">
        <v>205</v>
      </c>
    </row>
    <row r="9" spans="4:5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596A-DBC4-4553-B3DD-B9ACBF683E77}">
  <dimension ref="A1:AT442"/>
  <sheetViews>
    <sheetView workbookViewId="0">
      <selection activeCell="A5" sqref="A5:XFD5"/>
    </sheetView>
  </sheetViews>
  <sheetFormatPr defaultRowHeight="15"/>
  <cols>
    <col min="5" max="5" width="22.85546875" bestFit="1" customWidth="1"/>
    <col min="7" max="7" width="20.28515625" customWidth="1"/>
  </cols>
  <sheetData>
    <row r="1" spans="1:42" s="1246" customFormat="1" ht="14.25">
      <c r="A1" s="1246" t="s">
        <v>0</v>
      </c>
      <c r="E1" s="1247" t="s">
        <v>2</v>
      </c>
      <c r="F1" s="1247" t="s">
        <v>206</v>
      </c>
      <c r="G1" s="1247" t="s">
        <v>3</v>
      </c>
      <c r="H1" s="1247" t="s">
        <v>4</v>
      </c>
      <c r="I1" s="1247" t="s">
        <v>5</v>
      </c>
      <c r="J1" s="1248" t="s">
        <v>207</v>
      </c>
      <c r="K1" s="1247"/>
      <c r="L1" s="1233"/>
      <c r="M1" s="1249" t="s">
        <v>7</v>
      </c>
      <c r="N1" s="1250"/>
      <c r="O1" s="1250" t="s">
        <v>8</v>
      </c>
      <c r="P1" s="1250" t="s">
        <v>9</v>
      </c>
      <c r="Q1" s="1251" t="s">
        <v>10</v>
      </c>
      <c r="R1" s="1251"/>
      <c r="S1" s="1252" t="s">
        <v>7</v>
      </c>
      <c r="T1" s="1250" t="s">
        <v>8</v>
      </c>
      <c r="U1" s="1250" t="s">
        <v>9</v>
      </c>
      <c r="V1" s="1250"/>
      <c r="W1" s="1253" t="s">
        <v>11</v>
      </c>
      <c r="X1" s="1246" t="s">
        <v>12</v>
      </c>
      <c r="Y1" s="1246" t="s">
        <v>13</v>
      </c>
      <c r="Z1" s="1254"/>
      <c r="AA1" s="1255" t="s">
        <v>14</v>
      </c>
      <c r="AB1" s="1255" t="s">
        <v>15</v>
      </c>
      <c r="AC1" s="1256" t="s">
        <v>16</v>
      </c>
      <c r="AD1" s="1257" t="s">
        <v>17</v>
      </c>
      <c r="AE1" s="1257"/>
      <c r="AF1" s="1258" t="s">
        <v>18</v>
      </c>
      <c r="AH1" s="1255"/>
      <c r="AI1" s="1255"/>
      <c r="AJ1" s="1257" t="s">
        <v>19</v>
      </c>
      <c r="AK1" s="1259" t="s">
        <v>14</v>
      </c>
      <c r="AL1" s="1260" t="s">
        <v>20</v>
      </c>
      <c r="AM1" s="1260" t="s">
        <v>21</v>
      </c>
      <c r="AN1" s="1246" t="s">
        <v>22</v>
      </c>
    </row>
    <row r="2" spans="1:42" s="1246" customFormat="1" ht="14.25">
      <c r="E2" s="1247"/>
      <c r="F2" s="1247"/>
      <c r="G2" s="1247"/>
      <c r="H2" s="1247" t="s">
        <v>23</v>
      </c>
      <c r="I2" s="1247"/>
      <c r="J2" s="1247"/>
      <c r="K2" s="1247"/>
      <c r="L2" s="1233" t="s">
        <v>24</v>
      </c>
      <c r="M2" s="1261" t="s">
        <v>25</v>
      </c>
      <c r="N2" s="1251"/>
      <c r="O2" s="1251" t="s">
        <v>26</v>
      </c>
      <c r="P2" s="1251" t="s">
        <v>27</v>
      </c>
      <c r="Q2" s="1251"/>
      <c r="R2" s="1251" t="s">
        <v>28</v>
      </c>
      <c r="S2" s="1250" t="s">
        <v>25</v>
      </c>
      <c r="T2" s="1250" t="s">
        <v>26</v>
      </c>
      <c r="U2" s="1250" t="s">
        <v>27</v>
      </c>
      <c r="V2" s="1250"/>
      <c r="W2" s="1247"/>
      <c r="AE2" s="1262"/>
      <c r="AG2" s="1246" t="s">
        <v>29</v>
      </c>
    </row>
    <row r="3" spans="1:42" s="1246" customFormat="1" ht="42.75">
      <c r="E3" s="1248" t="s">
        <v>30</v>
      </c>
      <c r="F3" s="1248"/>
      <c r="G3" s="1248" t="s">
        <v>31</v>
      </c>
      <c r="H3" s="1248" t="s">
        <v>32</v>
      </c>
      <c r="I3" s="1248"/>
      <c r="K3" s="1248"/>
      <c r="L3" s="1234" t="s">
        <v>24</v>
      </c>
      <c r="M3" s="1261">
        <v>50000</v>
      </c>
      <c r="N3" s="1263"/>
      <c r="O3" s="1263"/>
      <c r="P3" s="1263"/>
      <c r="Q3" s="1251"/>
      <c r="R3" s="1251"/>
      <c r="S3" s="1264"/>
      <c r="T3" s="1250"/>
      <c r="U3" s="1250"/>
      <c r="V3" s="1250"/>
      <c r="W3" s="1265" t="s">
        <v>33</v>
      </c>
      <c r="X3" s="1254"/>
      <c r="Y3" s="1254"/>
      <c r="Z3" s="1254" t="s">
        <v>34</v>
      </c>
      <c r="AA3" s="1266" t="s">
        <v>35</v>
      </c>
      <c r="AB3" s="1266" t="s">
        <v>36</v>
      </c>
      <c r="AC3" s="1256" t="s">
        <v>37</v>
      </c>
      <c r="AD3" s="1262" t="s">
        <v>38</v>
      </c>
      <c r="AE3" s="1262"/>
      <c r="AF3" s="1267" t="s">
        <v>39</v>
      </c>
      <c r="AH3" s="1246" t="s">
        <v>40</v>
      </c>
      <c r="AI3" s="1266" t="s">
        <v>41</v>
      </c>
      <c r="AJ3" s="1262"/>
      <c r="AK3" s="1268"/>
      <c r="AL3" s="1269"/>
      <c r="AM3" s="1269"/>
      <c r="AN3" s="1254"/>
    </row>
    <row r="4" spans="1:42" s="1246" customFormat="1" ht="14.25">
      <c r="A4" s="1246">
        <v>0</v>
      </c>
      <c r="B4" s="1246">
        <f>A4+1</f>
        <v>1</v>
      </c>
      <c r="C4" s="1246">
        <f>B4+1</f>
        <v>2</v>
      </c>
      <c r="E4" s="1246">
        <v>1</v>
      </c>
      <c r="H4" s="1246">
        <f>E4+1</f>
        <v>2</v>
      </c>
      <c r="L4" s="1235" t="s">
        <v>42</v>
      </c>
      <c r="M4" s="1261"/>
      <c r="N4" s="1263"/>
      <c r="O4" s="1263"/>
      <c r="P4" s="1263"/>
      <c r="Q4" s="1251"/>
      <c r="R4" s="1251"/>
      <c r="S4" s="1252"/>
      <c r="T4" s="1250"/>
      <c r="U4" s="1250"/>
      <c r="V4" s="1250"/>
      <c r="W4" s="1246">
        <f>H4+1</f>
        <v>3</v>
      </c>
      <c r="X4" s="1246">
        <v>8</v>
      </c>
      <c r="Y4" s="1246">
        <f>AN4+1</f>
        <v>11</v>
      </c>
      <c r="Z4" s="1246">
        <v>5</v>
      </c>
      <c r="AA4" s="1246">
        <f>L4+1</f>
        <v>7</v>
      </c>
      <c r="AB4" s="1246">
        <v>2</v>
      </c>
      <c r="AC4" s="1246">
        <f>AB4+1</f>
        <v>3</v>
      </c>
      <c r="AD4" s="1246">
        <f>AC4+1</f>
        <v>4</v>
      </c>
      <c r="AE4" s="1246">
        <v>7</v>
      </c>
      <c r="AF4" s="1246">
        <f>X4+1</f>
        <v>9</v>
      </c>
      <c r="AG4" s="1246">
        <v>3</v>
      </c>
      <c r="AH4" s="1246">
        <v>4</v>
      </c>
      <c r="AI4" s="1246">
        <f>AH4+1</f>
        <v>5</v>
      </c>
      <c r="AJ4" s="1246">
        <v>3</v>
      </c>
      <c r="AK4" s="1246">
        <f>AJ4+1</f>
        <v>4</v>
      </c>
      <c r="AL4" s="1246">
        <f>AK4+1</f>
        <v>5</v>
      </c>
      <c r="AM4" s="1246">
        <v>9</v>
      </c>
      <c r="AN4" s="1246">
        <v>10</v>
      </c>
      <c r="AO4" s="1246">
        <v>4</v>
      </c>
      <c r="AP4" s="1246">
        <f>AO4+1</f>
        <v>5</v>
      </c>
    </row>
    <row r="5" spans="1:42" s="1484" customFormat="1" ht="115.5" thickBot="1">
      <c r="A5" s="1479">
        <v>1</v>
      </c>
      <c r="B5" s="1479">
        <v>1</v>
      </c>
      <c r="C5" s="1479"/>
      <c r="D5" s="1479">
        <v>4</v>
      </c>
      <c r="E5" s="1495" t="s">
        <v>43</v>
      </c>
      <c r="F5" s="1495"/>
      <c r="G5" s="1495" t="s">
        <v>1805</v>
      </c>
      <c r="H5" s="1479"/>
      <c r="I5" s="1507" t="s">
        <v>44</v>
      </c>
      <c r="J5" s="1479"/>
      <c r="K5" s="1494">
        <v>1</v>
      </c>
      <c r="L5" s="1491"/>
      <c r="M5" s="1518">
        <v>0</v>
      </c>
      <c r="N5" s="1517"/>
      <c r="O5" s="1512"/>
      <c r="P5" s="1508"/>
      <c r="Q5" s="1508"/>
      <c r="R5" s="1492"/>
      <c r="S5" s="1492"/>
      <c r="T5" s="1482"/>
      <c r="U5" s="1482"/>
      <c r="V5" s="1483"/>
      <c r="W5" s="1481"/>
      <c r="X5" s="1481"/>
      <c r="Y5" s="1481"/>
    </row>
    <row r="6" spans="1:42" s="1484" customFormat="1" ht="51.75" thickTop="1">
      <c r="A6" s="1479">
        <v>7</v>
      </c>
      <c r="B6" s="1479">
        <v>3</v>
      </c>
      <c r="C6" s="1479"/>
      <c r="D6" s="1479">
        <v>1</v>
      </c>
      <c r="E6" s="1479" t="s">
        <v>55</v>
      </c>
      <c r="F6" s="1495"/>
      <c r="G6" s="1495" t="s">
        <v>1789</v>
      </c>
      <c r="H6" s="1479"/>
      <c r="I6" s="1507" t="s">
        <v>56</v>
      </c>
      <c r="J6" s="1479"/>
      <c r="K6" s="1494">
        <v>1</v>
      </c>
      <c r="L6" s="1491"/>
      <c r="M6" s="1518">
        <v>0</v>
      </c>
      <c r="N6" s="1516"/>
      <c r="O6" s="1512"/>
      <c r="P6" s="1508"/>
      <c r="Q6" s="1508"/>
      <c r="R6" s="1492"/>
      <c r="S6" s="1492"/>
      <c r="T6" s="1482"/>
      <c r="U6" s="1482"/>
      <c r="V6" s="1483"/>
      <c r="W6" s="1481"/>
      <c r="X6" s="1481"/>
      <c r="Y6" s="1481"/>
    </row>
    <row r="7" spans="1:42" s="1484" customFormat="1" ht="12.75">
      <c r="A7" s="1479">
        <v>5</v>
      </c>
      <c r="B7" s="1479"/>
      <c r="C7" s="1479"/>
      <c r="D7" s="1480">
        <v>2</v>
      </c>
      <c r="E7" s="1521" t="s">
        <v>52</v>
      </c>
      <c r="F7" s="1495"/>
      <c r="G7" s="1495" t="s">
        <v>1808</v>
      </c>
      <c r="H7" s="1479"/>
      <c r="I7" s="1507" t="s">
        <v>53</v>
      </c>
      <c r="J7" s="1479"/>
      <c r="K7" s="1494">
        <v>0.8</v>
      </c>
      <c r="L7" s="1491"/>
      <c r="M7" s="1518">
        <v>1</v>
      </c>
      <c r="N7" s="1515"/>
      <c r="O7" s="1512"/>
      <c r="P7" s="1508"/>
      <c r="Q7" s="1508"/>
      <c r="R7" s="1492"/>
      <c r="S7" s="1492"/>
      <c r="T7" s="1482"/>
      <c r="U7" s="1482"/>
      <c r="V7" s="1483"/>
      <c r="W7" s="1481"/>
      <c r="X7" s="1481"/>
      <c r="Y7" s="1481"/>
    </row>
    <row r="8" spans="1:42" s="1484" customFormat="1" ht="114.75">
      <c r="A8" s="1479">
        <v>4</v>
      </c>
      <c r="B8" s="1479"/>
      <c r="C8" s="1479"/>
      <c r="D8" s="1480">
        <v>2</v>
      </c>
      <c r="E8" s="1479" t="s">
        <v>50</v>
      </c>
      <c r="F8" s="1495" t="s">
        <v>51</v>
      </c>
      <c r="G8" s="1495" t="s">
        <v>1792</v>
      </c>
      <c r="H8" s="1479"/>
      <c r="I8" s="1507" t="s">
        <v>299</v>
      </c>
      <c r="J8" s="1479"/>
      <c r="K8" s="1494">
        <v>0.8</v>
      </c>
      <c r="L8" s="1491"/>
      <c r="M8" s="1518">
        <v>1</v>
      </c>
      <c r="N8" s="1515"/>
      <c r="O8" s="1512"/>
      <c r="P8" s="1508"/>
      <c r="Q8" s="1508"/>
      <c r="R8" s="1492"/>
      <c r="S8" s="1492"/>
      <c r="T8" s="1482"/>
      <c r="U8" s="1482"/>
      <c r="V8" s="1483"/>
      <c r="W8" s="1481"/>
      <c r="X8" s="1481"/>
      <c r="Y8" s="1481"/>
    </row>
    <row r="9" spans="1:42" s="1484" customFormat="1" ht="25.5">
      <c r="A9" s="1479"/>
      <c r="B9" s="1479"/>
      <c r="C9" s="1479"/>
      <c r="D9" s="1479"/>
      <c r="E9" s="1479" t="s">
        <v>1817</v>
      </c>
      <c r="F9" s="1495"/>
      <c r="G9" s="1495" t="s">
        <v>1802</v>
      </c>
      <c r="H9" s="1479"/>
      <c r="I9" s="1495" t="s">
        <v>980</v>
      </c>
      <c r="J9" s="1479"/>
      <c r="K9" s="1494">
        <v>0.3</v>
      </c>
      <c r="L9" s="1491"/>
      <c r="M9" s="1518">
        <v>1</v>
      </c>
      <c r="N9" s="1515"/>
      <c r="O9" s="1512"/>
      <c r="P9" s="1508"/>
      <c r="Q9" s="1508"/>
      <c r="R9" s="1492"/>
      <c r="S9" s="1492"/>
      <c r="T9" s="1482"/>
      <c r="U9" s="1482"/>
      <c r="V9" s="1483"/>
      <c r="W9" s="1481"/>
      <c r="X9" s="1481"/>
      <c r="Y9" s="1481"/>
    </row>
    <row r="10" spans="1:42" s="1484" customFormat="1" ht="42" customHeight="1">
      <c r="A10" s="1479"/>
      <c r="B10" s="1479"/>
      <c r="C10" s="1479"/>
      <c r="D10" s="1479"/>
      <c r="E10" s="1479" t="s">
        <v>222</v>
      </c>
      <c r="F10" s="1495" t="s">
        <v>222</v>
      </c>
      <c r="G10" s="1495" t="s">
        <v>1793</v>
      </c>
      <c r="H10" s="1479"/>
      <c r="I10" s="1507" t="s">
        <v>56</v>
      </c>
      <c r="J10" s="1479"/>
      <c r="K10" s="1494"/>
      <c r="L10" s="1503"/>
      <c r="M10" s="1519"/>
      <c r="N10" s="1515"/>
      <c r="O10" s="1514"/>
      <c r="P10" s="1509"/>
      <c r="Q10" s="1509"/>
      <c r="R10" s="1504"/>
      <c r="S10" s="1504"/>
      <c r="T10" s="1505"/>
      <c r="U10" s="1505"/>
      <c r="V10" s="1483"/>
      <c r="W10" s="1506"/>
      <c r="X10" s="1506"/>
      <c r="Y10" s="1506"/>
    </row>
    <row r="11" spans="1:42" s="1484" customFormat="1" ht="42" customHeight="1">
      <c r="A11" s="1479"/>
      <c r="B11" s="1479"/>
      <c r="C11" s="1479"/>
      <c r="D11" s="1479"/>
      <c r="E11" s="1479"/>
      <c r="F11" s="1495" t="s">
        <v>1795</v>
      </c>
      <c r="G11" s="1495" t="s">
        <v>1804</v>
      </c>
      <c r="H11" s="1479"/>
      <c r="I11" s="1507" t="s">
        <v>1794</v>
      </c>
      <c r="J11" s="1479"/>
      <c r="K11" s="1494"/>
      <c r="L11" s="1503"/>
      <c r="M11" s="1519" t="s">
        <v>1807</v>
      </c>
      <c r="N11" s="1516"/>
      <c r="O11" s="1513"/>
      <c r="P11" s="1511"/>
      <c r="Q11" s="1509"/>
      <c r="R11" s="1504"/>
      <c r="S11" s="1504"/>
      <c r="T11" s="1505"/>
      <c r="U11" s="1505"/>
      <c r="V11" s="1483"/>
      <c r="W11" s="1506"/>
      <c r="X11" s="1506"/>
      <c r="Y11" s="1506"/>
    </row>
    <row r="12" spans="1:42" s="1484" customFormat="1" ht="39" customHeight="1">
      <c r="A12" s="1479"/>
      <c r="B12" s="1479"/>
      <c r="C12" s="1479"/>
      <c r="D12" s="1480"/>
      <c r="E12" s="1479"/>
      <c r="F12" s="1495"/>
      <c r="G12" s="1495" t="s">
        <v>1803</v>
      </c>
      <c r="H12" s="1479"/>
      <c r="I12" s="1507" t="s">
        <v>1796</v>
      </c>
      <c r="J12" s="1479"/>
      <c r="K12" s="1494">
        <v>1</v>
      </c>
      <c r="L12" s="1491"/>
      <c r="M12" s="1518">
        <v>1</v>
      </c>
      <c r="N12" s="1515"/>
      <c r="O12" s="1512"/>
      <c r="P12" s="1508"/>
      <c r="Q12" s="1508"/>
      <c r="R12" s="1492"/>
      <c r="S12" s="1492"/>
      <c r="T12" s="1482"/>
      <c r="U12" s="1482"/>
      <c r="V12" s="1483"/>
      <c r="W12" s="1481"/>
      <c r="X12" s="1481"/>
      <c r="Y12" s="1481"/>
    </row>
    <row r="13" spans="1:42" s="1484" customFormat="1" ht="32.25" customHeight="1">
      <c r="A13" s="1479">
        <v>8</v>
      </c>
      <c r="B13" s="1479">
        <v>6</v>
      </c>
      <c r="C13" s="1479"/>
      <c r="D13" s="1479">
        <v>0</v>
      </c>
      <c r="E13" s="1496" t="s">
        <v>57</v>
      </c>
      <c r="F13" s="1496"/>
      <c r="G13" s="1497" t="s">
        <v>58</v>
      </c>
      <c r="H13" s="1496"/>
      <c r="I13" s="1498" t="s">
        <v>59</v>
      </c>
      <c r="J13" s="1479"/>
      <c r="K13" s="1494">
        <v>1</v>
      </c>
      <c r="L13" s="1491"/>
      <c r="M13" s="1492"/>
      <c r="N13" s="1492"/>
      <c r="O13" s="1492"/>
      <c r="P13" s="1482"/>
      <c r="Q13" s="1482"/>
      <c r="R13" s="1483"/>
      <c r="S13" s="1481"/>
      <c r="T13" s="1481"/>
      <c r="U13" s="1481"/>
    </row>
    <row r="14" spans="1:42" s="1246" customFormat="1" ht="14.25">
      <c r="E14" s="1246" t="s">
        <v>208</v>
      </c>
      <c r="H14" s="1246" t="s">
        <v>209</v>
      </c>
      <c r="L14" s="1235"/>
      <c r="M14" s="1261"/>
      <c r="N14" s="1263"/>
      <c r="O14" s="1263"/>
      <c r="P14" s="1263"/>
      <c r="Q14" s="1251"/>
      <c r="R14" s="1251"/>
      <c r="S14" s="1252"/>
      <c r="T14" s="1250"/>
      <c r="U14" s="1250"/>
      <c r="V14" s="1250"/>
    </row>
    <row r="15" spans="1:42" s="1246" customFormat="1" ht="85.5">
      <c r="B15" s="1475"/>
      <c r="C15" s="1273"/>
      <c r="D15" s="1273"/>
      <c r="E15" s="1273" t="s">
        <v>210</v>
      </c>
      <c r="F15" s="1273"/>
      <c r="G15" s="1273"/>
      <c r="H15" s="1275" t="s">
        <v>211</v>
      </c>
      <c r="I15" s="1273"/>
      <c r="J15" s="1478" t="s">
        <v>212</v>
      </c>
      <c r="K15" s="1273"/>
      <c r="L15" s="1476"/>
      <c r="M15" s="1477"/>
      <c r="N15" s="1263"/>
      <c r="O15" s="1263"/>
      <c r="P15" s="1263"/>
      <c r="Q15" s="1251"/>
      <c r="R15" s="1251"/>
      <c r="S15" s="1252"/>
      <c r="T15" s="1250"/>
      <c r="U15" s="1250"/>
      <c r="V15" s="1250"/>
    </row>
    <row r="16" spans="1:42" s="1246" customFormat="1" ht="14.25">
      <c r="E16" s="1246" t="s">
        <v>213</v>
      </c>
      <c r="L16" s="1235"/>
      <c r="M16" s="1261"/>
      <c r="N16" s="1263"/>
      <c r="O16" s="1263"/>
      <c r="P16" s="1263"/>
      <c r="Q16" s="1251"/>
      <c r="R16" s="1251"/>
      <c r="S16" s="1252"/>
      <c r="T16" s="1250"/>
      <c r="U16" s="1250"/>
      <c r="V16" s="1250"/>
    </row>
    <row r="17" spans="1:22" s="1246" customFormat="1" ht="14.25">
      <c r="E17" s="1246" t="s">
        <v>214</v>
      </c>
      <c r="L17" s="1235"/>
      <c r="M17" s="1261"/>
      <c r="N17" s="1263"/>
      <c r="O17" s="1263"/>
      <c r="P17" s="1263"/>
      <c r="Q17" s="1251"/>
      <c r="R17" s="1251"/>
      <c r="S17" s="1252"/>
      <c r="T17" s="1250"/>
      <c r="U17" s="1250"/>
      <c r="V17" s="1250"/>
    </row>
    <row r="18" spans="1:22" s="1246" customFormat="1" ht="99.75">
      <c r="B18" s="1387"/>
      <c r="C18" s="1387"/>
      <c r="D18" s="1410" t="s">
        <v>215</v>
      </c>
      <c r="E18" s="1410" t="s">
        <v>216</v>
      </c>
      <c r="F18" s="1626">
        <v>2</v>
      </c>
      <c r="G18" s="1387"/>
      <c r="H18" s="1411" t="s">
        <v>217</v>
      </c>
      <c r="I18" s="1387"/>
      <c r="J18" s="1628" t="s">
        <v>218</v>
      </c>
      <c r="K18" s="1387"/>
      <c r="L18" s="1408"/>
      <c r="M18" s="1409"/>
      <c r="N18" s="1263"/>
      <c r="O18" s="1263"/>
      <c r="P18" s="1263"/>
      <c r="Q18" s="1251"/>
      <c r="R18" s="1251"/>
      <c r="S18" s="1252"/>
      <c r="T18" s="1250"/>
      <c r="U18" s="1250"/>
      <c r="V18" s="1250"/>
    </row>
    <row r="19" spans="1:22" s="1246" customFormat="1" ht="14.25">
      <c r="B19" s="1387"/>
      <c r="C19" s="1387"/>
      <c r="D19" s="1410" t="s">
        <v>215</v>
      </c>
      <c r="E19" s="1410" t="s">
        <v>219</v>
      </c>
      <c r="F19" s="1627"/>
      <c r="G19" s="1387"/>
      <c r="H19" s="1387"/>
      <c r="I19" s="1387"/>
      <c r="J19" s="1629"/>
      <c r="K19" s="1387"/>
      <c r="L19" s="1408"/>
      <c r="M19" s="1409"/>
      <c r="N19" s="1263"/>
      <c r="O19" s="1263"/>
      <c r="P19" s="1263"/>
      <c r="Q19" s="1251"/>
      <c r="R19" s="1251"/>
      <c r="S19" s="1252"/>
      <c r="T19" s="1250"/>
      <c r="U19" s="1250"/>
      <c r="V19" s="1250"/>
    </row>
    <row r="20" spans="1:22" s="1246" customFormat="1" ht="14.25">
      <c r="B20" s="1387"/>
      <c r="C20" s="1387"/>
      <c r="D20" s="1387" t="s">
        <v>215</v>
      </c>
      <c r="E20" s="1387" t="s">
        <v>93</v>
      </c>
      <c r="F20" s="1387"/>
      <c r="G20" s="1387"/>
      <c r="H20" s="1387" t="s">
        <v>220</v>
      </c>
      <c r="I20" s="1387" t="s">
        <v>221</v>
      </c>
      <c r="J20" s="1387" t="s">
        <v>222</v>
      </c>
      <c r="K20" s="1387"/>
      <c r="L20" s="1408"/>
      <c r="M20" s="1409"/>
      <c r="N20" s="1263"/>
      <c r="O20" s="1263"/>
      <c r="P20" s="1263"/>
      <c r="Q20" s="1251"/>
      <c r="R20" s="1251"/>
      <c r="S20" s="1252"/>
      <c r="T20" s="1250"/>
      <c r="U20" s="1250"/>
      <c r="V20" s="1250"/>
    </row>
    <row r="21" spans="1:22" s="1246" customFormat="1" ht="14.25">
      <c r="B21" s="1387"/>
      <c r="C21" s="1387"/>
      <c r="D21" s="1387" t="s">
        <v>215</v>
      </c>
      <c r="E21" s="1387" t="s">
        <v>93</v>
      </c>
      <c r="F21" s="1387"/>
      <c r="G21" s="1387"/>
      <c r="H21" s="1387" t="s">
        <v>223</v>
      </c>
      <c r="I21" s="1387"/>
      <c r="J21" s="1387" t="s">
        <v>222</v>
      </c>
      <c r="K21" s="1387"/>
      <c r="L21" s="1408"/>
      <c r="M21" s="1409"/>
      <c r="N21" s="1263"/>
      <c r="O21" s="1263"/>
      <c r="P21" s="1263"/>
      <c r="Q21" s="1251"/>
      <c r="R21" s="1251"/>
      <c r="S21" s="1252"/>
      <c r="T21" s="1250"/>
      <c r="U21" s="1250"/>
      <c r="V21" s="1250"/>
    </row>
    <row r="22" spans="1:22" s="1246" customFormat="1" ht="14.25">
      <c r="B22" s="1387"/>
      <c r="C22" s="1387"/>
      <c r="D22" s="1387" t="s">
        <v>215</v>
      </c>
      <c r="E22" s="1387"/>
      <c r="F22" s="1387"/>
      <c r="G22" s="1387"/>
      <c r="H22" s="1387"/>
      <c r="I22" s="1387"/>
      <c r="J22" s="1387" t="s">
        <v>222</v>
      </c>
      <c r="K22" s="1387"/>
      <c r="L22" s="1408"/>
      <c r="M22" s="1409"/>
      <c r="N22" s="1263"/>
      <c r="O22" s="1263"/>
      <c r="P22" s="1263"/>
      <c r="Q22" s="1251"/>
      <c r="R22" s="1251"/>
      <c r="S22" s="1252"/>
      <c r="T22" s="1250"/>
      <c r="U22" s="1250"/>
      <c r="V22" s="1250"/>
    </row>
    <row r="23" spans="1:22" s="1246" customFormat="1" thickBot="1">
      <c r="L23" s="1235"/>
      <c r="M23" s="1261"/>
      <c r="N23" s="1263"/>
      <c r="O23" s="1263"/>
      <c r="P23" s="1263"/>
      <c r="Q23" s="1251"/>
      <c r="R23" s="1251"/>
      <c r="S23" s="1252"/>
      <c r="T23" s="1250"/>
      <c r="U23" s="1250"/>
      <c r="V23" s="1250"/>
    </row>
    <row r="24" spans="1:22" s="1246" customFormat="1" ht="16.5" customHeight="1" thickTop="1">
      <c r="A24" s="1381"/>
      <c r="B24" s="1382"/>
      <c r="C24" s="1383"/>
      <c r="D24" s="1394" t="s">
        <v>224</v>
      </c>
      <c r="E24" s="1383" t="s">
        <v>225</v>
      </c>
      <c r="F24" s="1383"/>
      <c r="G24" s="1383" t="s">
        <v>226</v>
      </c>
      <c r="H24" s="1630" t="s">
        <v>227</v>
      </c>
      <c r="I24" s="1383"/>
      <c r="J24" s="1402" t="s">
        <v>228</v>
      </c>
      <c r="K24" s="1383"/>
      <c r="L24" s="1384"/>
      <c r="M24" s="1385"/>
      <c r="N24" s="1263"/>
      <c r="O24" s="1263"/>
      <c r="P24" s="1263"/>
      <c r="Q24" s="1251" t="s">
        <v>229</v>
      </c>
      <c r="R24" s="1251" t="s">
        <v>230</v>
      </c>
      <c r="S24" s="1301"/>
      <c r="T24" s="1250"/>
      <c r="U24" s="1250"/>
      <c r="V24" s="1250"/>
    </row>
    <row r="25" spans="1:22" s="1246" customFormat="1" ht="16.5" customHeight="1">
      <c r="A25" s="1381"/>
      <c r="B25" s="1386"/>
      <c r="C25" s="1387"/>
      <c r="D25" s="1395" t="s">
        <v>224</v>
      </c>
      <c r="E25" s="1387" t="s">
        <v>231</v>
      </c>
      <c r="F25" s="1387"/>
      <c r="G25" s="1387" t="s">
        <v>232</v>
      </c>
      <c r="H25" s="1631"/>
      <c r="I25" s="1387"/>
      <c r="J25" s="1403" t="s">
        <v>228</v>
      </c>
      <c r="K25" s="1387"/>
      <c r="L25" s="1388"/>
      <c r="M25" s="1389"/>
      <c r="N25" s="1263"/>
      <c r="O25" s="1263"/>
      <c r="P25" s="1263"/>
      <c r="Q25" s="1251" t="s">
        <v>229</v>
      </c>
      <c r="R25" s="1251" t="s">
        <v>230</v>
      </c>
      <c r="S25" s="1301"/>
      <c r="T25" s="1250"/>
      <c r="U25" s="1250"/>
      <c r="V25" s="1250"/>
    </row>
    <row r="26" spans="1:22" s="1246" customFormat="1" ht="16.5" customHeight="1">
      <c r="A26" s="1381"/>
      <c r="B26" s="1386"/>
      <c r="C26" s="1387"/>
      <c r="D26" s="1395" t="s">
        <v>224</v>
      </c>
      <c r="E26" s="1387" t="s">
        <v>233</v>
      </c>
      <c r="F26" s="1387"/>
      <c r="G26" s="1387" t="s">
        <v>234</v>
      </c>
      <c r="H26" s="1631"/>
      <c r="I26" s="1387"/>
      <c r="J26" s="1403" t="s">
        <v>228</v>
      </c>
      <c r="K26" s="1387"/>
      <c r="L26" s="1388"/>
      <c r="M26" s="1389"/>
      <c r="N26" s="1263"/>
      <c r="O26" s="1263"/>
      <c r="P26" s="1263"/>
      <c r="Q26" s="1251" t="s">
        <v>229</v>
      </c>
      <c r="R26" s="1251" t="s">
        <v>230</v>
      </c>
      <c r="S26" s="1301"/>
      <c r="T26" s="1250"/>
      <c r="U26" s="1250"/>
      <c r="V26" s="1250"/>
    </row>
    <row r="27" spans="1:22" s="1246" customFormat="1" ht="16.5" customHeight="1">
      <c r="A27" s="1381"/>
      <c r="B27" s="1386"/>
      <c r="C27" s="1387"/>
      <c r="D27" s="1395" t="s">
        <v>224</v>
      </c>
      <c r="E27" s="1387" t="s">
        <v>235</v>
      </c>
      <c r="F27" s="1387"/>
      <c r="G27" s="1387" t="s">
        <v>236</v>
      </c>
      <c r="H27" s="1631"/>
      <c r="I27" s="1387"/>
      <c r="J27" s="1403" t="s">
        <v>228</v>
      </c>
      <c r="K27" s="1387"/>
      <c r="L27" s="1388"/>
      <c r="M27" s="1389"/>
      <c r="N27" s="1263"/>
      <c r="O27" s="1263"/>
      <c r="P27" s="1263"/>
      <c r="Q27" s="1251" t="s">
        <v>229</v>
      </c>
      <c r="R27" s="1251" t="s">
        <v>230</v>
      </c>
      <c r="S27" s="1301"/>
      <c r="T27" s="1250"/>
      <c r="U27" s="1250"/>
      <c r="V27" s="1250"/>
    </row>
    <row r="28" spans="1:22" s="1246" customFormat="1" ht="16.5" customHeight="1">
      <c r="A28" s="1381"/>
      <c r="B28" s="1386"/>
      <c r="C28" s="1387"/>
      <c r="D28" s="1395" t="s">
        <v>224</v>
      </c>
      <c r="E28" s="1387" t="s">
        <v>237</v>
      </c>
      <c r="F28" s="1387"/>
      <c r="G28" s="1387" t="s">
        <v>238</v>
      </c>
      <c r="H28" s="1631" t="s">
        <v>227</v>
      </c>
      <c r="I28" s="1387"/>
      <c r="J28" s="1403" t="s">
        <v>228</v>
      </c>
      <c r="K28" s="1387"/>
      <c r="L28" s="1388"/>
      <c r="M28" s="1389"/>
      <c r="N28" s="1263"/>
      <c r="O28" s="1263"/>
      <c r="P28" s="1263"/>
      <c r="Q28" s="1251" t="s">
        <v>239</v>
      </c>
      <c r="R28" s="1251" t="s">
        <v>240</v>
      </c>
      <c r="S28" s="1301"/>
      <c r="T28" s="1250"/>
      <c r="U28" s="1250"/>
      <c r="V28" s="1250"/>
    </row>
    <row r="29" spans="1:22" s="1246" customFormat="1" ht="16.5" customHeight="1">
      <c r="A29" s="1381"/>
      <c r="B29" s="1386"/>
      <c r="C29" s="1387"/>
      <c r="D29" s="1395" t="s">
        <v>224</v>
      </c>
      <c r="E29" s="1387" t="s">
        <v>241</v>
      </c>
      <c r="F29" s="1387"/>
      <c r="G29" s="1387" t="s">
        <v>242</v>
      </c>
      <c r="H29" s="1631"/>
      <c r="I29" s="1387"/>
      <c r="J29" s="1403" t="s">
        <v>228</v>
      </c>
      <c r="K29" s="1387"/>
      <c r="L29" s="1388"/>
      <c r="M29" s="1389"/>
      <c r="N29" s="1263"/>
      <c r="O29" s="1263"/>
      <c r="P29" s="1263"/>
      <c r="Q29" s="1251" t="s">
        <v>239</v>
      </c>
      <c r="R29" s="1251" t="s">
        <v>240</v>
      </c>
      <c r="S29" s="1301"/>
      <c r="T29" s="1250"/>
      <c r="U29" s="1250"/>
      <c r="V29" s="1250"/>
    </row>
    <row r="30" spans="1:22" s="1246" customFormat="1" ht="16.5" customHeight="1">
      <c r="A30" s="1381"/>
      <c r="B30" s="1386"/>
      <c r="C30" s="1387"/>
      <c r="D30" s="1395" t="s">
        <v>224</v>
      </c>
      <c r="E30" s="1387" t="s">
        <v>243</v>
      </c>
      <c r="F30" s="1387"/>
      <c r="G30" s="1387" t="s">
        <v>244</v>
      </c>
      <c r="H30" s="1631"/>
      <c r="I30" s="1387"/>
      <c r="J30" s="1403" t="s">
        <v>228</v>
      </c>
      <c r="K30" s="1387"/>
      <c r="L30" s="1388"/>
      <c r="M30" s="1389"/>
      <c r="N30" s="1263"/>
      <c r="O30" s="1263"/>
      <c r="P30" s="1263"/>
      <c r="Q30" s="1251" t="s">
        <v>239</v>
      </c>
      <c r="R30" s="1251" t="s">
        <v>240</v>
      </c>
      <c r="S30" s="1301"/>
      <c r="T30" s="1250"/>
      <c r="U30" s="1250"/>
      <c r="V30" s="1250"/>
    </row>
    <row r="31" spans="1:22" s="1246" customFormat="1" ht="16.5" customHeight="1">
      <c r="A31" s="1381"/>
      <c r="B31" s="1386"/>
      <c r="C31" s="1387"/>
      <c r="D31" s="1395" t="s">
        <v>224</v>
      </c>
      <c r="E31" s="1387" t="s">
        <v>245</v>
      </c>
      <c r="F31" s="1387"/>
      <c r="G31" s="1387" t="s">
        <v>246</v>
      </c>
      <c r="H31" s="1631"/>
      <c r="I31" s="1387"/>
      <c r="J31" s="1403" t="s">
        <v>228</v>
      </c>
      <c r="K31" s="1387"/>
      <c r="L31" s="1388"/>
      <c r="M31" s="1389"/>
      <c r="N31" s="1263"/>
      <c r="O31" s="1263"/>
      <c r="P31" s="1263"/>
      <c r="Q31" s="1251" t="s">
        <v>239</v>
      </c>
      <c r="R31" s="1251" t="s">
        <v>240</v>
      </c>
      <c r="S31" s="1301"/>
      <c r="T31" s="1250"/>
      <c r="U31" s="1250"/>
      <c r="V31" s="1250"/>
    </row>
    <row r="32" spans="1:22" s="1246" customFormat="1" ht="16.5" customHeight="1" thickBot="1">
      <c r="A32" s="1381"/>
      <c r="B32" s="1390"/>
      <c r="C32" s="1391"/>
      <c r="D32" s="1396" t="s">
        <v>224</v>
      </c>
      <c r="E32" s="1391" t="s">
        <v>247</v>
      </c>
      <c r="F32" s="1391"/>
      <c r="G32" s="1391" t="s">
        <v>248</v>
      </c>
      <c r="H32" s="1391" t="s">
        <v>227</v>
      </c>
      <c r="I32" s="1391"/>
      <c r="J32" s="1404" t="s">
        <v>228</v>
      </c>
      <c r="K32" s="1391"/>
      <c r="L32" s="1392"/>
      <c r="M32" s="1393"/>
      <c r="N32" s="1263"/>
      <c r="O32" s="1263"/>
      <c r="P32" s="1263"/>
      <c r="Q32" s="1251" t="s">
        <v>249</v>
      </c>
      <c r="R32" s="1251" t="s">
        <v>250</v>
      </c>
      <c r="S32" s="1301"/>
      <c r="T32" s="1250"/>
      <c r="U32" s="1250"/>
      <c r="V32" s="1250"/>
    </row>
    <row r="33" spans="1:22" s="1246" customFormat="1" ht="16.5" customHeight="1" thickTop="1">
      <c r="A33" s="1381"/>
      <c r="B33" s="1375"/>
      <c r="C33" s="1270"/>
      <c r="D33" s="1397" t="s">
        <v>224</v>
      </c>
      <c r="E33" s="1270" t="s">
        <v>251</v>
      </c>
      <c r="F33" s="1372"/>
      <c r="G33" s="1632" t="s">
        <v>252</v>
      </c>
      <c r="H33" s="1271"/>
      <c r="I33" s="1270"/>
      <c r="J33" s="1400" t="s">
        <v>253</v>
      </c>
      <c r="K33" s="1607" t="s">
        <v>254</v>
      </c>
      <c r="L33" s="1236">
        <v>0.1</v>
      </c>
      <c r="M33" s="1272"/>
      <c r="N33" s="1263"/>
      <c r="O33" s="1263"/>
      <c r="P33" s="1263"/>
      <c r="Q33" s="1251"/>
      <c r="R33" s="1251"/>
      <c r="S33" s="1252"/>
      <c r="T33" s="1250"/>
      <c r="U33" s="1250"/>
      <c r="V33" s="1250"/>
    </row>
    <row r="34" spans="1:22" s="1246" customFormat="1" ht="15" customHeight="1">
      <c r="A34" s="1381"/>
      <c r="B34" s="1376"/>
      <c r="C34" s="1273"/>
      <c r="D34" s="1398" t="s">
        <v>224</v>
      </c>
      <c r="E34" s="1273" t="s">
        <v>255</v>
      </c>
      <c r="F34" s="1302"/>
      <c r="G34" s="1633"/>
      <c r="H34" s="1275"/>
      <c r="I34" s="1273"/>
      <c r="J34" s="1401" t="s">
        <v>253</v>
      </c>
      <c r="K34" s="1608"/>
      <c r="L34" s="1237">
        <v>0.1</v>
      </c>
      <c r="M34" s="1276"/>
      <c r="N34" s="1263"/>
      <c r="O34" s="1263"/>
      <c r="P34" s="1263"/>
      <c r="Q34" s="1251"/>
      <c r="R34" s="1251"/>
      <c r="S34" s="1252"/>
      <c r="T34" s="1250"/>
      <c r="U34" s="1250"/>
      <c r="V34" s="1250"/>
    </row>
    <row r="35" spans="1:22" s="1246" customFormat="1" ht="15" customHeight="1">
      <c r="A35" s="1381"/>
      <c r="B35" s="1376"/>
      <c r="C35" s="1277"/>
      <c r="D35" s="1398" t="s">
        <v>224</v>
      </c>
      <c r="E35" s="1273" t="s">
        <v>256</v>
      </c>
      <c r="F35" s="1273"/>
      <c r="G35" s="1274"/>
      <c r="H35" s="1275" t="s">
        <v>257</v>
      </c>
      <c r="I35" s="1273"/>
      <c r="J35" s="1401" t="s">
        <v>253</v>
      </c>
      <c r="K35" s="1608"/>
      <c r="L35" s="1237">
        <v>0.1</v>
      </c>
      <c r="M35" s="1276"/>
      <c r="N35" s="1263"/>
      <c r="O35" s="1263"/>
      <c r="P35" s="1263"/>
      <c r="Q35" s="1251"/>
      <c r="R35" s="1251"/>
      <c r="S35" s="1252"/>
      <c r="T35" s="1250"/>
      <c r="U35" s="1250"/>
      <c r="V35" s="1250"/>
    </row>
    <row r="36" spans="1:22" s="1246" customFormat="1" ht="15" customHeight="1">
      <c r="A36" s="1381"/>
      <c r="B36" s="1376"/>
      <c r="C36" s="1277"/>
      <c r="D36" s="1398" t="s">
        <v>224</v>
      </c>
      <c r="E36" s="1273" t="s">
        <v>258</v>
      </c>
      <c r="F36" s="1273"/>
      <c r="G36" s="1274"/>
      <c r="H36" s="1275"/>
      <c r="I36" s="1273"/>
      <c r="J36" s="1401" t="s">
        <v>253</v>
      </c>
      <c r="K36" s="1608"/>
      <c r="L36" s="1237">
        <v>0.1</v>
      </c>
      <c r="M36" s="1276"/>
      <c r="N36" s="1263"/>
      <c r="O36" s="1263"/>
      <c r="P36" s="1263"/>
      <c r="Q36" s="1251"/>
      <c r="R36" s="1251"/>
      <c r="S36" s="1252"/>
      <c r="T36" s="1250"/>
      <c r="U36" s="1250"/>
      <c r="V36" s="1250"/>
    </row>
    <row r="37" spans="1:22" s="1246" customFormat="1" ht="15" customHeight="1">
      <c r="A37" s="1381"/>
      <c r="B37" s="1376"/>
      <c r="C37" s="1277"/>
      <c r="D37" s="1398" t="s">
        <v>224</v>
      </c>
      <c r="E37" s="1273" t="s">
        <v>259</v>
      </c>
      <c r="F37" s="1273"/>
      <c r="G37" s="1274"/>
      <c r="H37" s="1275"/>
      <c r="I37" s="1273"/>
      <c r="J37" s="1401" t="s">
        <v>253</v>
      </c>
      <c r="K37" s="1608"/>
      <c r="L37" s="1237">
        <v>0.1</v>
      </c>
      <c r="M37" s="1276"/>
      <c r="N37" s="1263"/>
      <c r="O37" s="1263"/>
      <c r="P37" s="1263"/>
      <c r="Q37" s="1251"/>
      <c r="R37" s="1251"/>
      <c r="S37" s="1252"/>
      <c r="T37" s="1250"/>
      <c r="U37" s="1250"/>
      <c r="V37" s="1250"/>
    </row>
    <row r="38" spans="1:22" s="1246" customFormat="1" ht="15" customHeight="1">
      <c r="A38" s="1381"/>
      <c r="B38" s="1376"/>
      <c r="C38" s="1277"/>
      <c r="D38" s="1398" t="s">
        <v>224</v>
      </c>
      <c r="E38" s="1273" t="s">
        <v>259</v>
      </c>
      <c r="F38" s="1273"/>
      <c r="G38" s="1274"/>
      <c r="H38" s="1275"/>
      <c r="I38" s="1273"/>
      <c r="J38" s="1401" t="s">
        <v>253</v>
      </c>
      <c r="K38" s="1608"/>
      <c r="L38" s="1237">
        <v>0.1</v>
      </c>
      <c r="M38" s="1276"/>
      <c r="N38" s="1263"/>
      <c r="O38" s="1263"/>
      <c r="P38" s="1263"/>
      <c r="Q38" s="1251"/>
      <c r="R38" s="1251"/>
      <c r="S38" s="1252"/>
      <c r="T38" s="1250"/>
      <c r="U38" s="1250"/>
      <c r="V38" s="1250"/>
    </row>
    <row r="39" spans="1:22" s="1246" customFormat="1" ht="15" customHeight="1">
      <c r="A39" s="1381"/>
      <c r="B39" s="1376"/>
      <c r="C39" s="1277"/>
      <c r="D39" s="1398" t="s">
        <v>224</v>
      </c>
      <c r="E39" s="1274" t="s">
        <v>260</v>
      </c>
      <c r="F39" s="1274"/>
      <c r="G39" s="1274"/>
      <c r="H39" s="1278"/>
      <c r="I39" s="1274"/>
      <c r="J39" s="1401" t="s">
        <v>253</v>
      </c>
      <c r="K39" s="1608"/>
      <c r="L39" s="1238">
        <v>1</v>
      </c>
      <c r="M39" s="1276"/>
      <c r="N39" s="1263"/>
      <c r="O39" s="1263"/>
      <c r="P39" s="1263"/>
      <c r="Q39" s="1251"/>
      <c r="R39" s="1251"/>
      <c r="S39" s="1252"/>
      <c r="T39" s="1250"/>
      <c r="U39" s="1250"/>
      <c r="V39" s="1250"/>
    </row>
    <row r="40" spans="1:22" s="1246" customFormat="1" ht="99.75">
      <c r="A40" s="1381"/>
      <c r="B40" s="1376"/>
      <c r="C40" s="1277"/>
      <c r="D40" s="1398" t="s">
        <v>224</v>
      </c>
      <c r="E40" s="1273" t="s">
        <v>261</v>
      </c>
      <c r="F40" s="1273"/>
      <c r="G40" s="1278" t="s">
        <v>262</v>
      </c>
      <c r="H40" s="1275" t="s">
        <v>263</v>
      </c>
      <c r="I40" s="1273"/>
      <c r="J40" s="1401" t="s">
        <v>253</v>
      </c>
      <c r="K40" s="1608"/>
      <c r="L40" s="1237">
        <v>0.1</v>
      </c>
      <c r="M40" s="1276"/>
      <c r="N40" s="1263"/>
      <c r="O40" s="1263"/>
      <c r="P40" s="1263"/>
      <c r="Q40" s="1251"/>
      <c r="R40" s="1251"/>
      <c r="S40" s="1252"/>
      <c r="T40" s="1250"/>
      <c r="U40" s="1250"/>
      <c r="V40" s="1250"/>
    </row>
    <row r="41" spans="1:22" s="1246" customFormat="1" ht="29.25" thickBot="1">
      <c r="A41" s="1381"/>
      <c r="B41" s="1377"/>
      <c r="C41" s="1280"/>
      <c r="D41" s="1399" t="s">
        <v>224</v>
      </c>
      <c r="E41" s="1279" t="s">
        <v>264</v>
      </c>
      <c r="F41" s="1279"/>
      <c r="G41" s="1373" t="s">
        <v>265</v>
      </c>
      <c r="H41" s="1281"/>
      <c r="I41" s="1279"/>
      <c r="J41" s="1291" t="s">
        <v>266</v>
      </c>
      <c r="K41" s="1609"/>
      <c r="L41" s="1239">
        <v>0.6</v>
      </c>
      <c r="M41" s="1282"/>
      <c r="N41" s="1263"/>
      <c r="O41" s="1263"/>
      <c r="P41" s="1263"/>
      <c r="Q41" s="1251"/>
      <c r="R41" s="1251"/>
      <c r="S41" s="1252"/>
      <c r="T41" s="1250"/>
      <c r="U41" s="1250"/>
      <c r="V41" s="1250"/>
    </row>
    <row r="42" spans="1:22" s="1246" customFormat="1" ht="16.5" customHeight="1" thickTop="1" thickBot="1">
      <c r="A42" s="1381"/>
      <c r="D42" s="1405"/>
      <c r="J42" s="1406"/>
      <c r="L42" s="1233"/>
      <c r="M42" s="1407"/>
      <c r="N42" s="1263"/>
      <c r="O42" s="1263"/>
      <c r="P42" s="1263"/>
      <c r="Q42" s="1251"/>
      <c r="R42" s="1251"/>
      <c r="S42" s="1301"/>
      <c r="T42" s="1250"/>
      <c r="U42" s="1250"/>
      <c r="V42" s="1250"/>
    </row>
    <row r="43" spans="1:22" s="1246" customFormat="1" ht="58.5" thickTop="1" thickBot="1">
      <c r="A43" s="1381"/>
      <c r="B43" s="1374"/>
      <c r="C43" s="1284"/>
      <c r="D43" s="1285"/>
      <c r="E43" s="1317" t="s">
        <v>267</v>
      </c>
      <c r="F43" s="1317"/>
      <c r="G43" s="1284" t="s">
        <v>268</v>
      </c>
      <c r="H43" s="1317" t="s">
        <v>269</v>
      </c>
      <c r="I43" s="1284" t="s">
        <v>270</v>
      </c>
      <c r="J43" s="1284" t="s">
        <v>212</v>
      </c>
      <c r="K43" s="1284" t="s">
        <v>93</v>
      </c>
      <c r="L43" s="1240">
        <v>0.2</v>
      </c>
      <c r="M43" s="1286"/>
      <c r="N43" s="1263"/>
      <c r="O43" s="1263"/>
      <c r="P43" s="1263"/>
      <c r="Q43" s="1251"/>
      <c r="R43" s="1251"/>
      <c r="S43" s="1252"/>
      <c r="T43" s="1250"/>
      <c r="U43" s="1250"/>
      <c r="V43" s="1250"/>
    </row>
    <row r="44" spans="1:22" s="1246" customFormat="1" thickTop="1">
      <c r="A44" s="1381"/>
      <c r="B44" s="1375"/>
      <c r="C44" s="1270"/>
      <c r="D44" s="1287" t="s">
        <v>224</v>
      </c>
      <c r="E44" s="1270" t="s">
        <v>271</v>
      </c>
      <c r="F44" s="1372"/>
      <c r="G44" s="1634" t="s">
        <v>272</v>
      </c>
      <c r="H44" s="1344"/>
      <c r="I44" s="1270"/>
      <c r="J44" s="1621" t="s">
        <v>218</v>
      </c>
      <c r="K44" s="1270"/>
      <c r="L44" s="1236">
        <v>1</v>
      </c>
      <c r="M44" s="1289"/>
      <c r="Q44" s="1288"/>
      <c r="R44" s="1288"/>
      <c r="S44" s="1252"/>
      <c r="T44" s="1343"/>
      <c r="U44" s="1343"/>
      <c r="V44" s="1343"/>
    </row>
    <row r="45" spans="1:22" s="1246" customFormat="1" ht="15.75" customHeight="1">
      <c r="A45" s="1381"/>
      <c r="B45" s="1376"/>
      <c r="C45" s="1273"/>
      <c r="D45" s="1283" t="s">
        <v>224</v>
      </c>
      <c r="E45" s="1273" t="s">
        <v>273</v>
      </c>
      <c r="F45" s="1293"/>
      <c r="G45" s="1635"/>
      <c r="H45" s="1345"/>
      <c r="I45" s="1273"/>
      <c r="J45" s="1622"/>
      <c r="K45" s="1273"/>
      <c r="L45" s="1237">
        <v>1</v>
      </c>
      <c r="M45" s="1290"/>
      <c r="Q45" s="1288"/>
      <c r="R45" s="1288"/>
      <c r="S45" s="1252"/>
      <c r="T45" s="1343"/>
      <c r="U45" s="1343"/>
      <c r="V45" s="1343"/>
    </row>
    <row r="46" spans="1:22" s="1246" customFormat="1" ht="15" customHeight="1">
      <c r="A46" s="1381"/>
      <c r="B46" s="1376"/>
      <c r="C46" s="1273"/>
      <c r="D46" s="1283" t="s">
        <v>224</v>
      </c>
      <c r="E46" s="1273" t="s">
        <v>274</v>
      </c>
      <c r="F46" s="1293"/>
      <c r="G46" s="1635"/>
      <c r="H46" s="1345"/>
      <c r="I46" s="1273"/>
      <c r="J46" s="1622"/>
      <c r="K46" s="1273"/>
      <c r="L46" s="1237">
        <v>1</v>
      </c>
      <c r="M46" s="1290"/>
      <c r="Q46" s="1288"/>
      <c r="R46" s="1288"/>
      <c r="S46" s="1252"/>
      <c r="T46" s="1343"/>
      <c r="U46" s="1343"/>
      <c r="V46" s="1343"/>
    </row>
    <row r="47" spans="1:22" s="1246" customFormat="1" ht="15" customHeight="1">
      <c r="A47" s="1381"/>
      <c r="B47" s="1376"/>
      <c r="C47" s="1273"/>
      <c r="D47" s="1283" t="s">
        <v>224</v>
      </c>
      <c r="E47" s="1273" t="s">
        <v>275</v>
      </c>
      <c r="F47" s="1293"/>
      <c r="G47" s="1635"/>
      <c r="H47" s="1345"/>
      <c r="I47" s="1273"/>
      <c r="J47" s="1622"/>
      <c r="K47" s="1273"/>
      <c r="L47" s="1237">
        <v>1</v>
      </c>
      <c r="M47" s="1290"/>
      <c r="Q47" s="1288"/>
      <c r="R47" s="1288"/>
      <c r="S47" s="1252"/>
      <c r="T47" s="1343"/>
      <c r="U47" s="1343"/>
      <c r="V47" s="1343"/>
    </row>
    <row r="48" spans="1:22" s="1246" customFormat="1" ht="15.75" customHeight="1" thickBot="1">
      <c r="A48" s="1381"/>
      <c r="B48" s="1377"/>
      <c r="C48" s="1279"/>
      <c r="D48" s="1291" t="s">
        <v>224</v>
      </c>
      <c r="E48" s="1279" t="s">
        <v>276</v>
      </c>
      <c r="F48" s="1312"/>
      <c r="G48" s="1636"/>
      <c r="H48" s="1346" t="s">
        <v>277</v>
      </c>
      <c r="I48" s="1279"/>
      <c r="J48" s="1623"/>
      <c r="K48" s="1279"/>
      <c r="L48" s="1239">
        <v>0</v>
      </c>
      <c r="M48" s="1292"/>
      <c r="Q48" s="1288"/>
      <c r="R48" s="1288"/>
      <c r="S48" s="1252"/>
      <c r="T48" s="1343"/>
      <c r="U48" s="1343"/>
      <c r="V48" s="1343"/>
    </row>
    <row r="49" spans="1:35" s="1246" customFormat="1" ht="15.75" thickTop="1" thickBot="1">
      <c r="A49" s="1381"/>
      <c r="B49" s="1378"/>
      <c r="C49" s="1293"/>
      <c r="D49" s="1296" t="s">
        <v>278</v>
      </c>
      <c r="E49" s="1293" t="s">
        <v>279</v>
      </c>
      <c r="F49" s="1293"/>
      <c r="G49" s="1347"/>
      <c r="H49" s="1293" t="s">
        <v>280</v>
      </c>
      <c r="I49" s="1293"/>
      <c r="J49" s="1347"/>
      <c r="K49" s="1347" t="s">
        <v>281</v>
      </c>
      <c r="L49" s="1348">
        <v>0.1</v>
      </c>
      <c r="M49" s="1294">
        <v>8879.6597742884333</v>
      </c>
      <c r="N49" s="1295">
        <v>44979</v>
      </c>
      <c r="Q49" s="1288"/>
      <c r="R49" s="1288"/>
      <c r="S49" s="1252"/>
      <c r="T49" s="1343"/>
      <c r="U49" s="1343"/>
      <c r="V49" s="1343"/>
    </row>
    <row r="50" spans="1:35" s="1246" customFormat="1" thickTop="1">
      <c r="A50" s="1381"/>
      <c r="B50" s="1375"/>
      <c r="C50" s="1270"/>
      <c r="D50" s="1296" t="s">
        <v>278</v>
      </c>
      <c r="E50" s="1270" t="s">
        <v>282</v>
      </c>
      <c r="F50" s="1372"/>
      <c r="G50" s="1618" t="s">
        <v>283</v>
      </c>
      <c r="H50" s="1610" t="s">
        <v>284</v>
      </c>
      <c r="I50" s="1270"/>
      <c r="J50" s="1621" t="s">
        <v>218</v>
      </c>
      <c r="K50" s="1349"/>
      <c r="L50" s="1350">
        <v>0.5</v>
      </c>
      <c r="M50" s="1289">
        <v>2022</v>
      </c>
      <c r="Q50" s="1288"/>
      <c r="R50" s="1288"/>
      <c r="S50" s="1252"/>
      <c r="T50" s="1343"/>
      <c r="U50" s="1343"/>
      <c r="V50" s="1343"/>
    </row>
    <row r="51" spans="1:35" s="1246" customFormat="1" ht="15" customHeight="1">
      <c r="A51" s="1381"/>
      <c r="B51" s="1376"/>
      <c r="C51" s="1273"/>
      <c r="D51" s="1297" t="s">
        <v>278</v>
      </c>
      <c r="E51" s="1273" t="s">
        <v>285</v>
      </c>
      <c r="F51" s="1293"/>
      <c r="G51" s="1619"/>
      <c r="H51" s="1611"/>
      <c r="I51" s="1273"/>
      <c r="J51" s="1622"/>
      <c r="K51" s="1351"/>
      <c r="L51" s="1352">
        <v>0.5</v>
      </c>
      <c r="M51" s="1290"/>
      <c r="Q51" s="1288"/>
      <c r="R51" s="1288"/>
      <c r="S51" s="1252"/>
      <c r="T51" s="1343"/>
      <c r="U51" s="1343"/>
      <c r="V51" s="1343"/>
    </row>
    <row r="52" spans="1:35" s="1246" customFormat="1" ht="15.75" customHeight="1" thickBot="1">
      <c r="A52" s="1381"/>
      <c r="B52" s="1377"/>
      <c r="C52" s="1279"/>
      <c r="D52" s="1298" t="s">
        <v>278</v>
      </c>
      <c r="E52" s="1279" t="s">
        <v>286</v>
      </c>
      <c r="F52" s="1312"/>
      <c r="G52" s="1620"/>
      <c r="H52" s="1612"/>
      <c r="I52" s="1279"/>
      <c r="J52" s="1623"/>
      <c r="K52" s="1353"/>
      <c r="L52" s="1354">
        <v>0.5</v>
      </c>
      <c r="M52" s="1292"/>
      <c r="Q52" s="1288"/>
      <c r="R52" s="1288"/>
      <c r="S52" s="1252"/>
      <c r="T52" s="1343"/>
      <c r="U52" s="1343"/>
      <c r="V52" s="1343"/>
    </row>
    <row r="53" spans="1:35" s="1246" customFormat="1" ht="72.75" customHeight="1" thickTop="1" thickBot="1">
      <c r="A53" s="1381"/>
      <c r="B53" s="1375"/>
      <c r="C53" s="1270"/>
      <c r="D53" s="1298" t="s">
        <v>278</v>
      </c>
      <c r="E53" s="1299" t="s">
        <v>287</v>
      </c>
      <c r="F53" s="1299"/>
      <c r="G53" s="1349" t="s">
        <v>288</v>
      </c>
      <c r="H53" s="1613" t="s">
        <v>289</v>
      </c>
      <c r="I53" s="1270"/>
      <c r="J53" s="1624" t="s">
        <v>290</v>
      </c>
      <c r="K53" s="1605" t="s">
        <v>52</v>
      </c>
      <c r="L53" s="1350">
        <v>0.8</v>
      </c>
      <c r="M53" s="1289">
        <v>4500</v>
      </c>
      <c r="Q53" s="1251"/>
      <c r="R53" s="1251"/>
      <c r="S53" s="1252"/>
      <c r="T53" s="1250"/>
      <c r="U53" s="1250"/>
      <c r="V53" s="1250"/>
    </row>
    <row r="54" spans="1:35" s="1246" customFormat="1" ht="16.5" customHeight="1" thickTop="1" thickBot="1">
      <c r="A54" s="1381"/>
      <c r="B54" s="1376"/>
      <c r="C54" s="1273"/>
      <c r="D54" s="1298" t="s">
        <v>278</v>
      </c>
      <c r="E54" s="1300" t="s">
        <v>291</v>
      </c>
      <c r="F54" s="1300"/>
      <c r="G54" s="1351" t="s">
        <v>292</v>
      </c>
      <c r="H54" s="1614"/>
      <c r="I54" s="1273"/>
      <c r="J54" s="1625"/>
      <c r="K54" s="1606"/>
      <c r="L54" s="1352">
        <v>0.8</v>
      </c>
      <c r="M54" s="1290"/>
      <c r="Q54" s="1251"/>
      <c r="R54" s="1251"/>
      <c r="S54" s="1252"/>
      <c r="T54" s="1250"/>
      <c r="U54" s="1250"/>
      <c r="V54" s="1250"/>
    </row>
    <row r="55" spans="1:35" s="1246" customFormat="1" ht="16.5" customHeight="1" thickTop="1">
      <c r="A55" s="1381"/>
      <c r="B55" s="1375"/>
      <c r="C55" s="1270"/>
      <c r="D55" s="1296" t="s">
        <v>278</v>
      </c>
      <c r="E55" s="1270" t="s">
        <v>202</v>
      </c>
      <c r="F55" s="1270"/>
      <c r="G55" s="1349"/>
      <c r="H55" s="1270" t="s">
        <v>203</v>
      </c>
      <c r="I55" s="1270"/>
      <c r="J55" s="1349"/>
      <c r="K55" s="1349" t="s">
        <v>293</v>
      </c>
      <c r="L55" s="1350">
        <v>0</v>
      </c>
      <c r="M55" s="1289"/>
      <c r="N55" s="1295"/>
      <c r="Q55" s="1288"/>
      <c r="R55" s="1288"/>
      <c r="S55" s="1252"/>
      <c r="T55" s="1343"/>
      <c r="U55" s="1343"/>
      <c r="V55" s="1343"/>
    </row>
    <row r="56" spans="1:35" s="1246" customFormat="1" ht="16.5" customHeight="1" thickBot="1">
      <c r="A56" s="1381"/>
      <c r="B56" s="1377"/>
      <c r="C56" s="1279"/>
      <c r="D56" s="1298" t="s">
        <v>278</v>
      </c>
      <c r="E56" s="1279" t="s">
        <v>204</v>
      </c>
      <c r="F56" s="1279"/>
      <c r="G56" s="1353"/>
      <c r="H56" s="1279" t="s">
        <v>205</v>
      </c>
      <c r="I56" s="1279"/>
      <c r="J56" s="1353"/>
      <c r="K56" s="1353" t="s">
        <v>293</v>
      </c>
      <c r="L56" s="1354">
        <v>0</v>
      </c>
      <c r="M56" s="1292"/>
      <c r="N56" s="1295"/>
      <c r="Q56" s="1288"/>
      <c r="R56" s="1288"/>
      <c r="S56" s="1252"/>
      <c r="T56" s="1343"/>
      <c r="U56" s="1343"/>
      <c r="V56" s="1343"/>
    </row>
    <row r="57" spans="1:35" s="1246" customFormat="1" ht="16.5" customHeight="1" thickTop="1">
      <c r="A57" s="1381"/>
      <c r="B57" s="1375"/>
      <c r="C57" s="1270"/>
      <c r="D57" s="1296" t="s">
        <v>278</v>
      </c>
      <c r="E57" s="1270" t="s">
        <v>294</v>
      </c>
      <c r="F57" s="1270"/>
      <c r="G57" s="1270"/>
      <c r="H57" s="1610" t="s">
        <v>295</v>
      </c>
      <c r="I57" s="1270"/>
      <c r="J57" s="1615" t="s">
        <v>253</v>
      </c>
      <c r="K57" s="1270"/>
      <c r="L57" s="1236">
        <v>0.1</v>
      </c>
      <c r="M57" s="1272">
        <v>1400</v>
      </c>
      <c r="N57" s="1263"/>
      <c r="O57" s="1263"/>
      <c r="P57" s="1263"/>
      <c r="Q57" s="1251" t="s">
        <v>296</v>
      </c>
      <c r="R57" s="1251"/>
      <c r="S57" s="1301">
        <v>16460.91</v>
      </c>
      <c r="T57" s="1250"/>
      <c r="U57" s="1250"/>
      <c r="V57" s="1250"/>
    </row>
    <row r="58" spans="1:35" s="1246" customFormat="1" ht="16.5" customHeight="1">
      <c r="A58" s="1381"/>
      <c r="B58" s="1376"/>
      <c r="C58" s="1273"/>
      <c r="D58" s="1297" t="s">
        <v>278</v>
      </c>
      <c r="E58" s="1273" t="s">
        <v>294</v>
      </c>
      <c r="F58" s="1273"/>
      <c r="G58" s="1273"/>
      <c r="H58" s="1611"/>
      <c r="I58" s="1273"/>
      <c r="J58" s="1616"/>
      <c r="K58" s="1273"/>
      <c r="L58" s="1237">
        <v>0.1</v>
      </c>
      <c r="M58" s="1276"/>
      <c r="N58" s="1263"/>
      <c r="O58" s="1263"/>
      <c r="P58" s="1263"/>
      <c r="Q58" s="1251"/>
      <c r="R58" s="1251"/>
      <c r="S58" s="1301"/>
      <c r="T58" s="1250"/>
      <c r="U58" s="1250"/>
      <c r="V58" s="1250"/>
    </row>
    <row r="59" spans="1:35" s="1246" customFormat="1" ht="16.5" customHeight="1" thickBot="1">
      <c r="A59" s="1381"/>
      <c r="B59" s="1377"/>
      <c r="C59" s="1279"/>
      <c r="D59" s="1298" t="s">
        <v>278</v>
      </c>
      <c r="E59" s="1279" t="s">
        <v>294</v>
      </c>
      <c r="F59" s="1279"/>
      <c r="G59" s="1279"/>
      <c r="H59" s="1612"/>
      <c r="I59" s="1279"/>
      <c r="J59" s="1617"/>
      <c r="K59" s="1279"/>
      <c r="L59" s="1239">
        <v>0.1</v>
      </c>
      <c r="M59" s="1282"/>
      <c r="N59" s="1263"/>
      <c r="O59" s="1263"/>
      <c r="P59" s="1263"/>
      <c r="Q59" s="1251"/>
      <c r="R59" s="1251"/>
      <c r="S59" s="1301"/>
      <c r="T59" s="1250"/>
      <c r="U59" s="1250"/>
      <c r="V59" s="1250"/>
    </row>
    <row r="60" spans="1:35" s="1246" customFormat="1" thickTop="1">
      <c r="L60" s="1233"/>
      <c r="M60" s="1261"/>
      <c r="N60" s="1263"/>
      <c r="O60" s="1263"/>
      <c r="P60" s="1263"/>
      <c r="Q60" s="1251"/>
      <c r="R60" s="1251"/>
      <c r="S60" s="1252"/>
      <c r="T60" s="1250"/>
      <c r="U60" s="1250"/>
      <c r="V60" s="1250"/>
      <c r="W60" s="1255"/>
      <c r="X60" s="1259"/>
      <c r="Z60" s="1254"/>
      <c r="AA60" s="1255"/>
      <c r="AB60" s="1255"/>
      <c r="AC60" s="1256"/>
      <c r="AD60" s="1257"/>
      <c r="AE60" s="1257"/>
      <c r="AF60" s="1258"/>
      <c r="AH60" s="1255"/>
      <c r="AI60" s="1255"/>
    </row>
    <row r="61" spans="1:35" s="1246" customFormat="1" ht="14.25">
      <c r="L61" s="1233"/>
      <c r="M61" s="1261"/>
      <c r="N61" s="1263"/>
      <c r="O61" s="1263"/>
      <c r="P61" s="1263"/>
      <c r="Q61" s="1251"/>
      <c r="R61" s="1251"/>
      <c r="S61" s="1252"/>
      <c r="T61" s="1250"/>
      <c r="U61" s="1250"/>
      <c r="V61" s="1250"/>
      <c r="W61" s="1255"/>
      <c r="X61" s="1259"/>
      <c r="Z61" s="1254"/>
      <c r="AA61" s="1255"/>
      <c r="AB61" s="1255"/>
      <c r="AC61" s="1256"/>
      <c r="AD61" s="1257"/>
      <c r="AE61" s="1257"/>
      <c r="AF61" s="1258"/>
      <c r="AH61" s="1255"/>
      <c r="AI61" s="1255"/>
    </row>
    <row r="62" spans="1:35" s="1246" customFormat="1" ht="14.25">
      <c r="L62" s="1233"/>
      <c r="M62" s="1261"/>
      <c r="N62" s="1263"/>
      <c r="O62" s="1263"/>
      <c r="P62" s="1263"/>
      <c r="Q62" s="1251"/>
      <c r="R62" s="1251"/>
      <c r="S62" s="1252"/>
      <c r="T62" s="1250"/>
      <c r="U62" s="1250"/>
      <c r="V62" s="1250"/>
      <c r="W62" s="1255"/>
      <c r="X62" s="1259"/>
      <c r="Z62" s="1254"/>
      <c r="AA62" s="1255"/>
      <c r="AB62" s="1255"/>
      <c r="AC62" s="1256"/>
      <c r="AD62" s="1257"/>
      <c r="AE62" s="1257"/>
      <c r="AF62" s="1258"/>
      <c r="AH62" s="1255"/>
      <c r="AI62" s="1255"/>
    </row>
    <row r="63" spans="1:35" s="1246" customFormat="1" ht="14.25">
      <c r="L63" s="1233"/>
      <c r="M63" s="1261"/>
      <c r="N63" s="1263"/>
      <c r="O63" s="1263"/>
      <c r="P63" s="1263"/>
      <c r="Q63" s="1251"/>
      <c r="R63" s="1251"/>
      <c r="S63" s="1252"/>
      <c r="T63" s="1250"/>
      <c r="U63" s="1250"/>
      <c r="V63" s="1250"/>
      <c r="W63" s="1255"/>
      <c r="X63" s="1259"/>
      <c r="Z63" s="1254"/>
      <c r="AA63" s="1255"/>
      <c r="AB63" s="1255"/>
      <c r="AC63" s="1256"/>
      <c r="AD63" s="1257"/>
      <c r="AE63" s="1257"/>
      <c r="AF63" s="1258"/>
      <c r="AH63" s="1255"/>
      <c r="AI63" s="1255"/>
    </row>
    <row r="64" spans="1:35" s="1246" customFormat="1" ht="14.25">
      <c r="L64" s="1233"/>
      <c r="M64" s="1261"/>
      <c r="N64" s="1263"/>
      <c r="O64" s="1263"/>
      <c r="P64" s="1263"/>
      <c r="Q64" s="1251"/>
      <c r="R64" s="1251"/>
      <c r="S64" s="1252"/>
      <c r="T64" s="1250"/>
      <c r="U64" s="1250"/>
      <c r="V64" s="1250"/>
      <c r="W64" s="1255"/>
      <c r="X64" s="1259"/>
      <c r="Z64" s="1254"/>
      <c r="AA64" s="1255"/>
      <c r="AB64" s="1255"/>
      <c r="AC64" s="1256"/>
      <c r="AD64" s="1257"/>
      <c r="AE64" s="1257"/>
      <c r="AF64" s="1258"/>
      <c r="AH64" s="1255"/>
      <c r="AI64" s="1255"/>
    </row>
    <row r="65" spans="12:35" s="1246" customFormat="1" ht="14.25">
      <c r="L65" s="1233"/>
      <c r="M65" s="1261"/>
      <c r="N65" s="1263"/>
      <c r="O65" s="1263"/>
      <c r="P65" s="1263"/>
      <c r="Q65" s="1251"/>
      <c r="R65" s="1251"/>
      <c r="S65" s="1252"/>
      <c r="T65" s="1250"/>
      <c r="U65" s="1250"/>
      <c r="V65" s="1250"/>
      <c r="W65" s="1255"/>
      <c r="X65" s="1259"/>
      <c r="Z65" s="1254"/>
      <c r="AA65" s="1255"/>
      <c r="AB65" s="1255"/>
      <c r="AC65" s="1256"/>
      <c r="AD65" s="1257"/>
      <c r="AE65" s="1257"/>
      <c r="AF65" s="1258"/>
      <c r="AH65" s="1255"/>
      <c r="AI65" s="1255"/>
    </row>
    <row r="66" spans="12:35" s="1246" customFormat="1" ht="14.25">
      <c r="L66" s="1233"/>
      <c r="M66" s="1261"/>
      <c r="N66" s="1263"/>
      <c r="O66" s="1263"/>
      <c r="P66" s="1263"/>
      <c r="Q66" s="1251"/>
      <c r="R66" s="1251"/>
      <c r="S66" s="1252"/>
      <c r="T66" s="1250"/>
      <c r="U66" s="1250"/>
      <c r="V66" s="1250"/>
      <c r="W66" s="1255"/>
      <c r="X66" s="1259"/>
      <c r="Z66" s="1254"/>
      <c r="AA66" s="1255"/>
      <c r="AB66" s="1255"/>
      <c r="AC66" s="1256"/>
      <c r="AD66" s="1257"/>
      <c r="AE66" s="1257"/>
      <c r="AF66" s="1258"/>
      <c r="AH66" s="1255"/>
      <c r="AI66" s="1255"/>
    </row>
    <row r="67" spans="12:35" s="1246" customFormat="1" ht="14.25">
      <c r="L67" s="1233"/>
      <c r="M67" s="1261"/>
      <c r="N67" s="1263"/>
      <c r="O67" s="1263"/>
      <c r="P67" s="1263"/>
      <c r="Q67" s="1251"/>
      <c r="R67" s="1251"/>
      <c r="S67" s="1252"/>
      <c r="T67" s="1250"/>
      <c r="U67" s="1250"/>
      <c r="V67" s="1250"/>
      <c r="W67" s="1255"/>
      <c r="X67" s="1259"/>
      <c r="Z67" s="1254"/>
      <c r="AA67" s="1255"/>
      <c r="AB67" s="1255"/>
      <c r="AC67" s="1256"/>
      <c r="AD67" s="1257"/>
      <c r="AE67" s="1257"/>
      <c r="AF67" s="1258"/>
      <c r="AH67" s="1255"/>
      <c r="AI67" s="1255"/>
    </row>
    <row r="68" spans="12:35" s="1246" customFormat="1" ht="14.25">
      <c r="L68" s="1233"/>
      <c r="M68" s="1261"/>
      <c r="N68" s="1263"/>
      <c r="O68" s="1263"/>
      <c r="P68" s="1263"/>
      <c r="Q68" s="1251"/>
      <c r="R68" s="1251"/>
      <c r="S68" s="1252"/>
      <c r="T68" s="1250"/>
      <c r="U68" s="1250"/>
      <c r="V68" s="1250"/>
      <c r="W68" s="1255"/>
      <c r="X68" s="1259"/>
      <c r="Z68" s="1254"/>
      <c r="AA68" s="1255"/>
      <c r="AB68" s="1255"/>
      <c r="AC68" s="1256"/>
      <c r="AD68" s="1257"/>
      <c r="AE68" s="1257"/>
      <c r="AF68" s="1258"/>
      <c r="AH68" s="1255"/>
      <c r="AI68" s="1255"/>
    </row>
    <row r="69" spans="12:35" s="1246" customFormat="1" ht="14.25">
      <c r="L69" s="1233"/>
      <c r="M69" s="1261"/>
      <c r="N69" s="1263"/>
      <c r="O69" s="1263"/>
      <c r="P69" s="1263"/>
      <c r="Q69" s="1251"/>
      <c r="R69" s="1251"/>
      <c r="S69" s="1252"/>
      <c r="T69" s="1250"/>
      <c r="U69" s="1250"/>
      <c r="V69" s="1250"/>
      <c r="W69" s="1255"/>
      <c r="X69" s="1259"/>
      <c r="Z69" s="1254"/>
      <c r="AA69" s="1255"/>
      <c r="AB69" s="1255"/>
      <c r="AC69" s="1256"/>
      <c r="AD69" s="1257"/>
      <c r="AE69" s="1257"/>
      <c r="AF69" s="1258"/>
      <c r="AH69" s="1255"/>
      <c r="AI69" s="1255"/>
    </row>
    <row r="70" spans="12:35" s="1246" customFormat="1" ht="14.25">
      <c r="L70" s="1233"/>
      <c r="M70" s="1261"/>
      <c r="N70" s="1263"/>
      <c r="O70" s="1263"/>
      <c r="P70" s="1263"/>
      <c r="Q70" s="1251"/>
      <c r="R70" s="1251"/>
      <c r="S70" s="1252"/>
      <c r="T70" s="1250"/>
      <c r="U70" s="1250"/>
      <c r="V70" s="1250"/>
      <c r="W70" s="1255"/>
      <c r="X70" s="1259"/>
      <c r="Z70" s="1254"/>
      <c r="AA70" s="1255"/>
      <c r="AB70" s="1255"/>
      <c r="AC70" s="1256"/>
      <c r="AD70" s="1257"/>
      <c r="AE70" s="1257"/>
      <c r="AF70" s="1258"/>
      <c r="AH70" s="1255"/>
      <c r="AI70" s="1255"/>
    </row>
    <row r="71" spans="12:35" s="1246" customFormat="1" ht="14.25">
      <c r="L71" s="1233"/>
      <c r="M71" s="1261"/>
      <c r="N71" s="1263"/>
      <c r="O71" s="1263"/>
      <c r="P71" s="1263"/>
      <c r="Q71" s="1251"/>
      <c r="R71" s="1251"/>
      <c r="S71" s="1252"/>
      <c r="T71" s="1250"/>
      <c r="U71" s="1250"/>
      <c r="V71" s="1250"/>
      <c r="W71" s="1255"/>
      <c r="X71" s="1259"/>
      <c r="Z71" s="1254"/>
      <c r="AA71" s="1255"/>
      <c r="AB71" s="1255"/>
      <c r="AC71" s="1256"/>
      <c r="AD71" s="1257"/>
      <c r="AE71" s="1257"/>
      <c r="AF71" s="1258"/>
      <c r="AH71" s="1255"/>
      <c r="AI71" s="1255"/>
    </row>
    <row r="72" spans="12:35" s="1246" customFormat="1" ht="14.25">
      <c r="L72" s="1233"/>
      <c r="M72" s="1261"/>
      <c r="N72" s="1263"/>
      <c r="O72" s="1263"/>
      <c r="P72" s="1263"/>
      <c r="Q72" s="1251"/>
      <c r="R72" s="1251"/>
      <c r="S72" s="1252"/>
      <c r="T72" s="1250"/>
      <c r="U72" s="1250"/>
      <c r="V72" s="1250"/>
      <c r="W72" s="1255"/>
      <c r="X72" s="1259"/>
      <c r="Z72" s="1254"/>
      <c r="AA72" s="1255"/>
      <c r="AB72" s="1255"/>
      <c r="AC72" s="1256"/>
      <c r="AD72" s="1257"/>
      <c r="AE72" s="1257"/>
      <c r="AF72" s="1258"/>
      <c r="AH72" s="1255"/>
      <c r="AI72" s="1255"/>
    </row>
    <row r="73" spans="12:35" s="1246" customFormat="1" ht="14.25">
      <c r="L73" s="1233"/>
      <c r="M73" s="1261"/>
      <c r="N73" s="1263"/>
      <c r="O73" s="1263"/>
      <c r="P73" s="1263"/>
      <c r="Q73" s="1251"/>
      <c r="R73" s="1251"/>
      <c r="S73" s="1252"/>
      <c r="T73" s="1250"/>
      <c r="U73" s="1250"/>
      <c r="V73" s="1250"/>
      <c r="W73" s="1255"/>
      <c r="X73" s="1259"/>
      <c r="Z73" s="1254"/>
      <c r="AA73" s="1255"/>
      <c r="AB73" s="1255"/>
      <c r="AC73" s="1256"/>
      <c r="AD73" s="1257"/>
      <c r="AE73" s="1257"/>
      <c r="AF73" s="1258"/>
      <c r="AH73" s="1255"/>
      <c r="AI73" s="1255"/>
    </row>
    <row r="74" spans="12:35" s="1246" customFormat="1" ht="14.25">
      <c r="L74" s="1233"/>
      <c r="M74" s="1261"/>
      <c r="N74" s="1263"/>
      <c r="O74" s="1263"/>
      <c r="P74" s="1263"/>
      <c r="Q74" s="1251"/>
      <c r="R74" s="1251"/>
      <c r="S74" s="1252"/>
      <c r="T74" s="1250"/>
      <c r="U74" s="1250"/>
      <c r="V74" s="1250"/>
      <c r="W74" s="1255"/>
      <c r="X74" s="1259"/>
      <c r="Z74" s="1254"/>
      <c r="AA74" s="1255"/>
      <c r="AB74" s="1255"/>
      <c r="AC74" s="1256"/>
      <c r="AD74" s="1257"/>
      <c r="AE74" s="1257"/>
      <c r="AF74" s="1258"/>
      <c r="AH74" s="1255"/>
      <c r="AI74" s="1255"/>
    </row>
    <row r="75" spans="12:35" s="1246" customFormat="1" ht="14.25">
      <c r="L75" s="1233"/>
      <c r="M75" s="1261"/>
      <c r="N75" s="1263"/>
      <c r="O75" s="1263"/>
      <c r="P75" s="1263"/>
      <c r="Q75" s="1251"/>
      <c r="R75" s="1251"/>
      <c r="S75" s="1252"/>
      <c r="T75" s="1250"/>
      <c r="U75" s="1250"/>
      <c r="V75" s="1250"/>
      <c r="W75" s="1255"/>
      <c r="X75" s="1259"/>
      <c r="Z75" s="1254"/>
      <c r="AA75" s="1255"/>
      <c r="AB75" s="1255"/>
      <c r="AC75" s="1256"/>
      <c r="AD75" s="1257"/>
      <c r="AE75" s="1257"/>
      <c r="AF75" s="1258"/>
      <c r="AH75" s="1255"/>
      <c r="AI75" s="1255"/>
    </row>
    <row r="76" spans="12:35" s="1246" customFormat="1" ht="14.25">
      <c r="L76" s="1233"/>
      <c r="M76" s="1261"/>
      <c r="N76" s="1263"/>
      <c r="O76" s="1263"/>
      <c r="P76" s="1263"/>
      <c r="Q76" s="1251"/>
      <c r="R76" s="1251"/>
      <c r="S76" s="1252"/>
      <c r="T76" s="1250"/>
      <c r="U76" s="1250"/>
      <c r="V76" s="1250"/>
      <c r="W76" s="1255"/>
      <c r="X76" s="1259"/>
      <c r="Z76" s="1254"/>
      <c r="AA76" s="1255"/>
      <c r="AB76" s="1255"/>
      <c r="AC76" s="1256"/>
      <c r="AD76" s="1257"/>
      <c r="AE76" s="1257"/>
      <c r="AF76" s="1258"/>
      <c r="AH76" s="1255"/>
      <c r="AI76" s="1255"/>
    </row>
    <row r="77" spans="12:35" s="1246" customFormat="1" ht="14.25">
      <c r="L77" s="1233"/>
      <c r="M77" s="1261"/>
      <c r="N77" s="1263"/>
      <c r="O77" s="1263"/>
      <c r="P77" s="1263"/>
      <c r="Q77" s="1251"/>
      <c r="R77" s="1251"/>
      <c r="S77" s="1252"/>
      <c r="T77" s="1250"/>
      <c r="U77" s="1250"/>
      <c r="V77" s="1250"/>
      <c r="W77" s="1255"/>
      <c r="X77" s="1259"/>
      <c r="Z77" s="1254"/>
      <c r="AA77" s="1255"/>
      <c r="AB77" s="1255"/>
      <c r="AC77" s="1256"/>
      <c r="AD77" s="1257"/>
      <c r="AE77" s="1257"/>
      <c r="AF77" s="1258"/>
      <c r="AH77" s="1255"/>
      <c r="AI77" s="1255"/>
    </row>
    <row r="78" spans="12:35" s="1246" customFormat="1" ht="14.25">
      <c r="L78" s="1233"/>
      <c r="M78" s="1261"/>
      <c r="N78" s="1263"/>
      <c r="O78" s="1263"/>
      <c r="P78" s="1263"/>
      <c r="Q78" s="1251"/>
      <c r="R78" s="1251"/>
      <c r="S78" s="1252"/>
      <c r="T78" s="1250"/>
      <c r="U78" s="1250"/>
      <c r="V78" s="1250"/>
      <c r="W78" s="1255"/>
      <c r="X78" s="1259"/>
      <c r="Z78" s="1254"/>
      <c r="AA78" s="1255"/>
      <c r="AB78" s="1255"/>
      <c r="AC78" s="1256"/>
      <c r="AD78" s="1257"/>
      <c r="AE78" s="1257"/>
      <c r="AF78" s="1258"/>
      <c r="AH78" s="1255"/>
      <c r="AI78" s="1255"/>
    </row>
    <row r="79" spans="12:35" s="1246" customFormat="1" ht="14.25">
      <c r="L79" s="1233"/>
      <c r="M79" s="1261"/>
      <c r="N79" s="1263"/>
      <c r="O79" s="1263"/>
      <c r="P79" s="1263"/>
      <c r="Q79" s="1251"/>
      <c r="R79" s="1251"/>
      <c r="S79" s="1252"/>
      <c r="T79" s="1250"/>
      <c r="U79" s="1250"/>
      <c r="V79" s="1250"/>
      <c r="W79" s="1255"/>
      <c r="X79" s="1259"/>
      <c r="Z79" s="1254"/>
      <c r="AA79" s="1255"/>
      <c r="AB79" s="1255"/>
      <c r="AC79" s="1256"/>
      <c r="AD79" s="1257"/>
      <c r="AE79" s="1257"/>
      <c r="AF79" s="1258"/>
      <c r="AH79" s="1255"/>
      <c r="AI79" s="1255"/>
    </row>
    <row r="80" spans="12:35" s="1246" customFormat="1" ht="14.25">
      <c r="L80" s="1233"/>
      <c r="M80" s="1261"/>
      <c r="N80" s="1263"/>
      <c r="O80" s="1263"/>
      <c r="P80" s="1263"/>
      <c r="Q80" s="1251"/>
      <c r="R80" s="1251"/>
      <c r="S80" s="1252"/>
      <c r="T80" s="1250"/>
      <c r="U80" s="1250"/>
      <c r="V80" s="1250"/>
      <c r="W80" s="1255"/>
      <c r="X80" s="1259"/>
      <c r="Z80" s="1254"/>
      <c r="AA80" s="1255"/>
      <c r="AB80" s="1255"/>
      <c r="AC80" s="1256"/>
      <c r="AD80" s="1257"/>
      <c r="AE80" s="1257"/>
      <c r="AF80" s="1258"/>
      <c r="AH80" s="1255"/>
      <c r="AI80" s="1255"/>
    </row>
    <row r="81" spans="1:35" s="1246" customFormat="1" ht="14.25">
      <c r="L81" s="1233"/>
      <c r="M81" s="1261"/>
      <c r="N81" s="1263"/>
      <c r="O81" s="1263"/>
      <c r="P81" s="1263"/>
      <c r="Q81" s="1251"/>
      <c r="R81" s="1251"/>
      <c r="S81" s="1252"/>
      <c r="T81" s="1250"/>
      <c r="U81" s="1250"/>
      <c r="V81" s="1250"/>
      <c r="W81" s="1255"/>
      <c r="X81" s="1259"/>
      <c r="Z81" s="1254"/>
      <c r="AA81" s="1255"/>
      <c r="AB81" s="1255"/>
      <c r="AC81" s="1256"/>
      <c r="AD81" s="1257"/>
      <c r="AE81" s="1257"/>
      <c r="AF81" s="1258"/>
      <c r="AH81" s="1255"/>
      <c r="AI81" s="1255"/>
    </row>
    <row r="82" spans="1:35" s="1246" customFormat="1" ht="14.25">
      <c r="L82" s="1233"/>
      <c r="M82" s="1261"/>
      <c r="N82" s="1263"/>
      <c r="O82" s="1263"/>
      <c r="P82" s="1263"/>
      <c r="Q82" s="1251"/>
      <c r="R82" s="1251"/>
      <c r="S82" s="1252"/>
      <c r="T82" s="1250"/>
      <c r="U82" s="1250"/>
      <c r="V82" s="1250"/>
      <c r="W82" s="1255"/>
      <c r="X82" s="1259"/>
      <c r="Z82" s="1254"/>
      <c r="AA82" s="1255"/>
      <c r="AB82" s="1255"/>
      <c r="AC82" s="1256"/>
      <c r="AD82" s="1257"/>
      <c r="AE82" s="1257"/>
      <c r="AF82" s="1258"/>
      <c r="AH82" s="1255"/>
      <c r="AI82" s="1255"/>
    </row>
    <row r="83" spans="1:35" s="1246" customFormat="1" ht="14.25">
      <c r="L83" s="1233"/>
      <c r="M83" s="1261"/>
      <c r="N83" s="1263"/>
      <c r="O83" s="1263"/>
      <c r="P83" s="1263"/>
      <c r="Q83" s="1251"/>
      <c r="R83" s="1251"/>
      <c r="S83" s="1252"/>
      <c r="T83" s="1250"/>
      <c r="U83" s="1250"/>
      <c r="V83" s="1250"/>
      <c r="W83" s="1255"/>
      <c r="X83" s="1259"/>
      <c r="Z83" s="1254"/>
      <c r="AA83" s="1255"/>
      <c r="AB83" s="1255"/>
      <c r="AC83" s="1256"/>
      <c r="AD83" s="1257"/>
      <c r="AE83" s="1257"/>
      <c r="AF83" s="1258"/>
      <c r="AH83" s="1255"/>
      <c r="AI83" s="1255"/>
    </row>
    <row r="84" spans="1:35" s="1246" customFormat="1" ht="14.25">
      <c r="L84" s="1233"/>
      <c r="M84" s="1261"/>
      <c r="N84" s="1263"/>
      <c r="O84" s="1263"/>
      <c r="P84" s="1263"/>
      <c r="Q84" s="1251"/>
      <c r="R84" s="1251"/>
      <c r="S84" s="1252"/>
      <c r="T84" s="1250"/>
      <c r="U84" s="1250"/>
      <c r="V84" s="1250"/>
    </row>
    <row r="85" spans="1:35" s="1246" customFormat="1" ht="14.25">
      <c r="L85" s="1233"/>
      <c r="M85" s="1261"/>
      <c r="N85" s="1263"/>
      <c r="O85" s="1263"/>
      <c r="P85" s="1263"/>
      <c r="Q85" s="1251"/>
      <c r="R85" s="1251"/>
      <c r="S85" s="1252"/>
      <c r="T85" s="1250"/>
      <c r="U85" s="1250"/>
      <c r="V85" s="1250"/>
    </row>
    <row r="86" spans="1:35" s="1246" customFormat="1" ht="14.25">
      <c r="L86" s="1233"/>
      <c r="M86" s="1261"/>
      <c r="N86" s="1263"/>
      <c r="O86" s="1263"/>
      <c r="P86" s="1263"/>
      <c r="Q86" s="1251"/>
      <c r="R86" s="1251"/>
      <c r="S86" s="1252"/>
      <c r="T86" s="1250"/>
      <c r="U86" s="1250"/>
      <c r="V86" s="1250"/>
    </row>
    <row r="87" spans="1:35" s="1246" customFormat="1" ht="14.25">
      <c r="L87" s="1233"/>
      <c r="M87" s="1261"/>
      <c r="N87" s="1263"/>
      <c r="O87" s="1263"/>
      <c r="P87" s="1263"/>
      <c r="Q87" s="1251"/>
      <c r="R87" s="1251"/>
      <c r="S87" s="1252"/>
      <c r="T87" s="1250"/>
      <c r="U87" s="1250"/>
      <c r="V87" s="1250"/>
    </row>
    <row r="88" spans="1:35" s="1246" customFormat="1" ht="14.25">
      <c r="L88" s="1233"/>
      <c r="M88" s="1261"/>
      <c r="N88" s="1263"/>
      <c r="O88" s="1263"/>
      <c r="P88" s="1263"/>
      <c r="Q88" s="1251"/>
      <c r="R88" s="1251"/>
      <c r="S88" s="1252"/>
      <c r="T88" s="1250"/>
      <c r="U88" s="1250"/>
      <c r="V88" s="1250"/>
    </row>
    <row r="89" spans="1:35" s="1246" customFormat="1" ht="14.25">
      <c r="L89" s="1233"/>
      <c r="M89" s="1261"/>
      <c r="N89" s="1263"/>
      <c r="O89" s="1263"/>
      <c r="P89" s="1263"/>
      <c r="Q89" s="1251"/>
      <c r="R89" s="1251"/>
      <c r="S89" s="1252"/>
      <c r="T89" s="1250"/>
      <c r="U89" s="1250"/>
      <c r="V89" s="1250"/>
    </row>
    <row r="90" spans="1:35" s="1246" customFormat="1" ht="14.25">
      <c r="L90" s="1233"/>
      <c r="M90" s="1261"/>
      <c r="N90" s="1263"/>
      <c r="O90" s="1263"/>
      <c r="P90" s="1263"/>
      <c r="Q90" s="1251"/>
      <c r="R90" s="1251"/>
      <c r="S90" s="1252"/>
      <c r="T90" s="1250"/>
      <c r="U90" s="1250"/>
      <c r="V90" s="1250"/>
    </row>
    <row r="91" spans="1:35" s="1246" customFormat="1" ht="14.25">
      <c r="L91" s="1233"/>
      <c r="M91" s="1261"/>
      <c r="N91" s="1263"/>
      <c r="O91" s="1263"/>
      <c r="P91" s="1263"/>
      <c r="Q91" s="1251"/>
      <c r="R91" s="1251"/>
      <c r="S91" s="1252"/>
      <c r="T91" s="1250"/>
      <c r="U91" s="1250"/>
      <c r="V91" s="1250"/>
    </row>
    <row r="92" spans="1:35" s="1246" customFormat="1" ht="14.25">
      <c r="L92" s="1233"/>
      <c r="M92" s="1261"/>
      <c r="N92" s="1263"/>
      <c r="O92" s="1263"/>
      <c r="P92" s="1263"/>
      <c r="Q92" s="1251"/>
      <c r="R92" s="1251"/>
      <c r="S92" s="1252"/>
      <c r="T92" s="1250"/>
      <c r="U92" s="1250"/>
      <c r="V92" s="1250"/>
    </row>
    <row r="93" spans="1:35" s="1246" customFormat="1" ht="14.25">
      <c r="L93" s="1233"/>
      <c r="M93" s="1261"/>
      <c r="N93" s="1263"/>
      <c r="O93" s="1263"/>
      <c r="P93" s="1263"/>
      <c r="Q93" s="1251"/>
      <c r="R93" s="1251"/>
      <c r="S93" s="1252"/>
      <c r="T93" s="1250"/>
      <c r="U93" s="1250"/>
      <c r="V93" s="1250"/>
    </row>
    <row r="94" spans="1:35" s="1246" customFormat="1" ht="14.25">
      <c r="L94" s="1233"/>
      <c r="M94" s="1261"/>
      <c r="N94" s="1263"/>
      <c r="O94" s="1263"/>
      <c r="P94" s="1263"/>
      <c r="Q94" s="1251"/>
      <c r="R94" s="1251"/>
      <c r="S94" s="1252"/>
      <c r="T94" s="1250"/>
      <c r="U94" s="1250"/>
      <c r="V94" s="1250"/>
    </row>
    <row r="95" spans="1:35" s="1246" customFormat="1" ht="14.25">
      <c r="L95" s="1233"/>
      <c r="M95" s="1261"/>
      <c r="N95" s="1263"/>
      <c r="O95" s="1263"/>
      <c r="P95" s="1263"/>
      <c r="Q95" s="1251"/>
      <c r="R95" s="1251"/>
      <c r="S95" s="1252"/>
      <c r="T95" s="1250"/>
      <c r="U95" s="1250"/>
      <c r="V95" s="1250"/>
    </row>
    <row r="96" spans="1:35" s="1246" customFormat="1" ht="14.25">
      <c r="A96" s="1273"/>
      <c r="B96" s="1273"/>
      <c r="C96" s="1273"/>
      <c r="D96" s="1273"/>
      <c r="E96" s="1273"/>
      <c r="F96" s="1273"/>
      <c r="G96" s="1273"/>
      <c r="H96" s="1273" t="s">
        <v>297</v>
      </c>
      <c r="I96" s="1273"/>
      <c r="J96" s="1273"/>
      <c r="K96" s="1273"/>
      <c r="L96" s="1237"/>
      <c r="M96" s="1318"/>
      <c r="N96" s="1319"/>
      <c r="O96" s="1319"/>
      <c r="P96" s="1319"/>
      <c r="Q96" s="1320"/>
      <c r="R96" s="1320"/>
      <c r="S96" s="1321"/>
      <c r="T96" s="1250"/>
      <c r="U96" s="1250"/>
      <c r="V96" s="1250"/>
    </row>
    <row r="97" spans="1:22" s="1246" customFormat="1" ht="14.25">
      <c r="A97" s="1273"/>
      <c r="B97" s="1273"/>
      <c r="C97" s="1273"/>
      <c r="D97" s="1273"/>
      <c r="E97" s="1273"/>
      <c r="F97" s="1273"/>
      <c r="G97" s="1273"/>
      <c r="H97" s="1273" t="s">
        <v>298</v>
      </c>
      <c r="I97" s="1273"/>
      <c r="J97" s="1273"/>
      <c r="K97" s="1273"/>
      <c r="L97" s="1237"/>
      <c r="M97" s="1318"/>
      <c r="N97" s="1319"/>
      <c r="O97" s="1319"/>
      <c r="P97" s="1319"/>
      <c r="Q97" s="1320"/>
      <c r="R97" s="1320"/>
      <c r="S97" s="1321"/>
      <c r="T97" s="1250"/>
      <c r="U97" s="1250"/>
      <c r="V97" s="1250"/>
    </row>
    <row r="98" spans="1:22" s="1246" customFormat="1" ht="14.25">
      <c r="A98" s="1273"/>
      <c r="B98" s="1273"/>
      <c r="C98" s="1273"/>
      <c r="D98" s="1273"/>
      <c r="E98" s="1273"/>
      <c r="F98" s="1273"/>
      <c r="G98" s="1273"/>
      <c r="H98" s="1273" t="s">
        <v>299</v>
      </c>
      <c r="I98" s="1273"/>
      <c r="J98" s="1273"/>
      <c r="K98" s="1273"/>
      <c r="L98" s="1237"/>
      <c r="M98" s="1318"/>
      <c r="N98" s="1319"/>
      <c r="O98" s="1319"/>
      <c r="P98" s="1319"/>
      <c r="Q98" s="1320"/>
      <c r="R98" s="1320"/>
      <c r="S98" s="1321"/>
      <c r="T98" s="1250"/>
      <c r="U98" s="1250"/>
      <c r="V98" s="1250"/>
    </row>
    <row r="99" spans="1:22" s="1246" customFormat="1" ht="14.25">
      <c r="A99" s="1273"/>
      <c r="B99" s="1273"/>
      <c r="C99" s="1273"/>
      <c r="D99" s="1273"/>
      <c r="E99" s="1273"/>
      <c r="F99" s="1273"/>
      <c r="G99" s="1273"/>
      <c r="H99" s="1273"/>
      <c r="I99" s="1273"/>
      <c r="J99" s="1273"/>
      <c r="K99" s="1273"/>
      <c r="L99" s="1237"/>
      <c r="M99" s="1318"/>
      <c r="N99" s="1319"/>
      <c r="O99" s="1319"/>
      <c r="P99" s="1319"/>
      <c r="Q99" s="1320"/>
      <c r="R99" s="1320"/>
      <c r="S99" s="1321"/>
      <c r="T99" s="1250"/>
      <c r="U99" s="1250"/>
      <c r="V99" s="1250"/>
    </row>
    <row r="100" spans="1:22" s="1246" customFormat="1" ht="14.25">
      <c r="A100" s="1273"/>
      <c r="B100" s="1273"/>
      <c r="C100" s="1273"/>
      <c r="D100" s="1273"/>
      <c r="E100" s="1273"/>
      <c r="F100" s="1273"/>
      <c r="G100" s="1273"/>
      <c r="H100" s="1273"/>
      <c r="I100" s="1273"/>
      <c r="J100" s="1273"/>
      <c r="K100" s="1273"/>
      <c r="L100" s="1237"/>
      <c r="M100" s="1318"/>
      <c r="N100" s="1319"/>
      <c r="O100" s="1319"/>
      <c r="P100" s="1319"/>
      <c r="Q100" s="1320"/>
      <c r="R100" s="1320"/>
      <c r="S100" s="1321"/>
      <c r="T100" s="1250"/>
      <c r="U100" s="1250"/>
      <c r="V100" s="1250"/>
    </row>
    <row r="101" spans="1:22" s="1246" customFormat="1" ht="14.25">
      <c r="A101" s="1273"/>
      <c r="B101" s="1273"/>
      <c r="C101" s="1273"/>
      <c r="D101" s="1273"/>
      <c r="E101" s="1273"/>
      <c r="F101" s="1273"/>
      <c r="G101" s="1273"/>
      <c r="H101" s="1273"/>
      <c r="I101" s="1273"/>
      <c r="J101" s="1273"/>
      <c r="K101" s="1273"/>
      <c r="L101" s="1237"/>
      <c r="M101" s="1318"/>
      <c r="N101" s="1319"/>
      <c r="O101" s="1319"/>
      <c r="P101" s="1319"/>
      <c r="Q101" s="1320"/>
      <c r="R101" s="1320"/>
      <c r="S101" s="1321"/>
      <c r="T101" s="1250"/>
      <c r="U101" s="1250"/>
      <c r="V101" s="1250"/>
    </row>
    <row r="102" spans="1:22" s="1246" customFormat="1" ht="14.25">
      <c r="A102" s="1273"/>
      <c r="B102" s="1273"/>
      <c r="C102" s="1273"/>
      <c r="D102" s="1273"/>
      <c r="E102" s="1273"/>
      <c r="F102" s="1273"/>
      <c r="G102" s="1273"/>
      <c r="H102" s="1273"/>
      <c r="I102" s="1273"/>
      <c r="J102" s="1273"/>
      <c r="K102" s="1273"/>
      <c r="L102" s="1237"/>
      <c r="M102" s="1318"/>
      <c r="N102" s="1319"/>
      <c r="O102" s="1319"/>
      <c r="P102" s="1319"/>
      <c r="Q102" s="1320"/>
      <c r="R102" s="1320"/>
      <c r="S102" s="1321"/>
      <c r="T102" s="1250"/>
      <c r="U102" s="1250"/>
      <c r="V102" s="1250"/>
    </row>
    <row r="103" spans="1:22" s="1246" customFormat="1" ht="14.25">
      <c r="A103" s="1273"/>
      <c r="B103" s="1273"/>
      <c r="C103" s="1273"/>
      <c r="D103" s="1273"/>
      <c r="E103" s="1273"/>
      <c r="F103" s="1273"/>
      <c r="G103" s="1273"/>
      <c r="H103" s="1273"/>
      <c r="I103" s="1273"/>
      <c r="J103" s="1273"/>
      <c r="K103" s="1273"/>
      <c r="L103" s="1237"/>
      <c r="M103" s="1318"/>
      <c r="N103" s="1319"/>
      <c r="O103" s="1319"/>
      <c r="P103" s="1319"/>
      <c r="Q103" s="1320"/>
      <c r="R103" s="1320"/>
      <c r="S103" s="1321"/>
      <c r="T103" s="1250"/>
      <c r="U103" s="1250"/>
      <c r="V103" s="1250"/>
    </row>
    <row r="104" spans="1:22" s="1246" customFormat="1" ht="14.25">
      <c r="A104" s="1273"/>
      <c r="B104" s="1273"/>
      <c r="C104" s="1273"/>
      <c r="D104" s="1273"/>
      <c r="E104" s="1273"/>
      <c r="F104" s="1273"/>
      <c r="G104" s="1273"/>
      <c r="H104" s="1273"/>
      <c r="I104" s="1273"/>
      <c r="J104" s="1273"/>
      <c r="K104" s="1273"/>
      <c r="L104" s="1237"/>
      <c r="M104" s="1318"/>
      <c r="N104" s="1319"/>
      <c r="O104" s="1319"/>
      <c r="P104" s="1319"/>
      <c r="Q104" s="1320"/>
      <c r="R104" s="1320"/>
      <c r="S104" s="1321"/>
      <c r="T104" s="1250"/>
      <c r="U104" s="1250"/>
      <c r="V104" s="1250"/>
    </row>
    <row r="105" spans="1:22" s="1273" customFormat="1" ht="14.25">
      <c r="E105" s="1273" t="s">
        <v>300</v>
      </c>
      <c r="H105" s="1273" t="s">
        <v>301</v>
      </c>
      <c r="L105" s="1237"/>
      <c r="M105" s="1318"/>
      <c r="N105" s="1319"/>
      <c r="O105" s="1319"/>
      <c r="P105" s="1319"/>
      <c r="Q105" s="1320"/>
      <c r="R105" s="1320"/>
      <c r="S105" s="1321"/>
      <c r="T105" s="1362"/>
      <c r="U105" s="1362"/>
      <c r="V105" s="1362"/>
    </row>
    <row r="106" spans="1:22" s="1273" customFormat="1" ht="14.25">
      <c r="E106" s="1273" t="s">
        <v>300</v>
      </c>
      <c r="L106" s="1237"/>
      <c r="M106" s="1318"/>
      <c r="N106" s="1319"/>
      <c r="O106" s="1319"/>
      <c r="P106" s="1319"/>
      <c r="Q106" s="1320"/>
      <c r="R106" s="1320"/>
      <c r="S106" s="1321"/>
      <c r="T106" s="1362"/>
      <c r="U106" s="1362"/>
      <c r="V106" s="1362"/>
    </row>
    <row r="107" spans="1:22" s="1273" customFormat="1" ht="14.25">
      <c r="L107" s="1237"/>
      <c r="M107" s="1318"/>
      <c r="N107" s="1319"/>
      <c r="O107" s="1319"/>
      <c r="P107" s="1319"/>
      <c r="Q107" s="1320"/>
      <c r="R107" s="1320"/>
      <c r="S107" s="1321"/>
      <c r="T107" s="1362"/>
      <c r="U107" s="1362"/>
      <c r="V107" s="1362"/>
    </row>
    <row r="108" spans="1:22" s="1273" customFormat="1" ht="14.25">
      <c r="L108" s="1237"/>
      <c r="M108" s="1318"/>
      <c r="N108" s="1319"/>
      <c r="O108" s="1319"/>
      <c r="P108" s="1319"/>
      <c r="Q108" s="1320"/>
      <c r="R108" s="1320"/>
      <c r="S108" s="1321"/>
      <c r="T108" s="1362"/>
      <c r="U108" s="1362"/>
      <c r="V108" s="1362"/>
    </row>
    <row r="109" spans="1:22" s="1273" customFormat="1" ht="14.25">
      <c r="L109" s="1237"/>
      <c r="M109" s="1318"/>
      <c r="N109" s="1319"/>
      <c r="O109" s="1319"/>
      <c r="P109" s="1319"/>
      <c r="Q109" s="1320"/>
      <c r="R109" s="1320"/>
      <c r="S109" s="1321"/>
      <c r="T109" s="1362"/>
      <c r="U109" s="1362"/>
      <c r="V109" s="1362"/>
    </row>
    <row r="110" spans="1:22" s="1273" customFormat="1" ht="14.25">
      <c r="L110" s="1237"/>
      <c r="M110" s="1318"/>
      <c r="N110" s="1319"/>
      <c r="O110" s="1319"/>
      <c r="P110" s="1319"/>
      <c r="Q110" s="1320"/>
      <c r="R110" s="1320"/>
      <c r="S110" s="1321"/>
      <c r="T110" s="1362"/>
      <c r="U110" s="1362"/>
      <c r="V110" s="1362"/>
    </row>
    <row r="111" spans="1:22" s="1273" customFormat="1" ht="14.25">
      <c r="L111" s="1237"/>
      <c r="M111" s="1318"/>
      <c r="N111" s="1319"/>
      <c r="O111" s="1319"/>
      <c r="P111" s="1319"/>
      <c r="Q111" s="1320"/>
      <c r="R111" s="1320"/>
      <c r="S111" s="1321"/>
      <c r="T111" s="1362"/>
      <c r="U111" s="1362"/>
      <c r="V111" s="1362"/>
    </row>
    <row r="112" spans="1:22" s="1273" customFormat="1" ht="14.25">
      <c r="L112" s="1237"/>
      <c r="M112" s="1318"/>
      <c r="N112" s="1319"/>
      <c r="O112" s="1319"/>
      <c r="P112" s="1319"/>
      <c r="Q112" s="1320"/>
      <c r="R112" s="1320"/>
      <c r="S112" s="1321"/>
      <c r="T112" s="1362"/>
      <c r="U112" s="1362"/>
      <c r="V112" s="1362"/>
    </row>
    <row r="113" spans="1:25" s="1273" customFormat="1" ht="14.25">
      <c r="L113" s="1237"/>
      <c r="M113" s="1318"/>
      <c r="N113" s="1319"/>
      <c r="O113" s="1319"/>
      <c r="P113" s="1319"/>
      <c r="Q113" s="1320"/>
      <c r="R113" s="1320"/>
      <c r="S113" s="1321"/>
      <c r="T113" s="1362"/>
      <c r="U113" s="1362"/>
      <c r="V113" s="1362"/>
    </row>
    <row r="114" spans="1:25" s="1273" customFormat="1" ht="14.25">
      <c r="L114" s="1237"/>
      <c r="M114" s="1318"/>
      <c r="N114" s="1319"/>
      <c r="O114" s="1319"/>
      <c r="P114" s="1319"/>
      <c r="Q114" s="1320"/>
      <c r="R114" s="1320"/>
      <c r="S114" s="1321"/>
      <c r="T114" s="1362"/>
      <c r="U114" s="1362"/>
      <c r="V114" s="1362"/>
    </row>
    <row r="115" spans="1:25" s="1322" customFormat="1" ht="85.5">
      <c r="C115" s="1246"/>
      <c r="E115" s="1322" t="s">
        <v>302</v>
      </c>
      <c r="H115" s="1323" t="s">
        <v>303</v>
      </c>
      <c r="I115" s="1323"/>
      <c r="L115" s="1242"/>
      <c r="M115" s="1261" t="s">
        <v>222</v>
      </c>
      <c r="N115" s="1263"/>
      <c r="O115" s="1263" t="s">
        <v>222</v>
      </c>
      <c r="P115" s="1263" t="s">
        <v>222</v>
      </c>
      <c r="Q115" s="1251" t="s">
        <v>222</v>
      </c>
      <c r="R115" s="1251" t="s">
        <v>222</v>
      </c>
      <c r="S115" s="1251" t="s">
        <v>222</v>
      </c>
      <c r="T115" s="1250"/>
      <c r="U115" s="1250"/>
      <c r="V115" s="1250"/>
      <c r="W115" s="1322" t="s">
        <v>304</v>
      </c>
      <c r="X115" s="1322" t="s">
        <v>305</v>
      </c>
    </row>
    <row r="116" spans="1:25" s="1324" customFormat="1" ht="14.25">
      <c r="C116" s="1246"/>
      <c r="E116" s="1324" t="s">
        <v>306</v>
      </c>
      <c r="H116" s="1324" t="s">
        <v>307</v>
      </c>
      <c r="L116" s="1243"/>
      <c r="M116" s="1325" t="s">
        <v>222</v>
      </c>
      <c r="N116" s="1326"/>
      <c r="O116" s="1326" t="s">
        <v>222</v>
      </c>
      <c r="P116" s="1326" t="s">
        <v>222</v>
      </c>
      <c r="Q116" s="1327" t="s">
        <v>222</v>
      </c>
      <c r="R116" s="1327" t="s">
        <v>222</v>
      </c>
      <c r="S116" s="1327" t="s">
        <v>222</v>
      </c>
      <c r="T116" s="1363"/>
      <c r="U116" s="1363"/>
      <c r="V116" s="1363"/>
    </row>
    <row r="117" spans="1:25" s="1322" customFormat="1" ht="14.25">
      <c r="C117" s="1246"/>
      <c r="E117" s="1322" t="s">
        <v>308</v>
      </c>
      <c r="L117" s="1242"/>
      <c r="M117" s="1261" t="s">
        <v>222</v>
      </c>
      <c r="N117" s="1263"/>
      <c r="O117" s="1263">
        <f>50*150</f>
        <v>7500</v>
      </c>
      <c r="P117" s="1263" t="s">
        <v>222</v>
      </c>
      <c r="Q117" s="1251" t="s">
        <v>222</v>
      </c>
      <c r="R117" s="1251" t="s">
        <v>222</v>
      </c>
      <c r="S117" s="1251" t="s">
        <v>222</v>
      </c>
      <c r="T117" s="1250">
        <f>50*5000</f>
        <v>250000</v>
      </c>
      <c r="U117" s="1250"/>
      <c r="V117" s="1250"/>
    </row>
    <row r="118" spans="1:25" s="1328" customFormat="1" ht="85.5">
      <c r="C118" s="1246"/>
      <c r="E118" s="1328" t="s">
        <v>309</v>
      </c>
      <c r="H118" s="1329" t="s">
        <v>310</v>
      </c>
      <c r="I118" s="1329"/>
      <c r="L118" s="1244"/>
      <c r="M118" s="1330">
        <v>60</v>
      </c>
      <c r="N118" s="1331"/>
      <c r="O118" s="1331" t="s">
        <v>222</v>
      </c>
      <c r="P118" s="1331" t="s">
        <v>222</v>
      </c>
      <c r="Q118" s="1332" t="s">
        <v>311</v>
      </c>
      <c r="R118" s="1332" t="s">
        <v>222</v>
      </c>
      <c r="S118" s="1333">
        <v>2000</v>
      </c>
      <c r="T118" s="1364"/>
      <c r="U118" s="1364"/>
      <c r="V118" s="1364">
        <f>S118/M118</f>
        <v>33.333333333333336</v>
      </c>
      <c r="Y118" s="1328" t="s">
        <v>212</v>
      </c>
    </row>
    <row r="119" spans="1:25" s="1328" customFormat="1" ht="57">
      <c r="C119" s="1246"/>
      <c r="H119" s="1329" t="s">
        <v>312</v>
      </c>
      <c r="I119" s="1329"/>
      <c r="L119" s="1244"/>
      <c r="M119" s="1330">
        <v>17162.391887861617</v>
      </c>
      <c r="N119" s="1331"/>
      <c r="O119" s="1331"/>
      <c r="P119" s="1331"/>
      <c r="Q119" s="1332"/>
      <c r="R119" s="1332"/>
      <c r="S119" s="1333"/>
      <c r="T119" s="1364"/>
      <c r="U119" s="1364"/>
      <c r="V119" s="1364"/>
    </row>
    <row r="120" spans="1:25" s="1322" customFormat="1" ht="14.25">
      <c r="C120" s="1246"/>
      <c r="E120" s="1322" t="s">
        <v>313</v>
      </c>
      <c r="H120" s="1322" t="s">
        <v>314</v>
      </c>
      <c r="L120" s="1242"/>
      <c r="M120" s="1261"/>
      <c r="N120" s="1263"/>
      <c r="O120" s="1263"/>
      <c r="P120" s="1263"/>
      <c r="Q120" s="1251"/>
      <c r="R120" s="1251"/>
      <c r="S120" s="1252"/>
      <c r="T120" s="1250"/>
      <c r="U120" s="1250"/>
      <c r="V120" s="1250"/>
      <c r="X120" s="1322" t="s">
        <v>315</v>
      </c>
    </row>
    <row r="121" spans="1:25" s="1334" customFormat="1" ht="14.25">
      <c r="C121" s="1246"/>
      <c r="E121" s="1334" t="s">
        <v>316</v>
      </c>
      <c r="H121" s="1334" t="s">
        <v>317</v>
      </c>
      <c r="L121" s="1245"/>
      <c r="M121" s="1335">
        <v>5237</v>
      </c>
      <c r="N121" s="1336"/>
      <c r="O121" s="1336"/>
      <c r="P121" s="1336"/>
      <c r="Q121" s="1337" t="s">
        <v>318</v>
      </c>
      <c r="R121" s="1337" t="s">
        <v>319</v>
      </c>
      <c r="S121" s="1338">
        <v>177100</v>
      </c>
      <c r="T121" s="1365"/>
      <c r="U121" s="1365"/>
      <c r="V121" s="1365"/>
      <c r="X121" s="1334" t="s">
        <v>212</v>
      </c>
    </row>
    <row r="122" spans="1:25" s="1334" customFormat="1" ht="14.25">
      <c r="C122" s="1246"/>
      <c r="E122" s="1334" t="s">
        <v>316</v>
      </c>
      <c r="H122" s="1334" t="s">
        <v>320</v>
      </c>
      <c r="L122" s="1245"/>
      <c r="M122" s="1335">
        <v>6331</v>
      </c>
      <c r="N122" s="1336"/>
      <c r="O122" s="1336"/>
      <c r="P122" s="1336"/>
      <c r="Q122" s="1337" t="s">
        <v>318</v>
      </c>
      <c r="R122" s="1337" t="s">
        <v>319</v>
      </c>
      <c r="S122" s="1338">
        <v>214100</v>
      </c>
      <c r="T122" s="1365"/>
      <c r="U122" s="1365"/>
      <c r="V122" s="1365"/>
      <c r="X122" s="1334" t="s">
        <v>212</v>
      </c>
    </row>
    <row r="123" spans="1:25" s="1322" customFormat="1" ht="171">
      <c r="C123" s="1246"/>
      <c r="E123" s="1322" t="s">
        <v>302</v>
      </c>
      <c r="H123" s="1323" t="s">
        <v>321</v>
      </c>
      <c r="I123" s="1323"/>
      <c r="L123" s="1242"/>
      <c r="M123" s="1261"/>
      <c r="N123" s="1263"/>
      <c r="O123" s="1263"/>
      <c r="P123" s="1263"/>
      <c r="Q123" s="1251"/>
      <c r="R123" s="1251"/>
      <c r="S123" s="1252"/>
      <c r="T123" s="1250"/>
      <c r="U123" s="1250"/>
      <c r="V123" s="1250"/>
      <c r="X123" s="1322" t="s">
        <v>305</v>
      </c>
    </row>
    <row r="124" spans="1:25" s="1322" customFormat="1" ht="128.25">
      <c r="C124" s="1246"/>
      <c r="E124" s="1322" t="s">
        <v>322</v>
      </c>
      <c r="H124" s="1323" t="s">
        <v>323</v>
      </c>
      <c r="I124" s="1323"/>
      <c r="L124" s="1242"/>
      <c r="M124" s="1261"/>
      <c r="N124" s="1263"/>
      <c r="O124" s="1263"/>
      <c r="P124" s="1263"/>
      <c r="Q124" s="1251"/>
      <c r="R124" s="1251"/>
      <c r="S124" s="1252"/>
      <c r="T124" s="1250"/>
      <c r="U124" s="1250"/>
      <c r="V124" s="1250"/>
      <c r="X124" s="1322" t="s">
        <v>305</v>
      </c>
    </row>
    <row r="125" spans="1:25" s="1322" customFormat="1" ht="42.75">
      <c r="C125" s="1246"/>
      <c r="H125" s="1323" t="s">
        <v>324</v>
      </c>
      <c r="I125" s="1323"/>
      <c r="L125" s="1242"/>
      <c r="M125" s="1261"/>
      <c r="N125" s="1263"/>
      <c r="O125" s="1263"/>
      <c r="P125" s="1263"/>
      <c r="Q125" s="1251"/>
      <c r="R125" s="1251"/>
      <c r="S125" s="1252"/>
      <c r="T125" s="1250"/>
      <c r="U125" s="1250"/>
      <c r="V125" s="1250"/>
    </row>
    <row r="126" spans="1:25" s="1322" customFormat="1" ht="14.25">
      <c r="C126" s="1246"/>
      <c r="L126" s="1242"/>
      <c r="M126" s="1261"/>
      <c r="N126" s="1263"/>
      <c r="O126" s="1263"/>
      <c r="P126" s="1263"/>
      <c r="Q126" s="1251"/>
      <c r="R126" s="1251"/>
      <c r="S126" s="1252"/>
      <c r="T126" s="1250"/>
      <c r="U126" s="1250"/>
      <c r="V126" s="1250"/>
    </row>
    <row r="127" spans="1:25" s="1246" customFormat="1" ht="42.75">
      <c r="A127" s="1246">
        <f>'sql1&gt;onHand'!A4+1</f>
        <v>1</v>
      </c>
      <c r="E127" s="1246" t="s">
        <v>325</v>
      </c>
      <c r="H127" s="1254" t="s">
        <v>326</v>
      </c>
      <c r="I127" s="1254"/>
      <c r="L127" s="1233"/>
      <c r="M127" s="1261"/>
      <c r="N127" s="1263"/>
      <c r="O127" s="1263"/>
      <c r="P127" s="1263"/>
      <c r="Q127" s="1251"/>
      <c r="R127" s="1251"/>
      <c r="S127" s="1252"/>
      <c r="T127" s="1250"/>
      <c r="U127" s="1250"/>
      <c r="V127" s="1250"/>
    </row>
    <row r="128" spans="1:25" s="1246" customFormat="1" ht="99.75">
      <c r="E128" s="1246" t="s">
        <v>327</v>
      </c>
      <c r="H128" s="1254" t="s">
        <v>328</v>
      </c>
      <c r="I128" s="1254"/>
      <c r="L128" s="1233"/>
      <c r="M128" s="1261"/>
      <c r="N128" s="1263"/>
      <c r="O128" s="1263"/>
      <c r="P128" s="1263"/>
      <c r="Q128" s="1251"/>
      <c r="R128" s="1251"/>
      <c r="S128" s="1252"/>
      <c r="T128" s="1250"/>
      <c r="U128" s="1250"/>
      <c r="V128" s="1250"/>
      <c r="W128" s="1266" t="s">
        <v>329</v>
      </c>
    </row>
    <row r="129" spans="1:34" s="1246" customFormat="1" ht="156.75">
      <c r="E129" s="1246" t="s">
        <v>330</v>
      </c>
      <c r="F129" s="1246">
        <v>15</v>
      </c>
      <c r="G129" s="1246" t="s">
        <v>331</v>
      </c>
      <c r="H129" s="1254" t="s">
        <v>332</v>
      </c>
      <c r="I129" s="1254"/>
      <c r="L129" s="1233"/>
      <c r="M129" s="1261"/>
      <c r="N129" s="1263"/>
      <c r="O129" s="1263"/>
      <c r="P129" s="1263"/>
      <c r="Q129" s="1251"/>
      <c r="R129" s="1251"/>
      <c r="S129" s="1252"/>
      <c r="T129" s="1250"/>
      <c r="U129" s="1250"/>
      <c r="V129" s="1250"/>
    </row>
    <row r="130" spans="1:34" s="1246" customFormat="1" ht="114">
      <c r="E130" s="1246" t="s">
        <v>333</v>
      </c>
      <c r="F130" s="1246">
        <v>58</v>
      </c>
      <c r="H130" s="1254" t="s">
        <v>334</v>
      </c>
      <c r="I130" s="1254" t="s">
        <v>270</v>
      </c>
      <c r="L130" s="1233"/>
      <c r="M130" s="1261"/>
      <c r="N130" s="1263"/>
      <c r="O130" s="1263"/>
      <c r="P130" s="1263"/>
      <c r="Q130" s="1251"/>
      <c r="R130" s="1251"/>
      <c r="S130" s="1252"/>
      <c r="T130" s="1250"/>
      <c r="U130" s="1250"/>
      <c r="V130" s="1250"/>
      <c r="W130" s="1246" t="s">
        <v>304</v>
      </c>
    </row>
    <row r="131" spans="1:34" s="1246" customFormat="1" ht="14.25">
      <c r="L131" s="1233"/>
      <c r="M131" s="1261"/>
      <c r="N131" s="1263"/>
      <c r="O131" s="1263"/>
      <c r="P131" s="1263"/>
      <c r="Q131" s="1251"/>
      <c r="R131" s="1251"/>
      <c r="S131" s="1252"/>
      <c r="T131" s="1250"/>
      <c r="U131" s="1250"/>
      <c r="V131" s="1250"/>
    </row>
    <row r="132" spans="1:34" s="1246" customFormat="1" ht="14.25">
      <c r="L132" s="1233"/>
      <c r="M132" s="1261"/>
      <c r="N132" s="1263"/>
      <c r="O132" s="1263"/>
      <c r="P132" s="1263"/>
      <c r="Q132" s="1251"/>
      <c r="R132" s="1251"/>
      <c r="S132" s="1252"/>
      <c r="T132" s="1250"/>
      <c r="U132" s="1250"/>
      <c r="V132" s="1250"/>
    </row>
    <row r="133" spans="1:34" s="1246" customFormat="1" ht="14.25">
      <c r="L133" s="1233"/>
      <c r="M133" s="1261"/>
      <c r="N133" s="1263"/>
      <c r="O133" s="1263"/>
      <c r="P133" s="1263"/>
      <c r="Q133" s="1251"/>
      <c r="R133" s="1251"/>
      <c r="S133" s="1252"/>
      <c r="T133" s="1250"/>
      <c r="U133" s="1250"/>
      <c r="V133" s="1250"/>
    </row>
    <row r="134" spans="1:34" s="1246" customFormat="1" ht="14.25">
      <c r="L134" s="1233"/>
      <c r="M134" s="1261"/>
      <c r="N134" s="1263"/>
      <c r="O134" s="1263"/>
      <c r="P134" s="1263"/>
      <c r="Q134" s="1251"/>
      <c r="R134" s="1251"/>
      <c r="S134" s="1252"/>
      <c r="T134" s="1250"/>
      <c r="U134" s="1250"/>
      <c r="V134" s="1250"/>
    </row>
    <row r="135" spans="1:34" s="1246" customFormat="1" ht="114">
      <c r="E135" s="1246" t="s">
        <v>335</v>
      </c>
      <c r="H135" s="1254" t="s">
        <v>336</v>
      </c>
      <c r="I135" s="1254"/>
      <c r="L135" s="1233"/>
      <c r="M135" s="1261"/>
      <c r="N135" s="1263"/>
      <c r="O135" s="1263"/>
      <c r="P135" s="1263"/>
      <c r="Q135" s="1251"/>
      <c r="R135" s="1251"/>
      <c r="S135" s="1252"/>
      <c r="T135" s="1250"/>
      <c r="U135" s="1250"/>
      <c r="V135" s="1250"/>
      <c r="W135" s="1266" t="s">
        <v>337</v>
      </c>
    </row>
    <row r="136" spans="1:34" s="1246" customFormat="1" ht="14.25">
      <c r="H136" s="1246" t="s">
        <v>338</v>
      </c>
      <c r="L136" s="1233"/>
      <c r="M136" s="1261"/>
      <c r="N136" s="1263"/>
      <c r="O136" s="1263"/>
      <c r="P136" s="1263"/>
      <c r="Q136" s="1251"/>
      <c r="R136" s="1251"/>
      <c r="S136" s="1252"/>
      <c r="T136" s="1250"/>
      <c r="U136" s="1250"/>
      <c r="V136" s="1250"/>
    </row>
    <row r="137" spans="1:34" s="1246" customFormat="1" ht="14.25">
      <c r="A137" s="1246">
        <f>A127+1</f>
        <v>2</v>
      </c>
      <c r="H137" s="1246" t="s">
        <v>339</v>
      </c>
      <c r="L137" s="1233"/>
      <c r="M137" s="1261"/>
      <c r="N137" s="1263"/>
      <c r="O137" s="1263"/>
      <c r="P137" s="1263"/>
      <c r="Q137" s="1251"/>
      <c r="R137" s="1251"/>
      <c r="S137" s="1252"/>
      <c r="T137" s="1250"/>
      <c r="U137" s="1250"/>
      <c r="V137" s="1250"/>
      <c r="W137" s="1266"/>
      <c r="AF137" s="1258"/>
      <c r="AH137" s="1246" t="s">
        <v>340</v>
      </c>
    </row>
    <row r="138" spans="1:34" s="1246" customFormat="1" ht="14.25">
      <c r="A138" s="1246">
        <f t="shared" ref="A138:A169" si="0">A137+1</f>
        <v>3</v>
      </c>
      <c r="E138" s="1246" t="s">
        <v>341</v>
      </c>
      <c r="H138" s="1246" t="s">
        <v>342</v>
      </c>
      <c r="L138" s="1233">
        <v>1</v>
      </c>
      <c r="M138" s="1261"/>
      <c r="N138" s="1263"/>
      <c r="O138" s="1263"/>
      <c r="P138" s="1263"/>
      <c r="Q138" s="1251"/>
      <c r="R138" s="1251"/>
      <c r="S138" s="1252"/>
      <c r="T138" s="1250"/>
      <c r="U138" s="1250"/>
      <c r="V138" s="1250"/>
      <c r="W138" s="1266"/>
      <c r="AF138" s="1258"/>
    </row>
    <row r="139" spans="1:34" s="1246" customFormat="1" ht="14.25">
      <c r="A139" s="1246">
        <f t="shared" si="0"/>
        <v>4</v>
      </c>
      <c r="H139" s="1246" t="s">
        <v>343</v>
      </c>
      <c r="L139" s="1233"/>
      <c r="M139" s="1261"/>
      <c r="N139" s="1263"/>
      <c r="O139" s="1263"/>
      <c r="P139" s="1263"/>
      <c r="Q139" s="1251"/>
      <c r="R139" s="1251"/>
      <c r="S139" s="1252"/>
      <c r="T139" s="1250"/>
      <c r="U139" s="1250"/>
      <c r="V139" s="1250"/>
      <c r="W139" s="1266"/>
      <c r="AF139" s="1258"/>
    </row>
    <row r="140" spans="1:34" s="1246" customFormat="1" ht="14.25">
      <c r="A140" s="1246">
        <f t="shared" si="0"/>
        <v>5</v>
      </c>
      <c r="H140" s="1246" t="s">
        <v>344</v>
      </c>
      <c r="L140" s="1233">
        <v>0</v>
      </c>
      <c r="M140" s="1261"/>
      <c r="N140" s="1263"/>
      <c r="O140" s="1263"/>
      <c r="P140" s="1263"/>
      <c r="Q140" s="1251"/>
      <c r="R140" s="1251"/>
      <c r="S140" s="1252"/>
      <c r="T140" s="1250"/>
      <c r="U140" s="1250"/>
      <c r="V140" s="1250"/>
      <c r="W140" s="1266" t="s">
        <v>345</v>
      </c>
      <c r="Z140" s="1246" t="s">
        <v>346</v>
      </c>
      <c r="AF140" s="1258"/>
    </row>
    <row r="141" spans="1:34" s="1246" customFormat="1" ht="14.25">
      <c r="A141" s="1246">
        <f t="shared" si="0"/>
        <v>6</v>
      </c>
      <c r="H141" s="1246" t="s">
        <v>347</v>
      </c>
      <c r="L141" s="1233">
        <v>0</v>
      </c>
      <c r="M141" s="1261"/>
      <c r="N141" s="1263"/>
      <c r="O141" s="1263"/>
      <c r="P141" s="1263"/>
      <c r="Q141" s="1251"/>
      <c r="R141" s="1251"/>
      <c r="S141" s="1252"/>
      <c r="T141" s="1250"/>
      <c r="U141" s="1250"/>
      <c r="V141" s="1250"/>
      <c r="W141" s="1266" t="s">
        <v>345</v>
      </c>
      <c r="Z141" s="1246" t="s">
        <v>346</v>
      </c>
      <c r="AF141" s="1258"/>
    </row>
    <row r="142" spans="1:34" s="1246" customFormat="1" ht="14.25">
      <c r="A142" s="1246">
        <f t="shared" si="0"/>
        <v>7</v>
      </c>
      <c r="H142" s="1246" t="s">
        <v>348</v>
      </c>
      <c r="L142" s="1233">
        <v>0</v>
      </c>
      <c r="M142" s="1261"/>
      <c r="N142" s="1263"/>
      <c r="O142" s="1263"/>
      <c r="P142" s="1263"/>
      <c r="Q142" s="1251"/>
      <c r="R142" s="1251"/>
      <c r="S142" s="1252"/>
      <c r="T142" s="1250"/>
      <c r="U142" s="1250"/>
      <c r="V142" s="1250"/>
      <c r="W142" s="1266" t="s">
        <v>345</v>
      </c>
      <c r="AF142" s="1258"/>
    </row>
    <row r="143" spans="1:34" s="1246" customFormat="1" ht="14.25">
      <c r="A143" s="1246">
        <f t="shared" si="0"/>
        <v>8</v>
      </c>
      <c r="H143" s="1246" t="s">
        <v>349</v>
      </c>
      <c r="L143" s="1233">
        <v>0.25</v>
      </c>
      <c r="M143" s="1261"/>
      <c r="N143" s="1263"/>
      <c r="O143" s="1263"/>
      <c r="P143" s="1263"/>
      <c r="Q143" s="1251"/>
      <c r="R143" s="1251"/>
      <c r="S143" s="1252"/>
      <c r="T143" s="1250"/>
      <c r="U143" s="1250"/>
      <c r="V143" s="1250"/>
      <c r="W143" s="1266" t="s">
        <v>345</v>
      </c>
      <c r="Z143" s="1246" t="s">
        <v>350</v>
      </c>
      <c r="AF143" s="1258"/>
    </row>
    <row r="144" spans="1:34" s="1246" customFormat="1" ht="14.25">
      <c r="A144" s="1246">
        <f t="shared" si="0"/>
        <v>9</v>
      </c>
      <c r="H144" s="1246" t="s">
        <v>351</v>
      </c>
      <c r="L144" s="1233">
        <v>0.25</v>
      </c>
      <c r="M144" s="1261"/>
      <c r="N144" s="1263"/>
      <c r="O144" s="1263"/>
      <c r="P144" s="1263"/>
      <c r="Q144" s="1251"/>
      <c r="R144" s="1251"/>
      <c r="S144" s="1252"/>
      <c r="T144" s="1250"/>
      <c r="U144" s="1250"/>
      <c r="V144" s="1250"/>
      <c r="W144" s="1266" t="s">
        <v>345</v>
      </c>
      <c r="Z144" s="1246" t="s">
        <v>350</v>
      </c>
      <c r="AF144" s="1258"/>
    </row>
    <row r="145" spans="1:40" s="1246" customFormat="1" ht="14.25">
      <c r="A145" s="1246">
        <f t="shared" si="0"/>
        <v>10</v>
      </c>
      <c r="L145" s="1233"/>
      <c r="M145" s="1261"/>
      <c r="N145" s="1263"/>
      <c r="O145" s="1263"/>
      <c r="P145" s="1263"/>
      <c r="Q145" s="1251"/>
      <c r="R145" s="1251"/>
      <c r="S145" s="1252"/>
      <c r="T145" s="1250"/>
      <c r="U145" s="1250"/>
      <c r="V145" s="1250"/>
      <c r="W145" s="1266"/>
      <c r="AF145" s="1258"/>
    </row>
    <row r="146" spans="1:40" s="1246" customFormat="1" ht="14.25">
      <c r="A146" s="1246">
        <f t="shared" si="0"/>
        <v>11</v>
      </c>
      <c r="L146" s="1233"/>
      <c r="M146" s="1261"/>
      <c r="N146" s="1263"/>
      <c r="O146" s="1263"/>
      <c r="P146" s="1263"/>
      <c r="Q146" s="1251"/>
      <c r="R146" s="1251"/>
      <c r="S146" s="1252"/>
      <c r="T146" s="1250"/>
      <c r="U146" s="1250"/>
      <c r="V146" s="1250"/>
      <c r="W146" s="1266"/>
      <c r="AF146" s="1258"/>
    </row>
    <row r="147" spans="1:40" s="1246" customFormat="1" ht="42.75">
      <c r="A147" s="1246">
        <f t="shared" si="0"/>
        <v>12</v>
      </c>
      <c r="H147" s="1246" t="s">
        <v>352</v>
      </c>
      <c r="L147" s="1233">
        <v>1</v>
      </c>
      <c r="M147" s="1261"/>
      <c r="N147" s="1263"/>
      <c r="O147" s="1263"/>
      <c r="P147" s="1263"/>
      <c r="Q147" s="1251"/>
      <c r="R147" s="1251"/>
      <c r="S147" s="1252"/>
      <c r="T147" s="1250"/>
      <c r="U147" s="1250"/>
      <c r="V147" s="1250"/>
      <c r="W147" s="1266" t="s">
        <v>337</v>
      </c>
      <c r="Z147" s="1246" t="s">
        <v>346</v>
      </c>
      <c r="AF147" s="1258"/>
      <c r="AH147" s="1246" t="s">
        <v>340</v>
      </c>
    </row>
    <row r="148" spans="1:40" s="1246" customFormat="1" ht="14.25">
      <c r="A148" s="1246">
        <f t="shared" si="0"/>
        <v>13</v>
      </c>
      <c r="H148" s="1246" t="s">
        <v>353</v>
      </c>
      <c r="L148" s="1233"/>
      <c r="M148" s="1261"/>
      <c r="N148" s="1263"/>
      <c r="O148" s="1263"/>
      <c r="P148" s="1263"/>
      <c r="Q148" s="1251"/>
      <c r="R148" s="1251"/>
      <c r="S148" s="1252"/>
      <c r="T148" s="1250"/>
      <c r="U148" s="1250"/>
      <c r="V148" s="1250"/>
      <c r="W148" s="1266"/>
      <c r="AF148" s="1258"/>
      <c r="AH148" s="1246" t="s">
        <v>340</v>
      </c>
    </row>
    <row r="149" spans="1:40" s="1246" customFormat="1" ht="409.5">
      <c r="A149" s="1246">
        <f t="shared" si="0"/>
        <v>14</v>
      </c>
      <c r="E149" s="1246" t="s">
        <v>341</v>
      </c>
      <c r="H149" s="1254" t="s">
        <v>354</v>
      </c>
      <c r="I149" s="1254"/>
      <c r="L149" s="1233"/>
      <c r="M149" s="1261"/>
      <c r="N149" s="1263"/>
      <c r="O149" s="1263"/>
      <c r="P149" s="1263"/>
      <c r="Q149" s="1251"/>
      <c r="R149" s="1251"/>
      <c r="S149" s="1252"/>
      <c r="T149" s="1250"/>
      <c r="U149" s="1250"/>
      <c r="V149" s="1250"/>
      <c r="W149" s="1266" t="s">
        <v>345</v>
      </c>
      <c r="X149" s="1246" t="s">
        <v>355</v>
      </c>
      <c r="Z149" s="1246" t="s">
        <v>346</v>
      </c>
      <c r="AF149" s="1258">
        <v>44466</v>
      </c>
      <c r="AH149" s="1246" t="s">
        <v>340</v>
      </c>
    </row>
    <row r="150" spans="1:40" s="1246" customFormat="1" ht="14.25">
      <c r="A150" s="1246">
        <f t="shared" si="0"/>
        <v>15</v>
      </c>
      <c r="H150" s="1246" t="s">
        <v>356</v>
      </c>
      <c r="L150" s="1233"/>
      <c r="M150" s="1261"/>
      <c r="N150" s="1263"/>
      <c r="O150" s="1263"/>
      <c r="P150" s="1263"/>
      <c r="Q150" s="1251"/>
      <c r="R150" s="1251"/>
      <c r="S150" s="1252"/>
      <c r="T150" s="1250"/>
      <c r="U150" s="1250"/>
      <c r="V150" s="1250"/>
      <c r="W150" s="1266"/>
      <c r="Z150" s="1246" t="s">
        <v>346</v>
      </c>
      <c r="AF150" s="1258"/>
      <c r="AH150" s="1246" t="s">
        <v>340</v>
      </c>
    </row>
    <row r="151" spans="1:40" s="1246" customFormat="1" ht="57">
      <c r="A151" s="1246">
        <f t="shared" si="0"/>
        <v>16</v>
      </c>
      <c r="E151" s="1246" t="s">
        <v>357</v>
      </c>
      <c r="H151" s="1254" t="s">
        <v>358</v>
      </c>
      <c r="I151" s="1254"/>
      <c r="L151" s="1233">
        <v>1</v>
      </c>
      <c r="M151" s="1261"/>
      <c r="N151" s="1263"/>
      <c r="O151" s="1263"/>
      <c r="P151" s="1263"/>
      <c r="Q151" s="1251"/>
      <c r="R151" s="1251"/>
      <c r="S151" s="1252"/>
      <c r="T151" s="1250"/>
      <c r="U151" s="1250"/>
      <c r="V151" s="1250"/>
      <c r="W151" s="1266" t="s">
        <v>359</v>
      </c>
      <c r="X151" s="1268"/>
      <c r="Y151" s="1260"/>
      <c r="Z151" s="1254" t="s">
        <v>360</v>
      </c>
      <c r="AA151" s="1266"/>
      <c r="AB151" s="1266" t="s">
        <v>361</v>
      </c>
      <c r="AC151" s="1256" t="s">
        <v>362</v>
      </c>
      <c r="AD151" s="1246" t="s">
        <v>363</v>
      </c>
      <c r="AF151" s="1258" t="s">
        <v>364</v>
      </c>
      <c r="AH151" s="1266" t="s">
        <v>365</v>
      </c>
      <c r="AI151" s="1266" t="s">
        <v>366</v>
      </c>
      <c r="AJ151" s="1260"/>
      <c r="AK151" s="1260"/>
      <c r="AL151" s="1260"/>
      <c r="AM151" s="1260"/>
      <c r="AN151" s="1260"/>
    </row>
    <row r="152" spans="1:40" s="1246" customFormat="1" ht="42.75">
      <c r="A152" s="1246">
        <f t="shared" si="0"/>
        <v>17</v>
      </c>
      <c r="E152" s="1246" t="s">
        <v>357</v>
      </c>
      <c r="H152" s="1254" t="s">
        <v>367</v>
      </c>
      <c r="I152" s="1254"/>
      <c r="L152" s="1233">
        <v>1</v>
      </c>
      <c r="M152" s="1261"/>
      <c r="N152" s="1263"/>
      <c r="O152" s="1263"/>
      <c r="P152" s="1263"/>
      <c r="Q152" s="1251"/>
      <c r="R152" s="1251"/>
      <c r="S152" s="1252"/>
      <c r="T152" s="1250"/>
      <c r="U152" s="1250"/>
      <c r="V152" s="1250"/>
      <c r="W152" s="1266" t="s">
        <v>359</v>
      </c>
      <c r="X152" s="1268"/>
      <c r="Y152" s="1260"/>
      <c r="Z152" s="1254" t="s">
        <v>360</v>
      </c>
      <c r="AA152" s="1266"/>
      <c r="AB152" s="1266" t="s">
        <v>368</v>
      </c>
      <c r="AC152" s="1339" t="s">
        <v>369</v>
      </c>
      <c r="AF152" s="1258" t="s">
        <v>364</v>
      </c>
      <c r="AH152" s="1266" t="s">
        <v>365</v>
      </c>
      <c r="AI152" s="1266" t="s">
        <v>366</v>
      </c>
      <c r="AJ152" s="1260"/>
      <c r="AK152" s="1260"/>
      <c r="AL152" s="1260"/>
      <c r="AM152" s="1260"/>
      <c r="AN152" s="1260"/>
    </row>
    <row r="153" spans="1:40" s="1246" customFormat="1" ht="185.25">
      <c r="A153" s="1246">
        <f t="shared" si="0"/>
        <v>18</v>
      </c>
      <c r="E153" s="1246" t="s">
        <v>370</v>
      </c>
      <c r="H153" s="1254" t="s">
        <v>371</v>
      </c>
      <c r="I153" s="1254"/>
      <c r="L153" s="1233">
        <v>1</v>
      </c>
      <c r="M153" s="1261"/>
      <c r="N153" s="1263"/>
      <c r="O153" s="1263"/>
      <c r="P153" s="1263"/>
      <c r="Q153" s="1251"/>
      <c r="R153" s="1251"/>
      <c r="S153" s="1252"/>
      <c r="T153" s="1250"/>
      <c r="U153" s="1250"/>
      <c r="V153" s="1250"/>
      <c r="W153" s="1266" t="s">
        <v>359</v>
      </c>
      <c r="X153" s="1268"/>
      <c r="Y153" s="1260"/>
      <c r="Z153" s="1254" t="s">
        <v>360</v>
      </c>
      <c r="AA153" s="1266"/>
      <c r="AB153" s="1266"/>
      <c r="AC153" s="1339"/>
      <c r="AD153" s="1246" t="s">
        <v>372</v>
      </c>
      <c r="AF153" s="1258" t="s">
        <v>364</v>
      </c>
      <c r="AH153" s="1266" t="s">
        <v>365</v>
      </c>
      <c r="AI153" s="1266" t="s">
        <v>366</v>
      </c>
      <c r="AJ153" s="1260"/>
      <c r="AK153" s="1260"/>
      <c r="AL153" s="1260"/>
      <c r="AM153" s="1260"/>
      <c r="AN153" s="1260"/>
    </row>
    <row r="154" spans="1:40" s="1246" customFormat="1" ht="14.25">
      <c r="A154" s="1246">
        <f t="shared" si="0"/>
        <v>19</v>
      </c>
      <c r="L154" s="1233"/>
      <c r="M154" s="1261"/>
      <c r="N154" s="1263"/>
      <c r="O154" s="1263"/>
      <c r="P154" s="1263"/>
      <c r="Q154" s="1251"/>
      <c r="R154" s="1251"/>
      <c r="S154" s="1252"/>
      <c r="T154" s="1250"/>
      <c r="U154" s="1250"/>
      <c r="V154" s="1250"/>
      <c r="W154" s="1266"/>
      <c r="AF154" s="1258"/>
    </row>
    <row r="155" spans="1:40" s="1246" customFormat="1" ht="14.25">
      <c r="A155" s="1246">
        <f t="shared" si="0"/>
        <v>20</v>
      </c>
      <c r="L155" s="1233"/>
      <c r="M155" s="1261"/>
      <c r="N155" s="1263"/>
      <c r="O155" s="1263"/>
      <c r="P155" s="1263"/>
      <c r="Q155" s="1251"/>
      <c r="R155" s="1251"/>
      <c r="S155" s="1252"/>
      <c r="T155" s="1250"/>
      <c r="U155" s="1250"/>
      <c r="V155" s="1250"/>
      <c r="W155" s="1266"/>
      <c r="AF155" s="1258"/>
    </row>
    <row r="156" spans="1:40" s="1246" customFormat="1" ht="57">
      <c r="A156" s="1246">
        <f t="shared" si="0"/>
        <v>21</v>
      </c>
      <c r="E156" s="1246" t="s">
        <v>373</v>
      </c>
      <c r="H156" s="1254" t="s">
        <v>374</v>
      </c>
      <c r="I156" s="1254"/>
      <c r="L156" s="1233">
        <v>1</v>
      </c>
      <c r="M156" s="1261"/>
      <c r="N156" s="1263"/>
      <c r="O156" s="1263"/>
      <c r="P156" s="1263"/>
      <c r="Q156" s="1251"/>
      <c r="R156" s="1251"/>
      <c r="S156" s="1252"/>
      <c r="T156" s="1250"/>
      <c r="U156" s="1250"/>
      <c r="V156" s="1250"/>
      <c r="W156" s="1266" t="s">
        <v>359</v>
      </c>
      <c r="X156" s="1268"/>
      <c r="Y156" s="1260"/>
      <c r="Z156" s="1254"/>
      <c r="AA156" s="1266"/>
      <c r="AB156" s="1266"/>
      <c r="AC156" s="1339"/>
      <c r="AF156" s="1258"/>
      <c r="AH156" s="1266"/>
      <c r="AI156" s="1266"/>
      <c r="AJ156" s="1260"/>
      <c r="AK156" s="1260"/>
      <c r="AL156" s="1260"/>
      <c r="AM156" s="1260"/>
      <c r="AN156" s="1260"/>
    </row>
    <row r="157" spans="1:40" s="1246" customFormat="1" ht="128.25">
      <c r="A157" s="1246">
        <f t="shared" si="0"/>
        <v>22</v>
      </c>
      <c r="E157" s="1246" t="s">
        <v>375</v>
      </c>
      <c r="H157" s="1254" t="s">
        <v>376</v>
      </c>
      <c r="I157" s="1254"/>
      <c r="L157" s="1233">
        <v>1</v>
      </c>
      <c r="M157" s="1261"/>
      <c r="N157" s="1263"/>
      <c r="O157" s="1263"/>
      <c r="P157" s="1263"/>
      <c r="Q157" s="1251"/>
      <c r="R157" s="1251"/>
      <c r="S157" s="1252"/>
      <c r="T157" s="1250"/>
      <c r="U157" s="1250"/>
      <c r="V157" s="1250"/>
      <c r="W157" s="1266" t="s">
        <v>337</v>
      </c>
      <c r="X157" s="1268"/>
      <c r="Y157" s="1260"/>
      <c r="Z157" s="1254"/>
      <c r="AA157" s="1266"/>
      <c r="AB157" s="1266"/>
      <c r="AC157" s="1339"/>
      <c r="AF157" s="1258"/>
      <c r="AH157" s="1266"/>
      <c r="AI157" s="1266" t="s">
        <v>366</v>
      </c>
      <c r="AJ157" s="1260"/>
      <c r="AK157" s="1260"/>
      <c r="AL157" s="1260"/>
      <c r="AM157" s="1260"/>
      <c r="AN157" s="1260"/>
    </row>
    <row r="158" spans="1:40" s="1246" customFormat="1" ht="114">
      <c r="A158" s="1246">
        <f t="shared" si="0"/>
        <v>23</v>
      </c>
      <c r="E158" s="1246" t="s">
        <v>375</v>
      </c>
      <c r="H158" s="1254" t="s">
        <v>377</v>
      </c>
      <c r="I158" s="1254"/>
      <c r="L158" s="1233">
        <v>1</v>
      </c>
      <c r="M158" s="1261"/>
      <c r="N158" s="1263"/>
      <c r="O158" s="1263"/>
      <c r="P158" s="1263"/>
      <c r="Q158" s="1251"/>
      <c r="R158" s="1251"/>
      <c r="S158" s="1252"/>
      <c r="T158" s="1250"/>
      <c r="U158" s="1250"/>
      <c r="V158" s="1250"/>
      <c r="W158" s="1266" t="s">
        <v>337</v>
      </c>
      <c r="X158" s="1268"/>
      <c r="Y158" s="1260"/>
      <c r="Z158" s="1254"/>
      <c r="AA158" s="1266"/>
      <c r="AB158" s="1266"/>
      <c r="AC158" s="1339"/>
      <c r="AF158" s="1258"/>
      <c r="AH158" s="1266"/>
      <c r="AI158" s="1266" t="s">
        <v>366</v>
      </c>
      <c r="AJ158" s="1260"/>
      <c r="AK158" s="1260"/>
      <c r="AL158" s="1260"/>
      <c r="AM158" s="1260"/>
      <c r="AN158" s="1260"/>
    </row>
    <row r="159" spans="1:40" s="1246" customFormat="1" ht="42.75">
      <c r="A159" s="1246">
        <f t="shared" si="0"/>
        <v>24</v>
      </c>
      <c r="E159" s="1246" t="s">
        <v>378</v>
      </c>
      <c r="H159" s="1246" t="s">
        <v>379</v>
      </c>
      <c r="L159" s="1233">
        <v>1</v>
      </c>
      <c r="M159" s="1261"/>
      <c r="N159" s="1263"/>
      <c r="O159" s="1263"/>
      <c r="P159" s="1263"/>
      <c r="Q159" s="1251"/>
      <c r="R159" s="1251"/>
      <c r="S159" s="1252"/>
      <c r="T159" s="1250"/>
      <c r="U159" s="1250"/>
      <c r="V159" s="1250"/>
      <c r="W159" s="1266" t="s">
        <v>359</v>
      </c>
      <c r="AF159" s="1258"/>
      <c r="AH159" s="1246" t="s">
        <v>365</v>
      </c>
    </row>
    <row r="160" spans="1:40" s="1246" customFormat="1" ht="42.75">
      <c r="A160" s="1246">
        <f t="shared" si="0"/>
        <v>25</v>
      </c>
      <c r="E160" s="1246" t="s">
        <v>357</v>
      </c>
      <c r="H160" s="1246" t="s">
        <v>379</v>
      </c>
      <c r="L160" s="1233">
        <v>1</v>
      </c>
      <c r="M160" s="1261"/>
      <c r="N160" s="1263"/>
      <c r="O160" s="1263"/>
      <c r="P160" s="1263"/>
      <c r="Q160" s="1251"/>
      <c r="R160" s="1251"/>
      <c r="S160" s="1252"/>
      <c r="T160" s="1250"/>
      <c r="U160" s="1250"/>
      <c r="V160" s="1250"/>
      <c r="W160" s="1266" t="s">
        <v>359</v>
      </c>
      <c r="AF160" s="1258"/>
      <c r="AH160" s="1246" t="s">
        <v>365</v>
      </c>
    </row>
    <row r="161" spans="1:46" s="1246" customFormat="1" ht="14.25">
      <c r="A161" s="1246">
        <f t="shared" si="0"/>
        <v>26</v>
      </c>
      <c r="H161" s="1246" t="s">
        <v>380</v>
      </c>
      <c r="L161" s="1233"/>
      <c r="M161" s="1261"/>
      <c r="N161" s="1263"/>
      <c r="O161" s="1263"/>
      <c r="P161" s="1263"/>
      <c r="Q161" s="1251"/>
      <c r="R161" s="1251"/>
      <c r="S161" s="1252"/>
      <c r="T161" s="1250"/>
      <c r="U161" s="1250"/>
      <c r="V161" s="1250"/>
      <c r="W161" s="1266"/>
      <c r="AF161" s="1258">
        <v>44466</v>
      </c>
    </row>
    <row r="162" spans="1:46" s="1246" customFormat="1" ht="14.25">
      <c r="A162" s="1246">
        <f t="shared" si="0"/>
        <v>27</v>
      </c>
      <c r="H162" s="1246" t="s">
        <v>381</v>
      </c>
      <c r="L162" s="1233"/>
      <c r="M162" s="1261"/>
      <c r="N162" s="1263"/>
      <c r="O162" s="1263"/>
      <c r="P162" s="1263"/>
      <c r="Q162" s="1251"/>
      <c r="R162" s="1251"/>
      <c r="S162" s="1252"/>
      <c r="T162" s="1250"/>
      <c r="U162" s="1250"/>
      <c r="V162" s="1250"/>
      <c r="W162" s="1266"/>
      <c r="AF162" s="1258">
        <v>44466</v>
      </c>
    </row>
    <row r="163" spans="1:46" s="1246" customFormat="1" ht="14.25">
      <c r="A163" s="1246">
        <f t="shared" si="0"/>
        <v>28</v>
      </c>
      <c r="L163" s="1233"/>
      <c r="M163" s="1261"/>
      <c r="N163" s="1263"/>
      <c r="O163" s="1263"/>
      <c r="P163" s="1263"/>
      <c r="Q163" s="1251"/>
      <c r="R163" s="1251"/>
      <c r="S163" s="1252"/>
      <c r="T163" s="1250"/>
      <c r="U163" s="1250"/>
      <c r="V163" s="1250"/>
      <c r="W163" s="1266"/>
      <c r="AF163" s="1258"/>
    </row>
    <row r="164" spans="1:46" s="1246" customFormat="1" ht="28.5">
      <c r="A164" s="1246">
        <f t="shared" si="0"/>
        <v>29</v>
      </c>
      <c r="H164" s="1254" t="s">
        <v>382</v>
      </c>
      <c r="I164" s="1254"/>
      <c r="L164" s="1234"/>
      <c r="M164" s="1261"/>
      <c r="N164" s="1263"/>
      <c r="O164" s="1263"/>
      <c r="P164" s="1263"/>
      <c r="Q164" s="1251"/>
      <c r="R164" s="1251"/>
      <c r="S164" s="1264"/>
      <c r="T164" s="1250"/>
      <c r="U164" s="1250"/>
      <c r="V164" s="1250"/>
      <c r="W164" s="1266"/>
      <c r="X164" s="1268"/>
      <c r="Y164" s="1260"/>
      <c r="Z164" s="1254"/>
      <c r="AA164" s="1266"/>
      <c r="AB164" s="1266"/>
      <c r="AC164" s="1256"/>
      <c r="AD164" s="1262"/>
      <c r="AE164" s="1262"/>
      <c r="AF164" s="1258"/>
      <c r="AH164" s="1266"/>
      <c r="AI164" s="1266"/>
      <c r="AJ164" s="1260"/>
      <c r="AK164" s="1260"/>
      <c r="AL164" s="1260"/>
      <c r="AM164" s="1260"/>
      <c r="AN164" s="1260"/>
      <c r="AQ164" s="1246" t="s">
        <v>383</v>
      </c>
      <c r="AR164" s="1246" t="s">
        <v>384</v>
      </c>
      <c r="AS164" s="1246" t="s">
        <v>385</v>
      </c>
      <c r="AT164" s="1246" t="s">
        <v>386</v>
      </c>
    </row>
    <row r="165" spans="1:46" s="1246" customFormat="1" ht="42.75">
      <c r="A165" s="1246">
        <f t="shared" si="0"/>
        <v>30</v>
      </c>
      <c r="H165" s="1254" t="s">
        <v>387</v>
      </c>
      <c r="I165" s="1254"/>
      <c r="L165" s="1234"/>
      <c r="M165" s="1261"/>
      <c r="N165" s="1263"/>
      <c r="O165" s="1263"/>
      <c r="P165" s="1263"/>
      <c r="Q165" s="1251"/>
      <c r="R165" s="1251"/>
      <c r="S165" s="1264"/>
      <c r="T165" s="1250"/>
      <c r="U165" s="1250"/>
      <c r="V165" s="1250"/>
      <c r="W165" s="1266" t="s">
        <v>388</v>
      </c>
      <c r="X165" s="1268"/>
      <c r="Y165" s="1260"/>
      <c r="Z165" s="1254" t="s">
        <v>360</v>
      </c>
      <c r="AA165" s="1266"/>
      <c r="AB165" s="1266" t="s">
        <v>361</v>
      </c>
      <c r="AC165" s="1256" t="s">
        <v>369</v>
      </c>
      <c r="AF165" s="1258"/>
      <c r="AH165" s="1266"/>
      <c r="AI165" s="1266" t="s">
        <v>366</v>
      </c>
      <c r="AJ165" s="1260"/>
      <c r="AK165" s="1260"/>
      <c r="AL165" s="1260"/>
      <c r="AM165" s="1260"/>
      <c r="AN165" s="1260"/>
      <c r="AQ165" s="1246" t="s">
        <v>383</v>
      </c>
      <c r="AR165" s="1246" t="s">
        <v>384</v>
      </c>
      <c r="AS165" s="1246" t="s">
        <v>385</v>
      </c>
      <c r="AT165" s="1246" t="s">
        <v>386</v>
      </c>
    </row>
    <row r="166" spans="1:46" s="1246" customFormat="1" ht="28.5">
      <c r="A166" s="1246">
        <f t="shared" si="0"/>
        <v>31</v>
      </c>
      <c r="H166" s="1254" t="s">
        <v>389</v>
      </c>
      <c r="I166" s="1254"/>
      <c r="L166" s="1234"/>
      <c r="M166" s="1261"/>
      <c r="N166" s="1263"/>
      <c r="O166" s="1263"/>
      <c r="P166" s="1263"/>
      <c r="Q166" s="1251"/>
      <c r="R166" s="1251"/>
      <c r="S166" s="1264"/>
      <c r="T166" s="1250"/>
      <c r="U166" s="1250"/>
      <c r="V166" s="1250"/>
      <c r="W166" s="1266"/>
      <c r="X166" s="1268"/>
      <c r="Y166" s="1260"/>
      <c r="Z166" s="1254"/>
      <c r="AA166" s="1266"/>
      <c r="AB166" s="1266"/>
      <c r="AC166" s="1256"/>
      <c r="AD166" s="1262"/>
      <c r="AE166" s="1262"/>
      <c r="AF166" s="1258"/>
      <c r="AH166" s="1266"/>
      <c r="AI166" s="1266"/>
      <c r="AJ166" s="1260"/>
      <c r="AK166" s="1260"/>
      <c r="AL166" s="1260"/>
      <c r="AM166" s="1260"/>
      <c r="AN166" s="1260"/>
    </row>
    <row r="167" spans="1:46" s="1246" customFormat="1" ht="14.25">
      <c r="A167" s="1246">
        <f t="shared" si="0"/>
        <v>32</v>
      </c>
      <c r="H167" s="1246" t="s">
        <v>390</v>
      </c>
      <c r="L167" s="1233"/>
      <c r="M167" s="1261"/>
      <c r="N167" s="1263"/>
      <c r="O167" s="1263"/>
      <c r="P167" s="1263"/>
      <c r="Q167" s="1251"/>
      <c r="R167" s="1251"/>
      <c r="S167" s="1252"/>
      <c r="T167" s="1250"/>
      <c r="U167" s="1250"/>
      <c r="V167" s="1250"/>
      <c r="X167" s="1268"/>
      <c r="Y167" s="1260"/>
      <c r="AE167" s="1246" t="s">
        <v>391</v>
      </c>
      <c r="AF167" s="1258"/>
      <c r="AJ167" s="1260"/>
      <c r="AK167" s="1260"/>
      <c r="AL167" s="1260"/>
      <c r="AM167" s="1260"/>
      <c r="AN167" s="1260"/>
    </row>
    <row r="168" spans="1:46" s="1246" customFormat="1" ht="14.25">
      <c r="A168" s="1246">
        <f t="shared" si="0"/>
        <v>33</v>
      </c>
      <c r="L168" s="1233"/>
      <c r="M168" s="1261"/>
      <c r="N168" s="1263"/>
      <c r="O168" s="1263"/>
      <c r="P168" s="1263"/>
      <c r="Q168" s="1251"/>
      <c r="R168" s="1251"/>
      <c r="S168" s="1252"/>
      <c r="T168" s="1250"/>
      <c r="U168" s="1250"/>
      <c r="V168" s="1250"/>
      <c r="X168" s="1268"/>
      <c r="Y168" s="1260"/>
      <c r="AF168" s="1258"/>
      <c r="AJ168" s="1260"/>
      <c r="AK168" s="1260"/>
      <c r="AL168" s="1260"/>
      <c r="AM168" s="1260"/>
      <c r="AN168" s="1260"/>
    </row>
    <row r="169" spans="1:46" s="1246" customFormat="1" ht="14.25">
      <c r="A169" s="1246">
        <f t="shared" si="0"/>
        <v>34</v>
      </c>
      <c r="L169" s="1233"/>
      <c r="M169" s="1261"/>
      <c r="N169" s="1263"/>
      <c r="O169" s="1263"/>
      <c r="P169" s="1263"/>
      <c r="Q169" s="1251"/>
      <c r="R169" s="1251"/>
      <c r="S169" s="1252"/>
      <c r="T169" s="1250"/>
      <c r="U169" s="1250"/>
      <c r="V169" s="1250"/>
      <c r="X169" s="1268"/>
      <c r="Y169" s="1260"/>
      <c r="AF169" s="1258"/>
      <c r="AJ169" s="1260"/>
      <c r="AK169" s="1260"/>
      <c r="AL169" s="1260"/>
      <c r="AM169" s="1260"/>
      <c r="AN169" s="1260"/>
    </row>
    <row r="170" spans="1:46" s="1246" customFormat="1" ht="14.25">
      <c r="A170" s="1246">
        <f t="shared" ref="A170:A198" si="1">A169+1</f>
        <v>35</v>
      </c>
      <c r="L170" s="1233"/>
      <c r="M170" s="1261"/>
      <c r="N170" s="1263"/>
      <c r="O170" s="1263"/>
      <c r="P170" s="1263"/>
      <c r="Q170" s="1251"/>
      <c r="R170" s="1251"/>
      <c r="S170" s="1252"/>
      <c r="T170" s="1250"/>
      <c r="U170" s="1250"/>
      <c r="V170" s="1250"/>
      <c r="X170" s="1268"/>
      <c r="Y170" s="1260"/>
      <c r="AF170" s="1258"/>
      <c r="AJ170" s="1260"/>
      <c r="AK170" s="1260"/>
      <c r="AL170" s="1260"/>
      <c r="AM170" s="1260"/>
      <c r="AN170" s="1260"/>
    </row>
    <row r="171" spans="1:46" s="1246" customFormat="1" ht="71.25">
      <c r="A171" s="1246">
        <f t="shared" si="1"/>
        <v>36</v>
      </c>
      <c r="H171" s="1254" t="s">
        <v>392</v>
      </c>
      <c r="I171" s="1254"/>
      <c r="L171" s="1234"/>
      <c r="M171" s="1261"/>
      <c r="N171" s="1263"/>
      <c r="O171" s="1263"/>
      <c r="P171" s="1263"/>
      <c r="Q171" s="1251"/>
      <c r="R171" s="1251"/>
      <c r="S171" s="1264"/>
      <c r="T171" s="1250"/>
      <c r="U171" s="1250"/>
      <c r="V171" s="1250"/>
      <c r="W171" s="1266"/>
      <c r="X171" s="1268"/>
      <c r="Z171" s="1254"/>
      <c r="AA171" s="1266"/>
      <c r="AB171" s="1266"/>
      <c r="AC171" s="1256"/>
      <c r="AD171" s="1262"/>
      <c r="AE171" s="1262"/>
      <c r="AF171" s="1258"/>
      <c r="AH171" s="1266"/>
      <c r="AI171" s="1266"/>
    </row>
    <row r="172" spans="1:46" s="1246" customFormat="1" ht="14.25">
      <c r="A172" s="1246">
        <f t="shared" si="1"/>
        <v>37</v>
      </c>
      <c r="H172" s="1246" t="s">
        <v>393</v>
      </c>
      <c r="L172" s="1234"/>
      <c r="M172" s="1261"/>
      <c r="N172" s="1263"/>
      <c r="O172" s="1263"/>
      <c r="P172" s="1263"/>
      <c r="Q172" s="1251"/>
      <c r="R172" s="1251"/>
      <c r="S172" s="1264"/>
      <c r="T172" s="1250"/>
      <c r="U172" s="1250"/>
      <c r="V172" s="1250"/>
      <c r="W172" s="1266"/>
      <c r="X172" s="1268"/>
      <c r="Z172" s="1254"/>
      <c r="AA172" s="1266"/>
      <c r="AB172" s="1266"/>
      <c r="AC172" s="1256"/>
      <c r="AD172" s="1262"/>
      <c r="AE172" s="1262"/>
      <c r="AF172" s="1258"/>
      <c r="AH172" s="1266"/>
      <c r="AI172" s="1266"/>
    </row>
    <row r="173" spans="1:46" s="1246" customFormat="1" ht="85.5">
      <c r="A173" s="1246">
        <f t="shared" si="1"/>
        <v>38</v>
      </c>
      <c r="H173" s="1254" t="s">
        <v>394</v>
      </c>
      <c r="I173" s="1254"/>
      <c r="L173" s="1234"/>
      <c r="M173" s="1261"/>
      <c r="N173" s="1263"/>
      <c r="O173" s="1263"/>
      <c r="P173" s="1263"/>
      <c r="Q173" s="1251"/>
      <c r="R173" s="1251"/>
      <c r="S173" s="1264"/>
      <c r="T173" s="1250"/>
      <c r="U173" s="1250"/>
      <c r="V173" s="1250"/>
      <c r="W173" s="1266"/>
      <c r="X173" s="1268"/>
      <c r="Z173" s="1254"/>
      <c r="AA173" s="1266"/>
      <c r="AB173" s="1266"/>
      <c r="AC173" s="1256"/>
      <c r="AD173" s="1262"/>
      <c r="AE173" s="1262" t="s">
        <v>395</v>
      </c>
      <c r="AF173" s="1258"/>
      <c r="AH173" s="1266"/>
      <c r="AI173" s="1266"/>
    </row>
    <row r="174" spans="1:46" s="1246" customFormat="1" ht="14.25">
      <c r="A174" s="1246">
        <f t="shared" si="1"/>
        <v>39</v>
      </c>
      <c r="E174" s="1254"/>
      <c r="F174" s="1254"/>
      <c r="G174" s="1254"/>
      <c r="H174" s="1254"/>
      <c r="I174" s="1254"/>
      <c r="J174" s="1254"/>
      <c r="K174" s="1254"/>
      <c r="L174" s="1234"/>
      <c r="M174" s="1261"/>
      <c r="N174" s="1263"/>
      <c r="O174" s="1263"/>
      <c r="P174" s="1263"/>
      <c r="Q174" s="1251"/>
      <c r="R174" s="1251"/>
      <c r="S174" s="1264"/>
      <c r="T174" s="1250"/>
      <c r="U174" s="1250"/>
      <c r="V174" s="1250"/>
      <c r="W174" s="1266"/>
      <c r="X174" s="1268"/>
      <c r="Z174" s="1254"/>
      <c r="AA174" s="1266"/>
      <c r="AB174" s="1266"/>
      <c r="AC174" s="1256"/>
      <c r="AD174" s="1262"/>
      <c r="AE174" s="1262"/>
      <c r="AF174" s="1258"/>
      <c r="AH174" s="1266"/>
      <c r="AI174" s="1266"/>
    </row>
    <row r="175" spans="1:46" s="1246" customFormat="1" ht="14.25">
      <c r="A175" s="1246">
        <f t="shared" si="1"/>
        <v>40</v>
      </c>
      <c r="L175" s="1234"/>
      <c r="M175" s="1261"/>
      <c r="N175" s="1263"/>
      <c r="O175" s="1263"/>
      <c r="P175" s="1263"/>
      <c r="Q175" s="1251"/>
      <c r="R175" s="1251"/>
      <c r="S175" s="1264"/>
      <c r="T175" s="1250"/>
      <c r="U175" s="1250"/>
      <c r="V175" s="1250"/>
      <c r="W175" s="1266"/>
      <c r="X175" s="1340"/>
      <c r="Z175" s="1254"/>
      <c r="AA175" s="1266"/>
      <c r="AB175" s="1266"/>
      <c r="AC175" s="1256"/>
      <c r="AD175" s="1341"/>
      <c r="AE175" s="1341"/>
      <c r="AF175" s="1342"/>
      <c r="AH175" s="1266"/>
      <c r="AI175" s="1266"/>
    </row>
    <row r="176" spans="1:46" s="1246" customFormat="1" ht="14.25">
      <c r="A176" s="1246">
        <f t="shared" si="1"/>
        <v>41</v>
      </c>
      <c r="L176" s="1234"/>
      <c r="M176" s="1261"/>
      <c r="N176" s="1263"/>
      <c r="O176" s="1263"/>
      <c r="P176" s="1263"/>
      <c r="Q176" s="1251"/>
      <c r="R176" s="1251"/>
      <c r="S176" s="1264"/>
      <c r="T176" s="1250"/>
      <c r="U176" s="1250"/>
      <c r="V176" s="1250"/>
      <c r="W176" s="1266"/>
      <c r="X176" s="1340"/>
      <c r="Z176" s="1254"/>
      <c r="AA176" s="1266"/>
      <c r="AB176" s="1266"/>
      <c r="AC176" s="1256"/>
      <c r="AD176" s="1341"/>
      <c r="AE176" s="1341"/>
      <c r="AF176" s="1342"/>
      <c r="AH176" s="1266"/>
      <c r="AI176" s="1266"/>
    </row>
    <row r="177" spans="1:43" s="1246" customFormat="1" ht="14.25">
      <c r="A177" s="1246">
        <f t="shared" si="1"/>
        <v>42</v>
      </c>
      <c r="L177" s="1234"/>
      <c r="M177" s="1261"/>
      <c r="N177" s="1263"/>
      <c r="O177" s="1263"/>
      <c r="P177" s="1263"/>
      <c r="Q177" s="1251"/>
      <c r="R177" s="1251"/>
      <c r="S177" s="1264"/>
      <c r="T177" s="1250"/>
      <c r="U177" s="1250"/>
      <c r="V177" s="1250"/>
      <c r="W177" s="1266"/>
      <c r="X177" s="1340"/>
      <c r="Z177" s="1254"/>
      <c r="AA177" s="1266"/>
      <c r="AB177" s="1266"/>
      <c r="AC177" s="1256"/>
      <c r="AD177" s="1341"/>
      <c r="AE177" s="1341"/>
      <c r="AF177" s="1342"/>
      <c r="AH177" s="1266"/>
      <c r="AI177" s="1266"/>
    </row>
    <row r="178" spans="1:43" s="1246" customFormat="1" ht="14.25">
      <c r="A178" s="1246">
        <f t="shared" si="1"/>
        <v>43</v>
      </c>
      <c r="L178" s="1234"/>
      <c r="M178" s="1261"/>
      <c r="N178" s="1263"/>
      <c r="O178" s="1263"/>
      <c r="P178" s="1263"/>
      <c r="Q178" s="1251"/>
      <c r="R178" s="1251"/>
      <c r="S178" s="1264"/>
      <c r="T178" s="1250"/>
      <c r="U178" s="1250"/>
      <c r="V178" s="1250"/>
      <c r="W178" s="1266"/>
      <c r="X178" s="1340"/>
      <c r="Z178" s="1254"/>
      <c r="AA178" s="1266"/>
      <c r="AB178" s="1266"/>
      <c r="AC178" s="1256"/>
      <c r="AD178" s="1341"/>
      <c r="AE178" s="1341"/>
      <c r="AF178" s="1342"/>
      <c r="AH178" s="1266"/>
      <c r="AI178" s="1266"/>
    </row>
    <row r="179" spans="1:43" s="1246" customFormat="1" ht="14.25">
      <c r="A179" s="1246">
        <f t="shared" si="1"/>
        <v>44</v>
      </c>
      <c r="L179" s="1234"/>
      <c r="M179" s="1261"/>
      <c r="N179" s="1263"/>
      <c r="O179" s="1263"/>
      <c r="P179" s="1263"/>
      <c r="Q179" s="1251"/>
      <c r="R179" s="1251"/>
      <c r="S179" s="1264"/>
      <c r="T179" s="1250"/>
      <c r="U179" s="1250"/>
      <c r="V179" s="1250"/>
      <c r="W179" s="1266"/>
      <c r="X179" s="1340"/>
      <c r="Z179" s="1254"/>
      <c r="AA179" s="1266"/>
      <c r="AB179" s="1266"/>
      <c r="AC179" s="1256"/>
      <c r="AD179" s="1341"/>
      <c r="AE179" s="1341"/>
      <c r="AF179" s="1342"/>
      <c r="AH179" s="1266"/>
      <c r="AI179" s="1266"/>
    </row>
    <row r="180" spans="1:43" s="1246" customFormat="1" ht="42.75">
      <c r="A180" s="1246">
        <f t="shared" si="1"/>
        <v>45</v>
      </c>
      <c r="H180" s="1246" t="s">
        <v>352</v>
      </c>
      <c r="L180" s="1233">
        <v>1</v>
      </c>
      <c r="M180" s="1261"/>
      <c r="N180" s="1263"/>
      <c r="O180" s="1263"/>
      <c r="P180" s="1263"/>
      <c r="Q180" s="1251"/>
      <c r="R180" s="1251"/>
      <c r="S180" s="1252"/>
      <c r="T180" s="1250"/>
      <c r="U180" s="1250"/>
      <c r="V180" s="1250"/>
      <c r="W180" s="1266" t="s">
        <v>337</v>
      </c>
      <c r="Z180" s="1246" t="s">
        <v>346</v>
      </c>
      <c r="AF180" s="1258"/>
      <c r="AH180" s="1246" t="s">
        <v>340</v>
      </c>
    </row>
    <row r="181" spans="1:43" s="1246" customFormat="1" ht="42.75">
      <c r="A181" s="1246">
        <f t="shared" si="1"/>
        <v>46</v>
      </c>
      <c r="E181" s="1246" t="s">
        <v>396</v>
      </c>
      <c r="L181" s="1233"/>
      <c r="M181" s="1261"/>
      <c r="N181" s="1263"/>
      <c r="O181" s="1263"/>
      <c r="P181" s="1263"/>
      <c r="Q181" s="1251"/>
      <c r="R181" s="1251"/>
      <c r="S181" s="1252"/>
      <c r="T181" s="1250"/>
      <c r="U181" s="1250"/>
      <c r="V181" s="1250"/>
      <c r="W181" s="1266" t="s">
        <v>337</v>
      </c>
      <c r="Z181" s="1246" t="s">
        <v>346</v>
      </c>
      <c r="AF181" s="1258"/>
    </row>
    <row r="182" spans="1:43" s="1246" customFormat="1" ht="42.75">
      <c r="A182" s="1246">
        <f t="shared" si="1"/>
        <v>47</v>
      </c>
      <c r="E182" s="1254" t="s">
        <v>397</v>
      </c>
      <c r="F182" s="1254"/>
      <c r="G182" s="1254"/>
      <c r="H182" s="1254"/>
      <c r="I182" s="1254"/>
      <c r="J182" s="1254"/>
      <c r="K182" s="1254"/>
      <c r="L182" s="1234"/>
      <c r="M182" s="1261"/>
      <c r="N182" s="1263"/>
      <c r="O182" s="1263"/>
      <c r="P182" s="1263"/>
      <c r="Q182" s="1251"/>
      <c r="R182" s="1251"/>
      <c r="S182" s="1264"/>
      <c r="T182" s="1250"/>
      <c r="U182" s="1250"/>
      <c r="V182" s="1250"/>
      <c r="W182" s="1266" t="s">
        <v>337</v>
      </c>
      <c r="X182" s="1268"/>
      <c r="Y182" s="1260"/>
      <c r="Z182" s="1254" t="s">
        <v>360</v>
      </c>
      <c r="AA182" s="1266"/>
      <c r="AB182" s="1266" t="s">
        <v>398</v>
      </c>
      <c r="AC182" s="1256" t="s">
        <v>369</v>
      </c>
      <c r="AF182" s="1258"/>
      <c r="AH182" s="1266"/>
      <c r="AI182" s="1266" t="s">
        <v>366</v>
      </c>
      <c r="AJ182" s="1260"/>
      <c r="AK182" s="1260"/>
      <c r="AL182" s="1260"/>
      <c r="AM182" s="1260"/>
      <c r="AN182" s="1260"/>
      <c r="AQ182" s="1246">
        <f>26000*0.03</f>
        <v>780</v>
      </c>
    </row>
    <row r="183" spans="1:43" s="1246" customFormat="1" ht="42.75">
      <c r="A183" s="1246">
        <f t="shared" si="1"/>
        <v>48</v>
      </c>
      <c r="E183" s="1246" t="s">
        <v>399</v>
      </c>
      <c r="L183" s="1233"/>
      <c r="M183" s="1261"/>
      <c r="N183" s="1263"/>
      <c r="O183" s="1263"/>
      <c r="P183" s="1263"/>
      <c r="Q183" s="1251"/>
      <c r="R183" s="1251"/>
      <c r="S183" s="1252"/>
      <c r="T183" s="1250"/>
      <c r="U183" s="1250"/>
      <c r="V183" s="1250"/>
      <c r="W183" s="1266" t="s">
        <v>337</v>
      </c>
      <c r="AF183" s="1258"/>
    </row>
    <row r="184" spans="1:43" s="1246" customFormat="1" ht="14.25">
      <c r="A184" s="1246">
        <f t="shared" si="1"/>
        <v>49</v>
      </c>
      <c r="L184" s="1234"/>
      <c r="M184" s="1261"/>
      <c r="N184" s="1263"/>
      <c r="O184" s="1263"/>
      <c r="P184" s="1263"/>
      <c r="Q184" s="1251"/>
      <c r="R184" s="1251"/>
      <c r="S184" s="1264"/>
      <c r="T184" s="1250"/>
      <c r="U184" s="1250"/>
      <c r="V184" s="1250"/>
      <c r="W184" s="1266"/>
      <c r="X184" s="1340"/>
      <c r="Z184" s="1254"/>
      <c r="AA184" s="1266"/>
      <c r="AB184" s="1266"/>
      <c r="AC184" s="1256"/>
      <c r="AD184" s="1341"/>
      <c r="AE184" s="1341"/>
      <c r="AF184" s="1342"/>
      <c r="AH184" s="1266"/>
      <c r="AI184" s="1266"/>
    </row>
    <row r="185" spans="1:43" s="1246" customFormat="1" ht="14.25">
      <c r="A185" s="1246">
        <f t="shared" si="1"/>
        <v>50</v>
      </c>
      <c r="L185" s="1234"/>
      <c r="M185" s="1261"/>
      <c r="N185" s="1263"/>
      <c r="O185" s="1263"/>
      <c r="P185" s="1263"/>
      <c r="Q185" s="1251"/>
      <c r="R185" s="1251"/>
      <c r="S185" s="1264"/>
      <c r="T185" s="1250"/>
      <c r="U185" s="1250"/>
      <c r="V185" s="1250"/>
      <c r="W185" s="1266"/>
      <c r="X185" s="1340"/>
      <c r="Z185" s="1254"/>
      <c r="AA185" s="1266"/>
      <c r="AB185" s="1266"/>
      <c r="AC185" s="1256"/>
      <c r="AD185" s="1341"/>
      <c r="AE185" s="1341"/>
      <c r="AF185" s="1342"/>
      <c r="AH185" s="1266"/>
      <c r="AI185" s="1266"/>
    </row>
    <row r="186" spans="1:43" s="1246" customFormat="1" ht="14.25">
      <c r="A186" s="1246">
        <f t="shared" si="1"/>
        <v>51</v>
      </c>
      <c r="L186" s="1234"/>
      <c r="M186" s="1261"/>
      <c r="N186" s="1263"/>
      <c r="O186" s="1263"/>
      <c r="P186" s="1263"/>
      <c r="Q186" s="1251"/>
      <c r="R186" s="1251"/>
      <c r="S186" s="1264"/>
      <c r="T186" s="1250"/>
      <c r="U186" s="1250"/>
      <c r="V186" s="1250"/>
      <c r="W186" s="1266"/>
      <c r="X186" s="1340"/>
      <c r="Z186" s="1254"/>
      <c r="AA186" s="1266"/>
      <c r="AB186" s="1266"/>
      <c r="AC186" s="1256"/>
      <c r="AD186" s="1341"/>
      <c r="AE186" s="1341"/>
      <c r="AF186" s="1342"/>
      <c r="AH186" s="1266"/>
      <c r="AI186" s="1266"/>
    </row>
    <row r="187" spans="1:43" s="1246" customFormat="1" ht="14.25">
      <c r="A187" s="1246">
        <f t="shared" si="1"/>
        <v>52</v>
      </c>
      <c r="L187" s="1234"/>
      <c r="M187" s="1261"/>
      <c r="N187" s="1263"/>
      <c r="O187" s="1263"/>
      <c r="P187" s="1263"/>
      <c r="Q187" s="1251"/>
      <c r="R187" s="1251"/>
      <c r="S187" s="1264"/>
      <c r="T187" s="1250"/>
      <c r="U187" s="1250"/>
      <c r="V187" s="1250"/>
      <c r="W187" s="1266"/>
      <c r="X187" s="1340"/>
      <c r="Z187" s="1254"/>
      <c r="AA187" s="1266"/>
      <c r="AB187" s="1266"/>
      <c r="AC187" s="1256"/>
      <c r="AD187" s="1341"/>
      <c r="AE187" s="1341"/>
      <c r="AF187" s="1342"/>
      <c r="AH187" s="1266"/>
      <c r="AI187" s="1266"/>
    </row>
    <row r="188" spans="1:43" s="1246" customFormat="1" ht="14.25">
      <c r="A188" s="1246">
        <f t="shared" si="1"/>
        <v>53</v>
      </c>
      <c r="L188" s="1234"/>
      <c r="M188" s="1261"/>
      <c r="N188" s="1263"/>
      <c r="O188" s="1263"/>
      <c r="P188" s="1263"/>
      <c r="Q188" s="1251"/>
      <c r="R188" s="1251"/>
      <c r="S188" s="1264"/>
      <c r="T188" s="1250"/>
      <c r="U188" s="1250"/>
      <c r="V188" s="1250"/>
      <c r="W188" s="1266"/>
      <c r="X188" s="1340"/>
      <c r="Z188" s="1254"/>
      <c r="AA188" s="1266"/>
      <c r="AB188" s="1266"/>
      <c r="AC188" s="1256"/>
      <c r="AD188" s="1341"/>
      <c r="AE188" s="1341"/>
      <c r="AF188" s="1342"/>
      <c r="AH188" s="1266"/>
      <c r="AI188" s="1266"/>
    </row>
    <row r="189" spans="1:43" s="1246" customFormat="1" ht="14.25">
      <c r="A189" s="1246">
        <f t="shared" si="1"/>
        <v>54</v>
      </c>
      <c r="L189" s="1234"/>
      <c r="M189" s="1261"/>
      <c r="N189" s="1263"/>
      <c r="O189" s="1263"/>
      <c r="P189" s="1263"/>
      <c r="Q189" s="1251"/>
      <c r="R189" s="1251"/>
      <c r="S189" s="1264"/>
      <c r="T189" s="1250"/>
      <c r="U189" s="1250"/>
      <c r="V189" s="1250"/>
      <c r="W189" s="1266"/>
      <c r="X189" s="1340"/>
      <c r="Z189" s="1254"/>
      <c r="AA189" s="1266"/>
      <c r="AB189" s="1266"/>
      <c r="AC189" s="1256"/>
      <c r="AD189" s="1341"/>
      <c r="AE189" s="1341"/>
      <c r="AF189" s="1342"/>
      <c r="AH189" s="1266"/>
      <c r="AI189" s="1266"/>
    </row>
    <row r="190" spans="1:43" s="1246" customFormat="1" ht="14.25">
      <c r="A190" s="1246">
        <f t="shared" si="1"/>
        <v>55</v>
      </c>
      <c r="L190" s="1234"/>
      <c r="M190" s="1261"/>
      <c r="N190" s="1263"/>
      <c r="O190" s="1263"/>
      <c r="P190" s="1263"/>
      <c r="Q190" s="1251"/>
      <c r="R190" s="1251"/>
      <c r="S190" s="1264"/>
      <c r="T190" s="1250"/>
      <c r="U190" s="1250"/>
      <c r="V190" s="1250"/>
      <c r="W190" s="1266"/>
      <c r="X190" s="1340"/>
      <c r="Z190" s="1254"/>
      <c r="AA190" s="1266"/>
      <c r="AB190" s="1266"/>
      <c r="AC190" s="1256"/>
      <c r="AD190" s="1341"/>
      <c r="AE190" s="1341"/>
      <c r="AF190" s="1342"/>
      <c r="AH190" s="1266"/>
      <c r="AI190" s="1266"/>
    </row>
    <row r="191" spans="1:43" s="1246" customFormat="1" ht="14.25">
      <c r="A191" s="1246">
        <f t="shared" si="1"/>
        <v>56</v>
      </c>
      <c r="L191" s="1234"/>
      <c r="M191" s="1261"/>
      <c r="N191" s="1263"/>
      <c r="O191" s="1263"/>
      <c r="P191" s="1263"/>
      <c r="Q191" s="1251"/>
      <c r="R191" s="1251"/>
      <c r="S191" s="1264"/>
      <c r="T191" s="1250"/>
      <c r="U191" s="1250"/>
      <c r="V191" s="1250"/>
      <c r="W191" s="1266"/>
      <c r="X191" s="1340"/>
      <c r="Z191" s="1254"/>
      <c r="AA191" s="1266"/>
      <c r="AB191" s="1266"/>
      <c r="AC191" s="1256"/>
      <c r="AD191" s="1341"/>
      <c r="AE191" s="1341"/>
      <c r="AF191" s="1342"/>
      <c r="AH191" s="1266"/>
      <c r="AI191" s="1266"/>
    </row>
    <row r="192" spans="1:43" s="1246" customFormat="1" ht="14.25">
      <c r="A192" s="1246">
        <f t="shared" si="1"/>
        <v>57</v>
      </c>
      <c r="L192" s="1234"/>
      <c r="M192" s="1261"/>
      <c r="N192" s="1263"/>
      <c r="O192" s="1263"/>
      <c r="P192" s="1263"/>
      <c r="Q192" s="1251"/>
      <c r="R192" s="1251"/>
      <c r="S192" s="1264"/>
      <c r="T192" s="1250"/>
      <c r="U192" s="1250"/>
      <c r="V192" s="1250"/>
      <c r="W192" s="1266"/>
      <c r="X192" s="1340"/>
      <c r="Z192" s="1254"/>
      <c r="AA192" s="1266"/>
      <c r="AB192" s="1266"/>
      <c r="AC192" s="1256"/>
      <c r="AD192" s="1341"/>
      <c r="AE192" s="1341"/>
      <c r="AF192" s="1342"/>
      <c r="AH192" s="1266"/>
      <c r="AI192" s="1266"/>
    </row>
    <row r="193" spans="1:40" s="1246" customFormat="1" ht="14.25">
      <c r="A193" s="1246">
        <f t="shared" si="1"/>
        <v>58</v>
      </c>
      <c r="L193" s="1234"/>
      <c r="M193" s="1261"/>
      <c r="N193" s="1263"/>
      <c r="O193" s="1263"/>
      <c r="P193" s="1263"/>
      <c r="Q193" s="1251"/>
      <c r="R193" s="1251"/>
      <c r="S193" s="1264"/>
      <c r="T193" s="1250"/>
      <c r="U193" s="1250"/>
      <c r="V193" s="1250"/>
      <c r="W193" s="1266"/>
      <c r="X193" s="1340"/>
      <c r="Z193" s="1254"/>
      <c r="AA193" s="1266"/>
      <c r="AB193" s="1266"/>
      <c r="AC193" s="1256"/>
      <c r="AD193" s="1341"/>
      <c r="AE193" s="1341"/>
      <c r="AF193" s="1342"/>
      <c r="AH193" s="1266"/>
      <c r="AI193" s="1266"/>
    </row>
    <row r="194" spans="1:40" s="1246" customFormat="1" ht="14.25">
      <c r="A194" s="1246">
        <f t="shared" si="1"/>
        <v>59</v>
      </c>
      <c r="L194" s="1234"/>
      <c r="M194" s="1261"/>
      <c r="N194" s="1263"/>
      <c r="O194" s="1263"/>
      <c r="P194" s="1263"/>
      <c r="Q194" s="1251"/>
      <c r="R194" s="1251"/>
      <c r="S194" s="1264"/>
      <c r="T194" s="1250"/>
      <c r="U194" s="1250"/>
      <c r="V194" s="1250"/>
      <c r="W194" s="1266"/>
      <c r="X194" s="1340"/>
      <c r="Z194" s="1254"/>
      <c r="AA194" s="1266"/>
      <c r="AB194" s="1266"/>
      <c r="AC194" s="1256"/>
      <c r="AD194" s="1341"/>
      <c r="AE194" s="1341"/>
      <c r="AF194" s="1342"/>
      <c r="AH194" s="1266"/>
      <c r="AI194" s="1266"/>
    </row>
    <row r="195" spans="1:40" s="1246" customFormat="1" ht="14.25">
      <c r="A195" s="1246">
        <f t="shared" si="1"/>
        <v>60</v>
      </c>
      <c r="L195" s="1234"/>
      <c r="M195" s="1261"/>
      <c r="N195" s="1263"/>
      <c r="O195" s="1263"/>
      <c r="P195" s="1263"/>
      <c r="Q195" s="1251"/>
      <c r="R195" s="1251"/>
      <c r="S195" s="1264"/>
      <c r="T195" s="1250"/>
      <c r="U195" s="1250"/>
      <c r="V195" s="1250"/>
      <c r="W195" s="1266"/>
      <c r="X195" s="1340"/>
      <c r="Z195" s="1254"/>
      <c r="AA195" s="1266"/>
      <c r="AB195" s="1266"/>
      <c r="AC195" s="1256"/>
      <c r="AD195" s="1341"/>
      <c r="AE195" s="1341"/>
      <c r="AF195" s="1342"/>
      <c r="AH195" s="1266"/>
      <c r="AI195" s="1266"/>
    </row>
    <row r="196" spans="1:40" s="1246" customFormat="1" ht="14.25">
      <c r="A196" s="1246">
        <f t="shared" si="1"/>
        <v>61</v>
      </c>
      <c r="L196" s="1234"/>
      <c r="M196" s="1261"/>
      <c r="N196" s="1263"/>
      <c r="O196" s="1263"/>
      <c r="P196" s="1263"/>
      <c r="Q196" s="1251"/>
      <c r="R196" s="1251"/>
      <c r="S196" s="1264"/>
      <c r="T196" s="1250"/>
      <c r="U196" s="1250"/>
      <c r="V196" s="1250"/>
      <c r="W196" s="1266"/>
      <c r="X196" s="1340"/>
      <c r="Z196" s="1254"/>
      <c r="AA196" s="1266"/>
      <c r="AB196" s="1266"/>
      <c r="AC196" s="1256"/>
      <c r="AD196" s="1341"/>
      <c r="AE196" s="1341"/>
      <c r="AF196" s="1342"/>
      <c r="AH196" s="1266"/>
      <c r="AI196" s="1266"/>
    </row>
    <row r="197" spans="1:40" s="1246" customFormat="1" ht="14.25">
      <c r="A197" s="1246">
        <f t="shared" si="1"/>
        <v>62</v>
      </c>
      <c r="L197" s="1234"/>
      <c r="M197" s="1261"/>
      <c r="N197" s="1263"/>
      <c r="O197" s="1263"/>
      <c r="P197" s="1263"/>
      <c r="Q197" s="1251"/>
      <c r="R197" s="1251"/>
      <c r="S197" s="1264"/>
      <c r="T197" s="1250"/>
      <c r="U197" s="1250"/>
      <c r="V197" s="1250"/>
      <c r="W197" s="1266"/>
      <c r="X197" s="1340"/>
      <c r="Z197" s="1254"/>
      <c r="AA197" s="1266"/>
      <c r="AB197" s="1266"/>
      <c r="AC197" s="1256"/>
      <c r="AD197" s="1341"/>
      <c r="AE197" s="1341"/>
      <c r="AF197" s="1342"/>
      <c r="AH197" s="1266"/>
      <c r="AI197" s="1266"/>
    </row>
    <row r="198" spans="1:40" s="1246" customFormat="1" ht="14.25">
      <c r="A198" s="1246">
        <f t="shared" si="1"/>
        <v>63</v>
      </c>
      <c r="E198" s="1254"/>
      <c r="F198" s="1254"/>
      <c r="G198" s="1254"/>
      <c r="H198" s="1254"/>
      <c r="I198" s="1254"/>
      <c r="J198" s="1254"/>
      <c r="K198" s="1254"/>
      <c r="L198" s="1234"/>
      <c r="M198" s="1261"/>
      <c r="N198" s="1263"/>
      <c r="O198" s="1263"/>
      <c r="P198" s="1263"/>
      <c r="Q198" s="1251"/>
      <c r="R198" s="1251"/>
      <c r="S198" s="1264"/>
      <c r="T198" s="1250"/>
      <c r="U198" s="1250"/>
      <c r="V198" s="1250"/>
      <c r="W198" s="1266"/>
      <c r="X198" s="1340"/>
      <c r="Z198" s="1254"/>
      <c r="AA198" s="1266"/>
      <c r="AB198" s="1266"/>
      <c r="AC198" s="1256"/>
      <c r="AD198" s="1341"/>
      <c r="AE198" s="1341"/>
      <c r="AF198" s="1342"/>
      <c r="AH198" s="1266"/>
      <c r="AI198" s="1266"/>
    </row>
    <row r="199" spans="1:40" s="1246" customFormat="1" ht="14.25">
      <c r="L199" s="1233"/>
      <c r="M199" s="1261"/>
      <c r="N199" s="1263"/>
      <c r="O199" s="1263"/>
      <c r="P199" s="1263"/>
      <c r="Q199" s="1251"/>
      <c r="R199" s="1251"/>
      <c r="S199" s="1252"/>
      <c r="T199" s="1250"/>
      <c r="U199" s="1250"/>
      <c r="V199" s="1250"/>
      <c r="W199" s="1255"/>
      <c r="X199" s="1259"/>
      <c r="Z199" s="1254"/>
      <c r="AA199" s="1255"/>
      <c r="AB199" s="1255"/>
      <c r="AC199" s="1256"/>
      <c r="AD199" s="1257"/>
      <c r="AE199" s="1257"/>
      <c r="AF199" s="1258"/>
      <c r="AH199" s="1255"/>
      <c r="AI199" s="1255"/>
    </row>
    <row r="200" spans="1:40" s="1246" customFormat="1" ht="14.25">
      <c r="L200" s="1233"/>
      <c r="M200" s="1261"/>
      <c r="N200" s="1263"/>
      <c r="O200" s="1263"/>
      <c r="P200" s="1263"/>
      <c r="Q200" s="1251"/>
      <c r="R200" s="1251"/>
      <c r="S200" s="1252"/>
      <c r="T200" s="1250"/>
      <c r="U200" s="1250"/>
      <c r="V200" s="1250"/>
      <c r="W200" s="1255"/>
      <c r="X200" s="1259"/>
      <c r="Z200" s="1254"/>
      <c r="AA200" s="1255"/>
      <c r="AB200" s="1255"/>
      <c r="AC200" s="1256"/>
      <c r="AD200" s="1257"/>
      <c r="AE200" s="1257"/>
      <c r="AF200" s="1258"/>
      <c r="AH200" s="1255"/>
      <c r="AI200" s="1255"/>
    </row>
    <row r="201" spans="1:40" s="1246" customFormat="1" ht="14.25">
      <c r="L201" s="1233"/>
      <c r="M201" s="1261"/>
      <c r="N201" s="1263"/>
      <c r="O201" s="1263"/>
      <c r="P201" s="1263"/>
      <c r="Q201" s="1251"/>
      <c r="R201" s="1251"/>
      <c r="S201" s="1252"/>
      <c r="T201" s="1250"/>
      <c r="U201" s="1250"/>
      <c r="V201" s="1250"/>
      <c r="W201" s="1255"/>
      <c r="X201" s="1259"/>
      <c r="Z201" s="1254"/>
      <c r="AA201" s="1255"/>
      <c r="AB201" s="1255"/>
      <c r="AC201" s="1256"/>
      <c r="AD201" s="1257"/>
      <c r="AE201" s="1257"/>
      <c r="AF201" s="1258"/>
      <c r="AH201" s="1255"/>
      <c r="AI201" s="1255"/>
    </row>
    <row r="202" spans="1:40" s="1246" customFormat="1" ht="14.25">
      <c r="L202" s="1234"/>
      <c r="M202" s="1261"/>
      <c r="N202" s="1263"/>
      <c r="O202" s="1263"/>
      <c r="P202" s="1263"/>
      <c r="Q202" s="1251"/>
      <c r="R202" s="1251"/>
      <c r="S202" s="1264"/>
      <c r="T202" s="1250"/>
      <c r="U202" s="1250"/>
      <c r="V202" s="1250"/>
      <c r="W202" s="1266"/>
      <c r="X202" s="1259"/>
      <c r="Z202" s="1254"/>
      <c r="AA202" s="1266"/>
      <c r="AB202" s="1266"/>
      <c r="AC202" s="1256"/>
      <c r="AD202" s="1341"/>
      <c r="AE202" s="1341"/>
      <c r="AF202" s="1258"/>
      <c r="AH202" s="1266"/>
      <c r="AI202" s="1266"/>
    </row>
    <row r="203" spans="1:40" s="1246" customFormat="1" ht="14.25">
      <c r="L203" s="1234"/>
      <c r="M203" s="1261"/>
      <c r="N203" s="1263"/>
      <c r="O203" s="1263"/>
      <c r="P203" s="1263"/>
      <c r="Q203" s="1251"/>
      <c r="R203" s="1251"/>
      <c r="S203" s="1264"/>
      <c r="T203" s="1250"/>
      <c r="U203" s="1250"/>
      <c r="V203" s="1250"/>
      <c r="W203" s="1266"/>
      <c r="X203" s="1340"/>
      <c r="Z203" s="1254"/>
      <c r="AA203" s="1266"/>
      <c r="AB203" s="1266"/>
      <c r="AC203" s="1256"/>
      <c r="AD203" s="1341"/>
      <c r="AE203" s="1341"/>
      <c r="AF203" s="1342"/>
      <c r="AH203" s="1266"/>
      <c r="AI203" s="1266"/>
    </row>
    <row r="204" spans="1:40" s="1246" customFormat="1" ht="14.25">
      <c r="L204" s="1233"/>
      <c r="M204" s="1261"/>
      <c r="N204" s="1263"/>
      <c r="O204" s="1263"/>
      <c r="P204" s="1263"/>
      <c r="Q204" s="1251"/>
      <c r="R204" s="1251"/>
      <c r="S204" s="1252"/>
      <c r="T204" s="1250"/>
      <c r="U204" s="1250"/>
      <c r="V204" s="1250"/>
      <c r="W204" s="1255"/>
      <c r="X204" s="1340"/>
      <c r="Z204" s="1254"/>
      <c r="AA204" s="1255"/>
      <c r="AB204" s="1255"/>
      <c r="AC204" s="1256"/>
      <c r="AD204" s="1257"/>
      <c r="AE204" s="1257"/>
      <c r="AF204" s="1342"/>
      <c r="AH204" s="1255"/>
      <c r="AI204" s="1255"/>
    </row>
    <row r="205" spans="1:40" s="1246" customFormat="1" ht="14.25">
      <c r="L205" s="1233"/>
      <c r="M205" s="1261"/>
      <c r="N205" s="1263"/>
      <c r="O205" s="1263"/>
      <c r="P205" s="1263"/>
      <c r="Q205" s="1251"/>
      <c r="R205" s="1251"/>
      <c r="S205" s="1252"/>
      <c r="T205" s="1250"/>
      <c r="U205" s="1250"/>
      <c r="V205" s="1250"/>
      <c r="W205" s="1255"/>
      <c r="X205" s="1259"/>
      <c r="Z205" s="1254"/>
      <c r="AA205" s="1255"/>
      <c r="AB205" s="1255"/>
      <c r="AC205" s="1256"/>
      <c r="AD205" s="1257"/>
      <c r="AE205" s="1257"/>
      <c r="AF205" s="1258"/>
      <c r="AH205" s="1255"/>
      <c r="AI205" s="1255"/>
    </row>
    <row r="206" spans="1:40" s="1254" customFormat="1" ht="14.25">
      <c r="A206" s="1246"/>
      <c r="B206" s="1246"/>
      <c r="C206" s="1246"/>
      <c r="D206" s="1246"/>
      <c r="E206" s="1246"/>
      <c r="F206" s="1246"/>
      <c r="G206" s="1246"/>
      <c r="H206" s="1246"/>
      <c r="I206" s="1246"/>
      <c r="J206" s="1246"/>
      <c r="K206" s="1246"/>
      <c r="L206" s="1233"/>
      <c r="M206" s="1261"/>
      <c r="N206" s="1263"/>
      <c r="O206" s="1263"/>
      <c r="P206" s="1263"/>
      <c r="Q206" s="1251"/>
      <c r="R206" s="1251"/>
      <c r="S206" s="1252"/>
      <c r="T206" s="1250"/>
      <c r="U206" s="1250"/>
      <c r="V206" s="1250"/>
      <c r="W206" s="1255"/>
      <c r="X206" s="1259"/>
      <c r="Y206" s="1246"/>
      <c r="AA206" s="1255"/>
      <c r="AB206" s="1255"/>
      <c r="AC206" s="1256"/>
      <c r="AD206" s="1257"/>
      <c r="AE206" s="1257"/>
      <c r="AF206" s="1258"/>
      <c r="AG206" s="1246"/>
      <c r="AH206" s="1255"/>
      <c r="AI206" s="1255"/>
      <c r="AJ206" s="1246"/>
      <c r="AK206" s="1246"/>
      <c r="AL206" s="1246"/>
      <c r="AM206" s="1246"/>
      <c r="AN206" s="1246"/>
    </row>
    <row r="207" spans="1:40" s="1254" customFormat="1" ht="14.25">
      <c r="A207" s="1246"/>
      <c r="B207" s="1246"/>
      <c r="C207" s="1246"/>
      <c r="D207" s="1246"/>
      <c r="E207" s="1246"/>
      <c r="F207" s="1246"/>
      <c r="G207" s="1246"/>
      <c r="H207" s="1246"/>
      <c r="I207" s="1246"/>
      <c r="J207" s="1246"/>
      <c r="K207" s="1246"/>
      <c r="L207" s="1233"/>
      <c r="M207" s="1261"/>
      <c r="N207" s="1263"/>
      <c r="O207" s="1263"/>
      <c r="P207" s="1263"/>
      <c r="Q207" s="1251"/>
      <c r="R207" s="1251"/>
      <c r="S207" s="1252"/>
      <c r="T207" s="1250"/>
      <c r="U207" s="1250"/>
      <c r="V207" s="1250"/>
      <c r="W207" s="1255"/>
      <c r="X207" s="1259"/>
      <c r="Y207" s="1246"/>
      <c r="AA207" s="1255"/>
      <c r="AB207" s="1255"/>
      <c r="AC207" s="1256"/>
      <c r="AD207" s="1257"/>
      <c r="AE207" s="1257"/>
      <c r="AF207" s="1258"/>
      <c r="AG207" s="1246"/>
      <c r="AH207" s="1255"/>
      <c r="AI207" s="1255"/>
      <c r="AJ207" s="1246"/>
      <c r="AK207" s="1246"/>
      <c r="AL207" s="1246"/>
      <c r="AM207" s="1246"/>
      <c r="AN207" s="1246"/>
    </row>
    <row r="208" spans="1:40" s="1246" customFormat="1" ht="14.25">
      <c r="L208" s="1233"/>
      <c r="M208" s="1261"/>
      <c r="N208" s="1263"/>
      <c r="O208" s="1263"/>
      <c r="P208" s="1263"/>
      <c r="Q208" s="1251"/>
      <c r="R208" s="1251"/>
      <c r="S208" s="1252"/>
      <c r="T208" s="1250"/>
      <c r="U208" s="1250"/>
      <c r="V208" s="1250"/>
      <c r="W208" s="1255"/>
      <c r="X208" s="1259"/>
      <c r="Z208" s="1254"/>
      <c r="AA208" s="1255"/>
      <c r="AB208" s="1255"/>
      <c r="AC208" s="1256"/>
      <c r="AD208" s="1257"/>
      <c r="AE208" s="1257"/>
      <c r="AF208" s="1258"/>
      <c r="AH208" s="1255"/>
      <c r="AI208" s="1255"/>
    </row>
    <row r="209" spans="12:35" s="1246" customFormat="1" ht="14.25">
      <c r="L209" s="1233"/>
      <c r="M209" s="1261"/>
      <c r="N209" s="1263"/>
      <c r="O209" s="1263"/>
      <c r="P209" s="1263"/>
      <c r="Q209" s="1251"/>
      <c r="R209" s="1251"/>
      <c r="S209" s="1252"/>
      <c r="T209" s="1250"/>
      <c r="U209" s="1250"/>
      <c r="V209" s="1250"/>
      <c r="W209" s="1255"/>
      <c r="X209" s="1259"/>
      <c r="Z209" s="1254"/>
      <c r="AA209" s="1255"/>
      <c r="AB209" s="1255"/>
      <c r="AC209" s="1256"/>
      <c r="AD209" s="1257"/>
      <c r="AE209" s="1257"/>
      <c r="AF209" s="1258"/>
      <c r="AH209" s="1255"/>
      <c r="AI209" s="1255"/>
    </row>
    <row r="210" spans="12:35" s="1246" customFormat="1" ht="14.25">
      <c r="L210" s="1233"/>
      <c r="M210" s="1261"/>
      <c r="N210" s="1263"/>
      <c r="O210" s="1263"/>
      <c r="P210" s="1263"/>
      <c r="Q210" s="1251"/>
      <c r="R210" s="1251"/>
      <c r="S210" s="1252"/>
      <c r="T210" s="1250"/>
      <c r="U210" s="1250"/>
      <c r="V210" s="1250"/>
      <c r="W210" s="1255"/>
      <c r="X210" s="1259"/>
      <c r="Z210" s="1254"/>
      <c r="AA210" s="1255"/>
      <c r="AB210" s="1255"/>
      <c r="AC210" s="1256"/>
      <c r="AD210" s="1257"/>
      <c r="AE210" s="1257"/>
      <c r="AF210" s="1258"/>
      <c r="AH210" s="1255"/>
      <c r="AI210" s="1255"/>
    </row>
    <row r="211" spans="12:35" s="1246" customFormat="1" ht="14.25">
      <c r="L211" s="1233"/>
      <c r="M211" s="1261"/>
      <c r="N211" s="1263"/>
      <c r="O211" s="1263"/>
      <c r="P211" s="1263"/>
      <c r="Q211" s="1251"/>
      <c r="R211" s="1251"/>
      <c r="S211" s="1252"/>
      <c r="T211" s="1250"/>
      <c r="U211" s="1250"/>
      <c r="V211" s="1250"/>
      <c r="W211" s="1255"/>
      <c r="X211" s="1259"/>
      <c r="Z211" s="1254"/>
      <c r="AA211" s="1255"/>
      <c r="AB211" s="1255"/>
      <c r="AC211" s="1256"/>
      <c r="AD211" s="1257"/>
      <c r="AE211" s="1257"/>
      <c r="AF211" s="1258"/>
      <c r="AH211" s="1255"/>
      <c r="AI211" s="1255"/>
    </row>
    <row r="212" spans="12:35" s="1246" customFormat="1" ht="14.25">
      <c r="L212" s="1233"/>
      <c r="M212" s="1261"/>
      <c r="N212" s="1263"/>
      <c r="O212" s="1263"/>
      <c r="P212" s="1263"/>
      <c r="Q212" s="1251"/>
      <c r="R212" s="1251"/>
      <c r="S212" s="1252"/>
      <c r="T212" s="1250"/>
      <c r="U212" s="1250"/>
      <c r="V212" s="1250"/>
      <c r="W212" s="1255"/>
      <c r="X212" s="1259"/>
      <c r="Z212" s="1254"/>
      <c r="AA212" s="1255"/>
      <c r="AB212" s="1255"/>
      <c r="AC212" s="1256"/>
      <c r="AD212" s="1257"/>
      <c r="AE212" s="1257"/>
      <c r="AF212" s="1258"/>
      <c r="AH212" s="1255"/>
      <c r="AI212" s="1255"/>
    </row>
    <row r="213" spans="12:35" s="1246" customFormat="1" ht="14.25">
      <c r="L213" s="1233"/>
      <c r="M213" s="1261"/>
      <c r="N213" s="1263"/>
      <c r="O213" s="1263"/>
      <c r="P213" s="1263"/>
      <c r="Q213" s="1251"/>
      <c r="R213" s="1251"/>
      <c r="S213" s="1252"/>
      <c r="T213" s="1250"/>
      <c r="U213" s="1250"/>
      <c r="V213" s="1250"/>
      <c r="W213" s="1255"/>
      <c r="X213" s="1259"/>
      <c r="Z213" s="1254"/>
      <c r="AA213" s="1255"/>
      <c r="AB213" s="1255"/>
      <c r="AC213" s="1256"/>
      <c r="AD213" s="1257"/>
      <c r="AE213" s="1257"/>
      <c r="AF213" s="1258"/>
      <c r="AH213" s="1255"/>
      <c r="AI213" s="1255"/>
    </row>
    <row r="214" spans="12:35" s="1246" customFormat="1" ht="14.25">
      <c r="L214" s="1233"/>
      <c r="M214" s="1261"/>
      <c r="N214" s="1263"/>
      <c r="O214" s="1263"/>
      <c r="P214" s="1263"/>
      <c r="Q214" s="1251"/>
      <c r="R214" s="1251"/>
      <c r="S214" s="1252"/>
      <c r="T214" s="1250"/>
      <c r="U214" s="1250"/>
      <c r="V214" s="1250"/>
      <c r="W214" s="1255"/>
      <c r="X214" s="1259"/>
      <c r="Z214" s="1254"/>
      <c r="AA214" s="1255"/>
      <c r="AB214" s="1255"/>
      <c r="AC214" s="1256"/>
      <c r="AD214" s="1257"/>
      <c r="AE214" s="1257"/>
      <c r="AF214" s="1258"/>
      <c r="AH214" s="1255"/>
      <c r="AI214" s="1255"/>
    </row>
    <row r="215" spans="12:35" s="1246" customFormat="1" ht="14.25">
      <c r="L215" s="1233"/>
      <c r="M215" s="1261"/>
      <c r="N215" s="1263"/>
      <c r="O215" s="1263"/>
      <c r="P215" s="1263"/>
      <c r="Q215" s="1251"/>
      <c r="R215" s="1251"/>
      <c r="S215" s="1252"/>
      <c r="T215" s="1250"/>
      <c r="U215" s="1250"/>
      <c r="V215" s="1250"/>
      <c r="W215" s="1255"/>
      <c r="X215" s="1259"/>
      <c r="Z215" s="1254"/>
      <c r="AA215" s="1255"/>
      <c r="AB215" s="1255"/>
      <c r="AC215" s="1256"/>
      <c r="AD215" s="1257"/>
      <c r="AE215" s="1257"/>
      <c r="AF215" s="1258"/>
      <c r="AH215" s="1255"/>
      <c r="AI215" s="1255"/>
    </row>
    <row r="216" spans="12:35" s="1246" customFormat="1" ht="14.25">
      <c r="L216" s="1233"/>
      <c r="M216" s="1261"/>
      <c r="N216" s="1263"/>
      <c r="O216" s="1263"/>
      <c r="P216" s="1263"/>
      <c r="Q216" s="1251"/>
      <c r="R216" s="1251"/>
      <c r="S216" s="1252"/>
      <c r="T216" s="1250"/>
      <c r="U216" s="1250"/>
      <c r="V216" s="1250"/>
      <c r="W216" s="1255"/>
      <c r="X216" s="1259"/>
      <c r="Z216" s="1254"/>
      <c r="AA216" s="1255"/>
      <c r="AB216" s="1255"/>
      <c r="AC216" s="1256"/>
      <c r="AD216" s="1257"/>
      <c r="AE216" s="1257"/>
      <c r="AF216" s="1258"/>
      <c r="AH216" s="1255"/>
      <c r="AI216" s="1255"/>
    </row>
    <row r="217" spans="12:35" s="1246" customFormat="1" ht="14.25">
      <c r="L217" s="1233"/>
      <c r="M217" s="1261"/>
      <c r="N217" s="1263"/>
      <c r="O217" s="1263"/>
      <c r="P217" s="1263"/>
      <c r="Q217" s="1251"/>
      <c r="R217" s="1251"/>
      <c r="S217" s="1252"/>
      <c r="T217" s="1250"/>
      <c r="U217" s="1250"/>
      <c r="V217" s="1250"/>
      <c r="W217" s="1255"/>
      <c r="X217" s="1259"/>
      <c r="Z217" s="1254"/>
      <c r="AA217" s="1255"/>
      <c r="AB217" s="1255"/>
      <c r="AC217" s="1256"/>
      <c r="AD217" s="1257"/>
      <c r="AE217" s="1257"/>
      <c r="AF217" s="1258"/>
      <c r="AH217" s="1255"/>
      <c r="AI217" s="1255"/>
    </row>
    <row r="218" spans="12:35" s="1246" customFormat="1" ht="14.25">
      <c r="L218" s="1233"/>
      <c r="M218" s="1261"/>
      <c r="N218" s="1263"/>
      <c r="O218" s="1263"/>
      <c r="P218" s="1263"/>
      <c r="Q218" s="1251"/>
      <c r="R218" s="1251"/>
      <c r="S218" s="1252"/>
      <c r="T218" s="1250"/>
      <c r="U218" s="1250"/>
      <c r="V218" s="1250"/>
      <c r="W218" s="1255"/>
      <c r="X218" s="1259"/>
      <c r="Z218" s="1254"/>
      <c r="AA218" s="1255"/>
      <c r="AB218" s="1255"/>
      <c r="AC218" s="1256"/>
      <c r="AD218" s="1257"/>
      <c r="AE218" s="1257"/>
      <c r="AF218" s="1258"/>
      <c r="AH218" s="1255"/>
      <c r="AI218" s="1255"/>
    </row>
    <row r="219" spans="12:35" s="1246" customFormat="1" ht="14.25">
      <c r="L219" s="1233"/>
      <c r="M219" s="1261"/>
      <c r="N219" s="1263"/>
      <c r="O219" s="1263"/>
      <c r="P219" s="1263"/>
      <c r="Q219" s="1251"/>
      <c r="R219" s="1251"/>
      <c r="S219" s="1252"/>
      <c r="T219" s="1250"/>
      <c r="U219" s="1250"/>
      <c r="V219" s="1250"/>
      <c r="W219" s="1255"/>
      <c r="X219" s="1259"/>
      <c r="Z219" s="1254"/>
      <c r="AA219" s="1255"/>
      <c r="AB219" s="1255"/>
      <c r="AC219" s="1256"/>
      <c r="AD219" s="1257"/>
      <c r="AE219" s="1257"/>
      <c r="AF219" s="1258"/>
      <c r="AH219" s="1255"/>
      <c r="AI219" s="1255"/>
    </row>
    <row r="220" spans="12:35" s="1246" customFormat="1" ht="14.25">
      <c r="L220" s="1233"/>
      <c r="M220" s="1261"/>
      <c r="N220" s="1263"/>
      <c r="O220" s="1263"/>
      <c r="P220" s="1263"/>
      <c r="Q220" s="1251"/>
      <c r="R220" s="1251"/>
      <c r="S220" s="1252"/>
      <c r="T220" s="1250"/>
      <c r="U220" s="1250"/>
      <c r="V220" s="1250"/>
      <c r="W220" s="1255"/>
      <c r="X220" s="1259"/>
      <c r="Z220" s="1254"/>
      <c r="AA220" s="1255"/>
      <c r="AB220" s="1255"/>
      <c r="AC220" s="1256"/>
      <c r="AD220" s="1257"/>
      <c r="AE220" s="1257"/>
      <c r="AF220" s="1258"/>
      <c r="AH220" s="1255"/>
      <c r="AI220" s="1255"/>
    </row>
    <row r="221" spans="12:35" s="1246" customFormat="1" ht="14.25">
      <c r="L221" s="1233"/>
      <c r="M221" s="1261"/>
      <c r="N221" s="1263"/>
      <c r="O221" s="1263"/>
      <c r="P221" s="1263"/>
      <c r="Q221" s="1251"/>
      <c r="R221" s="1251"/>
      <c r="S221" s="1252"/>
      <c r="T221" s="1250"/>
      <c r="U221" s="1250"/>
      <c r="V221" s="1250"/>
      <c r="W221" s="1255"/>
      <c r="X221" s="1259"/>
      <c r="Z221" s="1254"/>
      <c r="AA221" s="1255"/>
      <c r="AB221" s="1255"/>
      <c r="AC221" s="1256"/>
      <c r="AD221" s="1257"/>
      <c r="AE221" s="1257"/>
      <c r="AF221" s="1258"/>
      <c r="AH221" s="1255"/>
      <c r="AI221" s="1255"/>
    </row>
    <row r="222" spans="12:35" s="1246" customFormat="1" ht="14.25">
      <c r="L222" s="1233"/>
      <c r="M222" s="1261"/>
      <c r="N222" s="1263"/>
      <c r="O222" s="1263"/>
      <c r="P222" s="1263"/>
      <c r="Q222" s="1251"/>
      <c r="R222" s="1251"/>
      <c r="S222" s="1252"/>
      <c r="T222" s="1250"/>
      <c r="U222" s="1250"/>
      <c r="V222" s="1250"/>
      <c r="W222" s="1255"/>
      <c r="X222" s="1259"/>
      <c r="Z222" s="1254"/>
      <c r="AA222" s="1255"/>
      <c r="AB222" s="1255"/>
      <c r="AC222" s="1256"/>
      <c r="AD222" s="1257"/>
      <c r="AE222" s="1257"/>
      <c r="AF222" s="1258"/>
      <c r="AH222" s="1255"/>
      <c r="AI222" s="1255"/>
    </row>
    <row r="223" spans="12:35" s="1246" customFormat="1" ht="14.25">
      <c r="L223" s="1233"/>
      <c r="M223" s="1261"/>
      <c r="N223" s="1263"/>
      <c r="O223" s="1263"/>
      <c r="P223" s="1263"/>
      <c r="Q223" s="1251"/>
      <c r="R223" s="1251"/>
      <c r="S223" s="1252"/>
      <c r="T223" s="1250"/>
      <c r="U223" s="1250"/>
      <c r="V223" s="1250"/>
      <c r="W223" s="1255"/>
      <c r="X223" s="1259"/>
      <c r="Z223" s="1254"/>
      <c r="AA223" s="1255"/>
      <c r="AB223" s="1255"/>
      <c r="AC223" s="1256"/>
      <c r="AD223" s="1257"/>
      <c r="AE223" s="1257"/>
      <c r="AF223" s="1258"/>
      <c r="AH223" s="1255"/>
      <c r="AI223" s="1255"/>
    </row>
    <row r="224" spans="12:35" s="1246" customFormat="1" ht="14.25">
      <c r="L224" s="1233"/>
      <c r="M224" s="1261"/>
      <c r="N224" s="1263"/>
      <c r="O224" s="1263"/>
      <c r="P224" s="1263"/>
      <c r="Q224" s="1251"/>
      <c r="R224" s="1251"/>
      <c r="S224" s="1252"/>
      <c r="T224" s="1250"/>
      <c r="U224" s="1250"/>
      <c r="V224" s="1250"/>
      <c r="W224" s="1255"/>
      <c r="X224" s="1259"/>
      <c r="Z224" s="1254"/>
      <c r="AA224" s="1255"/>
      <c r="AB224" s="1255"/>
      <c r="AC224" s="1256"/>
      <c r="AD224" s="1257"/>
      <c r="AE224" s="1257"/>
      <c r="AF224" s="1258"/>
      <c r="AH224" s="1255"/>
      <c r="AI224" s="1255"/>
    </row>
    <row r="225" spans="2:35" s="1246" customFormat="1" ht="14.25">
      <c r="L225" s="1233"/>
      <c r="M225" s="1261"/>
      <c r="N225" s="1263"/>
      <c r="O225" s="1263"/>
      <c r="P225" s="1263"/>
      <c r="Q225" s="1251"/>
      <c r="R225" s="1251"/>
      <c r="S225" s="1252"/>
      <c r="T225" s="1250"/>
      <c r="U225" s="1250"/>
      <c r="V225" s="1250"/>
      <c r="W225" s="1255"/>
      <c r="X225" s="1259"/>
      <c r="Z225" s="1254"/>
      <c r="AA225" s="1255"/>
      <c r="AB225" s="1255"/>
      <c r="AC225" s="1256"/>
      <c r="AD225" s="1257"/>
      <c r="AE225" s="1257"/>
      <c r="AF225" s="1258"/>
      <c r="AH225" s="1255"/>
      <c r="AI225" s="1255"/>
    </row>
    <row r="226" spans="2:35" s="1246" customFormat="1" ht="14.25">
      <c r="L226" s="1233"/>
      <c r="M226" s="1261"/>
      <c r="N226" s="1263"/>
      <c r="O226" s="1263"/>
      <c r="P226" s="1263"/>
      <c r="Q226" s="1251"/>
      <c r="R226" s="1251"/>
      <c r="S226" s="1252"/>
      <c r="T226" s="1250"/>
      <c r="U226" s="1250"/>
      <c r="V226" s="1250"/>
      <c r="W226" s="1255"/>
      <c r="X226" s="1259"/>
      <c r="Z226" s="1254"/>
      <c r="AA226" s="1255"/>
      <c r="AB226" s="1255"/>
      <c r="AC226" s="1256"/>
      <c r="AD226" s="1257"/>
      <c r="AE226" s="1257"/>
      <c r="AF226" s="1258"/>
      <c r="AH226" s="1255"/>
      <c r="AI226" s="1255"/>
    </row>
    <row r="227" spans="2:35" s="1246" customFormat="1" ht="14.25">
      <c r="L227" s="1233"/>
      <c r="M227" s="1261"/>
      <c r="N227" s="1263"/>
      <c r="O227" s="1263"/>
      <c r="P227" s="1263"/>
      <c r="Q227" s="1251"/>
      <c r="R227" s="1251"/>
      <c r="S227" s="1252"/>
      <c r="T227" s="1250"/>
      <c r="U227" s="1250"/>
      <c r="V227" s="1250"/>
      <c r="W227" s="1255"/>
      <c r="X227" s="1259"/>
      <c r="Z227" s="1254"/>
      <c r="AA227" s="1255"/>
      <c r="AB227" s="1255"/>
      <c r="AC227" s="1256"/>
      <c r="AD227" s="1257"/>
      <c r="AE227" s="1257"/>
      <c r="AF227" s="1258"/>
      <c r="AH227" s="1255"/>
      <c r="AI227" s="1255"/>
    </row>
    <row r="228" spans="2:35" s="1246" customFormat="1" ht="14.25">
      <c r="L228" s="1233"/>
      <c r="M228" s="1261"/>
      <c r="N228" s="1263"/>
      <c r="O228" s="1263"/>
      <c r="P228" s="1263"/>
      <c r="Q228" s="1251"/>
      <c r="R228" s="1251"/>
      <c r="S228" s="1252"/>
      <c r="T228" s="1250"/>
      <c r="U228" s="1250"/>
      <c r="V228" s="1250"/>
      <c r="W228" s="1255"/>
      <c r="X228" s="1259"/>
      <c r="Z228" s="1254"/>
      <c r="AA228" s="1255"/>
      <c r="AB228" s="1255"/>
      <c r="AC228" s="1256"/>
      <c r="AD228" s="1257"/>
      <c r="AE228" s="1257"/>
      <c r="AF228" s="1258"/>
      <c r="AH228" s="1255"/>
      <c r="AI228" s="1255"/>
    </row>
    <row r="229" spans="2:35" s="1246" customFormat="1" ht="14.25">
      <c r="L229" s="1233"/>
      <c r="M229" s="1261"/>
      <c r="N229" s="1263"/>
      <c r="O229" s="1263"/>
      <c r="P229" s="1263"/>
      <c r="Q229" s="1251"/>
      <c r="R229" s="1251"/>
      <c r="S229" s="1252"/>
      <c r="T229" s="1250"/>
      <c r="U229" s="1250"/>
      <c r="V229" s="1250"/>
      <c r="W229" s="1255"/>
      <c r="X229" s="1259"/>
      <c r="Z229" s="1254"/>
      <c r="AA229" s="1255"/>
      <c r="AB229" s="1255"/>
      <c r="AC229" s="1256"/>
      <c r="AD229" s="1257"/>
      <c r="AE229" s="1257"/>
      <c r="AF229" s="1258"/>
      <c r="AH229" s="1255"/>
      <c r="AI229" s="1255"/>
    </row>
    <row r="230" spans="2:35" s="1246" customFormat="1" ht="14.25">
      <c r="L230" s="1233"/>
      <c r="M230" s="1261"/>
      <c r="N230" s="1263"/>
      <c r="O230" s="1263"/>
      <c r="P230" s="1263"/>
      <c r="Q230" s="1251"/>
      <c r="R230" s="1251"/>
      <c r="S230" s="1252"/>
      <c r="T230" s="1250"/>
      <c r="U230" s="1250"/>
      <c r="V230" s="1250"/>
      <c r="W230" s="1255"/>
      <c r="X230" s="1259"/>
      <c r="Z230" s="1254"/>
      <c r="AA230" s="1255"/>
      <c r="AB230" s="1255"/>
      <c r="AC230" s="1256"/>
      <c r="AD230" s="1257"/>
      <c r="AE230" s="1257"/>
      <c r="AF230" s="1258"/>
      <c r="AH230" s="1255"/>
      <c r="AI230" s="1255"/>
    </row>
    <row r="231" spans="2:35" s="1246" customFormat="1" ht="14.25">
      <c r="L231" s="1233"/>
      <c r="M231" s="1261"/>
      <c r="N231" s="1263"/>
      <c r="O231" s="1263"/>
      <c r="P231" s="1263"/>
      <c r="Q231" s="1251"/>
      <c r="R231" s="1251"/>
      <c r="S231" s="1252"/>
      <c r="T231" s="1250"/>
      <c r="U231" s="1250"/>
      <c r="V231" s="1250"/>
      <c r="W231" s="1255"/>
      <c r="X231" s="1259"/>
      <c r="Z231" s="1254"/>
      <c r="AA231" s="1255"/>
      <c r="AB231" s="1255"/>
      <c r="AC231" s="1256"/>
      <c r="AD231" s="1257"/>
      <c r="AE231" s="1257"/>
      <c r="AF231" s="1258"/>
      <c r="AH231" s="1255"/>
      <c r="AI231" s="1255"/>
    </row>
    <row r="232" spans="2:35" s="1246" customFormat="1" ht="14.25">
      <c r="L232" s="1233"/>
      <c r="M232" s="1261"/>
      <c r="N232" s="1263"/>
      <c r="O232" s="1263"/>
      <c r="P232" s="1263"/>
      <c r="Q232" s="1251"/>
      <c r="R232" s="1251"/>
      <c r="S232" s="1252"/>
      <c r="T232" s="1250"/>
      <c r="U232" s="1250"/>
      <c r="V232" s="1250"/>
      <c r="W232" s="1255"/>
      <c r="X232" s="1259"/>
      <c r="Z232" s="1254"/>
      <c r="AA232" s="1255"/>
      <c r="AB232" s="1255"/>
      <c r="AC232" s="1256"/>
      <c r="AD232" s="1257"/>
      <c r="AE232" s="1257"/>
      <c r="AF232" s="1258"/>
      <c r="AH232" s="1255"/>
      <c r="AI232" s="1255"/>
    </row>
    <row r="233" spans="2:35" s="1246" customFormat="1" ht="14.25">
      <c r="L233" s="1233"/>
      <c r="M233" s="1261"/>
      <c r="N233" s="1263"/>
      <c r="O233" s="1263"/>
      <c r="P233" s="1263"/>
      <c r="Q233" s="1251"/>
      <c r="R233" s="1251"/>
      <c r="S233" s="1252"/>
      <c r="T233" s="1250"/>
      <c r="U233" s="1250"/>
      <c r="V233" s="1250"/>
      <c r="W233" s="1255"/>
      <c r="X233" s="1259"/>
      <c r="Z233" s="1254"/>
      <c r="AA233" s="1255"/>
      <c r="AB233" s="1255"/>
      <c r="AC233" s="1256"/>
      <c r="AD233" s="1257"/>
      <c r="AE233" s="1257"/>
      <c r="AF233" s="1258"/>
      <c r="AH233" s="1255"/>
      <c r="AI233" s="1255"/>
    </row>
    <row r="234" spans="2:35" s="1246" customFormat="1" ht="14.25">
      <c r="L234" s="1233"/>
      <c r="M234" s="1261"/>
      <c r="N234" s="1263"/>
      <c r="O234" s="1263"/>
      <c r="P234" s="1263"/>
      <c r="Q234" s="1251"/>
      <c r="R234" s="1251"/>
      <c r="S234" s="1252"/>
      <c r="T234" s="1250"/>
      <c r="U234" s="1250"/>
      <c r="V234" s="1250"/>
      <c r="W234" s="1255"/>
      <c r="X234" s="1259"/>
      <c r="Z234" s="1254"/>
      <c r="AA234" s="1255"/>
      <c r="AB234" s="1255"/>
      <c r="AC234" s="1256"/>
      <c r="AD234" s="1257"/>
      <c r="AE234" s="1257"/>
      <c r="AF234" s="1258"/>
      <c r="AH234" s="1255"/>
      <c r="AI234" s="1255"/>
    </row>
    <row r="235" spans="2:35" s="1246" customFormat="1" ht="14.25">
      <c r="L235" s="1233"/>
      <c r="M235" s="1261"/>
      <c r="N235" s="1263"/>
      <c r="O235" s="1263"/>
      <c r="P235" s="1263"/>
      <c r="Q235" s="1251"/>
      <c r="R235" s="1251"/>
      <c r="S235" s="1252"/>
      <c r="T235" s="1250"/>
      <c r="U235" s="1250"/>
      <c r="V235" s="1250"/>
      <c r="W235" s="1255"/>
      <c r="X235" s="1259"/>
      <c r="Z235" s="1254"/>
      <c r="AA235" s="1255"/>
      <c r="AB235" s="1255"/>
      <c r="AC235" s="1256"/>
      <c r="AD235" s="1257"/>
      <c r="AE235" s="1257"/>
      <c r="AF235" s="1258"/>
      <c r="AH235" s="1255"/>
      <c r="AI235" s="1255"/>
    </row>
    <row r="236" spans="2:35" s="1246" customFormat="1" ht="14.25">
      <c r="L236" s="1233"/>
      <c r="M236" s="1261"/>
      <c r="N236" s="1263"/>
      <c r="O236" s="1263"/>
      <c r="P236" s="1263"/>
      <c r="Q236" s="1251"/>
      <c r="R236" s="1251"/>
      <c r="S236" s="1252"/>
      <c r="T236" s="1250"/>
      <c r="U236" s="1250"/>
      <c r="V236" s="1250"/>
      <c r="W236" s="1255"/>
      <c r="X236" s="1259"/>
      <c r="Z236" s="1254"/>
      <c r="AA236" s="1255"/>
      <c r="AB236" s="1255"/>
      <c r="AC236" s="1256"/>
      <c r="AD236" s="1257"/>
      <c r="AE236" s="1257"/>
      <c r="AF236" s="1258"/>
      <c r="AH236" s="1255"/>
      <c r="AI236" s="1255"/>
    </row>
    <row r="237" spans="2:35" s="1246" customFormat="1" ht="14.25">
      <c r="L237" s="1233"/>
      <c r="M237" s="1261"/>
      <c r="N237" s="1263"/>
      <c r="O237" s="1263"/>
      <c r="P237" s="1263"/>
      <c r="Q237" s="1251"/>
      <c r="R237" s="1251"/>
      <c r="S237" s="1252"/>
      <c r="T237" s="1250"/>
      <c r="U237" s="1250"/>
      <c r="V237" s="1250"/>
      <c r="W237" s="1255"/>
      <c r="X237" s="1259"/>
      <c r="Z237" s="1254"/>
      <c r="AA237" s="1255"/>
      <c r="AB237" s="1255"/>
      <c r="AC237" s="1256"/>
      <c r="AD237" s="1257"/>
      <c r="AE237" s="1257"/>
      <c r="AF237" s="1258"/>
      <c r="AH237" s="1255"/>
      <c r="AI237" s="1255"/>
    </row>
    <row r="238" spans="2:35" s="1246" customFormat="1" ht="14.25">
      <c r="E238" s="1246" t="s">
        <v>213</v>
      </c>
      <c r="L238" s="1235"/>
      <c r="M238" s="1261"/>
      <c r="N238" s="1263"/>
      <c r="O238" s="1263"/>
      <c r="P238" s="1263"/>
      <c r="Q238" s="1251"/>
      <c r="R238" s="1251"/>
      <c r="S238" s="1252"/>
      <c r="T238" s="1250"/>
      <c r="U238" s="1250"/>
      <c r="V238" s="1250"/>
    </row>
    <row r="239" spans="2:35" s="1246" customFormat="1" ht="14.25">
      <c r="E239" s="1246" t="s">
        <v>214</v>
      </c>
      <c r="L239" s="1235"/>
      <c r="M239" s="1261"/>
      <c r="N239" s="1263"/>
      <c r="O239" s="1263"/>
      <c r="P239" s="1263"/>
      <c r="Q239" s="1251"/>
      <c r="R239" s="1251"/>
      <c r="S239" s="1252"/>
      <c r="T239" s="1250"/>
      <c r="U239" s="1250"/>
      <c r="V239" s="1250"/>
    </row>
    <row r="240" spans="2:35" s="1246" customFormat="1" ht="99.75">
      <c r="B240" s="1387"/>
      <c r="C240" s="1387"/>
      <c r="D240" s="1410" t="s">
        <v>215</v>
      </c>
      <c r="E240" s="1410" t="s">
        <v>216</v>
      </c>
      <c r="F240" s="1626">
        <v>2</v>
      </c>
      <c r="G240" s="1387"/>
      <c r="H240" s="1411" t="s">
        <v>217</v>
      </c>
      <c r="I240" s="1387"/>
      <c r="J240" s="1628" t="s">
        <v>218</v>
      </c>
      <c r="K240" s="1387"/>
      <c r="L240" s="1408"/>
      <c r="M240" s="1409"/>
      <c r="N240" s="1263"/>
      <c r="O240" s="1263"/>
      <c r="P240" s="1263"/>
      <c r="Q240" s="1251"/>
      <c r="R240" s="1251"/>
      <c r="S240" s="1252"/>
      <c r="T240" s="1250"/>
      <c r="U240" s="1250"/>
      <c r="V240" s="1250"/>
    </row>
    <row r="241" spans="1:22" s="1246" customFormat="1" ht="14.25">
      <c r="B241" s="1387"/>
      <c r="C241" s="1387"/>
      <c r="D241" s="1410" t="s">
        <v>215</v>
      </c>
      <c r="E241" s="1410" t="s">
        <v>219</v>
      </c>
      <c r="F241" s="1627"/>
      <c r="G241" s="1387"/>
      <c r="H241" s="1387"/>
      <c r="I241" s="1387"/>
      <c r="J241" s="1629"/>
      <c r="K241" s="1387"/>
      <c r="L241" s="1408"/>
      <c r="M241" s="1409"/>
      <c r="N241" s="1263"/>
      <c r="O241" s="1263"/>
      <c r="P241" s="1263"/>
      <c r="Q241" s="1251"/>
      <c r="R241" s="1251"/>
      <c r="S241" s="1252"/>
      <c r="T241" s="1250"/>
      <c r="U241" s="1250"/>
      <c r="V241" s="1250"/>
    </row>
    <row r="242" spans="1:22" s="1246" customFormat="1" ht="14.25">
      <c r="B242" s="1387"/>
      <c r="C242" s="1387"/>
      <c r="D242" s="1387" t="s">
        <v>215</v>
      </c>
      <c r="E242" s="1387" t="s">
        <v>93</v>
      </c>
      <c r="F242" s="1387"/>
      <c r="G242" s="1387"/>
      <c r="H242" s="1387" t="s">
        <v>220</v>
      </c>
      <c r="I242" s="1387" t="s">
        <v>221</v>
      </c>
      <c r="J242" s="1387" t="s">
        <v>222</v>
      </c>
      <c r="K242" s="1387"/>
      <c r="L242" s="1408"/>
      <c r="M242" s="1409"/>
      <c r="N242" s="1263"/>
      <c r="O242" s="1263"/>
      <c r="P242" s="1263"/>
      <c r="Q242" s="1251"/>
      <c r="R242" s="1251"/>
      <c r="S242" s="1252"/>
      <c r="T242" s="1250"/>
      <c r="U242" s="1250"/>
      <c r="V242" s="1250"/>
    </row>
    <row r="243" spans="1:22" s="1246" customFormat="1" ht="14.25">
      <c r="B243" s="1387"/>
      <c r="C243" s="1387"/>
      <c r="D243" s="1387" t="s">
        <v>215</v>
      </c>
      <c r="E243" s="1387" t="s">
        <v>93</v>
      </c>
      <c r="F243" s="1387"/>
      <c r="G243" s="1387"/>
      <c r="H243" s="1387" t="s">
        <v>223</v>
      </c>
      <c r="I243" s="1387"/>
      <c r="J243" s="1387" t="s">
        <v>222</v>
      </c>
      <c r="K243" s="1387"/>
      <c r="L243" s="1408"/>
      <c r="M243" s="1409"/>
      <c r="N243" s="1263"/>
      <c r="O243" s="1263"/>
      <c r="P243" s="1263"/>
      <c r="Q243" s="1251"/>
      <c r="R243" s="1251"/>
      <c r="S243" s="1252"/>
      <c r="T243" s="1250"/>
      <c r="U243" s="1250"/>
      <c r="V243" s="1250"/>
    </row>
    <row r="244" spans="1:22" s="1246" customFormat="1" ht="14.25">
      <c r="B244" s="1387"/>
      <c r="C244" s="1387"/>
      <c r="D244" s="1387" t="s">
        <v>215</v>
      </c>
      <c r="E244" s="1387"/>
      <c r="F244" s="1387"/>
      <c r="G244" s="1387"/>
      <c r="H244" s="1387"/>
      <c r="I244" s="1387"/>
      <c r="J244" s="1387" t="s">
        <v>222</v>
      </c>
      <c r="K244" s="1387"/>
      <c r="L244" s="1408"/>
      <c r="M244" s="1409"/>
      <c r="N244" s="1263"/>
      <c r="O244" s="1263"/>
      <c r="P244" s="1263"/>
      <c r="Q244" s="1251"/>
      <c r="R244" s="1251"/>
      <c r="S244" s="1252"/>
      <c r="T244" s="1250"/>
      <c r="U244" s="1250"/>
      <c r="V244" s="1250"/>
    </row>
    <row r="245" spans="1:22" s="1246" customFormat="1" thickBot="1">
      <c r="L245" s="1235"/>
      <c r="M245" s="1261"/>
      <c r="N245" s="1263"/>
      <c r="O245" s="1263"/>
      <c r="P245" s="1263"/>
      <c r="Q245" s="1251"/>
      <c r="R245" s="1251"/>
      <c r="S245" s="1252"/>
      <c r="T245" s="1250"/>
      <c r="U245" s="1250"/>
      <c r="V245" s="1250"/>
    </row>
    <row r="246" spans="1:22" s="1246" customFormat="1" ht="16.5" customHeight="1" thickTop="1">
      <c r="A246" s="1381"/>
      <c r="B246" s="1382"/>
      <c r="C246" s="1383"/>
      <c r="D246" s="1394" t="s">
        <v>224</v>
      </c>
      <c r="E246" s="1383" t="s">
        <v>225</v>
      </c>
      <c r="F246" s="1383"/>
      <c r="G246" s="1383" t="s">
        <v>226</v>
      </c>
      <c r="H246" s="1630" t="s">
        <v>227</v>
      </c>
      <c r="I246" s="1383"/>
      <c r="J246" s="1402" t="s">
        <v>228</v>
      </c>
      <c r="K246" s="1383"/>
      <c r="L246" s="1384"/>
      <c r="M246" s="1385"/>
      <c r="N246" s="1263"/>
      <c r="O246" s="1263"/>
      <c r="P246" s="1263"/>
      <c r="Q246" s="1251" t="s">
        <v>229</v>
      </c>
      <c r="R246" s="1251" t="s">
        <v>230</v>
      </c>
      <c r="S246" s="1301"/>
      <c r="T246" s="1250"/>
      <c r="U246" s="1250"/>
      <c r="V246" s="1250"/>
    </row>
    <row r="247" spans="1:22" s="1246" customFormat="1" ht="16.5" customHeight="1">
      <c r="A247" s="1381"/>
      <c r="B247" s="1386"/>
      <c r="C247" s="1387"/>
      <c r="D247" s="1395" t="s">
        <v>224</v>
      </c>
      <c r="E247" s="1387" t="s">
        <v>231</v>
      </c>
      <c r="F247" s="1387"/>
      <c r="G247" s="1387" t="s">
        <v>232</v>
      </c>
      <c r="H247" s="1631"/>
      <c r="I247" s="1387"/>
      <c r="J247" s="1403" t="s">
        <v>228</v>
      </c>
      <c r="K247" s="1387"/>
      <c r="L247" s="1388"/>
      <c r="M247" s="1389"/>
      <c r="N247" s="1263"/>
      <c r="O247" s="1263"/>
      <c r="P247" s="1263"/>
      <c r="Q247" s="1251" t="s">
        <v>229</v>
      </c>
      <c r="R247" s="1251" t="s">
        <v>230</v>
      </c>
      <c r="S247" s="1301"/>
      <c r="T247" s="1250"/>
      <c r="U247" s="1250"/>
      <c r="V247" s="1250"/>
    </row>
    <row r="248" spans="1:22" s="1246" customFormat="1" ht="16.5" customHeight="1">
      <c r="A248" s="1381"/>
      <c r="B248" s="1386"/>
      <c r="C248" s="1387"/>
      <c r="D248" s="1395" t="s">
        <v>224</v>
      </c>
      <c r="E248" s="1387" t="s">
        <v>233</v>
      </c>
      <c r="F248" s="1387"/>
      <c r="G248" s="1387" t="s">
        <v>234</v>
      </c>
      <c r="H248" s="1631"/>
      <c r="I248" s="1387"/>
      <c r="J248" s="1403" t="s">
        <v>228</v>
      </c>
      <c r="K248" s="1387"/>
      <c r="L248" s="1388"/>
      <c r="M248" s="1389"/>
      <c r="N248" s="1263"/>
      <c r="O248" s="1263"/>
      <c r="P248" s="1263"/>
      <c r="Q248" s="1251" t="s">
        <v>229</v>
      </c>
      <c r="R248" s="1251" t="s">
        <v>230</v>
      </c>
      <c r="S248" s="1301"/>
      <c r="T248" s="1250"/>
      <c r="U248" s="1250"/>
      <c r="V248" s="1250"/>
    </row>
    <row r="249" spans="1:22" s="1246" customFormat="1" ht="16.5" customHeight="1">
      <c r="A249" s="1381"/>
      <c r="B249" s="1386"/>
      <c r="C249" s="1387"/>
      <c r="D249" s="1395" t="s">
        <v>224</v>
      </c>
      <c r="E249" s="1387" t="s">
        <v>235</v>
      </c>
      <c r="F249" s="1387"/>
      <c r="G249" s="1387" t="s">
        <v>236</v>
      </c>
      <c r="H249" s="1631"/>
      <c r="I249" s="1387"/>
      <c r="J249" s="1403" t="s">
        <v>228</v>
      </c>
      <c r="K249" s="1387"/>
      <c r="L249" s="1388"/>
      <c r="M249" s="1389"/>
      <c r="N249" s="1263"/>
      <c r="O249" s="1263"/>
      <c r="P249" s="1263"/>
      <c r="Q249" s="1251" t="s">
        <v>229</v>
      </c>
      <c r="R249" s="1251" t="s">
        <v>230</v>
      </c>
      <c r="S249" s="1301"/>
      <c r="T249" s="1250"/>
      <c r="U249" s="1250"/>
      <c r="V249" s="1250"/>
    </row>
    <row r="250" spans="1:22" s="1246" customFormat="1" ht="16.5" customHeight="1">
      <c r="A250" s="1381"/>
      <c r="B250" s="1386"/>
      <c r="C250" s="1387"/>
      <c r="D250" s="1395" t="s">
        <v>224</v>
      </c>
      <c r="E250" s="1387" t="s">
        <v>237</v>
      </c>
      <c r="F250" s="1387"/>
      <c r="G250" s="1387" t="s">
        <v>238</v>
      </c>
      <c r="H250" s="1631" t="s">
        <v>227</v>
      </c>
      <c r="I250" s="1387"/>
      <c r="J250" s="1403" t="s">
        <v>228</v>
      </c>
      <c r="K250" s="1387"/>
      <c r="L250" s="1388"/>
      <c r="M250" s="1389"/>
      <c r="N250" s="1263"/>
      <c r="O250" s="1263"/>
      <c r="P250" s="1263"/>
      <c r="Q250" s="1251" t="s">
        <v>239</v>
      </c>
      <c r="R250" s="1251" t="s">
        <v>240</v>
      </c>
      <c r="S250" s="1301"/>
      <c r="T250" s="1250"/>
      <c r="U250" s="1250"/>
      <c r="V250" s="1250"/>
    </row>
    <row r="251" spans="1:22" s="1246" customFormat="1" ht="16.5" customHeight="1">
      <c r="A251" s="1381"/>
      <c r="B251" s="1386"/>
      <c r="C251" s="1387"/>
      <c r="D251" s="1395" t="s">
        <v>224</v>
      </c>
      <c r="E251" s="1387" t="s">
        <v>241</v>
      </c>
      <c r="F251" s="1387"/>
      <c r="G251" s="1387" t="s">
        <v>242</v>
      </c>
      <c r="H251" s="1631"/>
      <c r="I251" s="1387"/>
      <c r="J251" s="1403" t="s">
        <v>228</v>
      </c>
      <c r="K251" s="1387"/>
      <c r="L251" s="1388"/>
      <c r="M251" s="1389"/>
      <c r="N251" s="1263"/>
      <c r="O251" s="1263"/>
      <c r="P251" s="1263"/>
      <c r="Q251" s="1251" t="s">
        <v>239</v>
      </c>
      <c r="R251" s="1251" t="s">
        <v>240</v>
      </c>
      <c r="S251" s="1301"/>
      <c r="T251" s="1250"/>
      <c r="U251" s="1250"/>
      <c r="V251" s="1250"/>
    </row>
    <row r="252" spans="1:22" s="1246" customFormat="1" ht="16.5" customHeight="1">
      <c r="A252" s="1381"/>
      <c r="B252" s="1386"/>
      <c r="C252" s="1387"/>
      <c r="D252" s="1395" t="s">
        <v>224</v>
      </c>
      <c r="E252" s="1387" t="s">
        <v>243</v>
      </c>
      <c r="F252" s="1387"/>
      <c r="G252" s="1387" t="s">
        <v>244</v>
      </c>
      <c r="H252" s="1631"/>
      <c r="I252" s="1387"/>
      <c r="J252" s="1403" t="s">
        <v>228</v>
      </c>
      <c r="K252" s="1387"/>
      <c r="L252" s="1388"/>
      <c r="M252" s="1389"/>
      <c r="N252" s="1263"/>
      <c r="O252" s="1263"/>
      <c r="P252" s="1263"/>
      <c r="Q252" s="1251" t="s">
        <v>239</v>
      </c>
      <c r="R252" s="1251" t="s">
        <v>240</v>
      </c>
      <c r="S252" s="1301"/>
      <c r="T252" s="1250"/>
      <c r="U252" s="1250"/>
      <c r="V252" s="1250"/>
    </row>
    <row r="253" spans="1:22" s="1246" customFormat="1" ht="16.5" customHeight="1">
      <c r="A253" s="1381"/>
      <c r="B253" s="1386"/>
      <c r="C253" s="1387"/>
      <c r="D253" s="1395" t="s">
        <v>224</v>
      </c>
      <c r="E253" s="1387" t="s">
        <v>245</v>
      </c>
      <c r="F253" s="1387"/>
      <c r="G253" s="1387" t="s">
        <v>246</v>
      </c>
      <c r="H253" s="1631"/>
      <c r="I253" s="1387"/>
      <c r="J253" s="1403" t="s">
        <v>228</v>
      </c>
      <c r="K253" s="1387"/>
      <c r="L253" s="1388"/>
      <c r="M253" s="1389"/>
      <c r="N253" s="1263"/>
      <c r="O253" s="1263"/>
      <c r="P253" s="1263"/>
      <c r="Q253" s="1251" t="s">
        <v>239</v>
      </c>
      <c r="R253" s="1251" t="s">
        <v>240</v>
      </c>
      <c r="S253" s="1301"/>
      <c r="T253" s="1250"/>
      <c r="U253" s="1250"/>
      <c r="V253" s="1250"/>
    </row>
    <row r="254" spans="1:22" s="1246" customFormat="1" ht="16.5" customHeight="1" thickBot="1">
      <c r="A254" s="1381"/>
      <c r="B254" s="1390"/>
      <c r="C254" s="1391"/>
      <c r="D254" s="1396" t="s">
        <v>224</v>
      </c>
      <c r="E254" s="1391" t="s">
        <v>247</v>
      </c>
      <c r="F254" s="1391"/>
      <c r="G254" s="1391" t="s">
        <v>248</v>
      </c>
      <c r="H254" s="1391" t="s">
        <v>227</v>
      </c>
      <c r="I254" s="1391"/>
      <c r="J254" s="1404" t="s">
        <v>228</v>
      </c>
      <c r="K254" s="1391"/>
      <c r="L254" s="1392"/>
      <c r="M254" s="1393"/>
      <c r="N254" s="1263"/>
      <c r="O254" s="1263"/>
      <c r="P254" s="1263"/>
      <c r="Q254" s="1251" t="s">
        <v>249</v>
      </c>
      <c r="R254" s="1251" t="s">
        <v>250</v>
      </c>
      <c r="S254" s="1301"/>
      <c r="T254" s="1250"/>
      <c r="U254" s="1250"/>
      <c r="V254" s="1250"/>
    </row>
    <row r="255" spans="1:22" s="1246" customFormat="1" ht="16.5" customHeight="1" thickTop="1">
      <c r="A255" s="1381"/>
      <c r="B255" s="1375"/>
      <c r="C255" s="1270"/>
      <c r="D255" s="1397" t="s">
        <v>224</v>
      </c>
      <c r="E255" s="1270" t="s">
        <v>251</v>
      </c>
      <c r="F255" s="1372"/>
      <c r="G255" s="1632" t="s">
        <v>252</v>
      </c>
      <c r="H255" s="1271"/>
      <c r="I255" s="1270"/>
      <c r="J255" s="1400" t="s">
        <v>253</v>
      </c>
      <c r="K255" s="1607" t="s">
        <v>254</v>
      </c>
      <c r="L255" s="1236">
        <v>0.1</v>
      </c>
      <c r="M255" s="1272"/>
      <c r="N255" s="1263"/>
      <c r="O255" s="1263"/>
      <c r="P255" s="1263"/>
      <c r="Q255" s="1251"/>
      <c r="R255" s="1251"/>
      <c r="S255" s="1252"/>
      <c r="T255" s="1250"/>
      <c r="U255" s="1250"/>
      <c r="V255" s="1250"/>
    </row>
    <row r="256" spans="1:22" s="1246" customFormat="1" ht="15" customHeight="1">
      <c r="A256" s="1381"/>
      <c r="B256" s="1376"/>
      <c r="C256" s="1273"/>
      <c r="D256" s="1398" t="s">
        <v>224</v>
      </c>
      <c r="E256" s="1273" t="s">
        <v>255</v>
      </c>
      <c r="F256" s="1302"/>
      <c r="G256" s="1633"/>
      <c r="H256" s="1275"/>
      <c r="I256" s="1273"/>
      <c r="J256" s="1401" t="s">
        <v>253</v>
      </c>
      <c r="K256" s="1608"/>
      <c r="L256" s="1237">
        <v>0.1</v>
      </c>
      <c r="M256" s="1276"/>
      <c r="N256" s="1263"/>
      <c r="O256" s="1263"/>
      <c r="P256" s="1263"/>
      <c r="Q256" s="1251"/>
      <c r="R256" s="1251"/>
      <c r="S256" s="1252"/>
      <c r="T256" s="1250"/>
      <c r="U256" s="1250"/>
      <c r="V256" s="1250"/>
    </row>
    <row r="257" spans="1:22" s="1246" customFormat="1" ht="15" customHeight="1">
      <c r="A257" s="1381"/>
      <c r="B257" s="1376"/>
      <c r="C257" s="1277"/>
      <c r="D257" s="1398" t="s">
        <v>224</v>
      </c>
      <c r="E257" s="1273" t="s">
        <v>256</v>
      </c>
      <c r="F257" s="1273"/>
      <c r="G257" s="1274"/>
      <c r="H257" s="1275" t="s">
        <v>257</v>
      </c>
      <c r="I257" s="1273"/>
      <c r="J257" s="1401" t="s">
        <v>253</v>
      </c>
      <c r="K257" s="1608"/>
      <c r="L257" s="1237">
        <v>0.1</v>
      </c>
      <c r="M257" s="1276"/>
      <c r="N257" s="1263"/>
      <c r="O257" s="1263"/>
      <c r="P257" s="1263"/>
      <c r="Q257" s="1251"/>
      <c r="R257" s="1251"/>
      <c r="S257" s="1252"/>
      <c r="T257" s="1250"/>
      <c r="U257" s="1250"/>
      <c r="V257" s="1250"/>
    </row>
    <row r="258" spans="1:22" s="1246" customFormat="1" ht="15" customHeight="1">
      <c r="A258" s="1381"/>
      <c r="B258" s="1376"/>
      <c r="C258" s="1277"/>
      <c r="D258" s="1398" t="s">
        <v>224</v>
      </c>
      <c r="E258" s="1273" t="s">
        <v>258</v>
      </c>
      <c r="F258" s="1273"/>
      <c r="G258" s="1274"/>
      <c r="H258" s="1275"/>
      <c r="I258" s="1273"/>
      <c r="J258" s="1401" t="s">
        <v>253</v>
      </c>
      <c r="K258" s="1608"/>
      <c r="L258" s="1237">
        <v>0.1</v>
      </c>
      <c r="M258" s="1276"/>
      <c r="N258" s="1263"/>
      <c r="O258" s="1263"/>
      <c r="P258" s="1263"/>
      <c r="Q258" s="1251"/>
      <c r="R258" s="1251"/>
      <c r="S258" s="1252"/>
      <c r="T258" s="1250"/>
      <c r="U258" s="1250"/>
      <c r="V258" s="1250"/>
    </row>
    <row r="259" spans="1:22" s="1246" customFormat="1" ht="15" customHeight="1">
      <c r="A259" s="1381"/>
      <c r="B259" s="1376"/>
      <c r="C259" s="1277"/>
      <c r="D259" s="1398" t="s">
        <v>224</v>
      </c>
      <c r="E259" s="1273" t="s">
        <v>259</v>
      </c>
      <c r="F259" s="1273"/>
      <c r="G259" s="1274"/>
      <c r="H259" s="1275"/>
      <c r="I259" s="1273"/>
      <c r="J259" s="1401" t="s">
        <v>253</v>
      </c>
      <c r="K259" s="1608"/>
      <c r="L259" s="1237">
        <v>0.1</v>
      </c>
      <c r="M259" s="1276"/>
      <c r="N259" s="1263"/>
      <c r="O259" s="1263"/>
      <c r="P259" s="1263"/>
      <c r="Q259" s="1251"/>
      <c r="R259" s="1251"/>
      <c r="S259" s="1252"/>
      <c r="T259" s="1250"/>
      <c r="U259" s="1250"/>
      <c r="V259" s="1250"/>
    </row>
    <row r="260" spans="1:22" s="1246" customFormat="1" ht="15" customHeight="1">
      <c r="A260" s="1381"/>
      <c r="B260" s="1376"/>
      <c r="C260" s="1277"/>
      <c r="D260" s="1398" t="s">
        <v>224</v>
      </c>
      <c r="E260" s="1273" t="s">
        <v>259</v>
      </c>
      <c r="F260" s="1273"/>
      <c r="G260" s="1274"/>
      <c r="H260" s="1275"/>
      <c r="I260" s="1273"/>
      <c r="J260" s="1401" t="s">
        <v>253</v>
      </c>
      <c r="K260" s="1608"/>
      <c r="L260" s="1237">
        <v>0.1</v>
      </c>
      <c r="M260" s="1276"/>
      <c r="N260" s="1263"/>
      <c r="O260" s="1263"/>
      <c r="P260" s="1263"/>
      <c r="Q260" s="1251"/>
      <c r="R260" s="1251"/>
      <c r="S260" s="1252"/>
      <c r="T260" s="1250"/>
      <c r="U260" s="1250"/>
      <c r="V260" s="1250"/>
    </row>
    <row r="261" spans="1:22" s="1246" customFormat="1" ht="15" customHeight="1">
      <c r="A261" s="1381"/>
      <c r="B261" s="1376"/>
      <c r="C261" s="1277"/>
      <c r="D261" s="1398" t="s">
        <v>224</v>
      </c>
      <c r="E261" s="1274" t="s">
        <v>260</v>
      </c>
      <c r="F261" s="1274"/>
      <c r="G261" s="1274"/>
      <c r="H261" s="1278"/>
      <c r="I261" s="1274"/>
      <c r="J261" s="1401" t="s">
        <v>253</v>
      </c>
      <c r="K261" s="1608"/>
      <c r="L261" s="1238">
        <v>1</v>
      </c>
      <c r="M261" s="1276"/>
      <c r="N261" s="1263"/>
      <c r="O261" s="1263"/>
      <c r="P261" s="1263"/>
      <c r="Q261" s="1251"/>
      <c r="R261" s="1251"/>
      <c r="S261" s="1252"/>
      <c r="T261" s="1250"/>
      <c r="U261" s="1250"/>
      <c r="V261" s="1250"/>
    </row>
    <row r="262" spans="1:22" s="1246" customFormat="1" ht="99.75">
      <c r="A262" s="1381"/>
      <c r="B262" s="1376"/>
      <c r="C262" s="1277"/>
      <c r="D262" s="1398" t="s">
        <v>224</v>
      </c>
      <c r="E262" s="1273" t="s">
        <v>261</v>
      </c>
      <c r="F262" s="1273"/>
      <c r="G262" s="1278" t="s">
        <v>262</v>
      </c>
      <c r="H262" s="1275" t="s">
        <v>263</v>
      </c>
      <c r="I262" s="1273"/>
      <c r="J262" s="1401" t="s">
        <v>253</v>
      </c>
      <c r="K262" s="1608"/>
      <c r="L262" s="1237">
        <v>0.1</v>
      </c>
      <c r="M262" s="1276"/>
      <c r="N262" s="1263"/>
      <c r="O262" s="1263"/>
      <c r="P262" s="1263"/>
      <c r="Q262" s="1251"/>
      <c r="R262" s="1251"/>
      <c r="S262" s="1252"/>
      <c r="T262" s="1250"/>
      <c r="U262" s="1250"/>
      <c r="V262" s="1250"/>
    </row>
    <row r="263" spans="1:22" s="1246" customFormat="1" ht="29.25" thickBot="1">
      <c r="A263" s="1381"/>
      <c r="B263" s="1377"/>
      <c r="C263" s="1280"/>
      <c r="D263" s="1399" t="s">
        <v>224</v>
      </c>
      <c r="E263" s="1279" t="s">
        <v>264</v>
      </c>
      <c r="F263" s="1279"/>
      <c r="G263" s="1373" t="s">
        <v>265</v>
      </c>
      <c r="H263" s="1281"/>
      <c r="I263" s="1279"/>
      <c r="J263" s="1291" t="s">
        <v>266</v>
      </c>
      <c r="K263" s="1609"/>
      <c r="L263" s="1239">
        <v>0.6</v>
      </c>
      <c r="M263" s="1282"/>
      <c r="N263" s="1263"/>
      <c r="O263" s="1263"/>
      <c r="P263" s="1263"/>
      <c r="Q263" s="1251"/>
      <c r="R263" s="1251"/>
      <c r="S263" s="1252"/>
      <c r="T263" s="1250"/>
      <c r="U263" s="1250"/>
      <c r="V263" s="1250"/>
    </row>
    <row r="264" spans="1:22" s="1246" customFormat="1" ht="16.5" customHeight="1" thickTop="1" thickBot="1">
      <c r="A264" s="1381"/>
      <c r="D264" s="1405"/>
      <c r="J264" s="1406"/>
      <c r="L264" s="1233"/>
      <c r="M264" s="1407"/>
      <c r="N264" s="1263"/>
      <c r="O264" s="1263"/>
      <c r="P264" s="1263"/>
      <c r="Q264" s="1251"/>
      <c r="R264" s="1251"/>
      <c r="S264" s="1301"/>
      <c r="T264" s="1250"/>
      <c r="U264" s="1250"/>
      <c r="V264" s="1250"/>
    </row>
    <row r="265" spans="1:22" s="1246" customFormat="1" ht="58.5" thickTop="1" thickBot="1">
      <c r="A265" s="1381"/>
      <c r="B265" s="1374"/>
      <c r="C265" s="1284"/>
      <c r="D265" s="1285"/>
      <c r="E265" s="1317" t="s">
        <v>267</v>
      </c>
      <c r="F265" s="1317"/>
      <c r="G265" s="1284" t="s">
        <v>268</v>
      </c>
      <c r="H265" s="1317" t="s">
        <v>269</v>
      </c>
      <c r="I265" s="1284" t="s">
        <v>270</v>
      </c>
      <c r="J265" s="1284" t="s">
        <v>212</v>
      </c>
      <c r="K265" s="1284" t="s">
        <v>93</v>
      </c>
      <c r="L265" s="1240">
        <v>0.2</v>
      </c>
      <c r="M265" s="1286"/>
      <c r="N265" s="1263"/>
      <c r="O265" s="1263"/>
      <c r="P265" s="1263"/>
      <c r="Q265" s="1251"/>
      <c r="R265" s="1251"/>
      <c r="S265" s="1252"/>
      <c r="T265" s="1250"/>
      <c r="U265" s="1250"/>
      <c r="V265" s="1250"/>
    </row>
    <row r="266" spans="1:22" s="1246" customFormat="1" thickTop="1">
      <c r="A266" s="1381"/>
      <c r="B266" s="1375"/>
      <c r="C266" s="1270"/>
      <c r="D266" s="1287" t="s">
        <v>224</v>
      </c>
      <c r="E266" s="1270" t="s">
        <v>271</v>
      </c>
      <c r="F266" s="1372"/>
      <c r="G266" s="1634" t="s">
        <v>272</v>
      </c>
      <c r="H266" s="1344"/>
      <c r="I266" s="1270"/>
      <c r="J266" s="1621" t="s">
        <v>218</v>
      </c>
      <c r="K266" s="1270"/>
      <c r="L266" s="1236">
        <v>1</v>
      </c>
      <c r="M266" s="1289"/>
      <c r="Q266" s="1288"/>
      <c r="R266" s="1288"/>
      <c r="S266" s="1252"/>
      <c r="T266" s="1343"/>
      <c r="U266" s="1343"/>
      <c r="V266" s="1343"/>
    </row>
    <row r="267" spans="1:22" s="1246" customFormat="1" ht="15.75" customHeight="1">
      <c r="A267" s="1381"/>
      <c r="B267" s="1376"/>
      <c r="C267" s="1273"/>
      <c r="D267" s="1283" t="s">
        <v>224</v>
      </c>
      <c r="E267" s="1273" t="s">
        <v>273</v>
      </c>
      <c r="F267" s="1293"/>
      <c r="G267" s="1635"/>
      <c r="H267" s="1345"/>
      <c r="I267" s="1273"/>
      <c r="J267" s="1622"/>
      <c r="K267" s="1273"/>
      <c r="L267" s="1237">
        <v>1</v>
      </c>
      <c r="M267" s="1290"/>
      <c r="Q267" s="1288"/>
      <c r="R267" s="1288"/>
      <c r="S267" s="1252"/>
      <c r="T267" s="1343"/>
      <c r="U267" s="1343"/>
      <c r="V267" s="1343"/>
    </row>
    <row r="268" spans="1:22" s="1246" customFormat="1" ht="15" customHeight="1">
      <c r="A268" s="1381"/>
      <c r="B268" s="1376"/>
      <c r="C268" s="1273"/>
      <c r="D268" s="1283" t="s">
        <v>224</v>
      </c>
      <c r="E268" s="1273" t="s">
        <v>274</v>
      </c>
      <c r="F268" s="1293"/>
      <c r="G268" s="1635"/>
      <c r="H268" s="1345"/>
      <c r="I268" s="1273"/>
      <c r="J268" s="1622"/>
      <c r="K268" s="1273"/>
      <c r="L268" s="1237">
        <v>1</v>
      </c>
      <c r="M268" s="1290"/>
      <c r="Q268" s="1288"/>
      <c r="R268" s="1288"/>
      <c r="S268" s="1252"/>
      <c r="T268" s="1343"/>
      <c r="U268" s="1343"/>
      <c r="V268" s="1343"/>
    </row>
    <row r="269" spans="1:22" s="1246" customFormat="1" ht="15" customHeight="1">
      <c r="A269" s="1381"/>
      <c r="B269" s="1376"/>
      <c r="C269" s="1273"/>
      <c r="D269" s="1283" t="s">
        <v>224</v>
      </c>
      <c r="E269" s="1273" t="s">
        <v>275</v>
      </c>
      <c r="F269" s="1293"/>
      <c r="G269" s="1635"/>
      <c r="H269" s="1345"/>
      <c r="I269" s="1273"/>
      <c r="J269" s="1622"/>
      <c r="K269" s="1273"/>
      <c r="L269" s="1237">
        <v>1</v>
      </c>
      <c r="M269" s="1290"/>
      <c r="Q269" s="1288"/>
      <c r="R269" s="1288"/>
      <c r="S269" s="1252"/>
      <c r="T269" s="1343"/>
      <c r="U269" s="1343"/>
      <c r="V269" s="1343"/>
    </row>
    <row r="270" spans="1:22" s="1246" customFormat="1" ht="15.75" customHeight="1" thickBot="1">
      <c r="A270" s="1381"/>
      <c r="B270" s="1377"/>
      <c r="C270" s="1279"/>
      <c r="D270" s="1291" t="s">
        <v>224</v>
      </c>
      <c r="E270" s="1279" t="s">
        <v>276</v>
      </c>
      <c r="F270" s="1312"/>
      <c r="G270" s="1636"/>
      <c r="H270" s="1346" t="s">
        <v>277</v>
      </c>
      <c r="I270" s="1279"/>
      <c r="J270" s="1623"/>
      <c r="K270" s="1279"/>
      <c r="L270" s="1239">
        <v>0</v>
      </c>
      <c r="M270" s="1292"/>
      <c r="Q270" s="1288"/>
      <c r="R270" s="1288"/>
      <c r="S270" s="1252"/>
      <c r="T270" s="1343"/>
      <c r="U270" s="1343"/>
      <c r="V270" s="1343"/>
    </row>
    <row r="271" spans="1:22" s="1246" customFormat="1" ht="15.75" thickTop="1" thickBot="1">
      <c r="A271" s="1381"/>
      <c r="B271" s="1378"/>
      <c r="C271" s="1293"/>
      <c r="D271" s="1296" t="s">
        <v>278</v>
      </c>
      <c r="E271" s="1293" t="s">
        <v>279</v>
      </c>
      <c r="F271" s="1293"/>
      <c r="G271" s="1347"/>
      <c r="H271" s="1293" t="s">
        <v>280</v>
      </c>
      <c r="I271" s="1293"/>
      <c r="J271" s="1347"/>
      <c r="K271" s="1347" t="s">
        <v>281</v>
      </c>
      <c r="L271" s="1348">
        <v>0.1</v>
      </c>
      <c r="M271" s="1294">
        <v>8879.6597742884333</v>
      </c>
      <c r="N271" s="1295">
        <v>44979</v>
      </c>
      <c r="Q271" s="1288"/>
      <c r="R271" s="1288"/>
      <c r="S271" s="1252"/>
      <c r="T271" s="1343"/>
      <c r="U271" s="1343"/>
      <c r="V271" s="1343"/>
    </row>
    <row r="272" spans="1:22" s="1246" customFormat="1" thickTop="1">
      <c r="A272" s="1381"/>
      <c r="B272" s="1375"/>
      <c r="C272" s="1270"/>
      <c r="D272" s="1296" t="s">
        <v>278</v>
      </c>
      <c r="E272" s="1270" t="s">
        <v>282</v>
      </c>
      <c r="F272" s="1372"/>
      <c r="G272" s="1618" t="s">
        <v>283</v>
      </c>
      <c r="H272" s="1610" t="s">
        <v>284</v>
      </c>
      <c r="I272" s="1270"/>
      <c r="J272" s="1621" t="s">
        <v>218</v>
      </c>
      <c r="K272" s="1349"/>
      <c r="L272" s="1350">
        <v>0.5</v>
      </c>
      <c r="M272" s="1289">
        <v>2022</v>
      </c>
      <c r="Q272" s="1288"/>
      <c r="R272" s="1288"/>
      <c r="S272" s="1252"/>
      <c r="T272" s="1343"/>
      <c r="U272" s="1343"/>
      <c r="V272" s="1343"/>
    </row>
    <row r="273" spans="1:35" s="1246" customFormat="1" ht="15" customHeight="1">
      <c r="A273" s="1381"/>
      <c r="B273" s="1376"/>
      <c r="C273" s="1273"/>
      <c r="D273" s="1297" t="s">
        <v>278</v>
      </c>
      <c r="E273" s="1273" t="s">
        <v>285</v>
      </c>
      <c r="F273" s="1293"/>
      <c r="G273" s="1619"/>
      <c r="H273" s="1611"/>
      <c r="I273" s="1273"/>
      <c r="J273" s="1622"/>
      <c r="K273" s="1351"/>
      <c r="L273" s="1352">
        <v>0.5</v>
      </c>
      <c r="M273" s="1290"/>
      <c r="Q273" s="1288"/>
      <c r="R273" s="1288"/>
      <c r="S273" s="1252"/>
      <c r="T273" s="1343"/>
      <c r="U273" s="1343"/>
      <c r="V273" s="1343"/>
    </row>
    <row r="274" spans="1:35" s="1246" customFormat="1" ht="15.75" customHeight="1" thickBot="1">
      <c r="A274" s="1381"/>
      <c r="B274" s="1377"/>
      <c r="C274" s="1279"/>
      <c r="D274" s="1298" t="s">
        <v>278</v>
      </c>
      <c r="E274" s="1279" t="s">
        <v>286</v>
      </c>
      <c r="F274" s="1312"/>
      <c r="G274" s="1620"/>
      <c r="H274" s="1612"/>
      <c r="I274" s="1279"/>
      <c r="J274" s="1623"/>
      <c r="K274" s="1353"/>
      <c r="L274" s="1354">
        <v>0.5</v>
      </c>
      <c r="M274" s="1292"/>
      <c r="Q274" s="1288"/>
      <c r="R274" s="1288"/>
      <c r="S274" s="1252"/>
      <c r="T274" s="1343"/>
      <c r="U274" s="1343"/>
      <c r="V274" s="1343"/>
    </row>
    <row r="275" spans="1:35" s="1246" customFormat="1" ht="72.75" customHeight="1" thickTop="1" thickBot="1">
      <c r="A275" s="1381"/>
      <c r="B275" s="1375"/>
      <c r="C275" s="1270"/>
      <c r="D275" s="1298" t="s">
        <v>278</v>
      </c>
      <c r="E275" s="1299" t="s">
        <v>287</v>
      </c>
      <c r="F275" s="1299"/>
      <c r="G275" s="1349" t="s">
        <v>288</v>
      </c>
      <c r="H275" s="1613" t="s">
        <v>289</v>
      </c>
      <c r="I275" s="1270"/>
      <c r="J275" s="1624" t="s">
        <v>290</v>
      </c>
      <c r="K275" s="1605" t="s">
        <v>52</v>
      </c>
      <c r="L275" s="1350">
        <v>0.8</v>
      </c>
      <c r="M275" s="1289">
        <v>4500</v>
      </c>
      <c r="Q275" s="1251"/>
      <c r="R275" s="1251"/>
      <c r="S275" s="1252"/>
      <c r="T275" s="1250"/>
      <c r="U275" s="1250"/>
      <c r="V275" s="1250"/>
    </row>
    <row r="276" spans="1:35" s="1246" customFormat="1" ht="16.5" customHeight="1" thickTop="1" thickBot="1">
      <c r="A276" s="1381"/>
      <c r="B276" s="1376"/>
      <c r="C276" s="1273"/>
      <c r="D276" s="1298" t="s">
        <v>278</v>
      </c>
      <c r="E276" s="1300" t="s">
        <v>291</v>
      </c>
      <c r="F276" s="1300"/>
      <c r="G276" s="1351" t="s">
        <v>292</v>
      </c>
      <c r="H276" s="1614"/>
      <c r="I276" s="1273"/>
      <c r="J276" s="1625"/>
      <c r="K276" s="1606"/>
      <c r="L276" s="1352">
        <v>0.8</v>
      </c>
      <c r="M276" s="1290"/>
      <c r="Q276" s="1251"/>
      <c r="R276" s="1251"/>
      <c r="S276" s="1252"/>
      <c r="T276" s="1250"/>
      <c r="U276" s="1250"/>
      <c r="V276" s="1250"/>
    </row>
    <row r="277" spans="1:35" s="1246" customFormat="1" ht="16.5" customHeight="1" thickTop="1">
      <c r="A277" s="1381"/>
      <c r="B277" s="1375"/>
      <c r="C277" s="1270"/>
      <c r="D277" s="1296" t="s">
        <v>278</v>
      </c>
      <c r="E277" s="1270" t="s">
        <v>202</v>
      </c>
      <c r="F277" s="1270"/>
      <c r="G277" s="1349"/>
      <c r="H277" s="1270" t="s">
        <v>203</v>
      </c>
      <c r="I277" s="1270"/>
      <c r="J277" s="1349"/>
      <c r="K277" s="1349" t="s">
        <v>293</v>
      </c>
      <c r="L277" s="1350">
        <v>0</v>
      </c>
      <c r="M277" s="1289"/>
      <c r="N277" s="1295"/>
      <c r="Q277" s="1288"/>
      <c r="R277" s="1288"/>
      <c r="S277" s="1252"/>
      <c r="T277" s="1343"/>
      <c r="U277" s="1343"/>
      <c r="V277" s="1343"/>
    </row>
    <row r="278" spans="1:35" s="1246" customFormat="1" ht="16.5" customHeight="1" thickBot="1">
      <c r="A278" s="1381"/>
      <c r="B278" s="1377"/>
      <c r="C278" s="1279"/>
      <c r="D278" s="1298" t="s">
        <v>278</v>
      </c>
      <c r="E278" s="1279" t="s">
        <v>204</v>
      </c>
      <c r="F278" s="1279"/>
      <c r="G278" s="1353"/>
      <c r="H278" s="1279" t="s">
        <v>205</v>
      </c>
      <c r="I278" s="1279"/>
      <c r="J278" s="1353"/>
      <c r="K278" s="1353" t="s">
        <v>293</v>
      </c>
      <c r="L278" s="1354">
        <v>0</v>
      </c>
      <c r="M278" s="1292"/>
      <c r="N278" s="1295"/>
      <c r="Q278" s="1288"/>
      <c r="R278" s="1288"/>
      <c r="S278" s="1252"/>
      <c r="T278" s="1343"/>
      <c r="U278" s="1343"/>
      <c r="V278" s="1343"/>
    </row>
    <row r="279" spans="1:35" s="1246" customFormat="1" ht="16.5" customHeight="1" thickTop="1">
      <c r="A279" s="1381"/>
      <c r="B279" s="1375"/>
      <c r="C279" s="1270"/>
      <c r="D279" s="1296" t="s">
        <v>278</v>
      </c>
      <c r="E279" s="1270" t="s">
        <v>294</v>
      </c>
      <c r="F279" s="1270"/>
      <c r="G279" s="1270"/>
      <c r="H279" s="1610" t="s">
        <v>295</v>
      </c>
      <c r="I279" s="1270"/>
      <c r="J279" s="1615" t="s">
        <v>253</v>
      </c>
      <c r="K279" s="1270"/>
      <c r="L279" s="1236">
        <v>0.1</v>
      </c>
      <c r="M279" s="1272">
        <v>1400</v>
      </c>
      <c r="N279" s="1263"/>
      <c r="O279" s="1263"/>
      <c r="P279" s="1263"/>
      <c r="Q279" s="1251" t="s">
        <v>296</v>
      </c>
      <c r="R279" s="1251"/>
      <c r="S279" s="1301">
        <v>16460.91</v>
      </c>
      <c r="T279" s="1250"/>
      <c r="U279" s="1250"/>
      <c r="V279" s="1250"/>
    </row>
    <row r="280" spans="1:35" s="1246" customFormat="1" ht="16.5" customHeight="1">
      <c r="A280" s="1381"/>
      <c r="B280" s="1376"/>
      <c r="C280" s="1273"/>
      <c r="D280" s="1297" t="s">
        <v>278</v>
      </c>
      <c r="E280" s="1273" t="s">
        <v>294</v>
      </c>
      <c r="F280" s="1273"/>
      <c r="G280" s="1273"/>
      <c r="H280" s="1611"/>
      <c r="I280" s="1273"/>
      <c r="J280" s="1616"/>
      <c r="K280" s="1273"/>
      <c r="L280" s="1237">
        <v>0.1</v>
      </c>
      <c r="M280" s="1276"/>
      <c r="N280" s="1263"/>
      <c r="O280" s="1263"/>
      <c r="P280" s="1263"/>
      <c r="Q280" s="1251"/>
      <c r="R280" s="1251"/>
      <c r="S280" s="1301"/>
      <c r="T280" s="1250"/>
      <c r="U280" s="1250"/>
      <c r="V280" s="1250"/>
    </row>
    <row r="281" spans="1:35" s="1246" customFormat="1" ht="16.5" customHeight="1" thickBot="1">
      <c r="A281" s="1381"/>
      <c r="B281" s="1377"/>
      <c r="C281" s="1279"/>
      <c r="D281" s="1298" t="s">
        <v>278</v>
      </c>
      <c r="E281" s="1279" t="s">
        <v>294</v>
      </c>
      <c r="F281" s="1279"/>
      <c r="G281" s="1279"/>
      <c r="H281" s="1612"/>
      <c r="I281" s="1279"/>
      <c r="J281" s="1617"/>
      <c r="K281" s="1279"/>
      <c r="L281" s="1239">
        <v>0.1</v>
      </c>
      <c r="M281" s="1282"/>
      <c r="N281" s="1263"/>
      <c r="O281" s="1263"/>
      <c r="P281" s="1263"/>
      <c r="Q281" s="1251"/>
      <c r="R281" s="1251"/>
      <c r="S281" s="1301"/>
      <c r="T281" s="1250"/>
      <c r="U281" s="1250"/>
      <c r="V281" s="1250"/>
    </row>
    <row r="282" spans="1:35" s="1246" customFormat="1" thickTop="1">
      <c r="L282" s="1233"/>
      <c r="M282" s="1261"/>
      <c r="N282" s="1263"/>
      <c r="O282" s="1263"/>
      <c r="P282" s="1263"/>
      <c r="Q282" s="1251"/>
      <c r="R282" s="1251"/>
      <c r="S282" s="1252"/>
      <c r="T282" s="1250"/>
      <c r="U282" s="1250"/>
      <c r="V282" s="1250"/>
      <c r="W282" s="1255"/>
      <c r="X282" s="1259"/>
      <c r="Z282" s="1254"/>
      <c r="AA282" s="1255"/>
      <c r="AB282" s="1255"/>
      <c r="AC282" s="1256"/>
      <c r="AD282" s="1257"/>
      <c r="AE282" s="1257"/>
      <c r="AF282" s="1258"/>
      <c r="AH282" s="1255"/>
      <c r="AI282" s="1255"/>
    </row>
    <row r="283" spans="1:35" s="1246" customFormat="1" ht="14.25">
      <c r="L283" s="1233"/>
      <c r="M283" s="1261"/>
      <c r="N283" s="1263"/>
      <c r="O283" s="1263"/>
      <c r="P283" s="1263"/>
      <c r="Q283" s="1251"/>
      <c r="R283" s="1251"/>
      <c r="S283" s="1252"/>
      <c r="T283" s="1250"/>
      <c r="U283" s="1250"/>
      <c r="V283" s="1250"/>
      <c r="W283" s="1255"/>
      <c r="X283" s="1259"/>
      <c r="Z283" s="1254"/>
      <c r="AA283" s="1255"/>
      <c r="AB283" s="1255"/>
      <c r="AC283" s="1256"/>
      <c r="AD283" s="1257"/>
      <c r="AE283" s="1257"/>
      <c r="AF283" s="1258"/>
      <c r="AH283" s="1255"/>
      <c r="AI283" s="1255"/>
    </row>
    <row r="284" spans="1:35" s="1246" customFormat="1" ht="14.25">
      <c r="L284" s="1233"/>
      <c r="M284" s="1261"/>
      <c r="N284" s="1263"/>
      <c r="O284" s="1263"/>
      <c r="P284" s="1263"/>
      <c r="Q284" s="1251"/>
      <c r="R284" s="1251"/>
      <c r="S284" s="1252"/>
      <c r="T284" s="1250"/>
      <c r="U284" s="1250"/>
      <c r="V284" s="1250"/>
      <c r="W284" s="1255"/>
      <c r="X284" s="1259"/>
      <c r="Z284" s="1254"/>
      <c r="AA284" s="1255"/>
      <c r="AB284" s="1255"/>
      <c r="AC284" s="1256"/>
      <c r="AD284" s="1257"/>
      <c r="AE284" s="1257"/>
      <c r="AF284" s="1258"/>
      <c r="AH284" s="1255"/>
      <c r="AI284" s="1255"/>
    </row>
    <row r="285" spans="1:35" s="1246" customFormat="1" ht="14.25">
      <c r="L285" s="1233"/>
      <c r="M285" s="1261"/>
      <c r="N285" s="1263"/>
      <c r="O285" s="1263"/>
      <c r="P285" s="1263"/>
      <c r="Q285" s="1251"/>
      <c r="R285" s="1251"/>
      <c r="S285" s="1252"/>
      <c r="T285" s="1250"/>
      <c r="U285" s="1250"/>
      <c r="V285" s="1250"/>
      <c r="W285" s="1255"/>
      <c r="X285" s="1259"/>
      <c r="Z285" s="1254"/>
      <c r="AA285" s="1255"/>
      <c r="AB285" s="1255"/>
      <c r="AC285" s="1256"/>
      <c r="AD285" s="1257"/>
      <c r="AE285" s="1257"/>
      <c r="AF285" s="1258"/>
      <c r="AH285" s="1255"/>
      <c r="AI285" s="1255"/>
    </row>
    <row r="286" spans="1:35" s="1246" customFormat="1" ht="14.25">
      <c r="L286" s="1233"/>
      <c r="M286" s="1261"/>
      <c r="N286" s="1263"/>
      <c r="O286" s="1263"/>
      <c r="P286" s="1263"/>
      <c r="Q286" s="1251"/>
      <c r="R286" s="1251"/>
      <c r="S286" s="1252"/>
      <c r="T286" s="1250"/>
      <c r="U286" s="1250"/>
      <c r="V286" s="1250"/>
      <c r="W286" s="1255"/>
      <c r="X286" s="1259"/>
      <c r="Z286" s="1254"/>
      <c r="AA286" s="1255"/>
      <c r="AB286" s="1255"/>
      <c r="AC286" s="1256"/>
      <c r="AD286" s="1257"/>
      <c r="AE286" s="1257"/>
      <c r="AF286" s="1258"/>
      <c r="AH286" s="1255"/>
      <c r="AI286" s="1255"/>
    </row>
    <row r="287" spans="1:35" s="1246" customFormat="1" ht="14.25">
      <c r="L287" s="1233"/>
      <c r="M287" s="1261"/>
      <c r="N287" s="1263"/>
      <c r="O287" s="1263"/>
      <c r="P287" s="1263"/>
      <c r="Q287" s="1251"/>
      <c r="R287" s="1251"/>
      <c r="S287" s="1252"/>
      <c r="T287" s="1250"/>
      <c r="U287" s="1250"/>
      <c r="V287" s="1250"/>
      <c r="W287" s="1255"/>
      <c r="X287" s="1259"/>
      <c r="Z287" s="1254"/>
      <c r="AA287" s="1255"/>
      <c r="AB287" s="1255"/>
      <c r="AC287" s="1256"/>
      <c r="AD287" s="1257"/>
      <c r="AE287" s="1257"/>
      <c r="AF287" s="1258"/>
      <c r="AH287" s="1255"/>
      <c r="AI287" s="1255"/>
    </row>
    <row r="288" spans="1:35" s="1246" customFormat="1" ht="14.25">
      <c r="L288" s="1233"/>
      <c r="M288" s="1261"/>
      <c r="N288" s="1263"/>
      <c r="O288" s="1263"/>
      <c r="P288" s="1263"/>
      <c r="Q288" s="1251"/>
      <c r="R288" s="1251"/>
      <c r="S288" s="1252"/>
      <c r="T288" s="1250"/>
      <c r="U288" s="1250"/>
      <c r="V288" s="1250"/>
      <c r="W288" s="1255"/>
      <c r="X288" s="1259"/>
      <c r="Z288" s="1254"/>
      <c r="AA288" s="1255"/>
      <c r="AB288" s="1255"/>
      <c r="AC288" s="1256"/>
      <c r="AD288" s="1257"/>
      <c r="AE288" s="1257"/>
      <c r="AF288" s="1258"/>
      <c r="AH288" s="1255"/>
      <c r="AI288" s="1255"/>
    </row>
    <row r="289" spans="12:35" s="1246" customFormat="1" ht="14.25">
      <c r="L289" s="1233"/>
      <c r="M289" s="1261"/>
      <c r="N289" s="1263"/>
      <c r="O289" s="1263"/>
      <c r="P289" s="1263"/>
      <c r="Q289" s="1251"/>
      <c r="R289" s="1251"/>
      <c r="S289" s="1252"/>
      <c r="T289" s="1250"/>
      <c r="U289" s="1250"/>
      <c r="V289" s="1250"/>
      <c r="W289" s="1255"/>
      <c r="X289" s="1259"/>
      <c r="Z289" s="1254"/>
      <c r="AA289" s="1255"/>
      <c r="AB289" s="1255"/>
      <c r="AC289" s="1256"/>
      <c r="AD289" s="1257"/>
      <c r="AE289" s="1257"/>
      <c r="AF289" s="1258"/>
      <c r="AH289" s="1255"/>
      <c r="AI289" s="1255"/>
    </row>
    <row r="290" spans="12:35" s="1246" customFormat="1" ht="14.25">
      <c r="L290" s="1233"/>
      <c r="M290" s="1261"/>
      <c r="N290" s="1263"/>
      <c r="O290" s="1263"/>
      <c r="P290" s="1263"/>
      <c r="Q290" s="1251"/>
      <c r="R290" s="1251"/>
      <c r="S290" s="1252"/>
      <c r="T290" s="1250"/>
      <c r="U290" s="1250"/>
      <c r="V290" s="1250"/>
      <c r="W290" s="1255"/>
      <c r="X290" s="1259"/>
      <c r="Z290" s="1254"/>
      <c r="AA290" s="1255"/>
      <c r="AB290" s="1255"/>
      <c r="AC290" s="1256"/>
      <c r="AD290" s="1257"/>
      <c r="AE290" s="1257"/>
      <c r="AF290" s="1258"/>
      <c r="AH290" s="1255"/>
      <c r="AI290" s="1255"/>
    </row>
    <row r="291" spans="12:35" s="1246" customFormat="1" ht="14.25">
      <c r="L291" s="1233"/>
      <c r="M291" s="1261"/>
      <c r="N291" s="1263"/>
      <c r="O291" s="1263"/>
      <c r="P291" s="1263"/>
      <c r="Q291" s="1251"/>
      <c r="R291" s="1251"/>
      <c r="S291" s="1252"/>
      <c r="T291" s="1250"/>
      <c r="U291" s="1250"/>
      <c r="V291" s="1250"/>
      <c r="W291" s="1255"/>
      <c r="X291" s="1259"/>
      <c r="Z291" s="1254"/>
      <c r="AA291" s="1255"/>
      <c r="AB291" s="1255"/>
      <c r="AC291" s="1256"/>
      <c r="AD291" s="1257"/>
      <c r="AE291" s="1257"/>
      <c r="AF291" s="1258"/>
      <c r="AH291" s="1255"/>
      <c r="AI291" s="1255"/>
    </row>
    <row r="292" spans="12:35" s="1246" customFormat="1" ht="14.25">
      <c r="L292" s="1233"/>
      <c r="M292" s="1261"/>
      <c r="N292" s="1263"/>
      <c r="O292" s="1263"/>
      <c r="P292" s="1263"/>
      <c r="Q292" s="1251"/>
      <c r="R292" s="1251"/>
      <c r="S292" s="1252"/>
      <c r="T292" s="1250"/>
      <c r="U292" s="1250"/>
      <c r="V292" s="1250"/>
      <c r="W292" s="1255"/>
      <c r="X292" s="1259"/>
      <c r="Z292" s="1254"/>
      <c r="AA292" s="1255"/>
      <c r="AB292" s="1255"/>
      <c r="AC292" s="1256"/>
      <c r="AD292" s="1257"/>
      <c r="AE292" s="1257"/>
      <c r="AF292" s="1258"/>
      <c r="AH292" s="1255"/>
      <c r="AI292" s="1255"/>
    </row>
    <row r="293" spans="12:35" s="1246" customFormat="1" ht="14.25">
      <c r="L293" s="1233"/>
      <c r="M293" s="1261"/>
      <c r="N293" s="1263"/>
      <c r="O293" s="1263"/>
      <c r="P293" s="1263"/>
      <c r="Q293" s="1251"/>
      <c r="R293" s="1251"/>
      <c r="S293" s="1252"/>
      <c r="T293" s="1250"/>
      <c r="U293" s="1250"/>
      <c r="V293" s="1250"/>
      <c r="W293" s="1255"/>
      <c r="X293" s="1259"/>
      <c r="Z293" s="1254"/>
      <c r="AA293" s="1255"/>
      <c r="AB293" s="1255"/>
      <c r="AC293" s="1256"/>
      <c r="AD293" s="1257"/>
      <c r="AE293" s="1257"/>
      <c r="AF293" s="1258"/>
      <c r="AH293" s="1255"/>
      <c r="AI293" s="1255"/>
    </row>
    <row r="294" spans="12:35" s="1246" customFormat="1" ht="14.25">
      <c r="L294" s="1233"/>
      <c r="M294" s="1261"/>
      <c r="N294" s="1263"/>
      <c r="O294" s="1263"/>
      <c r="P294" s="1263"/>
      <c r="Q294" s="1251"/>
      <c r="R294" s="1251"/>
      <c r="S294" s="1252"/>
      <c r="T294" s="1250"/>
      <c r="U294" s="1250"/>
      <c r="V294" s="1250"/>
      <c r="W294" s="1255"/>
      <c r="X294" s="1259"/>
      <c r="Z294" s="1254"/>
      <c r="AA294" s="1255"/>
      <c r="AB294" s="1255"/>
      <c r="AC294" s="1256"/>
      <c r="AD294" s="1257"/>
      <c r="AE294" s="1257"/>
      <c r="AF294" s="1258"/>
      <c r="AH294" s="1255"/>
      <c r="AI294" s="1255"/>
    </row>
    <row r="295" spans="12:35" s="1246" customFormat="1" ht="14.25">
      <c r="L295" s="1233"/>
      <c r="M295" s="1261"/>
      <c r="N295" s="1263"/>
      <c r="O295" s="1263"/>
      <c r="P295" s="1263"/>
      <c r="Q295" s="1251"/>
      <c r="R295" s="1251"/>
      <c r="S295" s="1252"/>
      <c r="T295" s="1250"/>
      <c r="U295" s="1250"/>
      <c r="V295" s="1250"/>
      <c r="W295" s="1255"/>
      <c r="X295" s="1259"/>
      <c r="Z295" s="1254"/>
      <c r="AA295" s="1255"/>
      <c r="AB295" s="1255"/>
      <c r="AC295" s="1256"/>
      <c r="AD295" s="1257"/>
      <c r="AE295" s="1257"/>
      <c r="AF295" s="1258"/>
      <c r="AH295" s="1255"/>
      <c r="AI295" s="1255"/>
    </row>
    <row r="296" spans="12:35" s="1246" customFormat="1" ht="14.25">
      <c r="L296" s="1233"/>
      <c r="M296" s="1261"/>
      <c r="N296" s="1263"/>
      <c r="O296" s="1263"/>
      <c r="P296" s="1263"/>
      <c r="Q296" s="1251"/>
      <c r="R296" s="1251"/>
      <c r="S296" s="1252"/>
      <c r="T296" s="1250"/>
      <c r="U296" s="1250"/>
      <c r="V296" s="1250"/>
      <c r="W296" s="1255"/>
      <c r="X296" s="1259"/>
      <c r="Z296" s="1254"/>
      <c r="AA296" s="1255"/>
      <c r="AB296" s="1255"/>
      <c r="AC296" s="1256"/>
      <c r="AD296" s="1257"/>
      <c r="AE296" s="1257"/>
      <c r="AF296" s="1258"/>
      <c r="AH296" s="1255"/>
      <c r="AI296" s="1255"/>
    </row>
    <row r="297" spans="12:35" s="1246" customFormat="1" ht="14.25">
      <c r="L297" s="1233"/>
      <c r="M297" s="1261"/>
      <c r="N297" s="1263"/>
      <c r="O297" s="1263"/>
      <c r="P297" s="1263"/>
      <c r="Q297" s="1251"/>
      <c r="R297" s="1251"/>
      <c r="S297" s="1252"/>
      <c r="T297" s="1250"/>
      <c r="U297" s="1250"/>
      <c r="V297" s="1250"/>
      <c r="W297" s="1255"/>
      <c r="X297" s="1259"/>
      <c r="Z297" s="1254"/>
      <c r="AA297" s="1255"/>
      <c r="AB297" s="1255"/>
      <c r="AC297" s="1256"/>
      <c r="AD297" s="1257"/>
      <c r="AE297" s="1257"/>
      <c r="AF297" s="1258"/>
      <c r="AH297" s="1255"/>
      <c r="AI297" s="1255"/>
    </row>
    <row r="298" spans="12:35" s="1246" customFormat="1" ht="14.25">
      <c r="L298" s="1233"/>
      <c r="M298" s="1261"/>
      <c r="N298" s="1263"/>
      <c r="O298" s="1263"/>
      <c r="P298" s="1263"/>
      <c r="Q298" s="1251"/>
      <c r="R298" s="1251"/>
      <c r="S298" s="1252"/>
      <c r="T298" s="1250"/>
      <c r="U298" s="1250"/>
      <c r="V298" s="1250"/>
      <c r="W298" s="1255"/>
      <c r="X298" s="1259"/>
      <c r="Z298" s="1254"/>
      <c r="AA298" s="1255"/>
      <c r="AB298" s="1255"/>
      <c r="AC298" s="1256"/>
      <c r="AD298" s="1257"/>
      <c r="AE298" s="1257"/>
      <c r="AF298" s="1258"/>
      <c r="AH298" s="1255"/>
      <c r="AI298" s="1255"/>
    </row>
    <row r="299" spans="12:35" s="1246" customFormat="1" ht="14.25">
      <c r="L299" s="1233"/>
      <c r="M299" s="1261"/>
      <c r="N299" s="1263"/>
      <c r="O299" s="1263"/>
      <c r="P299" s="1263"/>
      <c r="Q299" s="1251"/>
      <c r="R299" s="1251"/>
      <c r="S299" s="1252"/>
      <c r="T299" s="1250"/>
      <c r="U299" s="1250"/>
      <c r="V299" s="1250"/>
      <c r="W299" s="1255"/>
      <c r="X299" s="1259"/>
      <c r="Z299" s="1254"/>
      <c r="AA299" s="1255"/>
      <c r="AB299" s="1255"/>
      <c r="AC299" s="1256"/>
      <c r="AD299" s="1257"/>
      <c r="AE299" s="1257"/>
      <c r="AF299" s="1258"/>
      <c r="AH299" s="1255"/>
      <c r="AI299" s="1255"/>
    </row>
    <row r="300" spans="12:35" s="1246" customFormat="1" ht="14.25">
      <c r="L300" s="1233"/>
      <c r="M300" s="1261"/>
      <c r="N300" s="1263"/>
      <c r="O300" s="1263"/>
      <c r="P300" s="1263"/>
      <c r="Q300" s="1251"/>
      <c r="R300" s="1251"/>
      <c r="S300" s="1252"/>
      <c r="T300" s="1250"/>
      <c r="U300" s="1250"/>
      <c r="V300" s="1250"/>
      <c r="W300" s="1255"/>
      <c r="X300" s="1259"/>
      <c r="Z300" s="1254"/>
      <c r="AA300" s="1255"/>
      <c r="AB300" s="1255"/>
      <c r="AC300" s="1256"/>
      <c r="AD300" s="1257"/>
      <c r="AE300" s="1257"/>
      <c r="AF300" s="1258"/>
      <c r="AH300" s="1255"/>
      <c r="AI300" s="1255"/>
    </row>
    <row r="301" spans="12:35" s="1246" customFormat="1" ht="14.25">
      <c r="L301" s="1233"/>
      <c r="M301" s="1261"/>
      <c r="N301" s="1263"/>
      <c r="O301" s="1263"/>
      <c r="P301" s="1263"/>
      <c r="Q301" s="1251"/>
      <c r="R301" s="1251"/>
      <c r="S301" s="1252"/>
      <c r="T301" s="1250"/>
      <c r="U301" s="1250"/>
      <c r="V301" s="1250"/>
      <c r="W301" s="1255"/>
      <c r="X301" s="1259"/>
      <c r="Z301" s="1254"/>
      <c r="AA301" s="1255"/>
      <c r="AB301" s="1255"/>
      <c r="AC301" s="1256"/>
      <c r="AD301" s="1257"/>
      <c r="AE301" s="1257"/>
      <c r="AF301" s="1258"/>
      <c r="AH301" s="1255"/>
      <c r="AI301" s="1255"/>
    </row>
    <row r="302" spans="12:35" s="1246" customFormat="1" ht="14.25">
      <c r="L302" s="1233"/>
      <c r="M302" s="1261"/>
      <c r="N302" s="1263"/>
      <c r="O302" s="1263"/>
      <c r="P302" s="1263"/>
      <c r="Q302" s="1251"/>
      <c r="R302" s="1251"/>
      <c r="S302" s="1252"/>
      <c r="T302" s="1250"/>
      <c r="U302" s="1250"/>
      <c r="V302" s="1250"/>
      <c r="W302" s="1255"/>
      <c r="X302" s="1259"/>
      <c r="Z302" s="1254"/>
      <c r="AA302" s="1255"/>
      <c r="AB302" s="1255"/>
      <c r="AC302" s="1256"/>
      <c r="AD302" s="1257"/>
      <c r="AE302" s="1257"/>
      <c r="AF302" s="1258"/>
      <c r="AH302" s="1255"/>
      <c r="AI302" s="1255"/>
    </row>
    <row r="303" spans="12:35" s="1246" customFormat="1" ht="14.25">
      <c r="L303" s="1233"/>
      <c r="M303" s="1261"/>
      <c r="N303" s="1263"/>
      <c r="O303" s="1263"/>
      <c r="P303" s="1263"/>
      <c r="Q303" s="1251"/>
      <c r="R303" s="1251"/>
      <c r="S303" s="1252"/>
      <c r="T303" s="1250"/>
      <c r="U303" s="1250"/>
      <c r="V303" s="1250"/>
      <c r="W303" s="1255"/>
      <c r="X303" s="1259"/>
      <c r="Z303" s="1254"/>
      <c r="AA303" s="1255"/>
      <c r="AB303" s="1255"/>
      <c r="AC303" s="1256"/>
      <c r="AD303" s="1257"/>
      <c r="AE303" s="1257"/>
      <c r="AF303" s="1258"/>
      <c r="AH303" s="1255"/>
      <c r="AI303" s="1255"/>
    </row>
    <row r="304" spans="12:35" s="1246" customFormat="1" ht="14.25">
      <c r="L304" s="1233"/>
      <c r="M304" s="1261"/>
      <c r="N304" s="1263"/>
      <c r="O304" s="1263"/>
      <c r="P304" s="1263"/>
      <c r="Q304" s="1251"/>
      <c r="R304" s="1251"/>
      <c r="S304" s="1252"/>
      <c r="T304" s="1250"/>
      <c r="U304" s="1250"/>
      <c r="V304" s="1250"/>
      <c r="W304" s="1255"/>
      <c r="X304" s="1259"/>
      <c r="Z304" s="1254"/>
      <c r="AA304" s="1255"/>
      <c r="AB304" s="1255"/>
      <c r="AC304" s="1256"/>
      <c r="AD304" s="1257"/>
      <c r="AE304" s="1257"/>
      <c r="AF304" s="1258"/>
      <c r="AH304" s="1255"/>
      <c r="AI304" s="1255"/>
    </row>
    <row r="305" spans="1:35" s="1246" customFormat="1" ht="14.25">
      <c r="L305" s="1233"/>
      <c r="M305" s="1261"/>
      <c r="N305" s="1263"/>
      <c r="O305" s="1263"/>
      <c r="P305" s="1263"/>
      <c r="Q305" s="1251"/>
      <c r="R305" s="1251"/>
      <c r="S305" s="1252"/>
      <c r="T305" s="1250"/>
      <c r="U305" s="1250"/>
      <c r="V305" s="1250"/>
      <c r="W305" s="1255"/>
      <c r="X305" s="1259"/>
      <c r="Z305" s="1254"/>
      <c r="AA305" s="1255"/>
      <c r="AB305" s="1255"/>
      <c r="AC305" s="1256"/>
      <c r="AD305" s="1257"/>
      <c r="AE305" s="1257"/>
      <c r="AF305" s="1258"/>
      <c r="AH305" s="1255"/>
      <c r="AI305" s="1255"/>
    </row>
    <row r="306" spans="1:35" s="1246" customFormat="1" ht="14.25">
      <c r="L306" s="1233"/>
      <c r="M306" s="1261"/>
      <c r="N306" s="1263"/>
      <c r="O306" s="1263"/>
      <c r="P306" s="1263"/>
      <c r="Q306" s="1251"/>
      <c r="R306" s="1251"/>
      <c r="S306" s="1252"/>
      <c r="T306" s="1250"/>
      <c r="U306" s="1250"/>
      <c r="V306" s="1250"/>
    </row>
    <row r="307" spans="1:35" s="1246" customFormat="1" ht="14.25">
      <c r="L307" s="1233"/>
      <c r="M307" s="1261"/>
      <c r="N307" s="1263"/>
      <c r="O307" s="1263"/>
      <c r="P307" s="1263"/>
      <c r="Q307" s="1251"/>
      <c r="R307" s="1251"/>
      <c r="S307" s="1252"/>
      <c r="T307" s="1250"/>
      <c r="U307" s="1250"/>
      <c r="V307" s="1250"/>
    </row>
    <row r="308" spans="1:35" s="1246" customFormat="1" ht="14.25">
      <c r="L308" s="1233"/>
      <c r="M308" s="1261"/>
      <c r="N308" s="1263"/>
      <c r="O308" s="1263"/>
      <c r="P308" s="1263"/>
      <c r="Q308" s="1251"/>
      <c r="R308" s="1251"/>
      <c r="S308" s="1252"/>
      <c r="T308" s="1250"/>
      <c r="U308" s="1250"/>
      <c r="V308" s="1250"/>
    </row>
    <row r="309" spans="1:35" s="1246" customFormat="1" ht="14.25">
      <c r="L309" s="1233"/>
      <c r="M309" s="1261"/>
      <c r="N309" s="1263"/>
      <c r="O309" s="1263"/>
      <c r="P309" s="1263"/>
      <c r="Q309" s="1251"/>
      <c r="R309" s="1251"/>
      <c r="S309" s="1252"/>
      <c r="T309" s="1250"/>
      <c r="U309" s="1250"/>
      <c r="V309" s="1250"/>
    </row>
    <row r="310" spans="1:35" s="1246" customFormat="1" ht="14.25">
      <c r="L310" s="1233"/>
      <c r="M310" s="1261"/>
      <c r="N310" s="1263"/>
      <c r="O310" s="1263"/>
      <c r="P310" s="1263"/>
      <c r="Q310" s="1251"/>
      <c r="R310" s="1251"/>
      <c r="S310" s="1252"/>
      <c r="T310" s="1250"/>
      <c r="U310" s="1250"/>
      <c r="V310" s="1250"/>
    </row>
    <row r="311" spans="1:35" s="1246" customFormat="1" ht="14.25">
      <c r="L311" s="1233"/>
      <c r="M311" s="1261"/>
      <c r="N311" s="1263"/>
      <c r="O311" s="1263"/>
      <c r="P311" s="1263"/>
      <c r="Q311" s="1251"/>
      <c r="R311" s="1251"/>
      <c r="S311" s="1252"/>
      <c r="T311" s="1250"/>
      <c r="U311" s="1250"/>
      <c r="V311" s="1250"/>
    </row>
    <row r="312" spans="1:35" s="1246" customFormat="1" ht="14.25">
      <c r="L312" s="1233"/>
      <c r="M312" s="1261"/>
      <c r="N312" s="1263"/>
      <c r="O312" s="1263"/>
      <c r="P312" s="1263"/>
      <c r="Q312" s="1251"/>
      <c r="R312" s="1251"/>
      <c r="S312" s="1252"/>
      <c r="T312" s="1250"/>
      <c r="U312" s="1250"/>
      <c r="V312" s="1250"/>
    </row>
    <row r="313" spans="1:35" s="1246" customFormat="1" ht="14.25">
      <c r="L313" s="1233"/>
      <c r="M313" s="1261"/>
      <c r="N313" s="1263"/>
      <c r="O313" s="1263"/>
      <c r="P313" s="1263"/>
      <c r="Q313" s="1251"/>
      <c r="R313" s="1251"/>
      <c r="S313" s="1252"/>
      <c r="T313" s="1250"/>
      <c r="U313" s="1250"/>
      <c r="V313" s="1250"/>
    </row>
    <row r="314" spans="1:35" s="1246" customFormat="1" ht="14.25">
      <c r="L314" s="1233"/>
      <c r="M314" s="1261"/>
      <c r="N314" s="1263"/>
      <c r="O314" s="1263"/>
      <c r="P314" s="1263"/>
      <c r="Q314" s="1251"/>
      <c r="R314" s="1251"/>
      <c r="S314" s="1252"/>
      <c r="T314" s="1250"/>
      <c r="U314" s="1250"/>
      <c r="V314" s="1250"/>
    </row>
    <row r="315" spans="1:35" s="1246" customFormat="1" ht="14.25">
      <c r="L315" s="1233"/>
      <c r="M315" s="1261"/>
      <c r="N315" s="1263"/>
      <c r="O315" s="1263"/>
      <c r="P315" s="1263"/>
      <c r="Q315" s="1251"/>
      <c r="R315" s="1251"/>
      <c r="S315" s="1252"/>
      <c r="T315" s="1250"/>
      <c r="U315" s="1250"/>
      <c r="V315" s="1250"/>
    </row>
    <row r="316" spans="1:35" s="1246" customFormat="1" ht="14.25">
      <c r="L316" s="1233"/>
      <c r="M316" s="1261"/>
      <c r="N316" s="1263"/>
      <c r="O316" s="1263"/>
      <c r="P316" s="1263"/>
      <c r="Q316" s="1251"/>
      <c r="R316" s="1251"/>
      <c r="S316" s="1252"/>
      <c r="T316" s="1250"/>
      <c r="U316" s="1250"/>
      <c r="V316" s="1250"/>
    </row>
    <row r="317" spans="1:35" s="1246" customFormat="1" ht="14.25">
      <c r="L317" s="1233"/>
      <c r="M317" s="1261"/>
      <c r="N317" s="1263"/>
      <c r="O317" s="1263"/>
      <c r="P317" s="1263"/>
      <c r="Q317" s="1251"/>
      <c r="R317" s="1251"/>
      <c r="S317" s="1252"/>
      <c r="T317" s="1250"/>
      <c r="U317" s="1250"/>
      <c r="V317" s="1250"/>
    </row>
    <row r="318" spans="1:35" s="1246" customFormat="1" ht="14.25">
      <c r="A318" s="1273"/>
      <c r="B318" s="1273"/>
      <c r="C318" s="1273"/>
      <c r="D318" s="1273"/>
      <c r="E318" s="1273"/>
      <c r="F318" s="1273"/>
      <c r="G318" s="1273"/>
      <c r="H318" s="1273" t="s">
        <v>297</v>
      </c>
      <c r="I318" s="1273"/>
      <c r="J318" s="1273"/>
      <c r="K318" s="1273"/>
      <c r="L318" s="1237"/>
      <c r="M318" s="1318"/>
      <c r="N318" s="1319"/>
      <c r="O318" s="1319"/>
      <c r="P318" s="1319"/>
      <c r="Q318" s="1320"/>
      <c r="R318" s="1320"/>
      <c r="S318" s="1321"/>
      <c r="T318" s="1250"/>
      <c r="U318" s="1250"/>
      <c r="V318" s="1250"/>
    </row>
    <row r="319" spans="1:35" s="1246" customFormat="1" ht="14.25">
      <c r="A319" s="1273"/>
      <c r="B319" s="1273"/>
      <c r="C319" s="1273"/>
      <c r="D319" s="1273"/>
      <c r="E319" s="1273"/>
      <c r="F319" s="1273"/>
      <c r="G319" s="1273"/>
      <c r="H319" s="1273" t="s">
        <v>298</v>
      </c>
      <c r="I319" s="1273"/>
      <c r="J319" s="1273"/>
      <c r="K319" s="1273"/>
      <c r="L319" s="1237"/>
      <c r="M319" s="1318"/>
      <c r="N319" s="1319"/>
      <c r="O319" s="1319"/>
      <c r="P319" s="1319"/>
      <c r="Q319" s="1320"/>
      <c r="R319" s="1320"/>
      <c r="S319" s="1321"/>
      <c r="T319" s="1250"/>
      <c r="U319" s="1250"/>
      <c r="V319" s="1250"/>
    </row>
    <row r="320" spans="1:35" s="1246" customFormat="1" ht="14.25">
      <c r="A320" s="1273"/>
      <c r="B320" s="1273"/>
      <c r="C320" s="1273"/>
      <c r="D320" s="1273"/>
      <c r="E320" s="1273"/>
      <c r="F320" s="1273"/>
      <c r="G320" s="1273"/>
      <c r="H320" s="1273" t="s">
        <v>299</v>
      </c>
      <c r="I320" s="1273"/>
      <c r="J320" s="1273"/>
      <c r="K320" s="1273"/>
      <c r="L320" s="1237"/>
      <c r="M320" s="1318"/>
      <c r="N320" s="1319"/>
      <c r="O320" s="1319"/>
      <c r="P320" s="1319"/>
      <c r="Q320" s="1320"/>
      <c r="R320" s="1320"/>
      <c r="S320" s="1321"/>
      <c r="T320" s="1250"/>
      <c r="U320" s="1250"/>
      <c r="V320" s="1250"/>
    </row>
    <row r="321" spans="1:22" s="1246" customFormat="1" ht="14.25">
      <c r="A321" s="1273"/>
      <c r="B321" s="1273"/>
      <c r="C321" s="1273"/>
      <c r="D321" s="1273"/>
      <c r="E321" s="1273"/>
      <c r="F321" s="1273"/>
      <c r="G321" s="1273"/>
      <c r="H321" s="1273"/>
      <c r="I321" s="1273"/>
      <c r="J321" s="1273"/>
      <c r="K321" s="1273"/>
      <c r="L321" s="1237"/>
      <c r="M321" s="1318"/>
      <c r="N321" s="1319"/>
      <c r="O321" s="1319"/>
      <c r="P321" s="1319"/>
      <c r="Q321" s="1320"/>
      <c r="R321" s="1320"/>
      <c r="S321" s="1321"/>
      <c r="T321" s="1250"/>
      <c r="U321" s="1250"/>
      <c r="V321" s="1250"/>
    </row>
    <row r="322" spans="1:22" s="1246" customFormat="1" ht="14.25">
      <c r="A322" s="1273"/>
      <c r="B322" s="1273"/>
      <c r="C322" s="1273"/>
      <c r="D322" s="1273"/>
      <c r="E322" s="1273"/>
      <c r="F322" s="1273"/>
      <c r="G322" s="1273"/>
      <c r="H322" s="1273"/>
      <c r="I322" s="1273"/>
      <c r="J322" s="1273"/>
      <c r="K322" s="1273"/>
      <c r="L322" s="1237"/>
      <c r="M322" s="1318"/>
      <c r="N322" s="1319"/>
      <c r="O322" s="1319"/>
      <c r="P322" s="1319"/>
      <c r="Q322" s="1320"/>
      <c r="R322" s="1320"/>
      <c r="S322" s="1321"/>
      <c r="T322" s="1250"/>
      <c r="U322" s="1250"/>
      <c r="V322" s="1250"/>
    </row>
    <row r="323" spans="1:22" s="1246" customFormat="1" ht="14.25">
      <c r="A323" s="1273"/>
      <c r="B323" s="1273"/>
      <c r="C323" s="1273"/>
      <c r="D323" s="1273"/>
      <c r="E323" s="1273"/>
      <c r="F323" s="1273"/>
      <c r="G323" s="1273"/>
      <c r="H323" s="1273"/>
      <c r="I323" s="1273"/>
      <c r="J323" s="1273"/>
      <c r="K323" s="1273"/>
      <c r="L323" s="1237"/>
      <c r="M323" s="1318"/>
      <c r="N323" s="1319"/>
      <c r="O323" s="1319"/>
      <c r="P323" s="1319"/>
      <c r="Q323" s="1320"/>
      <c r="R323" s="1320"/>
      <c r="S323" s="1321"/>
      <c r="T323" s="1250"/>
      <c r="U323" s="1250"/>
      <c r="V323" s="1250"/>
    </row>
    <row r="324" spans="1:22" s="1246" customFormat="1" ht="14.25">
      <c r="A324" s="1273"/>
      <c r="B324" s="1273"/>
      <c r="C324" s="1273"/>
      <c r="D324" s="1273"/>
      <c r="E324" s="1273"/>
      <c r="F324" s="1273"/>
      <c r="G324" s="1273"/>
      <c r="H324" s="1273"/>
      <c r="I324" s="1273"/>
      <c r="J324" s="1273"/>
      <c r="K324" s="1273"/>
      <c r="L324" s="1237"/>
      <c r="M324" s="1318"/>
      <c r="N324" s="1319"/>
      <c r="O324" s="1319"/>
      <c r="P324" s="1319"/>
      <c r="Q324" s="1320"/>
      <c r="R324" s="1320"/>
      <c r="S324" s="1321"/>
      <c r="T324" s="1250"/>
      <c r="U324" s="1250"/>
      <c r="V324" s="1250"/>
    </row>
    <row r="325" spans="1:22" s="1246" customFormat="1" ht="14.25">
      <c r="A325" s="1273"/>
      <c r="B325" s="1273"/>
      <c r="C325" s="1273"/>
      <c r="D325" s="1273"/>
      <c r="E325" s="1273"/>
      <c r="F325" s="1273"/>
      <c r="G325" s="1273"/>
      <c r="H325" s="1273"/>
      <c r="I325" s="1273"/>
      <c r="J325" s="1273"/>
      <c r="K325" s="1273"/>
      <c r="L325" s="1237"/>
      <c r="M325" s="1318"/>
      <c r="N325" s="1319"/>
      <c r="O325" s="1319"/>
      <c r="P325" s="1319"/>
      <c r="Q325" s="1320"/>
      <c r="R325" s="1320"/>
      <c r="S325" s="1321"/>
      <c r="T325" s="1250"/>
      <c r="U325" s="1250"/>
      <c r="V325" s="1250"/>
    </row>
    <row r="326" spans="1:22" s="1246" customFormat="1" ht="14.25">
      <c r="A326" s="1273"/>
      <c r="B326" s="1273"/>
      <c r="C326" s="1273"/>
      <c r="D326" s="1273"/>
      <c r="E326" s="1273"/>
      <c r="F326" s="1273"/>
      <c r="G326" s="1273"/>
      <c r="H326" s="1273"/>
      <c r="I326" s="1273"/>
      <c r="J326" s="1273"/>
      <c r="K326" s="1273"/>
      <c r="L326" s="1237"/>
      <c r="M326" s="1318"/>
      <c r="N326" s="1319"/>
      <c r="O326" s="1319"/>
      <c r="P326" s="1319"/>
      <c r="Q326" s="1320"/>
      <c r="R326" s="1320"/>
      <c r="S326" s="1321"/>
      <c r="T326" s="1250"/>
      <c r="U326" s="1250"/>
      <c r="V326" s="1250"/>
    </row>
    <row r="327" spans="1:22" s="1273" customFormat="1" ht="14.25">
      <c r="E327" s="1273" t="s">
        <v>300</v>
      </c>
      <c r="H327" s="1273" t="s">
        <v>301</v>
      </c>
      <c r="L327" s="1237"/>
      <c r="M327" s="1318"/>
      <c r="N327" s="1319"/>
      <c r="O327" s="1319"/>
      <c r="P327" s="1319"/>
      <c r="Q327" s="1320"/>
      <c r="R327" s="1320"/>
      <c r="S327" s="1321"/>
      <c r="T327" s="1362"/>
      <c r="U327" s="1362"/>
      <c r="V327" s="1362"/>
    </row>
    <row r="328" spans="1:22" s="1273" customFormat="1" ht="14.25">
      <c r="E328" s="1273" t="s">
        <v>300</v>
      </c>
      <c r="L328" s="1237"/>
      <c r="M328" s="1318"/>
      <c r="N328" s="1319"/>
      <c r="O328" s="1319"/>
      <c r="P328" s="1319"/>
      <c r="Q328" s="1320"/>
      <c r="R328" s="1320"/>
      <c r="S328" s="1321"/>
      <c r="T328" s="1362"/>
      <c r="U328" s="1362"/>
      <c r="V328" s="1362"/>
    </row>
    <row r="329" spans="1:22" s="1273" customFormat="1" ht="14.25">
      <c r="L329" s="1237"/>
      <c r="M329" s="1318"/>
      <c r="N329" s="1319"/>
      <c r="O329" s="1319"/>
      <c r="P329" s="1319"/>
      <c r="Q329" s="1320"/>
      <c r="R329" s="1320"/>
      <c r="S329" s="1321"/>
      <c r="T329" s="1362"/>
      <c r="U329" s="1362"/>
      <c r="V329" s="1362"/>
    </row>
    <row r="330" spans="1:22" s="1273" customFormat="1" ht="14.25">
      <c r="L330" s="1237"/>
      <c r="M330" s="1318"/>
      <c r="N330" s="1319"/>
      <c r="O330" s="1319"/>
      <c r="P330" s="1319"/>
      <c r="Q330" s="1320"/>
      <c r="R330" s="1320"/>
      <c r="S330" s="1321"/>
      <c r="T330" s="1362"/>
      <c r="U330" s="1362"/>
      <c r="V330" s="1362"/>
    </row>
    <row r="331" spans="1:22" s="1273" customFormat="1" ht="14.25">
      <c r="L331" s="1237"/>
      <c r="M331" s="1318"/>
      <c r="N331" s="1319"/>
      <c r="O331" s="1319"/>
      <c r="P331" s="1319"/>
      <c r="Q331" s="1320"/>
      <c r="R331" s="1320"/>
      <c r="S331" s="1321"/>
      <c r="T331" s="1362"/>
      <c r="U331" s="1362"/>
      <c r="V331" s="1362"/>
    </row>
    <row r="332" spans="1:22" s="1273" customFormat="1" ht="14.25">
      <c r="L332" s="1237"/>
      <c r="M332" s="1318"/>
      <c r="N332" s="1319"/>
      <c r="O332" s="1319"/>
      <c r="P332" s="1319"/>
      <c r="Q332" s="1320"/>
      <c r="R332" s="1320"/>
      <c r="S332" s="1321"/>
      <c r="T332" s="1362"/>
      <c r="U332" s="1362"/>
      <c r="V332" s="1362"/>
    </row>
    <row r="333" spans="1:22" s="1273" customFormat="1" ht="14.25">
      <c r="L333" s="1237"/>
      <c r="M333" s="1318"/>
      <c r="N333" s="1319"/>
      <c r="O333" s="1319"/>
      <c r="P333" s="1319"/>
      <c r="Q333" s="1320"/>
      <c r="R333" s="1320"/>
      <c r="S333" s="1321"/>
      <c r="T333" s="1362"/>
      <c r="U333" s="1362"/>
      <c r="V333" s="1362"/>
    </row>
    <row r="334" spans="1:22" s="1273" customFormat="1" ht="14.25">
      <c r="L334" s="1237"/>
      <c r="M334" s="1318"/>
      <c r="N334" s="1319"/>
      <c r="O334" s="1319"/>
      <c r="P334" s="1319"/>
      <c r="Q334" s="1320"/>
      <c r="R334" s="1320"/>
      <c r="S334" s="1321"/>
      <c r="T334" s="1362"/>
      <c r="U334" s="1362"/>
      <c r="V334" s="1362"/>
    </row>
    <row r="335" spans="1:22" s="1273" customFormat="1" ht="14.25">
      <c r="L335" s="1237"/>
      <c r="M335" s="1318"/>
      <c r="N335" s="1319"/>
      <c r="O335" s="1319"/>
      <c r="P335" s="1319"/>
      <c r="Q335" s="1320"/>
      <c r="R335" s="1320"/>
      <c r="S335" s="1321"/>
      <c r="T335" s="1362"/>
      <c r="U335" s="1362"/>
      <c r="V335" s="1362"/>
    </row>
    <row r="336" spans="1:22" s="1273" customFormat="1" ht="14.25">
      <c r="L336" s="1237"/>
      <c r="M336" s="1318"/>
      <c r="N336" s="1319"/>
      <c r="O336" s="1319"/>
      <c r="P336" s="1319"/>
      <c r="Q336" s="1320"/>
      <c r="R336" s="1320"/>
      <c r="S336" s="1321"/>
      <c r="T336" s="1362"/>
      <c r="U336" s="1362"/>
      <c r="V336" s="1362"/>
    </row>
    <row r="337" spans="1:25" s="1322" customFormat="1" ht="85.5">
      <c r="C337" s="1246"/>
      <c r="E337" s="1322" t="s">
        <v>302</v>
      </c>
      <c r="H337" s="1323" t="s">
        <v>303</v>
      </c>
      <c r="I337" s="1323"/>
      <c r="L337" s="1242"/>
      <c r="M337" s="1261" t="s">
        <v>222</v>
      </c>
      <c r="N337" s="1263"/>
      <c r="O337" s="1263" t="s">
        <v>222</v>
      </c>
      <c r="P337" s="1263" t="s">
        <v>222</v>
      </c>
      <c r="Q337" s="1251" t="s">
        <v>222</v>
      </c>
      <c r="R337" s="1251" t="s">
        <v>222</v>
      </c>
      <c r="S337" s="1251" t="s">
        <v>222</v>
      </c>
      <c r="T337" s="1250"/>
      <c r="U337" s="1250"/>
      <c r="V337" s="1250"/>
      <c r="W337" s="1322" t="s">
        <v>304</v>
      </c>
      <c r="X337" s="1322" t="s">
        <v>305</v>
      </c>
    </row>
    <row r="338" spans="1:25" s="1324" customFormat="1" ht="14.25">
      <c r="C338" s="1246"/>
      <c r="E338" s="1324" t="s">
        <v>306</v>
      </c>
      <c r="H338" s="1324" t="s">
        <v>307</v>
      </c>
      <c r="L338" s="1243"/>
      <c r="M338" s="1325" t="s">
        <v>222</v>
      </c>
      <c r="N338" s="1326"/>
      <c r="O338" s="1326" t="s">
        <v>222</v>
      </c>
      <c r="P338" s="1326" t="s">
        <v>222</v>
      </c>
      <c r="Q338" s="1327" t="s">
        <v>222</v>
      </c>
      <c r="R338" s="1327" t="s">
        <v>222</v>
      </c>
      <c r="S338" s="1327" t="s">
        <v>222</v>
      </c>
      <c r="T338" s="1363"/>
      <c r="U338" s="1363"/>
      <c r="V338" s="1363"/>
    </row>
    <row r="339" spans="1:25" s="1322" customFormat="1" ht="14.25">
      <c r="C339" s="1246"/>
      <c r="E339" s="1322" t="s">
        <v>308</v>
      </c>
      <c r="L339" s="1242"/>
      <c r="M339" s="1261" t="s">
        <v>222</v>
      </c>
      <c r="N339" s="1263"/>
      <c r="O339" s="1263">
        <f>50*150</f>
        <v>7500</v>
      </c>
      <c r="P339" s="1263" t="s">
        <v>222</v>
      </c>
      <c r="Q339" s="1251" t="s">
        <v>222</v>
      </c>
      <c r="R339" s="1251" t="s">
        <v>222</v>
      </c>
      <c r="S339" s="1251" t="s">
        <v>222</v>
      </c>
      <c r="T339" s="1250">
        <f>50*5000</f>
        <v>250000</v>
      </c>
      <c r="U339" s="1250"/>
      <c r="V339" s="1250"/>
    </row>
    <row r="340" spans="1:25" s="1328" customFormat="1" ht="85.5">
      <c r="C340" s="1246"/>
      <c r="E340" s="1328" t="s">
        <v>309</v>
      </c>
      <c r="H340" s="1329" t="s">
        <v>310</v>
      </c>
      <c r="I340" s="1329"/>
      <c r="L340" s="1244"/>
      <c r="M340" s="1330">
        <v>60</v>
      </c>
      <c r="N340" s="1331"/>
      <c r="O340" s="1331" t="s">
        <v>222</v>
      </c>
      <c r="P340" s="1331" t="s">
        <v>222</v>
      </c>
      <c r="Q340" s="1332" t="s">
        <v>311</v>
      </c>
      <c r="R340" s="1332" t="s">
        <v>222</v>
      </c>
      <c r="S340" s="1333">
        <v>2000</v>
      </c>
      <c r="T340" s="1364"/>
      <c r="U340" s="1364"/>
      <c r="V340" s="1364">
        <f>S340/M340</f>
        <v>33.333333333333336</v>
      </c>
      <c r="Y340" s="1328" t="s">
        <v>212</v>
      </c>
    </row>
    <row r="341" spans="1:25" s="1328" customFormat="1" ht="57">
      <c r="C341" s="1246"/>
      <c r="H341" s="1329" t="s">
        <v>312</v>
      </c>
      <c r="I341" s="1329"/>
      <c r="L341" s="1244"/>
      <c r="M341" s="1330">
        <v>17162.391887861617</v>
      </c>
      <c r="N341" s="1331"/>
      <c r="O341" s="1331"/>
      <c r="P341" s="1331"/>
      <c r="Q341" s="1332"/>
      <c r="R341" s="1332"/>
      <c r="S341" s="1333"/>
      <c r="T341" s="1364"/>
      <c r="U341" s="1364"/>
      <c r="V341" s="1364"/>
    </row>
    <row r="342" spans="1:25" s="1322" customFormat="1" ht="14.25">
      <c r="C342" s="1246"/>
      <c r="E342" s="1322" t="s">
        <v>313</v>
      </c>
      <c r="H342" s="1322" t="s">
        <v>314</v>
      </c>
      <c r="L342" s="1242"/>
      <c r="M342" s="1261"/>
      <c r="N342" s="1263"/>
      <c r="O342" s="1263"/>
      <c r="P342" s="1263"/>
      <c r="Q342" s="1251"/>
      <c r="R342" s="1251"/>
      <c r="S342" s="1252"/>
      <c r="T342" s="1250"/>
      <c r="U342" s="1250"/>
      <c r="V342" s="1250"/>
      <c r="X342" s="1322" t="s">
        <v>315</v>
      </c>
    </row>
    <row r="343" spans="1:25" s="1334" customFormat="1" ht="14.25">
      <c r="C343" s="1246"/>
      <c r="E343" s="1334" t="s">
        <v>316</v>
      </c>
      <c r="H343" s="1334" t="s">
        <v>317</v>
      </c>
      <c r="L343" s="1245"/>
      <c r="M343" s="1335">
        <v>5237</v>
      </c>
      <c r="N343" s="1336"/>
      <c r="O343" s="1336"/>
      <c r="P343" s="1336"/>
      <c r="Q343" s="1337" t="s">
        <v>318</v>
      </c>
      <c r="R343" s="1337" t="s">
        <v>319</v>
      </c>
      <c r="S343" s="1338">
        <v>177100</v>
      </c>
      <c r="T343" s="1365"/>
      <c r="U343" s="1365"/>
      <c r="V343" s="1365"/>
      <c r="X343" s="1334" t="s">
        <v>212</v>
      </c>
    </row>
    <row r="344" spans="1:25" s="1334" customFormat="1" ht="14.25">
      <c r="C344" s="1246"/>
      <c r="E344" s="1334" t="s">
        <v>316</v>
      </c>
      <c r="H344" s="1334" t="s">
        <v>320</v>
      </c>
      <c r="L344" s="1245"/>
      <c r="M344" s="1335">
        <v>6331</v>
      </c>
      <c r="N344" s="1336"/>
      <c r="O344" s="1336"/>
      <c r="P344" s="1336"/>
      <c r="Q344" s="1337" t="s">
        <v>318</v>
      </c>
      <c r="R344" s="1337" t="s">
        <v>319</v>
      </c>
      <c r="S344" s="1338">
        <v>214100</v>
      </c>
      <c r="T344" s="1365"/>
      <c r="U344" s="1365"/>
      <c r="V344" s="1365"/>
      <c r="X344" s="1334" t="s">
        <v>212</v>
      </c>
    </row>
    <row r="345" spans="1:25" s="1322" customFormat="1" ht="171">
      <c r="C345" s="1246"/>
      <c r="E345" s="1322" t="s">
        <v>302</v>
      </c>
      <c r="H345" s="1323" t="s">
        <v>321</v>
      </c>
      <c r="I345" s="1323"/>
      <c r="L345" s="1242"/>
      <c r="M345" s="1261"/>
      <c r="N345" s="1263"/>
      <c r="O345" s="1263"/>
      <c r="P345" s="1263"/>
      <c r="Q345" s="1251"/>
      <c r="R345" s="1251"/>
      <c r="S345" s="1252"/>
      <c r="T345" s="1250"/>
      <c r="U345" s="1250"/>
      <c r="V345" s="1250"/>
      <c r="X345" s="1322" t="s">
        <v>305</v>
      </c>
    </row>
    <row r="346" spans="1:25" s="1322" customFormat="1" ht="128.25">
      <c r="C346" s="1246"/>
      <c r="E346" s="1322" t="s">
        <v>322</v>
      </c>
      <c r="H346" s="1323" t="s">
        <v>323</v>
      </c>
      <c r="I346" s="1323"/>
      <c r="L346" s="1242"/>
      <c r="M346" s="1261"/>
      <c r="N346" s="1263"/>
      <c r="O346" s="1263"/>
      <c r="P346" s="1263"/>
      <c r="Q346" s="1251"/>
      <c r="R346" s="1251"/>
      <c r="S346" s="1252"/>
      <c r="T346" s="1250"/>
      <c r="U346" s="1250"/>
      <c r="V346" s="1250"/>
      <c r="X346" s="1322" t="s">
        <v>305</v>
      </c>
    </row>
    <row r="347" spans="1:25" s="1322" customFormat="1" ht="42.75">
      <c r="C347" s="1246"/>
      <c r="H347" s="1323" t="s">
        <v>324</v>
      </c>
      <c r="I347" s="1323"/>
      <c r="L347" s="1242"/>
      <c r="M347" s="1261"/>
      <c r="N347" s="1263"/>
      <c r="O347" s="1263"/>
      <c r="P347" s="1263"/>
      <c r="Q347" s="1251"/>
      <c r="R347" s="1251"/>
      <c r="S347" s="1252"/>
      <c r="T347" s="1250"/>
      <c r="U347" s="1250"/>
      <c r="V347" s="1250"/>
    </row>
    <row r="348" spans="1:25" s="1322" customFormat="1" ht="14.25">
      <c r="C348" s="1246"/>
      <c r="L348" s="1242"/>
      <c r="M348" s="1261"/>
      <c r="N348" s="1263"/>
      <c r="O348" s="1263"/>
      <c r="P348" s="1263"/>
      <c r="Q348" s="1251"/>
      <c r="R348" s="1251"/>
      <c r="S348" s="1252"/>
      <c r="T348" s="1250"/>
      <c r="U348" s="1250"/>
      <c r="V348" s="1250"/>
    </row>
    <row r="349" spans="1:25" s="1246" customFormat="1" ht="42.75">
      <c r="A349" s="1246" t="e">
        <f>#REF!+1</f>
        <v>#REF!</v>
      </c>
      <c r="E349" s="1246" t="s">
        <v>325</v>
      </c>
      <c r="H349" s="1254" t="s">
        <v>326</v>
      </c>
      <c r="I349" s="1254"/>
      <c r="L349" s="1233"/>
      <c r="M349" s="1261"/>
      <c r="N349" s="1263"/>
      <c r="O349" s="1263"/>
      <c r="P349" s="1263"/>
      <c r="Q349" s="1251"/>
      <c r="R349" s="1251"/>
      <c r="S349" s="1252"/>
      <c r="T349" s="1250"/>
      <c r="U349" s="1250"/>
      <c r="V349" s="1250"/>
    </row>
    <row r="350" spans="1:25" s="1246" customFormat="1" ht="99.75">
      <c r="E350" s="1246" t="s">
        <v>327</v>
      </c>
      <c r="H350" s="1254" t="s">
        <v>328</v>
      </c>
      <c r="I350" s="1254"/>
      <c r="L350" s="1233"/>
      <c r="M350" s="1261"/>
      <c r="N350" s="1263"/>
      <c r="O350" s="1263"/>
      <c r="P350" s="1263"/>
      <c r="Q350" s="1251"/>
      <c r="R350" s="1251"/>
      <c r="S350" s="1252"/>
      <c r="T350" s="1250"/>
      <c r="U350" s="1250"/>
      <c r="V350" s="1250"/>
      <c r="W350" s="1266" t="s">
        <v>329</v>
      </c>
    </row>
    <row r="351" spans="1:25" s="1246" customFormat="1" ht="156.75">
      <c r="E351" s="1246" t="s">
        <v>330</v>
      </c>
      <c r="F351" s="1246">
        <v>15</v>
      </c>
      <c r="G351" s="1246" t="s">
        <v>331</v>
      </c>
      <c r="H351" s="1254" t="s">
        <v>332</v>
      </c>
      <c r="I351" s="1254"/>
      <c r="L351" s="1233"/>
      <c r="M351" s="1261"/>
      <c r="N351" s="1263"/>
      <c r="O351" s="1263"/>
      <c r="P351" s="1263"/>
      <c r="Q351" s="1251"/>
      <c r="R351" s="1251"/>
      <c r="S351" s="1252"/>
      <c r="T351" s="1250"/>
      <c r="U351" s="1250"/>
      <c r="V351" s="1250"/>
    </row>
    <row r="352" spans="1:25" s="1246" customFormat="1" ht="114">
      <c r="E352" s="1246" t="s">
        <v>333</v>
      </c>
      <c r="F352" s="1246">
        <v>58</v>
      </c>
      <c r="H352" s="1254" t="s">
        <v>334</v>
      </c>
      <c r="I352" s="1254" t="s">
        <v>270</v>
      </c>
      <c r="L352" s="1233"/>
      <c r="M352" s="1261"/>
      <c r="N352" s="1263"/>
      <c r="O352" s="1263"/>
      <c r="P352" s="1263"/>
      <c r="Q352" s="1251"/>
      <c r="R352" s="1251"/>
      <c r="S352" s="1252"/>
      <c r="T352" s="1250"/>
      <c r="U352" s="1250"/>
      <c r="V352" s="1250"/>
      <c r="W352" s="1246" t="s">
        <v>304</v>
      </c>
    </row>
    <row r="353" spans="1:34" s="1246" customFormat="1" ht="14.25">
      <c r="L353" s="1233"/>
      <c r="M353" s="1261"/>
      <c r="N353" s="1263"/>
      <c r="O353" s="1263"/>
      <c r="P353" s="1263"/>
      <c r="Q353" s="1251"/>
      <c r="R353" s="1251"/>
      <c r="S353" s="1252"/>
      <c r="T353" s="1250"/>
      <c r="U353" s="1250"/>
      <c r="V353" s="1250"/>
    </row>
    <row r="354" spans="1:34" s="1246" customFormat="1" ht="14.25">
      <c r="L354" s="1233"/>
      <c r="M354" s="1261"/>
      <c r="N354" s="1263"/>
      <c r="O354" s="1263"/>
      <c r="P354" s="1263"/>
      <c r="Q354" s="1251"/>
      <c r="R354" s="1251"/>
      <c r="S354" s="1252"/>
      <c r="T354" s="1250"/>
      <c r="U354" s="1250"/>
      <c r="V354" s="1250"/>
    </row>
    <row r="355" spans="1:34" s="1246" customFormat="1" ht="14.25">
      <c r="L355" s="1233"/>
      <c r="M355" s="1261"/>
      <c r="N355" s="1263"/>
      <c r="O355" s="1263"/>
      <c r="P355" s="1263"/>
      <c r="Q355" s="1251"/>
      <c r="R355" s="1251"/>
      <c r="S355" s="1252"/>
      <c r="T355" s="1250"/>
      <c r="U355" s="1250"/>
      <c r="V355" s="1250"/>
    </row>
    <row r="356" spans="1:34" s="1246" customFormat="1" ht="14.25">
      <c r="L356" s="1233"/>
      <c r="M356" s="1261"/>
      <c r="N356" s="1263"/>
      <c r="O356" s="1263"/>
      <c r="P356" s="1263"/>
      <c r="Q356" s="1251"/>
      <c r="R356" s="1251"/>
      <c r="S356" s="1252"/>
      <c r="T356" s="1250"/>
      <c r="U356" s="1250"/>
      <c r="V356" s="1250"/>
    </row>
    <row r="357" spans="1:34" s="1246" customFormat="1" ht="114">
      <c r="E357" s="1246" t="s">
        <v>335</v>
      </c>
      <c r="H357" s="1254" t="s">
        <v>336</v>
      </c>
      <c r="I357" s="1254"/>
      <c r="L357" s="1233"/>
      <c r="M357" s="1261"/>
      <c r="N357" s="1263"/>
      <c r="O357" s="1263"/>
      <c r="P357" s="1263"/>
      <c r="Q357" s="1251"/>
      <c r="R357" s="1251"/>
      <c r="S357" s="1252"/>
      <c r="T357" s="1250"/>
      <c r="U357" s="1250"/>
      <c r="V357" s="1250"/>
      <c r="W357" s="1266" t="s">
        <v>337</v>
      </c>
    </row>
    <row r="358" spans="1:34" s="1246" customFormat="1" ht="14.25">
      <c r="H358" s="1246" t="s">
        <v>338</v>
      </c>
      <c r="L358" s="1233"/>
      <c r="M358" s="1261"/>
      <c r="N358" s="1263"/>
      <c r="O358" s="1263"/>
      <c r="P358" s="1263"/>
      <c r="Q358" s="1251"/>
      <c r="R358" s="1251"/>
      <c r="S358" s="1252"/>
      <c r="T358" s="1250"/>
      <c r="U358" s="1250"/>
      <c r="V358" s="1250"/>
    </row>
    <row r="359" spans="1:34" s="1246" customFormat="1" ht="14.25">
      <c r="A359" s="1246" t="e">
        <f>A349+1</f>
        <v>#REF!</v>
      </c>
      <c r="H359" s="1246" t="s">
        <v>339</v>
      </c>
      <c r="L359" s="1233"/>
      <c r="M359" s="1261"/>
      <c r="N359" s="1263"/>
      <c r="O359" s="1263"/>
      <c r="P359" s="1263"/>
      <c r="Q359" s="1251"/>
      <c r="R359" s="1251"/>
      <c r="S359" s="1252"/>
      <c r="T359" s="1250"/>
      <c r="U359" s="1250"/>
      <c r="V359" s="1250"/>
      <c r="W359" s="1266"/>
      <c r="AF359" s="1258"/>
      <c r="AH359" s="1246" t="s">
        <v>340</v>
      </c>
    </row>
    <row r="360" spans="1:34" s="1246" customFormat="1" ht="14.25">
      <c r="A360" s="1246" t="e">
        <f t="shared" ref="A360:A414" si="2">A359+1</f>
        <v>#REF!</v>
      </c>
      <c r="E360" s="1246" t="s">
        <v>341</v>
      </c>
      <c r="H360" s="1246" t="s">
        <v>342</v>
      </c>
      <c r="L360" s="1233">
        <v>1</v>
      </c>
      <c r="M360" s="1261"/>
      <c r="N360" s="1263"/>
      <c r="O360" s="1263"/>
      <c r="P360" s="1263"/>
      <c r="Q360" s="1251"/>
      <c r="R360" s="1251"/>
      <c r="S360" s="1252"/>
      <c r="T360" s="1250"/>
      <c r="U360" s="1250"/>
      <c r="V360" s="1250"/>
      <c r="W360" s="1266"/>
      <c r="AF360" s="1258"/>
    </row>
    <row r="361" spans="1:34" s="1246" customFormat="1" ht="14.25">
      <c r="A361" s="1246" t="e">
        <f t="shared" si="2"/>
        <v>#REF!</v>
      </c>
      <c r="H361" s="1246" t="s">
        <v>343</v>
      </c>
      <c r="L361" s="1233"/>
      <c r="M361" s="1261"/>
      <c r="N361" s="1263"/>
      <c r="O361" s="1263"/>
      <c r="P361" s="1263"/>
      <c r="Q361" s="1251"/>
      <c r="R361" s="1251"/>
      <c r="S361" s="1252"/>
      <c r="T361" s="1250"/>
      <c r="U361" s="1250"/>
      <c r="V361" s="1250"/>
      <c r="W361" s="1266"/>
      <c r="AF361" s="1258"/>
    </row>
    <row r="362" spans="1:34" s="1246" customFormat="1" ht="14.25">
      <c r="A362" s="1246" t="e">
        <f t="shared" si="2"/>
        <v>#REF!</v>
      </c>
      <c r="H362" s="1246" t="s">
        <v>344</v>
      </c>
      <c r="L362" s="1233">
        <v>0</v>
      </c>
      <c r="M362" s="1261"/>
      <c r="N362" s="1263"/>
      <c r="O362" s="1263"/>
      <c r="P362" s="1263"/>
      <c r="Q362" s="1251"/>
      <c r="R362" s="1251"/>
      <c r="S362" s="1252"/>
      <c r="T362" s="1250"/>
      <c r="U362" s="1250"/>
      <c r="V362" s="1250"/>
      <c r="W362" s="1266" t="s">
        <v>345</v>
      </c>
      <c r="Z362" s="1246" t="s">
        <v>346</v>
      </c>
      <c r="AF362" s="1258"/>
    </row>
    <row r="363" spans="1:34" s="1246" customFormat="1" ht="14.25">
      <c r="A363" s="1246" t="e">
        <f t="shared" si="2"/>
        <v>#REF!</v>
      </c>
      <c r="H363" s="1246" t="s">
        <v>347</v>
      </c>
      <c r="L363" s="1233">
        <v>0</v>
      </c>
      <c r="M363" s="1261"/>
      <c r="N363" s="1263"/>
      <c r="O363" s="1263"/>
      <c r="P363" s="1263"/>
      <c r="Q363" s="1251"/>
      <c r="R363" s="1251"/>
      <c r="S363" s="1252"/>
      <c r="T363" s="1250"/>
      <c r="U363" s="1250"/>
      <c r="V363" s="1250"/>
      <c r="W363" s="1266" t="s">
        <v>345</v>
      </c>
      <c r="Z363" s="1246" t="s">
        <v>346</v>
      </c>
      <c r="AF363" s="1258"/>
    </row>
    <row r="364" spans="1:34" s="1246" customFormat="1" ht="14.25">
      <c r="A364" s="1246" t="e">
        <f t="shared" si="2"/>
        <v>#REF!</v>
      </c>
      <c r="H364" s="1246" t="s">
        <v>348</v>
      </c>
      <c r="L364" s="1233">
        <v>0</v>
      </c>
      <c r="M364" s="1261"/>
      <c r="N364" s="1263"/>
      <c r="O364" s="1263"/>
      <c r="P364" s="1263"/>
      <c r="Q364" s="1251"/>
      <c r="R364" s="1251"/>
      <c r="S364" s="1252"/>
      <c r="T364" s="1250"/>
      <c r="U364" s="1250"/>
      <c r="V364" s="1250"/>
      <c r="W364" s="1266" t="s">
        <v>345</v>
      </c>
      <c r="AF364" s="1258"/>
    </row>
    <row r="365" spans="1:34" s="1246" customFormat="1" ht="14.25">
      <c r="A365" s="1246" t="e">
        <f t="shared" si="2"/>
        <v>#REF!</v>
      </c>
      <c r="H365" s="1246" t="s">
        <v>349</v>
      </c>
      <c r="L365" s="1233">
        <v>0.25</v>
      </c>
      <c r="M365" s="1261"/>
      <c r="N365" s="1263"/>
      <c r="O365" s="1263"/>
      <c r="P365" s="1263"/>
      <c r="Q365" s="1251"/>
      <c r="R365" s="1251"/>
      <c r="S365" s="1252"/>
      <c r="T365" s="1250"/>
      <c r="U365" s="1250"/>
      <c r="V365" s="1250"/>
      <c r="W365" s="1266" t="s">
        <v>345</v>
      </c>
      <c r="Z365" s="1246" t="s">
        <v>350</v>
      </c>
      <c r="AF365" s="1258"/>
    </row>
    <row r="366" spans="1:34" s="1246" customFormat="1" ht="14.25">
      <c r="A366" s="1246" t="e">
        <f t="shared" si="2"/>
        <v>#REF!</v>
      </c>
      <c r="H366" s="1246" t="s">
        <v>351</v>
      </c>
      <c r="L366" s="1233">
        <v>0.25</v>
      </c>
      <c r="M366" s="1261"/>
      <c r="N366" s="1263"/>
      <c r="O366" s="1263"/>
      <c r="P366" s="1263"/>
      <c r="Q366" s="1251"/>
      <c r="R366" s="1251"/>
      <c r="S366" s="1252"/>
      <c r="T366" s="1250"/>
      <c r="U366" s="1250"/>
      <c r="V366" s="1250"/>
      <c r="W366" s="1266" t="s">
        <v>345</v>
      </c>
      <c r="Z366" s="1246" t="s">
        <v>350</v>
      </c>
      <c r="AF366" s="1258"/>
    </row>
    <row r="367" spans="1:34" s="1246" customFormat="1" ht="14.25">
      <c r="A367" s="1246" t="e">
        <f t="shared" si="2"/>
        <v>#REF!</v>
      </c>
      <c r="L367" s="1233"/>
      <c r="M367" s="1261"/>
      <c r="N367" s="1263"/>
      <c r="O367" s="1263"/>
      <c r="P367" s="1263"/>
      <c r="Q367" s="1251"/>
      <c r="R367" s="1251"/>
      <c r="S367" s="1252"/>
      <c r="T367" s="1250"/>
      <c r="U367" s="1250"/>
      <c r="V367" s="1250"/>
      <c r="W367" s="1266"/>
      <c r="AF367" s="1258"/>
    </row>
    <row r="368" spans="1:34" s="1246" customFormat="1" ht="14.25">
      <c r="A368" s="1246" t="e">
        <f t="shared" si="2"/>
        <v>#REF!</v>
      </c>
      <c r="L368" s="1233"/>
      <c r="M368" s="1261"/>
      <c r="N368" s="1263"/>
      <c r="O368" s="1263"/>
      <c r="P368" s="1263"/>
      <c r="Q368" s="1251"/>
      <c r="R368" s="1251"/>
      <c r="S368" s="1252"/>
      <c r="T368" s="1250"/>
      <c r="U368" s="1250"/>
      <c r="V368" s="1250"/>
      <c r="W368" s="1266"/>
      <c r="AF368" s="1258"/>
    </row>
    <row r="369" spans="1:40" s="1246" customFormat="1" ht="42.75">
      <c r="A369" s="1246" t="e">
        <f t="shared" si="2"/>
        <v>#REF!</v>
      </c>
      <c r="H369" s="1246" t="s">
        <v>352</v>
      </c>
      <c r="L369" s="1233">
        <v>1</v>
      </c>
      <c r="M369" s="1261"/>
      <c r="N369" s="1263"/>
      <c r="O369" s="1263"/>
      <c r="P369" s="1263"/>
      <c r="Q369" s="1251"/>
      <c r="R369" s="1251"/>
      <c r="S369" s="1252"/>
      <c r="T369" s="1250"/>
      <c r="U369" s="1250"/>
      <c r="V369" s="1250"/>
      <c r="W369" s="1266" t="s">
        <v>337</v>
      </c>
      <c r="Z369" s="1246" t="s">
        <v>346</v>
      </c>
      <c r="AF369" s="1258"/>
      <c r="AH369" s="1246" t="s">
        <v>340</v>
      </c>
    </row>
    <row r="370" spans="1:40" s="1246" customFormat="1" ht="14.25">
      <c r="A370" s="1246" t="e">
        <f t="shared" si="2"/>
        <v>#REF!</v>
      </c>
      <c r="H370" s="1246" t="s">
        <v>353</v>
      </c>
      <c r="L370" s="1233"/>
      <c r="M370" s="1261"/>
      <c r="N370" s="1263"/>
      <c r="O370" s="1263"/>
      <c r="P370" s="1263"/>
      <c r="Q370" s="1251"/>
      <c r="R370" s="1251"/>
      <c r="S370" s="1252"/>
      <c r="T370" s="1250"/>
      <c r="U370" s="1250"/>
      <c r="V370" s="1250"/>
      <c r="W370" s="1266"/>
      <c r="AF370" s="1258"/>
      <c r="AH370" s="1246" t="s">
        <v>340</v>
      </c>
    </row>
    <row r="371" spans="1:40" s="1246" customFormat="1" ht="409.5">
      <c r="A371" s="1246" t="e">
        <f t="shared" si="2"/>
        <v>#REF!</v>
      </c>
      <c r="E371" s="1246" t="s">
        <v>341</v>
      </c>
      <c r="H371" s="1254" t="s">
        <v>354</v>
      </c>
      <c r="I371" s="1254"/>
      <c r="L371" s="1233"/>
      <c r="M371" s="1261"/>
      <c r="N371" s="1263"/>
      <c r="O371" s="1263"/>
      <c r="P371" s="1263"/>
      <c r="Q371" s="1251"/>
      <c r="R371" s="1251"/>
      <c r="S371" s="1252"/>
      <c r="T371" s="1250"/>
      <c r="U371" s="1250"/>
      <c r="V371" s="1250"/>
      <c r="W371" s="1266" t="s">
        <v>345</v>
      </c>
      <c r="X371" s="1246" t="s">
        <v>355</v>
      </c>
      <c r="Z371" s="1246" t="s">
        <v>346</v>
      </c>
      <c r="AF371" s="1258">
        <v>44466</v>
      </c>
      <c r="AH371" s="1246" t="s">
        <v>340</v>
      </c>
    </row>
    <row r="372" spans="1:40" s="1246" customFormat="1" ht="14.25">
      <c r="A372" s="1246" t="e">
        <f t="shared" si="2"/>
        <v>#REF!</v>
      </c>
      <c r="H372" s="1246" t="s">
        <v>356</v>
      </c>
      <c r="L372" s="1233"/>
      <c r="M372" s="1261"/>
      <c r="N372" s="1263"/>
      <c r="O372" s="1263"/>
      <c r="P372" s="1263"/>
      <c r="Q372" s="1251"/>
      <c r="R372" s="1251"/>
      <c r="S372" s="1252"/>
      <c r="T372" s="1250"/>
      <c r="U372" s="1250"/>
      <c r="V372" s="1250"/>
      <c r="W372" s="1266"/>
      <c r="Z372" s="1246" t="s">
        <v>346</v>
      </c>
      <c r="AF372" s="1258"/>
      <c r="AH372" s="1246" t="s">
        <v>340</v>
      </c>
    </row>
    <row r="373" spans="1:40" s="1246" customFormat="1" ht="57">
      <c r="A373" s="1246" t="e">
        <f t="shared" si="2"/>
        <v>#REF!</v>
      </c>
      <c r="E373" s="1246" t="s">
        <v>357</v>
      </c>
      <c r="H373" s="1254" t="s">
        <v>358</v>
      </c>
      <c r="I373" s="1254"/>
      <c r="L373" s="1233">
        <v>1</v>
      </c>
      <c r="M373" s="1261"/>
      <c r="N373" s="1263"/>
      <c r="O373" s="1263"/>
      <c r="P373" s="1263"/>
      <c r="Q373" s="1251"/>
      <c r="R373" s="1251"/>
      <c r="S373" s="1252"/>
      <c r="T373" s="1250"/>
      <c r="U373" s="1250"/>
      <c r="V373" s="1250"/>
      <c r="W373" s="1266" t="s">
        <v>359</v>
      </c>
      <c r="X373" s="1268"/>
      <c r="Y373" s="1260"/>
      <c r="Z373" s="1254" t="s">
        <v>360</v>
      </c>
      <c r="AA373" s="1266"/>
      <c r="AB373" s="1266" t="s">
        <v>361</v>
      </c>
      <c r="AC373" s="1256" t="s">
        <v>362</v>
      </c>
      <c r="AD373" s="1246" t="s">
        <v>363</v>
      </c>
      <c r="AF373" s="1258" t="s">
        <v>364</v>
      </c>
      <c r="AH373" s="1266" t="s">
        <v>365</v>
      </c>
      <c r="AI373" s="1266" t="s">
        <v>366</v>
      </c>
      <c r="AJ373" s="1260"/>
      <c r="AK373" s="1260"/>
      <c r="AL373" s="1260"/>
      <c r="AM373" s="1260"/>
      <c r="AN373" s="1260"/>
    </row>
    <row r="374" spans="1:40" s="1246" customFormat="1" ht="42.75">
      <c r="A374" s="1246" t="e">
        <f t="shared" si="2"/>
        <v>#REF!</v>
      </c>
      <c r="E374" s="1246" t="s">
        <v>357</v>
      </c>
      <c r="H374" s="1254" t="s">
        <v>367</v>
      </c>
      <c r="I374" s="1254"/>
      <c r="L374" s="1233">
        <v>1</v>
      </c>
      <c r="M374" s="1261"/>
      <c r="N374" s="1263"/>
      <c r="O374" s="1263"/>
      <c r="P374" s="1263"/>
      <c r="Q374" s="1251"/>
      <c r="R374" s="1251"/>
      <c r="S374" s="1252"/>
      <c r="T374" s="1250"/>
      <c r="U374" s="1250"/>
      <c r="V374" s="1250"/>
      <c r="W374" s="1266" t="s">
        <v>359</v>
      </c>
      <c r="X374" s="1268"/>
      <c r="Y374" s="1260"/>
      <c r="Z374" s="1254" t="s">
        <v>360</v>
      </c>
      <c r="AA374" s="1266"/>
      <c r="AB374" s="1266" t="s">
        <v>368</v>
      </c>
      <c r="AC374" s="1339" t="s">
        <v>369</v>
      </c>
      <c r="AF374" s="1258" t="s">
        <v>364</v>
      </c>
      <c r="AH374" s="1266" t="s">
        <v>365</v>
      </c>
      <c r="AI374" s="1266" t="s">
        <v>366</v>
      </c>
      <c r="AJ374" s="1260"/>
      <c r="AK374" s="1260"/>
      <c r="AL374" s="1260"/>
      <c r="AM374" s="1260"/>
      <c r="AN374" s="1260"/>
    </row>
    <row r="375" spans="1:40" s="1246" customFormat="1" ht="185.25">
      <c r="A375" s="1246" t="e">
        <f t="shared" si="2"/>
        <v>#REF!</v>
      </c>
      <c r="E375" s="1246" t="s">
        <v>370</v>
      </c>
      <c r="H375" s="1254" t="s">
        <v>371</v>
      </c>
      <c r="I375" s="1254"/>
      <c r="L375" s="1233">
        <v>1</v>
      </c>
      <c r="M375" s="1261"/>
      <c r="N375" s="1263"/>
      <c r="O375" s="1263"/>
      <c r="P375" s="1263"/>
      <c r="Q375" s="1251"/>
      <c r="R375" s="1251"/>
      <c r="S375" s="1252"/>
      <c r="T375" s="1250"/>
      <c r="U375" s="1250"/>
      <c r="V375" s="1250"/>
      <c r="W375" s="1266" t="s">
        <v>359</v>
      </c>
      <c r="X375" s="1268"/>
      <c r="Y375" s="1260"/>
      <c r="Z375" s="1254" t="s">
        <v>360</v>
      </c>
      <c r="AA375" s="1266"/>
      <c r="AB375" s="1266"/>
      <c r="AC375" s="1339"/>
      <c r="AD375" s="1246" t="s">
        <v>372</v>
      </c>
      <c r="AF375" s="1258" t="s">
        <v>364</v>
      </c>
      <c r="AH375" s="1266" t="s">
        <v>365</v>
      </c>
      <c r="AI375" s="1266" t="s">
        <v>366</v>
      </c>
      <c r="AJ375" s="1260"/>
      <c r="AK375" s="1260"/>
      <c r="AL375" s="1260"/>
      <c r="AM375" s="1260"/>
      <c r="AN375" s="1260"/>
    </row>
    <row r="376" spans="1:40" s="1246" customFormat="1" ht="14.25">
      <c r="A376" s="1246" t="e">
        <f t="shared" si="2"/>
        <v>#REF!</v>
      </c>
      <c r="L376" s="1233"/>
      <c r="M376" s="1261"/>
      <c r="N376" s="1263"/>
      <c r="O376" s="1263"/>
      <c r="P376" s="1263"/>
      <c r="Q376" s="1251"/>
      <c r="R376" s="1251"/>
      <c r="S376" s="1252"/>
      <c r="T376" s="1250"/>
      <c r="U376" s="1250"/>
      <c r="V376" s="1250"/>
      <c r="W376" s="1266"/>
      <c r="AF376" s="1258"/>
    </row>
    <row r="377" spans="1:40" s="1246" customFormat="1" ht="14.25">
      <c r="A377" s="1246" t="e">
        <f t="shared" si="2"/>
        <v>#REF!</v>
      </c>
      <c r="L377" s="1233"/>
      <c r="M377" s="1261"/>
      <c r="N377" s="1263"/>
      <c r="O377" s="1263"/>
      <c r="P377" s="1263"/>
      <c r="Q377" s="1251"/>
      <c r="R377" s="1251"/>
      <c r="S377" s="1252"/>
      <c r="T377" s="1250"/>
      <c r="U377" s="1250"/>
      <c r="V377" s="1250"/>
      <c r="W377" s="1266"/>
      <c r="AF377" s="1258"/>
    </row>
    <row r="378" spans="1:40" s="1246" customFormat="1" ht="57">
      <c r="A378" s="1246" t="e">
        <f t="shared" si="2"/>
        <v>#REF!</v>
      </c>
      <c r="E378" s="1246" t="s">
        <v>373</v>
      </c>
      <c r="H378" s="1254" t="s">
        <v>374</v>
      </c>
      <c r="I378" s="1254"/>
      <c r="L378" s="1233">
        <v>1</v>
      </c>
      <c r="M378" s="1261"/>
      <c r="N378" s="1263"/>
      <c r="O378" s="1263"/>
      <c r="P378" s="1263"/>
      <c r="Q378" s="1251"/>
      <c r="R378" s="1251"/>
      <c r="S378" s="1252"/>
      <c r="T378" s="1250"/>
      <c r="U378" s="1250"/>
      <c r="V378" s="1250"/>
      <c r="W378" s="1266" t="s">
        <v>359</v>
      </c>
      <c r="X378" s="1268"/>
      <c r="Y378" s="1260"/>
      <c r="Z378" s="1254"/>
      <c r="AA378" s="1266"/>
      <c r="AB378" s="1266"/>
      <c r="AC378" s="1339"/>
      <c r="AF378" s="1258"/>
      <c r="AH378" s="1266"/>
      <c r="AI378" s="1266"/>
      <c r="AJ378" s="1260"/>
      <c r="AK378" s="1260"/>
      <c r="AL378" s="1260"/>
      <c r="AM378" s="1260"/>
      <c r="AN378" s="1260"/>
    </row>
    <row r="379" spans="1:40" s="1246" customFormat="1" ht="128.25">
      <c r="A379" s="1246" t="e">
        <f t="shared" si="2"/>
        <v>#REF!</v>
      </c>
      <c r="E379" s="1246" t="s">
        <v>375</v>
      </c>
      <c r="H379" s="1254" t="s">
        <v>376</v>
      </c>
      <c r="I379" s="1254"/>
      <c r="L379" s="1233">
        <v>1</v>
      </c>
      <c r="M379" s="1261"/>
      <c r="N379" s="1263"/>
      <c r="O379" s="1263"/>
      <c r="P379" s="1263"/>
      <c r="Q379" s="1251"/>
      <c r="R379" s="1251"/>
      <c r="S379" s="1252"/>
      <c r="T379" s="1250"/>
      <c r="U379" s="1250"/>
      <c r="V379" s="1250"/>
      <c r="W379" s="1266" t="s">
        <v>337</v>
      </c>
      <c r="X379" s="1268"/>
      <c r="Y379" s="1260"/>
      <c r="Z379" s="1254"/>
      <c r="AA379" s="1266"/>
      <c r="AB379" s="1266"/>
      <c r="AC379" s="1339"/>
      <c r="AF379" s="1258"/>
      <c r="AH379" s="1266"/>
      <c r="AI379" s="1266" t="s">
        <v>366</v>
      </c>
      <c r="AJ379" s="1260"/>
      <c r="AK379" s="1260"/>
      <c r="AL379" s="1260"/>
      <c r="AM379" s="1260"/>
      <c r="AN379" s="1260"/>
    </row>
    <row r="380" spans="1:40" s="1246" customFormat="1" ht="114">
      <c r="A380" s="1246" t="e">
        <f t="shared" si="2"/>
        <v>#REF!</v>
      </c>
      <c r="E380" s="1246" t="s">
        <v>375</v>
      </c>
      <c r="H380" s="1254" t="s">
        <v>377</v>
      </c>
      <c r="I380" s="1254"/>
      <c r="L380" s="1233">
        <v>1</v>
      </c>
      <c r="M380" s="1261"/>
      <c r="N380" s="1263"/>
      <c r="O380" s="1263"/>
      <c r="P380" s="1263"/>
      <c r="Q380" s="1251"/>
      <c r="R380" s="1251"/>
      <c r="S380" s="1252"/>
      <c r="T380" s="1250"/>
      <c r="U380" s="1250"/>
      <c r="V380" s="1250"/>
      <c r="W380" s="1266" t="s">
        <v>337</v>
      </c>
      <c r="X380" s="1268"/>
      <c r="Y380" s="1260"/>
      <c r="Z380" s="1254"/>
      <c r="AA380" s="1266"/>
      <c r="AB380" s="1266"/>
      <c r="AC380" s="1339"/>
      <c r="AF380" s="1258"/>
      <c r="AH380" s="1266"/>
      <c r="AI380" s="1266" t="s">
        <v>366</v>
      </c>
      <c r="AJ380" s="1260"/>
      <c r="AK380" s="1260"/>
      <c r="AL380" s="1260"/>
      <c r="AM380" s="1260"/>
      <c r="AN380" s="1260"/>
    </row>
    <row r="381" spans="1:40" s="1246" customFormat="1" ht="42.75">
      <c r="A381" s="1246" t="e">
        <f t="shared" si="2"/>
        <v>#REF!</v>
      </c>
      <c r="E381" s="1246" t="s">
        <v>378</v>
      </c>
      <c r="H381" s="1246" t="s">
        <v>379</v>
      </c>
      <c r="L381" s="1233">
        <v>1</v>
      </c>
      <c r="M381" s="1261"/>
      <c r="N381" s="1263"/>
      <c r="O381" s="1263"/>
      <c r="P381" s="1263"/>
      <c r="Q381" s="1251"/>
      <c r="R381" s="1251"/>
      <c r="S381" s="1252"/>
      <c r="T381" s="1250"/>
      <c r="U381" s="1250"/>
      <c r="V381" s="1250"/>
      <c r="W381" s="1266" t="s">
        <v>359</v>
      </c>
      <c r="AF381" s="1258"/>
      <c r="AH381" s="1246" t="s">
        <v>365</v>
      </c>
    </row>
    <row r="382" spans="1:40" s="1246" customFormat="1" ht="42.75">
      <c r="A382" s="1246" t="e">
        <f t="shared" si="2"/>
        <v>#REF!</v>
      </c>
      <c r="E382" s="1246" t="s">
        <v>357</v>
      </c>
      <c r="H382" s="1246" t="s">
        <v>379</v>
      </c>
      <c r="L382" s="1233">
        <v>1</v>
      </c>
      <c r="M382" s="1261"/>
      <c r="N382" s="1263"/>
      <c r="O382" s="1263"/>
      <c r="P382" s="1263"/>
      <c r="Q382" s="1251"/>
      <c r="R382" s="1251"/>
      <c r="S382" s="1252"/>
      <c r="T382" s="1250"/>
      <c r="U382" s="1250"/>
      <c r="V382" s="1250"/>
      <c r="W382" s="1266" t="s">
        <v>359</v>
      </c>
      <c r="AF382" s="1258"/>
      <c r="AH382" s="1246" t="s">
        <v>365</v>
      </c>
    </row>
    <row r="383" spans="1:40" s="1246" customFormat="1" ht="14.25">
      <c r="A383" s="1246" t="e">
        <f t="shared" si="2"/>
        <v>#REF!</v>
      </c>
      <c r="H383" s="1246" t="s">
        <v>380</v>
      </c>
      <c r="L383" s="1233"/>
      <c r="M383" s="1261"/>
      <c r="N383" s="1263"/>
      <c r="O383" s="1263"/>
      <c r="P383" s="1263"/>
      <c r="Q383" s="1251"/>
      <c r="R383" s="1251"/>
      <c r="S383" s="1252"/>
      <c r="T383" s="1250"/>
      <c r="U383" s="1250"/>
      <c r="V383" s="1250"/>
      <c r="W383" s="1266"/>
      <c r="AF383" s="1258">
        <v>44466</v>
      </c>
    </row>
    <row r="384" spans="1:40" s="1246" customFormat="1" ht="14.25">
      <c r="A384" s="1246" t="e">
        <f t="shared" si="2"/>
        <v>#REF!</v>
      </c>
      <c r="H384" s="1246" t="s">
        <v>381</v>
      </c>
      <c r="L384" s="1233"/>
      <c r="M384" s="1261"/>
      <c r="N384" s="1263"/>
      <c r="O384" s="1263"/>
      <c r="P384" s="1263"/>
      <c r="Q384" s="1251"/>
      <c r="R384" s="1251"/>
      <c r="S384" s="1252"/>
      <c r="T384" s="1250"/>
      <c r="U384" s="1250"/>
      <c r="V384" s="1250"/>
      <c r="W384" s="1266"/>
      <c r="AF384" s="1258">
        <v>44466</v>
      </c>
    </row>
    <row r="385" spans="1:46" s="1246" customFormat="1" ht="14.25">
      <c r="A385" s="1246" t="e">
        <f t="shared" si="2"/>
        <v>#REF!</v>
      </c>
      <c r="L385" s="1233"/>
      <c r="M385" s="1261"/>
      <c r="N385" s="1263"/>
      <c r="O385" s="1263"/>
      <c r="P385" s="1263"/>
      <c r="Q385" s="1251"/>
      <c r="R385" s="1251"/>
      <c r="S385" s="1252"/>
      <c r="T385" s="1250"/>
      <c r="U385" s="1250"/>
      <c r="V385" s="1250"/>
      <c r="W385" s="1266"/>
      <c r="AF385" s="1258"/>
    </row>
    <row r="386" spans="1:46" s="1246" customFormat="1" ht="28.5">
      <c r="A386" s="1246" t="e">
        <f t="shared" si="2"/>
        <v>#REF!</v>
      </c>
      <c r="H386" s="1254" t="s">
        <v>382</v>
      </c>
      <c r="I386" s="1254"/>
      <c r="L386" s="1234"/>
      <c r="M386" s="1261"/>
      <c r="N386" s="1263"/>
      <c r="O386" s="1263"/>
      <c r="P386" s="1263"/>
      <c r="Q386" s="1251"/>
      <c r="R386" s="1251"/>
      <c r="S386" s="1264"/>
      <c r="T386" s="1250"/>
      <c r="U386" s="1250"/>
      <c r="V386" s="1250"/>
      <c r="W386" s="1266"/>
      <c r="X386" s="1268"/>
      <c r="Y386" s="1260"/>
      <c r="Z386" s="1254"/>
      <c r="AA386" s="1266"/>
      <c r="AB386" s="1266"/>
      <c r="AC386" s="1256"/>
      <c r="AD386" s="1262"/>
      <c r="AE386" s="1262"/>
      <c r="AF386" s="1258"/>
      <c r="AH386" s="1266"/>
      <c r="AI386" s="1266"/>
      <c r="AJ386" s="1260"/>
      <c r="AK386" s="1260"/>
      <c r="AL386" s="1260"/>
      <c r="AM386" s="1260"/>
      <c r="AN386" s="1260"/>
      <c r="AQ386" s="1246" t="s">
        <v>383</v>
      </c>
      <c r="AR386" s="1246" t="s">
        <v>384</v>
      </c>
      <c r="AS386" s="1246" t="s">
        <v>385</v>
      </c>
      <c r="AT386" s="1246" t="s">
        <v>386</v>
      </c>
    </row>
    <row r="387" spans="1:46" s="1246" customFormat="1" ht="42.75">
      <c r="A387" s="1246" t="e">
        <f t="shared" si="2"/>
        <v>#REF!</v>
      </c>
      <c r="H387" s="1254" t="s">
        <v>387</v>
      </c>
      <c r="I387" s="1254"/>
      <c r="L387" s="1234"/>
      <c r="M387" s="1261"/>
      <c r="N387" s="1263"/>
      <c r="O387" s="1263"/>
      <c r="P387" s="1263"/>
      <c r="Q387" s="1251"/>
      <c r="R387" s="1251"/>
      <c r="S387" s="1264"/>
      <c r="T387" s="1250"/>
      <c r="U387" s="1250"/>
      <c r="V387" s="1250"/>
      <c r="W387" s="1266" t="s">
        <v>388</v>
      </c>
      <c r="X387" s="1268"/>
      <c r="Y387" s="1260"/>
      <c r="Z387" s="1254" t="s">
        <v>360</v>
      </c>
      <c r="AA387" s="1266"/>
      <c r="AB387" s="1266" t="s">
        <v>361</v>
      </c>
      <c r="AC387" s="1256" t="s">
        <v>369</v>
      </c>
      <c r="AF387" s="1258"/>
      <c r="AH387" s="1266"/>
      <c r="AI387" s="1266" t="s">
        <v>366</v>
      </c>
      <c r="AJ387" s="1260"/>
      <c r="AK387" s="1260"/>
      <c r="AL387" s="1260"/>
      <c r="AM387" s="1260"/>
      <c r="AN387" s="1260"/>
      <c r="AQ387" s="1246" t="s">
        <v>383</v>
      </c>
      <c r="AR387" s="1246" t="s">
        <v>384</v>
      </c>
      <c r="AS387" s="1246" t="s">
        <v>385</v>
      </c>
      <c r="AT387" s="1246" t="s">
        <v>386</v>
      </c>
    </row>
    <row r="388" spans="1:46" s="1246" customFormat="1" ht="28.5">
      <c r="A388" s="1246" t="e">
        <f t="shared" si="2"/>
        <v>#REF!</v>
      </c>
      <c r="H388" s="1254" t="s">
        <v>389</v>
      </c>
      <c r="I388" s="1254"/>
      <c r="L388" s="1234"/>
      <c r="M388" s="1261"/>
      <c r="N388" s="1263"/>
      <c r="O388" s="1263"/>
      <c r="P388" s="1263"/>
      <c r="Q388" s="1251"/>
      <c r="R388" s="1251"/>
      <c r="S388" s="1264"/>
      <c r="T388" s="1250"/>
      <c r="U388" s="1250"/>
      <c r="V388" s="1250"/>
      <c r="W388" s="1266"/>
      <c r="X388" s="1268"/>
      <c r="Y388" s="1260"/>
      <c r="Z388" s="1254"/>
      <c r="AA388" s="1266"/>
      <c r="AB388" s="1266"/>
      <c r="AC388" s="1256"/>
      <c r="AD388" s="1262"/>
      <c r="AE388" s="1262"/>
      <c r="AF388" s="1258"/>
      <c r="AH388" s="1266"/>
      <c r="AI388" s="1266"/>
      <c r="AJ388" s="1260"/>
      <c r="AK388" s="1260"/>
      <c r="AL388" s="1260"/>
      <c r="AM388" s="1260"/>
      <c r="AN388" s="1260"/>
    </row>
    <row r="389" spans="1:46" s="1246" customFormat="1" ht="14.25">
      <c r="A389" s="1246" t="e">
        <f t="shared" si="2"/>
        <v>#REF!</v>
      </c>
      <c r="H389" s="1246" t="s">
        <v>390</v>
      </c>
      <c r="L389" s="1233"/>
      <c r="M389" s="1261"/>
      <c r="N389" s="1263"/>
      <c r="O389" s="1263"/>
      <c r="P389" s="1263"/>
      <c r="Q389" s="1251"/>
      <c r="R389" s="1251"/>
      <c r="S389" s="1252"/>
      <c r="T389" s="1250"/>
      <c r="U389" s="1250"/>
      <c r="V389" s="1250"/>
      <c r="X389" s="1268"/>
      <c r="Y389" s="1260"/>
      <c r="AE389" s="1246" t="s">
        <v>391</v>
      </c>
      <c r="AF389" s="1258"/>
      <c r="AJ389" s="1260"/>
      <c r="AK389" s="1260"/>
      <c r="AL389" s="1260"/>
      <c r="AM389" s="1260"/>
      <c r="AN389" s="1260"/>
    </row>
    <row r="390" spans="1:46" s="1246" customFormat="1" ht="14.25">
      <c r="A390" s="1246" t="e">
        <f t="shared" si="2"/>
        <v>#REF!</v>
      </c>
      <c r="L390" s="1233"/>
      <c r="M390" s="1261"/>
      <c r="N390" s="1263"/>
      <c r="O390" s="1263"/>
      <c r="P390" s="1263"/>
      <c r="Q390" s="1251"/>
      <c r="R390" s="1251"/>
      <c r="S390" s="1252"/>
      <c r="T390" s="1250"/>
      <c r="U390" s="1250"/>
      <c r="V390" s="1250"/>
      <c r="X390" s="1268"/>
      <c r="Y390" s="1260"/>
      <c r="AF390" s="1258"/>
      <c r="AJ390" s="1260"/>
      <c r="AK390" s="1260"/>
      <c r="AL390" s="1260"/>
      <c r="AM390" s="1260"/>
      <c r="AN390" s="1260"/>
    </row>
    <row r="391" spans="1:46" s="1246" customFormat="1" ht="14.25">
      <c r="A391" s="1246" t="e">
        <f t="shared" si="2"/>
        <v>#REF!</v>
      </c>
      <c r="L391" s="1233"/>
      <c r="M391" s="1261"/>
      <c r="N391" s="1263"/>
      <c r="O391" s="1263"/>
      <c r="P391" s="1263"/>
      <c r="Q391" s="1251"/>
      <c r="R391" s="1251"/>
      <c r="S391" s="1252"/>
      <c r="T391" s="1250"/>
      <c r="U391" s="1250"/>
      <c r="V391" s="1250"/>
      <c r="X391" s="1268"/>
      <c r="Y391" s="1260"/>
      <c r="AF391" s="1258"/>
      <c r="AJ391" s="1260"/>
      <c r="AK391" s="1260"/>
      <c r="AL391" s="1260"/>
      <c r="AM391" s="1260"/>
      <c r="AN391" s="1260"/>
    </row>
    <row r="392" spans="1:46" s="1246" customFormat="1" ht="14.25">
      <c r="A392" s="1246" t="e">
        <f t="shared" si="2"/>
        <v>#REF!</v>
      </c>
      <c r="L392" s="1233"/>
      <c r="M392" s="1261"/>
      <c r="N392" s="1263"/>
      <c r="O392" s="1263"/>
      <c r="P392" s="1263"/>
      <c r="Q392" s="1251"/>
      <c r="R392" s="1251"/>
      <c r="S392" s="1252"/>
      <c r="T392" s="1250"/>
      <c r="U392" s="1250"/>
      <c r="V392" s="1250"/>
      <c r="X392" s="1268"/>
      <c r="Y392" s="1260"/>
      <c r="AF392" s="1258"/>
      <c r="AJ392" s="1260"/>
      <c r="AK392" s="1260"/>
      <c r="AL392" s="1260"/>
      <c r="AM392" s="1260"/>
      <c r="AN392" s="1260"/>
    </row>
    <row r="393" spans="1:46" s="1246" customFormat="1" ht="71.25">
      <c r="A393" s="1246" t="e">
        <f t="shared" si="2"/>
        <v>#REF!</v>
      </c>
      <c r="H393" s="1254" t="s">
        <v>392</v>
      </c>
      <c r="I393" s="1254"/>
      <c r="L393" s="1234"/>
      <c r="M393" s="1261"/>
      <c r="N393" s="1263"/>
      <c r="O393" s="1263"/>
      <c r="P393" s="1263"/>
      <c r="Q393" s="1251"/>
      <c r="R393" s="1251"/>
      <c r="S393" s="1264"/>
      <c r="T393" s="1250"/>
      <c r="U393" s="1250"/>
      <c r="V393" s="1250"/>
      <c r="W393" s="1266"/>
      <c r="X393" s="1268"/>
      <c r="Z393" s="1254"/>
      <c r="AA393" s="1266"/>
      <c r="AB393" s="1266"/>
      <c r="AC393" s="1256"/>
      <c r="AD393" s="1262"/>
      <c r="AE393" s="1262"/>
      <c r="AF393" s="1258"/>
      <c r="AH393" s="1266"/>
      <c r="AI393" s="1266"/>
    </row>
    <row r="394" spans="1:46" s="1246" customFormat="1" ht="14.25">
      <c r="A394" s="1246" t="e">
        <f t="shared" si="2"/>
        <v>#REF!</v>
      </c>
      <c r="H394" s="1246" t="s">
        <v>393</v>
      </c>
      <c r="L394" s="1234"/>
      <c r="M394" s="1261"/>
      <c r="N394" s="1263"/>
      <c r="O394" s="1263"/>
      <c r="P394" s="1263"/>
      <c r="Q394" s="1251"/>
      <c r="R394" s="1251"/>
      <c r="S394" s="1264"/>
      <c r="T394" s="1250"/>
      <c r="U394" s="1250"/>
      <c r="V394" s="1250"/>
      <c r="W394" s="1266"/>
      <c r="X394" s="1268"/>
      <c r="Z394" s="1254"/>
      <c r="AA394" s="1266"/>
      <c r="AB394" s="1266"/>
      <c r="AC394" s="1256"/>
      <c r="AD394" s="1262"/>
      <c r="AE394" s="1262"/>
      <c r="AF394" s="1258"/>
      <c r="AH394" s="1266"/>
      <c r="AI394" s="1266"/>
    </row>
    <row r="395" spans="1:46" s="1246" customFormat="1" ht="85.5">
      <c r="A395" s="1246" t="e">
        <f t="shared" si="2"/>
        <v>#REF!</v>
      </c>
      <c r="H395" s="1254" t="s">
        <v>394</v>
      </c>
      <c r="I395" s="1254"/>
      <c r="L395" s="1234"/>
      <c r="M395" s="1261"/>
      <c r="N395" s="1263"/>
      <c r="O395" s="1263"/>
      <c r="P395" s="1263"/>
      <c r="Q395" s="1251"/>
      <c r="R395" s="1251"/>
      <c r="S395" s="1264"/>
      <c r="T395" s="1250"/>
      <c r="U395" s="1250"/>
      <c r="V395" s="1250"/>
      <c r="W395" s="1266"/>
      <c r="X395" s="1268"/>
      <c r="Z395" s="1254"/>
      <c r="AA395" s="1266"/>
      <c r="AB395" s="1266"/>
      <c r="AC395" s="1256"/>
      <c r="AD395" s="1262"/>
      <c r="AE395" s="1262" t="s">
        <v>395</v>
      </c>
      <c r="AF395" s="1258"/>
      <c r="AH395" s="1266"/>
      <c r="AI395" s="1266"/>
    </row>
    <row r="396" spans="1:46" s="1246" customFormat="1" ht="14.25">
      <c r="A396" s="1246" t="e">
        <f t="shared" si="2"/>
        <v>#REF!</v>
      </c>
      <c r="E396" s="1254"/>
      <c r="F396" s="1254"/>
      <c r="G396" s="1254"/>
      <c r="H396" s="1254"/>
      <c r="I396" s="1254"/>
      <c r="J396" s="1254"/>
      <c r="K396" s="1254"/>
      <c r="L396" s="1234"/>
      <c r="M396" s="1261"/>
      <c r="N396" s="1263"/>
      <c r="O396" s="1263"/>
      <c r="P396" s="1263"/>
      <c r="Q396" s="1251"/>
      <c r="R396" s="1251"/>
      <c r="S396" s="1264"/>
      <c r="T396" s="1250"/>
      <c r="U396" s="1250"/>
      <c r="V396" s="1250"/>
      <c r="W396" s="1266"/>
      <c r="X396" s="1268"/>
      <c r="Z396" s="1254"/>
      <c r="AA396" s="1266"/>
      <c r="AB396" s="1266"/>
      <c r="AC396" s="1256"/>
      <c r="AD396" s="1262"/>
      <c r="AE396" s="1262"/>
      <c r="AF396" s="1258"/>
      <c r="AH396" s="1266"/>
      <c r="AI396" s="1266"/>
    </row>
    <row r="397" spans="1:46" s="1246" customFormat="1" ht="14.25">
      <c r="A397" s="1246" t="e">
        <f t="shared" si="2"/>
        <v>#REF!</v>
      </c>
      <c r="L397" s="1234"/>
      <c r="M397" s="1261"/>
      <c r="N397" s="1263"/>
      <c r="O397" s="1263"/>
      <c r="P397" s="1263"/>
      <c r="Q397" s="1251"/>
      <c r="R397" s="1251"/>
      <c r="S397" s="1264"/>
      <c r="T397" s="1250"/>
      <c r="U397" s="1250"/>
      <c r="V397" s="1250"/>
      <c r="W397" s="1266"/>
      <c r="X397" s="1340"/>
      <c r="Z397" s="1254"/>
      <c r="AA397" s="1266"/>
      <c r="AB397" s="1266"/>
      <c r="AC397" s="1256"/>
      <c r="AD397" s="1341"/>
      <c r="AE397" s="1341"/>
      <c r="AF397" s="1342"/>
      <c r="AH397" s="1266"/>
      <c r="AI397" s="1266"/>
    </row>
    <row r="398" spans="1:46" s="1246" customFormat="1" ht="14.25">
      <c r="A398" s="1246" t="e">
        <f t="shared" si="2"/>
        <v>#REF!</v>
      </c>
      <c r="L398" s="1234"/>
      <c r="M398" s="1261"/>
      <c r="N398" s="1263"/>
      <c r="O398" s="1263"/>
      <c r="P398" s="1263"/>
      <c r="Q398" s="1251"/>
      <c r="R398" s="1251"/>
      <c r="S398" s="1264"/>
      <c r="T398" s="1250"/>
      <c r="U398" s="1250"/>
      <c r="V398" s="1250"/>
      <c r="W398" s="1266"/>
      <c r="X398" s="1340"/>
      <c r="Z398" s="1254"/>
      <c r="AA398" s="1266"/>
      <c r="AB398" s="1266"/>
      <c r="AC398" s="1256"/>
      <c r="AD398" s="1341"/>
      <c r="AE398" s="1341"/>
      <c r="AF398" s="1342"/>
      <c r="AH398" s="1266"/>
      <c r="AI398" s="1266"/>
    </row>
    <row r="399" spans="1:46" s="1246" customFormat="1" ht="14.25">
      <c r="A399" s="1246" t="e">
        <f t="shared" si="2"/>
        <v>#REF!</v>
      </c>
      <c r="L399" s="1234"/>
      <c r="M399" s="1261"/>
      <c r="N399" s="1263"/>
      <c r="O399" s="1263"/>
      <c r="P399" s="1263"/>
      <c r="Q399" s="1251"/>
      <c r="R399" s="1251"/>
      <c r="S399" s="1264"/>
      <c r="T399" s="1250"/>
      <c r="U399" s="1250"/>
      <c r="V399" s="1250"/>
      <c r="W399" s="1266"/>
      <c r="X399" s="1340"/>
      <c r="Z399" s="1254"/>
      <c r="AA399" s="1266"/>
      <c r="AB399" s="1266"/>
      <c r="AC399" s="1256"/>
      <c r="AD399" s="1341"/>
      <c r="AE399" s="1341"/>
      <c r="AF399" s="1342"/>
      <c r="AH399" s="1266"/>
      <c r="AI399" s="1266"/>
    </row>
    <row r="400" spans="1:46" s="1246" customFormat="1" ht="14.25">
      <c r="A400" s="1246" t="e">
        <f t="shared" si="2"/>
        <v>#REF!</v>
      </c>
      <c r="L400" s="1234"/>
      <c r="M400" s="1261"/>
      <c r="N400" s="1263"/>
      <c r="O400" s="1263"/>
      <c r="P400" s="1263"/>
      <c r="Q400" s="1251"/>
      <c r="R400" s="1251"/>
      <c r="S400" s="1264"/>
      <c r="T400" s="1250"/>
      <c r="U400" s="1250"/>
      <c r="V400" s="1250"/>
      <c r="W400" s="1266"/>
      <c r="X400" s="1340"/>
      <c r="Z400" s="1254"/>
      <c r="AA400" s="1266"/>
      <c r="AB400" s="1266"/>
      <c r="AC400" s="1256"/>
      <c r="AD400" s="1341"/>
      <c r="AE400" s="1341"/>
      <c r="AF400" s="1342"/>
      <c r="AH400" s="1266"/>
      <c r="AI400" s="1266"/>
    </row>
    <row r="401" spans="1:43" s="1246" customFormat="1" ht="14.25">
      <c r="A401" s="1246" t="e">
        <f t="shared" si="2"/>
        <v>#REF!</v>
      </c>
      <c r="L401" s="1234"/>
      <c r="M401" s="1261"/>
      <c r="N401" s="1263"/>
      <c r="O401" s="1263"/>
      <c r="P401" s="1263"/>
      <c r="Q401" s="1251"/>
      <c r="R401" s="1251"/>
      <c r="S401" s="1264"/>
      <c r="T401" s="1250"/>
      <c r="U401" s="1250"/>
      <c r="V401" s="1250"/>
      <c r="W401" s="1266"/>
      <c r="X401" s="1340"/>
      <c r="Z401" s="1254"/>
      <c r="AA401" s="1266"/>
      <c r="AB401" s="1266"/>
      <c r="AC401" s="1256"/>
      <c r="AD401" s="1341"/>
      <c r="AE401" s="1341"/>
      <c r="AF401" s="1342"/>
      <c r="AH401" s="1266"/>
      <c r="AI401" s="1266"/>
    </row>
    <row r="402" spans="1:43" s="1246" customFormat="1" ht="42.75">
      <c r="A402" s="1246" t="e">
        <f t="shared" si="2"/>
        <v>#REF!</v>
      </c>
      <c r="H402" s="1246" t="s">
        <v>352</v>
      </c>
      <c r="L402" s="1233">
        <v>1</v>
      </c>
      <c r="M402" s="1261"/>
      <c r="N402" s="1263"/>
      <c r="O402" s="1263"/>
      <c r="P402" s="1263"/>
      <c r="Q402" s="1251"/>
      <c r="R402" s="1251"/>
      <c r="S402" s="1252"/>
      <c r="T402" s="1250"/>
      <c r="U402" s="1250"/>
      <c r="V402" s="1250"/>
      <c r="W402" s="1266" t="s">
        <v>337</v>
      </c>
      <c r="Z402" s="1246" t="s">
        <v>346</v>
      </c>
      <c r="AF402" s="1258"/>
      <c r="AH402" s="1246" t="s">
        <v>340</v>
      </c>
    </row>
    <row r="403" spans="1:43" s="1246" customFormat="1" ht="42.75">
      <c r="A403" s="1246" t="e">
        <f t="shared" si="2"/>
        <v>#REF!</v>
      </c>
      <c r="E403" s="1246" t="s">
        <v>396</v>
      </c>
      <c r="L403" s="1233"/>
      <c r="M403" s="1261"/>
      <c r="N403" s="1263"/>
      <c r="O403" s="1263"/>
      <c r="P403" s="1263"/>
      <c r="Q403" s="1251"/>
      <c r="R403" s="1251"/>
      <c r="S403" s="1252"/>
      <c r="T403" s="1250"/>
      <c r="U403" s="1250"/>
      <c r="V403" s="1250"/>
      <c r="W403" s="1266" t="s">
        <v>337</v>
      </c>
      <c r="Z403" s="1246" t="s">
        <v>346</v>
      </c>
      <c r="AF403" s="1258"/>
    </row>
    <row r="404" spans="1:43" s="1246" customFormat="1" ht="42.75">
      <c r="A404" s="1246" t="e">
        <f t="shared" si="2"/>
        <v>#REF!</v>
      </c>
      <c r="E404" s="1254" t="s">
        <v>397</v>
      </c>
      <c r="F404" s="1254"/>
      <c r="G404" s="1254"/>
      <c r="H404" s="1254"/>
      <c r="I404" s="1254"/>
      <c r="J404" s="1254"/>
      <c r="K404" s="1254"/>
      <c r="L404" s="1234"/>
      <c r="M404" s="1261"/>
      <c r="N404" s="1263"/>
      <c r="O404" s="1263"/>
      <c r="P404" s="1263"/>
      <c r="Q404" s="1251"/>
      <c r="R404" s="1251"/>
      <c r="S404" s="1264"/>
      <c r="T404" s="1250"/>
      <c r="U404" s="1250"/>
      <c r="V404" s="1250"/>
      <c r="W404" s="1266" t="s">
        <v>337</v>
      </c>
      <c r="X404" s="1268"/>
      <c r="Y404" s="1260"/>
      <c r="Z404" s="1254" t="s">
        <v>360</v>
      </c>
      <c r="AA404" s="1266"/>
      <c r="AB404" s="1266" t="s">
        <v>398</v>
      </c>
      <c r="AC404" s="1256" t="s">
        <v>369</v>
      </c>
      <c r="AF404" s="1258"/>
      <c r="AH404" s="1266"/>
      <c r="AI404" s="1266" t="s">
        <v>366</v>
      </c>
      <c r="AJ404" s="1260"/>
      <c r="AK404" s="1260"/>
      <c r="AL404" s="1260"/>
      <c r="AM404" s="1260"/>
      <c r="AN404" s="1260"/>
      <c r="AQ404" s="1246">
        <f>26000*0.03</f>
        <v>780</v>
      </c>
    </row>
    <row r="405" spans="1:43" s="1246" customFormat="1" ht="42.75">
      <c r="A405" s="1246" t="e">
        <f t="shared" si="2"/>
        <v>#REF!</v>
      </c>
      <c r="E405" s="1246" t="s">
        <v>399</v>
      </c>
      <c r="L405" s="1233"/>
      <c r="M405" s="1261"/>
      <c r="N405" s="1263"/>
      <c r="O405" s="1263"/>
      <c r="P405" s="1263"/>
      <c r="Q405" s="1251"/>
      <c r="R405" s="1251"/>
      <c r="S405" s="1252"/>
      <c r="T405" s="1250"/>
      <c r="U405" s="1250"/>
      <c r="V405" s="1250"/>
      <c r="W405" s="1266" t="s">
        <v>337</v>
      </c>
      <c r="AF405" s="1258"/>
    </row>
    <row r="406" spans="1:43" s="1246" customFormat="1" ht="14.25">
      <c r="A406" s="1246" t="e">
        <f t="shared" si="2"/>
        <v>#REF!</v>
      </c>
      <c r="L406" s="1234"/>
      <c r="M406" s="1261"/>
      <c r="N406" s="1263"/>
      <c r="O406" s="1263"/>
      <c r="P406" s="1263"/>
      <c r="Q406" s="1251"/>
      <c r="R406" s="1251"/>
      <c r="S406" s="1264"/>
      <c r="T406" s="1250"/>
      <c r="U406" s="1250"/>
      <c r="V406" s="1250"/>
      <c r="W406" s="1266"/>
      <c r="X406" s="1340"/>
      <c r="Z406" s="1254"/>
      <c r="AA406" s="1266"/>
      <c r="AB406" s="1266"/>
      <c r="AC406" s="1256"/>
      <c r="AD406" s="1341"/>
      <c r="AE406" s="1341"/>
      <c r="AF406" s="1342"/>
      <c r="AH406" s="1266"/>
      <c r="AI406" s="1266"/>
    </row>
    <row r="407" spans="1:43" s="1246" customFormat="1" ht="14.25">
      <c r="A407" s="1246" t="e">
        <f t="shared" si="2"/>
        <v>#REF!</v>
      </c>
      <c r="L407" s="1234"/>
      <c r="M407" s="1261"/>
      <c r="N407" s="1263"/>
      <c r="O407" s="1263"/>
      <c r="P407" s="1263"/>
      <c r="Q407" s="1251"/>
      <c r="R407" s="1251"/>
      <c r="S407" s="1264"/>
      <c r="T407" s="1250"/>
      <c r="U407" s="1250"/>
      <c r="V407" s="1250"/>
      <c r="W407" s="1266"/>
      <c r="X407" s="1340"/>
      <c r="Z407" s="1254"/>
      <c r="AA407" s="1266"/>
      <c r="AB407" s="1266"/>
      <c r="AC407" s="1256"/>
      <c r="AD407" s="1341"/>
      <c r="AE407" s="1341"/>
      <c r="AF407" s="1342"/>
      <c r="AH407" s="1266"/>
      <c r="AI407" s="1266"/>
    </row>
    <row r="408" spans="1:43" s="1246" customFormat="1" ht="14.25">
      <c r="A408" s="1246" t="e">
        <f t="shared" si="2"/>
        <v>#REF!</v>
      </c>
      <c r="L408" s="1234"/>
      <c r="M408" s="1261"/>
      <c r="N408" s="1263"/>
      <c r="O408" s="1263"/>
      <c r="P408" s="1263"/>
      <c r="Q408" s="1251"/>
      <c r="R408" s="1251"/>
      <c r="S408" s="1264"/>
      <c r="T408" s="1250"/>
      <c r="U408" s="1250"/>
      <c r="V408" s="1250"/>
      <c r="W408" s="1266"/>
      <c r="X408" s="1340"/>
      <c r="Z408" s="1254"/>
      <c r="AA408" s="1266"/>
      <c r="AB408" s="1266"/>
      <c r="AC408" s="1256"/>
      <c r="AD408" s="1341"/>
      <c r="AE408" s="1341"/>
      <c r="AF408" s="1342"/>
      <c r="AH408" s="1266"/>
      <c r="AI408" s="1266"/>
    </row>
    <row r="409" spans="1:43" s="1246" customFormat="1" ht="14.25">
      <c r="A409" s="1246" t="e">
        <f t="shared" si="2"/>
        <v>#REF!</v>
      </c>
      <c r="L409" s="1234"/>
      <c r="M409" s="1261"/>
      <c r="N409" s="1263"/>
      <c r="O409" s="1263"/>
      <c r="P409" s="1263"/>
      <c r="Q409" s="1251"/>
      <c r="R409" s="1251"/>
      <c r="S409" s="1264"/>
      <c r="T409" s="1250"/>
      <c r="U409" s="1250"/>
      <c r="V409" s="1250"/>
      <c r="W409" s="1266"/>
      <c r="X409" s="1340"/>
      <c r="Z409" s="1254"/>
      <c r="AA409" s="1266"/>
      <c r="AB409" s="1266"/>
      <c r="AC409" s="1256"/>
      <c r="AD409" s="1341"/>
      <c r="AE409" s="1341"/>
      <c r="AF409" s="1342"/>
      <c r="AH409" s="1266"/>
      <c r="AI409" s="1266"/>
    </row>
    <row r="410" spans="1:43" s="1246" customFormat="1" ht="14.25">
      <c r="A410" s="1246" t="e">
        <f t="shared" si="2"/>
        <v>#REF!</v>
      </c>
      <c r="L410" s="1234"/>
      <c r="M410" s="1261"/>
      <c r="N410" s="1263"/>
      <c r="O410" s="1263"/>
      <c r="P410" s="1263"/>
      <c r="Q410" s="1251"/>
      <c r="R410" s="1251"/>
      <c r="S410" s="1264"/>
      <c r="T410" s="1250"/>
      <c r="U410" s="1250"/>
      <c r="V410" s="1250"/>
      <c r="W410" s="1266"/>
      <c r="X410" s="1340"/>
      <c r="Z410" s="1254"/>
      <c r="AA410" s="1266"/>
      <c r="AB410" s="1266"/>
      <c r="AC410" s="1256"/>
      <c r="AD410" s="1341"/>
      <c r="AE410" s="1341"/>
      <c r="AF410" s="1342"/>
      <c r="AH410" s="1266"/>
      <c r="AI410" s="1266"/>
    </row>
    <row r="411" spans="1:43" s="1246" customFormat="1" ht="14.25">
      <c r="A411" s="1246" t="e">
        <f t="shared" si="2"/>
        <v>#REF!</v>
      </c>
      <c r="L411" s="1234"/>
      <c r="M411" s="1261"/>
      <c r="N411" s="1263"/>
      <c r="O411" s="1263"/>
      <c r="P411" s="1263"/>
      <c r="Q411" s="1251"/>
      <c r="R411" s="1251"/>
      <c r="S411" s="1264"/>
      <c r="T411" s="1250"/>
      <c r="U411" s="1250"/>
      <c r="V411" s="1250"/>
      <c r="W411" s="1266"/>
      <c r="X411" s="1340"/>
      <c r="Z411" s="1254"/>
      <c r="AA411" s="1266"/>
      <c r="AB411" s="1266"/>
      <c r="AC411" s="1256"/>
      <c r="AD411" s="1341"/>
      <c r="AE411" s="1341"/>
      <c r="AF411" s="1342"/>
      <c r="AH411" s="1266"/>
      <c r="AI411" s="1266"/>
    </row>
    <row r="412" spans="1:43" s="1246" customFormat="1" ht="14.25">
      <c r="A412" s="1246" t="e">
        <f t="shared" si="2"/>
        <v>#REF!</v>
      </c>
      <c r="L412" s="1234"/>
      <c r="M412" s="1261"/>
      <c r="N412" s="1263"/>
      <c r="O412" s="1263"/>
      <c r="P412" s="1263"/>
      <c r="Q412" s="1251"/>
      <c r="R412" s="1251"/>
      <c r="S412" s="1264"/>
      <c r="T412" s="1250"/>
      <c r="U412" s="1250"/>
      <c r="V412" s="1250"/>
      <c r="W412" s="1266"/>
      <c r="X412" s="1340"/>
      <c r="Z412" s="1254"/>
      <c r="AA412" s="1266"/>
      <c r="AB412" s="1266"/>
      <c r="AC412" s="1256"/>
      <c r="AD412" s="1341"/>
      <c r="AE412" s="1341"/>
      <c r="AF412" s="1342"/>
      <c r="AH412" s="1266"/>
      <c r="AI412" s="1266"/>
    </row>
    <row r="413" spans="1:43" s="1246" customFormat="1" ht="14.25">
      <c r="A413" s="1246" t="e">
        <f t="shared" si="2"/>
        <v>#REF!</v>
      </c>
      <c r="L413" s="1234"/>
      <c r="M413" s="1261"/>
      <c r="N413" s="1263"/>
      <c r="O413" s="1263"/>
      <c r="P413" s="1263"/>
      <c r="Q413" s="1251"/>
      <c r="R413" s="1251"/>
      <c r="S413" s="1264"/>
      <c r="T413" s="1250"/>
      <c r="U413" s="1250"/>
      <c r="V413" s="1250"/>
      <c r="W413" s="1266"/>
      <c r="X413" s="1340"/>
      <c r="Z413" s="1254"/>
      <c r="AA413" s="1266"/>
      <c r="AB413" s="1266"/>
      <c r="AC413" s="1256"/>
      <c r="AD413" s="1341"/>
      <c r="AE413" s="1341"/>
      <c r="AF413" s="1342"/>
      <c r="AH413" s="1266"/>
      <c r="AI413" s="1266"/>
    </row>
    <row r="414" spans="1:43" s="1246" customFormat="1" thickBot="1">
      <c r="A414" s="1246" t="e">
        <f t="shared" si="2"/>
        <v>#REF!</v>
      </c>
      <c r="L414" s="1234"/>
      <c r="M414" s="1261"/>
      <c r="N414" s="1263"/>
      <c r="O414" s="1263"/>
      <c r="P414" s="1263"/>
      <c r="Q414" s="1251"/>
      <c r="R414" s="1251"/>
      <c r="S414" s="1264"/>
      <c r="T414" s="1250"/>
      <c r="U414" s="1250"/>
      <c r="V414" s="1250"/>
      <c r="W414" s="1266"/>
      <c r="X414" s="1340"/>
      <c r="Z414" s="1254"/>
      <c r="AA414" s="1266"/>
      <c r="AB414" s="1266"/>
      <c r="AC414" s="1256"/>
      <c r="AD414" s="1341"/>
      <c r="AE414" s="1341"/>
      <c r="AF414" s="1342"/>
      <c r="AH414" s="1266"/>
      <c r="AI414" s="1266"/>
    </row>
    <row r="415" spans="1:43" s="1246" customFormat="1" thickTop="1">
      <c r="A415" s="1381"/>
      <c r="B415" s="1375"/>
      <c r="C415" s="1270"/>
      <c r="D415" s="1397" t="s">
        <v>400</v>
      </c>
      <c r="E415" s="1270" t="s">
        <v>401</v>
      </c>
      <c r="F415" s="1270"/>
      <c r="G415" s="1270" t="s">
        <v>402</v>
      </c>
      <c r="H415" s="1646" t="s">
        <v>403</v>
      </c>
      <c r="I415" s="1637" t="s">
        <v>404</v>
      </c>
      <c r="J415" s="1643" t="s">
        <v>218</v>
      </c>
      <c r="K415" s="1637" t="s">
        <v>93</v>
      </c>
      <c r="L415" s="1640">
        <v>1</v>
      </c>
      <c r="M415" s="1289"/>
      <c r="Q415" s="1288"/>
      <c r="R415" s="1288"/>
      <c r="S415" s="1252"/>
      <c r="T415" s="1343"/>
      <c r="U415" s="1343"/>
      <c r="V415" s="1343"/>
    </row>
    <row r="416" spans="1:43" s="1246" customFormat="1" ht="16.5" customHeight="1">
      <c r="A416" s="1381"/>
      <c r="B416" s="1376"/>
      <c r="C416" s="1273"/>
      <c r="D416" s="1398" t="s">
        <v>400</v>
      </c>
      <c r="E416" s="1273" t="s">
        <v>405</v>
      </c>
      <c r="F416" s="1273"/>
      <c r="G416" s="1273" t="s">
        <v>406</v>
      </c>
      <c r="H416" s="1647"/>
      <c r="I416" s="1638"/>
      <c r="J416" s="1644"/>
      <c r="K416" s="1638"/>
      <c r="L416" s="1641"/>
      <c r="M416" s="1290"/>
      <c r="Q416" s="1288"/>
      <c r="R416" s="1288"/>
      <c r="S416" s="1252"/>
      <c r="T416" s="1343"/>
      <c r="U416" s="1343"/>
      <c r="V416" s="1343"/>
    </row>
    <row r="417" spans="1:22" s="1246" customFormat="1" ht="84" customHeight="1" thickBot="1">
      <c r="A417" s="1381"/>
      <c r="B417" s="1377"/>
      <c r="C417" s="1279"/>
      <c r="D417" s="1399" t="s">
        <v>400</v>
      </c>
      <c r="E417" s="1279" t="s">
        <v>407</v>
      </c>
      <c r="F417" s="1279"/>
      <c r="G417" s="1279" t="s">
        <v>408</v>
      </c>
      <c r="H417" s="1648"/>
      <c r="I417" s="1639"/>
      <c r="J417" s="1645"/>
      <c r="K417" s="1639"/>
      <c r="L417" s="1642"/>
      <c r="M417" s="1292"/>
      <c r="Q417" s="1288"/>
      <c r="R417" s="1288"/>
      <c r="S417" s="1252"/>
      <c r="T417" s="1343"/>
      <c r="U417" s="1343"/>
      <c r="V417" s="1343"/>
    </row>
    <row r="418" spans="1:22" s="1246" customFormat="1" ht="144" thickTop="1" thickBot="1">
      <c r="A418" s="1381"/>
      <c r="B418" s="1374"/>
      <c r="C418" s="1284"/>
      <c r="D418" s="1285" t="s">
        <v>400</v>
      </c>
      <c r="E418" s="1284" t="s">
        <v>409</v>
      </c>
      <c r="F418" s="1284"/>
      <c r="G418" s="1284" t="s">
        <v>268</v>
      </c>
      <c r="H418" s="1317" t="s">
        <v>410</v>
      </c>
      <c r="I418" s="1284" t="s">
        <v>270</v>
      </c>
      <c r="J418" s="1284" t="s">
        <v>212</v>
      </c>
      <c r="K418" s="1284" t="s">
        <v>93</v>
      </c>
      <c r="L418" s="1240">
        <v>1</v>
      </c>
      <c r="M418" s="1286"/>
      <c r="N418" s="1263"/>
      <c r="O418" s="1263"/>
      <c r="P418" s="1263"/>
      <c r="Q418" s="1251"/>
      <c r="R418" s="1251"/>
      <c r="S418" s="1252"/>
      <c r="T418" s="1250"/>
      <c r="U418" s="1250"/>
      <c r="V418" s="1250"/>
    </row>
    <row r="419" spans="1:22" s="1246" customFormat="1" ht="30" thickTop="1" thickBot="1">
      <c r="A419" s="1381"/>
      <c r="B419" s="1374"/>
      <c r="C419" s="1284"/>
      <c r="D419" s="1284" t="s">
        <v>411</v>
      </c>
      <c r="E419" s="1284" t="s">
        <v>412</v>
      </c>
      <c r="F419" s="1284"/>
      <c r="G419" s="1366"/>
      <c r="H419" s="1284" t="s">
        <v>413</v>
      </c>
      <c r="I419" s="1284"/>
      <c r="J419" s="1366"/>
      <c r="K419" s="1367" t="s">
        <v>414</v>
      </c>
      <c r="L419" s="1368"/>
      <c r="M419" s="1369"/>
      <c r="N419" s="1295"/>
      <c r="Q419" s="1288"/>
      <c r="R419" s="1288"/>
      <c r="S419" s="1252"/>
      <c r="T419" s="1343"/>
      <c r="U419" s="1343"/>
      <c r="V419" s="1343"/>
    </row>
    <row r="420" spans="1:22" s="1246" customFormat="1" ht="57.75" thickTop="1">
      <c r="A420" s="1381"/>
      <c r="B420" s="1376"/>
      <c r="C420" s="1273"/>
      <c r="D420" s="1273" t="s">
        <v>400</v>
      </c>
      <c r="E420" s="1273" t="s">
        <v>415</v>
      </c>
      <c r="F420" s="1293"/>
      <c r="G420" s="1610" t="s">
        <v>416</v>
      </c>
      <c r="H420" s="1304" t="s">
        <v>417</v>
      </c>
      <c r="I420" s="1305" t="s">
        <v>418</v>
      </c>
      <c r="J420" s="1655" t="s">
        <v>419</v>
      </c>
      <c r="K420" s="1655" t="s">
        <v>93</v>
      </c>
      <c r="L420" s="1652">
        <v>1</v>
      </c>
      <c r="M420" s="1276">
        <v>1234</v>
      </c>
      <c r="N420" s="1263"/>
      <c r="O420" s="1263"/>
      <c r="P420" s="1263"/>
      <c r="Q420" s="1251" t="s">
        <v>420</v>
      </c>
      <c r="R420" s="1251"/>
      <c r="S420" s="1252">
        <v>1234</v>
      </c>
      <c r="T420" s="1250"/>
      <c r="U420" s="1250"/>
      <c r="V420" s="1250"/>
    </row>
    <row r="421" spans="1:22" s="1246" customFormat="1" ht="15" customHeight="1">
      <c r="A421" s="1381"/>
      <c r="B421" s="1376"/>
      <c r="C421" s="1273"/>
      <c r="D421" s="1273" t="s">
        <v>400</v>
      </c>
      <c r="E421" s="1273" t="s">
        <v>421</v>
      </c>
      <c r="F421" s="1293"/>
      <c r="G421" s="1611"/>
      <c r="H421" s="1304" t="s">
        <v>417</v>
      </c>
      <c r="I421" s="1305" t="s">
        <v>418</v>
      </c>
      <c r="J421" s="1656"/>
      <c r="K421" s="1656"/>
      <c r="L421" s="1653"/>
      <c r="M421" s="1276"/>
      <c r="N421" s="1263"/>
      <c r="O421" s="1263"/>
      <c r="P421" s="1263"/>
      <c r="Q421" s="1251"/>
      <c r="R421" s="1251"/>
      <c r="S421" s="1252"/>
      <c r="T421" s="1250"/>
      <c r="U421" s="1250"/>
      <c r="V421" s="1250"/>
    </row>
    <row r="422" spans="1:22" s="1246" customFormat="1" ht="15" customHeight="1">
      <c r="A422" s="1381"/>
      <c r="B422" s="1376"/>
      <c r="C422" s="1273"/>
      <c r="D422" s="1273" t="s">
        <v>400</v>
      </c>
      <c r="E422" s="1273" t="s">
        <v>422</v>
      </c>
      <c r="F422" s="1293"/>
      <c r="G422" s="1611"/>
      <c r="H422" s="1300" t="s">
        <v>417</v>
      </c>
      <c r="I422" s="1305" t="s">
        <v>418</v>
      </c>
      <c r="J422" s="1656"/>
      <c r="K422" s="1656"/>
      <c r="L422" s="1653"/>
      <c r="M422" s="1276"/>
      <c r="N422" s="1263"/>
      <c r="O422" s="1263"/>
      <c r="P422" s="1263"/>
      <c r="Q422" s="1251"/>
      <c r="R422" s="1251"/>
      <c r="S422" s="1252"/>
      <c r="T422" s="1250"/>
      <c r="U422" s="1250"/>
      <c r="V422" s="1250"/>
    </row>
    <row r="423" spans="1:22" s="1246" customFormat="1" ht="15" customHeight="1">
      <c r="A423" s="1381"/>
      <c r="B423" s="1376"/>
      <c r="C423" s="1273"/>
      <c r="D423" s="1273" t="s">
        <v>400</v>
      </c>
      <c r="E423" s="1273" t="s">
        <v>415</v>
      </c>
      <c r="F423" s="1293"/>
      <c r="G423" s="1611"/>
      <c r="H423" s="1304" t="s">
        <v>304</v>
      </c>
      <c r="I423" s="1306" t="s">
        <v>423</v>
      </c>
      <c r="J423" s="1656"/>
      <c r="K423" s="1656"/>
      <c r="L423" s="1653"/>
      <c r="M423" s="1276"/>
      <c r="N423" s="1263"/>
      <c r="O423" s="1263"/>
      <c r="P423" s="1263"/>
      <c r="Q423" s="1251"/>
      <c r="R423" s="1251"/>
      <c r="S423" s="1252"/>
      <c r="T423" s="1250"/>
      <c r="U423" s="1250"/>
      <c r="V423" s="1250"/>
    </row>
    <row r="424" spans="1:22" s="1246" customFormat="1" ht="15.75" customHeight="1" thickBot="1">
      <c r="A424" s="1381"/>
      <c r="B424" s="1377"/>
      <c r="C424" s="1279"/>
      <c r="D424" s="1279" t="s">
        <v>400</v>
      </c>
      <c r="E424" s="1279" t="s">
        <v>421</v>
      </c>
      <c r="F424" s="1312"/>
      <c r="G424" s="1612"/>
      <c r="H424" s="1307" t="s">
        <v>304</v>
      </c>
      <c r="I424" s="1308" t="s">
        <v>423</v>
      </c>
      <c r="J424" s="1657"/>
      <c r="K424" s="1657"/>
      <c r="L424" s="1654"/>
      <c r="M424" s="1282"/>
      <c r="N424" s="1263"/>
      <c r="O424" s="1263"/>
      <c r="P424" s="1263"/>
      <c r="Q424" s="1251"/>
      <c r="R424" s="1251"/>
      <c r="S424" s="1252"/>
      <c r="T424" s="1250"/>
      <c r="U424" s="1250"/>
      <c r="V424" s="1250"/>
    </row>
    <row r="425" spans="1:22" s="1246" customFormat="1" thickTop="1">
      <c r="A425" s="1381"/>
      <c r="B425" s="1375"/>
      <c r="C425" s="1270"/>
      <c r="D425" s="1270" t="s">
        <v>400</v>
      </c>
      <c r="E425" s="1270" t="s">
        <v>422</v>
      </c>
      <c r="F425" s="1270"/>
      <c r="G425" s="1270" t="s">
        <v>416</v>
      </c>
      <c r="H425" s="1299" t="s">
        <v>304</v>
      </c>
      <c r="I425" s="1309" t="s">
        <v>423</v>
      </c>
      <c r="J425" s="1270" t="s">
        <v>419</v>
      </c>
      <c r="K425" s="1270" t="s">
        <v>93</v>
      </c>
      <c r="L425" s="1236">
        <v>1</v>
      </c>
      <c r="M425" s="1272"/>
      <c r="N425" s="1263"/>
      <c r="O425" s="1263"/>
      <c r="P425" s="1263"/>
      <c r="Q425" s="1251"/>
      <c r="R425" s="1251"/>
      <c r="S425" s="1252"/>
      <c r="T425" s="1250"/>
      <c r="U425" s="1250"/>
      <c r="V425" s="1250"/>
    </row>
    <row r="426" spans="1:22" s="1246" customFormat="1" ht="14.25">
      <c r="A426" s="1381"/>
      <c r="B426" s="1376"/>
      <c r="C426" s="1273"/>
      <c r="D426" s="1273" t="s">
        <v>400</v>
      </c>
      <c r="E426" s="1273" t="s">
        <v>415</v>
      </c>
      <c r="F426" s="1273"/>
      <c r="G426" s="1273" t="s">
        <v>416</v>
      </c>
      <c r="H426" s="1273" t="s">
        <v>424</v>
      </c>
      <c r="I426" s="1305" t="s">
        <v>425</v>
      </c>
      <c r="J426" s="1273" t="s">
        <v>419</v>
      </c>
      <c r="K426" s="1273" t="s">
        <v>93</v>
      </c>
      <c r="L426" s="1237">
        <v>1</v>
      </c>
      <c r="M426" s="1276"/>
      <c r="N426" s="1263"/>
      <c r="O426" s="1263"/>
      <c r="P426" s="1263"/>
      <c r="Q426" s="1251"/>
      <c r="R426" s="1251"/>
      <c r="S426" s="1252"/>
      <c r="T426" s="1250"/>
      <c r="U426" s="1250"/>
      <c r="V426" s="1250"/>
    </row>
    <row r="427" spans="1:22" s="1246" customFormat="1" ht="14.25">
      <c r="A427" s="1381"/>
      <c r="B427" s="1376"/>
      <c r="C427" s="1273"/>
      <c r="D427" s="1273" t="s">
        <v>400</v>
      </c>
      <c r="E427" s="1273" t="s">
        <v>421</v>
      </c>
      <c r="F427" s="1273"/>
      <c r="G427" s="1273" t="s">
        <v>416</v>
      </c>
      <c r="H427" s="1273" t="s">
        <v>424</v>
      </c>
      <c r="I427" s="1305" t="s">
        <v>425</v>
      </c>
      <c r="J427" s="1273" t="s">
        <v>419</v>
      </c>
      <c r="K427" s="1273" t="s">
        <v>93</v>
      </c>
      <c r="L427" s="1237">
        <v>1</v>
      </c>
      <c r="M427" s="1276"/>
      <c r="N427" s="1263"/>
      <c r="O427" s="1263"/>
      <c r="P427" s="1263"/>
      <c r="Q427" s="1251"/>
      <c r="R427" s="1251"/>
      <c r="S427" s="1252"/>
      <c r="T427" s="1250"/>
      <c r="U427" s="1250"/>
      <c r="V427" s="1250"/>
    </row>
    <row r="428" spans="1:22" s="1246" customFormat="1" ht="14.25">
      <c r="A428" s="1381"/>
      <c r="B428" s="1376"/>
      <c r="C428" s="1273"/>
      <c r="D428" s="1273" t="s">
        <v>400</v>
      </c>
      <c r="E428" s="1273" t="s">
        <v>422</v>
      </c>
      <c r="F428" s="1273"/>
      <c r="G428" s="1273" t="s">
        <v>416</v>
      </c>
      <c r="H428" s="1275" t="s">
        <v>304</v>
      </c>
      <c r="I428" s="1305" t="s">
        <v>425</v>
      </c>
      <c r="J428" s="1273" t="s">
        <v>419</v>
      </c>
      <c r="K428" s="1273" t="s">
        <v>93</v>
      </c>
      <c r="L428" s="1237">
        <v>1</v>
      </c>
      <c r="M428" s="1276"/>
      <c r="N428" s="1263"/>
      <c r="O428" s="1263"/>
      <c r="P428" s="1263"/>
      <c r="Q428" s="1251"/>
      <c r="R428" s="1251"/>
      <c r="S428" s="1252"/>
      <c r="T428" s="1250"/>
      <c r="U428" s="1250"/>
      <c r="V428" s="1250"/>
    </row>
    <row r="429" spans="1:22" s="1246" customFormat="1" ht="142.5">
      <c r="A429" s="1381"/>
      <c r="B429" s="1376"/>
      <c r="C429" s="1273"/>
      <c r="D429" s="1273" t="s">
        <v>400</v>
      </c>
      <c r="E429" s="1273"/>
      <c r="F429" s="1273"/>
      <c r="G429" s="1273"/>
      <c r="H429" s="1278" t="s">
        <v>426</v>
      </c>
      <c r="I429" s="1273"/>
      <c r="J429" s="1273" t="s">
        <v>427</v>
      </c>
      <c r="K429" s="1275" t="s">
        <v>428</v>
      </c>
      <c r="L429" s="1238">
        <v>0.5</v>
      </c>
      <c r="M429" s="1276" t="s">
        <v>429</v>
      </c>
      <c r="N429" s="1263"/>
      <c r="O429" s="1263"/>
      <c r="P429" s="1263"/>
      <c r="Q429" s="1251"/>
      <c r="R429" s="1251"/>
      <c r="S429" s="1252"/>
      <c r="T429" s="1250"/>
      <c r="U429" s="1250"/>
      <c r="V429" s="1250"/>
    </row>
    <row r="430" spans="1:22" s="1246" customFormat="1" ht="14.25">
      <c r="A430" s="1381"/>
      <c r="B430" s="1376"/>
      <c r="C430" s="1273"/>
      <c r="D430" s="1273" t="s">
        <v>400</v>
      </c>
      <c r="E430" s="1273" t="s">
        <v>430</v>
      </c>
      <c r="F430" s="1273"/>
      <c r="G430" s="1273"/>
      <c r="H430" s="1275"/>
      <c r="I430" s="1273"/>
      <c r="J430" s="1273"/>
      <c r="K430" s="1273"/>
      <c r="L430" s="1237">
        <v>1</v>
      </c>
      <c r="M430" s="1276"/>
      <c r="N430" s="1263"/>
      <c r="O430" s="1263"/>
      <c r="P430" s="1263"/>
      <c r="Q430" s="1251"/>
      <c r="R430" s="1251"/>
      <c r="S430" s="1252"/>
      <c r="T430" s="1250"/>
      <c r="U430" s="1250"/>
      <c r="V430" s="1250"/>
    </row>
    <row r="431" spans="1:22" s="1246" customFormat="1" ht="14.25">
      <c r="A431" s="1381"/>
      <c r="B431" s="1376"/>
      <c r="C431" s="1273"/>
      <c r="D431" s="1273" t="s">
        <v>400</v>
      </c>
      <c r="E431" s="1300" t="s">
        <v>373</v>
      </c>
      <c r="F431" s="1300"/>
      <c r="G431" s="1351"/>
      <c r="H431" s="1273" t="s">
        <v>431</v>
      </c>
      <c r="I431" s="1273"/>
      <c r="J431" s="1351"/>
      <c r="K431" s="1351"/>
      <c r="L431" s="1237">
        <v>1</v>
      </c>
      <c r="M431" s="1290"/>
      <c r="N431" s="1295">
        <v>44977</v>
      </c>
      <c r="Q431" s="1251"/>
      <c r="R431" s="1251"/>
      <c r="S431" s="1252"/>
      <c r="T431" s="1250"/>
      <c r="U431" s="1250"/>
      <c r="V431" s="1250"/>
    </row>
    <row r="432" spans="1:22" s="1246" customFormat="1" ht="228.75" thickBot="1">
      <c r="A432" s="1381"/>
      <c r="B432" s="1377"/>
      <c r="C432" s="1279"/>
      <c r="D432" s="1279" t="s">
        <v>400</v>
      </c>
      <c r="E432" s="1279" t="s">
        <v>432</v>
      </c>
      <c r="F432" s="1279"/>
      <c r="G432" s="1353"/>
      <c r="H432" s="1310" t="s">
        <v>433</v>
      </c>
      <c r="I432" s="1279"/>
      <c r="J432" s="1356" t="s">
        <v>434</v>
      </c>
      <c r="K432" s="1353" t="s">
        <v>93</v>
      </c>
      <c r="L432" s="1239">
        <v>1</v>
      </c>
      <c r="M432" s="1292">
        <v>303</v>
      </c>
      <c r="Q432" s="1251"/>
      <c r="R432" s="1251"/>
      <c r="S432" s="1252"/>
      <c r="T432" s="1250"/>
      <c r="U432" s="1250"/>
      <c r="V432" s="1250"/>
    </row>
    <row r="433" spans="1:22" s="1246" customFormat="1" ht="228.75" thickTop="1">
      <c r="A433" s="1381"/>
      <c r="B433" s="1379"/>
      <c r="C433" s="1302"/>
      <c r="D433" s="1302" t="s">
        <v>400</v>
      </c>
      <c r="E433" s="1302" t="s">
        <v>279</v>
      </c>
      <c r="F433" s="1302"/>
      <c r="G433" s="1302"/>
      <c r="H433" s="1311" t="s">
        <v>435</v>
      </c>
      <c r="I433" s="1302"/>
      <c r="J433" s="1302"/>
      <c r="K433" s="1302" t="s">
        <v>281</v>
      </c>
      <c r="L433" s="1241">
        <v>1</v>
      </c>
      <c r="M433" s="1303"/>
      <c r="N433" s="1263"/>
      <c r="O433" s="1263"/>
      <c r="P433" s="1263"/>
      <c r="Q433" s="1251"/>
      <c r="R433" s="1251"/>
      <c r="S433" s="1252"/>
      <c r="T433" s="1250"/>
      <c r="U433" s="1250"/>
      <c r="V433" s="1250"/>
    </row>
    <row r="434" spans="1:22" s="1246" customFormat="1" ht="171">
      <c r="A434" s="1381"/>
      <c r="B434" s="1376"/>
      <c r="C434" s="1273"/>
      <c r="D434" s="1273" t="s">
        <v>400</v>
      </c>
      <c r="E434" s="1273" t="s">
        <v>436</v>
      </c>
      <c r="F434" s="1273"/>
      <c r="G434" s="1273"/>
      <c r="H434" s="1304" t="s">
        <v>437</v>
      </c>
      <c r="I434" s="1273"/>
      <c r="J434" s="1273" t="s">
        <v>438</v>
      </c>
      <c r="K434" s="1273" t="s">
        <v>93</v>
      </c>
      <c r="L434" s="1241">
        <v>1</v>
      </c>
      <c r="M434" s="1276"/>
      <c r="N434" s="1263"/>
      <c r="O434" s="1263"/>
      <c r="P434" s="1263"/>
      <c r="Q434" s="1251"/>
      <c r="R434" s="1251"/>
      <c r="S434" s="1252"/>
      <c r="T434" s="1250"/>
      <c r="U434" s="1250"/>
      <c r="V434" s="1250"/>
    </row>
    <row r="435" spans="1:22" s="1246" customFormat="1" thickBot="1">
      <c r="A435" s="1381"/>
      <c r="B435" s="1380"/>
      <c r="C435" s="1313"/>
      <c r="D435" s="1314" t="s">
        <v>411</v>
      </c>
      <c r="E435" s="1315" t="s">
        <v>439</v>
      </c>
      <c r="F435" s="1315"/>
      <c r="G435" s="1357" t="s">
        <v>440</v>
      </c>
      <c r="H435" s="1312" t="s">
        <v>441</v>
      </c>
      <c r="I435" s="1312"/>
      <c r="J435" s="1355" t="s">
        <v>290</v>
      </c>
      <c r="K435" s="1357" t="s">
        <v>52</v>
      </c>
      <c r="L435" s="1358">
        <v>1</v>
      </c>
      <c r="M435" s="1316"/>
      <c r="Q435" s="1251"/>
      <c r="R435" s="1251"/>
      <c r="S435" s="1252"/>
      <c r="T435" s="1250"/>
      <c r="U435" s="1250"/>
      <c r="V435" s="1250"/>
    </row>
    <row r="436" spans="1:22" s="1246" customFormat="1" ht="15" customHeight="1" thickTop="1">
      <c r="A436" s="1381"/>
      <c r="B436" s="1375"/>
      <c r="C436" s="1270"/>
      <c r="D436" s="1270" t="s">
        <v>411</v>
      </c>
      <c r="E436" s="1270" t="s">
        <v>442</v>
      </c>
      <c r="F436" s="1270"/>
      <c r="G436" s="1270" t="s">
        <v>443</v>
      </c>
      <c r="H436" s="1370" t="s">
        <v>304</v>
      </c>
      <c r="I436" s="1637" t="s">
        <v>270</v>
      </c>
      <c r="J436" s="1637" t="s">
        <v>290</v>
      </c>
      <c r="K436" s="1637" t="s">
        <v>93</v>
      </c>
      <c r="L436" s="1649">
        <v>1</v>
      </c>
      <c r="M436" s="1272"/>
      <c r="N436" s="1263"/>
      <c r="O436" s="1263"/>
      <c r="P436" s="1263"/>
      <c r="Q436" s="1251"/>
      <c r="R436" s="1251"/>
      <c r="S436" s="1252"/>
      <c r="T436" s="1250"/>
      <c r="U436" s="1250"/>
      <c r="V436" s="1250"/>
    </row>
    <row r="437" spans="1:22" s="1246" customFormat="1" ht="15" customHeight="1">
      <c r="A437" s="1381"/>
      <c r="B437" s="1376"/>
      <c r="C437" s="1273"/>
      <c r="D437" s="1273" t="s">
        <v>411</v>
      </c>
      <c r="E437" s="1273" t="s">
        <v>444</v>
      </c>
      <c r="F437" s="1273"/>
      <c r="G437" s="1273" t="s">
        <v>408</v>
      </c>
      <c r="H437" s="1360" t="s">
        <v>304</v>
      </c>
      <c r="I437" s="1638"/>
      <c r="J437" s="1638"/>
      <c r="K437" s="1638"/>
      <c r="L437" s="1650"/>
      <c r="M437" s="1276"/>
      <c r="N437" s="1263"/>
      <c r="O437" s="1263"/>
      <c r="P437" s="1263"/>
      <c r="Q437" s="1251"/>
      <c r="R437" s="1251"/>
      <c r="S437" s="1252"/>
      <c r="T437" s="1250"/>
      <c r="U437" s="1250"/>
      <c r="V437" s="1250"/>
    </row>
    <row r="438" spans="1:22" s="1246" customFormat="1" ht="15" customHeight="1">
      <c r="A438" s="1381"/>
      <c r="B438" s="1376"/>
      <c r="C438" s="1273"/>
      <c r="D438" s="1273" t="s">
        <v>411</v>
      </c>
      <c r="E438" s="1273" t="s">
        <v>445</v>
      </c>
      <c r="F438" s="1273"/>
      <c r="G438" s="1273" t="s">
        <v>443</v>
      </c>
      <c r="H438" s="1361" t="s">
        <v>446</v>
      </c>
      <c r="I438" s="1638" t="s">
        <v>404</v>
      </c>
      <c r="J438" s="1638" t="s">
        <v>299</v>
      </c>
      <c r="K438" s="1638"/>
      <c r="L438" s="1650"/>
      <c r="M438" s="1276"/>
      <c r="N438" s="1263"/>
      <c r="O438" s="1263"/>
      <c r="P438" s="1263"/>
      <c r="Q438" s="1251"/>
      <c r="R438" s="1251"/>
      <c r="S438" s="1252"/>
      <c r="T438" s="1250"/>
      <c r="U438" s="1250"/>
      <c r="V438" s="1250"/>
    </row>
    <row r="439" spans="1:22" s="1246" customFormat="1" ht="15" customHeight="1">
      <c r="A439" s="1381"/>
      <c r="B439" s="1376"/>
      <c r="C439" s="1273"/>
      <c r="D439" s="1273" t="s">
        <v>411</v>
      </c>
      <c r="E439" s="1273" t="s">
        <v>447</v>
      </c>
      <c r="F439" s="1273"/>
      <c r="G439" s="1273" t="s">
        <v>408</v>
      </c>
      <c r="H439" s="1345" t="s">
        <v>448</v>
      </c>
      <c r="I439" s="1638"/>
      <c r="J439" s="1638"/>
      <c r="K439" s="1638"/>
      <c r="L439" s="1650"/>
      <c r="M439" s="1276"/>
      <c r="N439" s="1263"/>
      <c r="O439" s="1263"/>
      <c r="P439" s="1263"/>
      <c r="Q439" s="1251"/>
      <c r="R439" s="1251"/>
      <c r="S439" s="1252"/>
      <c r="T439" s="1250"/>
      <c r="U439" s="1250"/>
      <c r="V439" s="1250"/>
    </row>
    <row r="440" spans="1:22" s="1246" customFormat="1" ht="15" customHeight="1">
      <c r="A440" s="1381"/>
      <c r="B440" s="1376"/>
      <c r="C440" s="1273"/>
      <c r="D440" s="1273" t="s">
        <v>411</v>
      </c>
      <c r="E440" s="1273" t="s">
        <v>449</v>
      </c>
      <c r="F440" s="1273"/>
      <c r="G440" s="1273" t="s">
        <v>443</v>
      </c>
      <c r="H440" s="1359" t="s">
        <v>304</v>
      </c>
      <c r="I440" s="1638" t="s">
        <v>221</v>
      </c>
      <c r="J440" s="1638" t="s">
        <v>253</v>
      </c>
      <c r="K440" s="1638"/>
      <c r="L440" s="1650"/>
      <c r="M440" s="1276"/>
      <c r="N440" s="1263"/>
      <c r="O440" s="1263"/>
      <c r="P440" s="1263"/>
      <c r="Q440" s="1251"/>
      <c r="R440" s="1251"/>
      <c r="S440" s="1252"/>
      <c r="T440" s="1250"/>
      <c r="U440" s="1250"/>
      <c r="V440" s="1250"/>
    </row>
    <row r="441" spans="1:22" s="1246" customFormat="1" ht="15" customHeight="1" thickBot="1">
      <c r="A441" s="1381"/>
      <c r="B441" s="1377"/>
      <c r="C441" s="1279"/>
      <c r="D441" s="1279" t="s">
        <v>411</v>
      </c>
      <c r="E441" s="1279" t="s">
        <v>450</v>
      </c>
      <c r="F441" s="1279"/>
      <c r="G441" s="1279" t="s">
        <v>408</v>
      </c>
      <c r="H441" s="1371" t="s">
        <v>451</v>
      </c>
      <c r="I441" s="1639"/>
      <c r="J441" s="1639"/>
      <c r="K441" s="1639"/>
      <c r="L441" s="1651"/>
      <c r="M441" s="1282"/>
      <c r="N441" s="1263"/>
      <c r="O441" s="1263"/>
      <c r="P441" s="1263"/>
      <c r="Q441" s="1251"/>
      <c r="R441" s="1251"/>
      <c r="S441" s="1252"/>
      <c r="T441" s="1250"/>
      <c r="U441" s="1250"/>
      <c r="V441" s="1250"/>
    </row>
    <row r="442" spans="1:22" ht="15.75" thickTop="1"/>
  </sheetData>
  <mergeCells count="49">
    <mergeCell ref="I438:I439"/>
    <mergeCell ref="I440:I441"/>
    <mergeCell ref="L436:L441"/>
    <mergeCell ref="L420:L424"/>
    <mergeCell ref="J420:J424"/>
    <mergeCell ref="K420:K424"/>
    <mergeCell ref="K436:K441"/>
    <mergeCell ref="J436:J437"/>
    <mergeCell ref="J438:J439"/>
    <mergeCell ref="J440:J441"/>
    <mergeCell ref="G420:G424"/>
    <mergeCell ref="I436:I437"/>
    <mergeCell ref="K415:K417"/>
    <mergeCell ref="L415:L417"/>
    <mergeCell ref="J415:J417"/>
    <mergeCell ref="H415:H417"/>
    <mergeCell ref="I415:I417"/>
    <mergeCell ref="F240:F241"/>
    <mergeCell ref="J240:J241"/>
    <mergeCell ref="H246:H249"/>
    <mergeCell ref="H250:H253"/>
    <mergeCell ref="G255:G256"/>
    <mergeCell ref="K255:K263"/>
    <mergeCell ref="G266:G270"/>
    <mergeCell ref="J266:J270"/>
    <mergeCell ref="G272:G274"/>
    <mergeCell ref="H272:H274"/>
    <mergeCell ref="J272:J274"/>
    <mergeCell ref="H275:H276"/>
    <mergeCell ref="J275:J276"/>
    <mergeCell ref="K275:K276"/>
    <mergeCell ref="H279:H281"/>
    <mergeCell ref="J279:J281"/>
    <mergeCell ref="G50:G52"/>
    <mergeCell ref="J50:J52"/>
    <mergeCell ref="J53:J54"/>
    <mergeCell ref="F18:F19"/>
    <mergeCell ref="J18:J19"/>
    <mergeCell ref="J44:J48"/>
    <mergeCell ref="H24:H27"/>
    <mergeCell ref="H28:H31"/>
    <mergeCell ref="G33:G34"/>
    <mergeCell ref="G44:G48"/>
    <mergeCell ref="K53:K54"/>
    <mergeCell ref="K33:K41"/>
    <mergeCell ref="H57:H59"/>
    <mergeCell ref="H53:H54"/>
    <mergeCell ref="J57:J59"/>
    <mergeCell ref="H50:H52"/>
  </mergeCells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237 L16:L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:L414 L238:L2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5:L436 L418:L4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1:AE153 AD156:AE158 AD165:AE165 AD182:AE1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4:AE1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6:AE166 AD171:AE179 AD184:AE198 AD202:AE2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6:AE166 AD171:AE179 AD184:AE2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3:AE375 AD378:AE380 AD387:AE387 AD404:AE4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6:AE3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8:AE388 AD393:AE401 AD406:AE4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8:AE3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 AD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 AJ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promptTitle="None" sqref="AB403:AB405 AB374:AB375 AD374:AE375 AB378:AB380 AD378:AE380 AB387:AB401 AD387:AE401 AD403:AE405 AB181:AB183 AB152:AB153 AD152:AE153 AB156:AB158 AD156:AE158 AB165:AB179 AD165:AE179 AD181:AE183" xr:uid="{17A67460-29F7-4A5F-A255-219C15A7604D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E58844-B3A0-40E3-AF05-9158B0C3CC50}">
          <x14:formula1>
            <xm:f>リスト!$D$2:$D$8</xm:f>
          </x14:formula1>
          <xm:sqref>L402:V402 L359:V376 L378:V382 L180:V180 L137:V154 L156:V160</xm:sqref>
        </x14:dataValidation>
        <x14:dataValidation type="list" allowBlank="1" showInputMessage="1" showErrorMessage="1" xr:uid="{28099BC5-AC61-4556-92BA-E1EEAB07B47C}">
          <x14:formula1>
            <xm:f>リスト!$B$2:$B$9</xm:f>
          </x14:formula1>
          <xm:sqref>W403:Y405 W350:Y350 W377:Y396 W372:Y372 W181:Y183 W128:Y128 W155:Y174 W150:Y150</xm:sqref>
        </x14:dataValidation>
        <x14:dataValidation type="list" allowBlank="1" showInputMessage="1" showErrorMessage="1" xr:uid="{D1D8D6CD-261F-4D58-9356-9EDF0E2DA8DA}">
          <x14:formula1>
            <xm:f>リスト!$B$2:$B$10</xm:f>
          </x14:formula1>
          <xm:sqref>W359:Y371 W357:Y357 W402:Y402 W373:Y376 W378:Y382 W137:Y149 W135:Y135 W180:Y180 W151:Y154 W156:Y160</xm:sqref>
        </x14:dataValidation>
        <x14:dataValidation type="list" allowBlank="1" showInputMessage="1" showErrorMessage="1" xr:uid="{E3CC0888-F122-4424-AAAE-85403EDF5FD1}">
          <x14:formula1>
            <xm:f>リスト!$A$3:$A$9</xm:f>
          </x14:formula1>
          <xm:sqref>Z359:Z368 Z137:Z146</xm:sqref>
        </x14:dataValidation>
        <x14:dataValidation type="list" allowBlank="1" showInputMessage="1" showErrorMessage="1" xr:uid="{19897125-5B67-43F1-BD83-223B5DE3443D}">
          <x14:formula1>
            <xm:f>リスト!$C$2:$C$6</xm:f>
          </x14:formula1>
          <xm:sqref>H402:I405 AH359:AI396 H359:I396 AH402:AI405 H180:I183 AH137:AI174 H137:I174 AH180:AI183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7EA9-50CD-4DD6-BC60-A5720BAFE101}">
  <sheetPr>
    <tabColor rgb="FF99FF99"/>
    <pageSetUpPr fitToPage="1"/>
  </sheetPr>
  <dimension ref="A1:AN150"/>
  <sheetViews>
    <sheetView showGridLines="0" zoomScaleNormal="100" zoomScaleSheetLayoutView="85" workbookViewId="0">
      <pane xSplit="3" ySplit="5" topLeftCell="D14" activePane="bottomRight" state="frozen"/>
      <selection pane="topRight" activeCell="D1" sqref="D1"/>
      <selection pane="bottomLeft" activeCell="A6" sqref="A6"/>
      <selection pane="bottomRight" activeCell="F1" sqref="F1:F1048576"/>
    </sheetView>
  </sheetViews>
  <sheetFormatPr defaultColWidth="9" defaultRowHeight="14.25"/>
  <cols>
    <col min="1" max="3" width="4.85546875" style="883" bestFit="1" customWidth="1"/>
    <col min="4" max="4" width="6.28515625" style="883" bestFit="1" customWidth="1"/>
    <col min="5" max="6" width="50.7109375" style="883" customWidth="1"/>
    <col min="7" max="7" width="5" style="936" customWidth="1"/>
    <col min="8" max="8" width="10.85546875" style="937" bestFit="1" customWidth="1"/>
    <col min="9" max="9" width="11" style="937" bestFit="1" customWidth="1"/>
    <col min="10" max="10" width="8.85546875" style="937" bestFit="1" customWidth="1"/>
    <col min="11" max="11" width="13.140625" style="934" bestFit="1" customWidth="1"/>
    <col min="12" max="12" width="13.7109375" style="934" bestFit="1" customWidth="1"/>
    <col min="13" max="13" width="9.85546875" style="885" bestFit="1" customWidth="1"/>
    <col min="14" max="14" width="9.85546875" style="908" bestFit="1" customWidth="1"/>
    <col min="15" max="15" width="7.85546875" style="908" bestFit="1" customWidth="1"/>
    <col min="16" max="16" width="7.85546875" style="908" customWidth="1"/>
    <col min="17" max="17" width="14.28515625" style="889" bestFit="1" customWidth="1"/>
    <col min="18" max="18" width="8.42578125" style="887" bestFit="1" customWidth="1"/>
    <col min="19" max="19" width="6.5703125" style="883" bestFit="1" customWidth="1"/>
    <col min="20" max="20" width="12" style="888" bestFit="1" customWidth="1"/>
    <col min="21" max="21" width="17.5703125" style="889" customWidth="1"/>
    <col min="22" max="22" width="17.7109375" style="889" bestFit="1" customWidth="1"/>
    <col min="23" max="23" width="12.28515625" style="890" bestFit="1" customWidth="1"/>
    <col min="24" max="24" width="19.5703125" style="891" customWidth="1"/>
    <col min="25" max="25" width="15.42578125" style="891" bestFit="1" customWidth="1"/>
    <col min="26" max="26" width="19.28515625" style="892" bestFit="1" customWidth="1"/>
    <col min="27" max="27" width="5.42578125" style="883" bestFit="1" customWidth="1"/>
    <col min="28" max="28" width="11" style="889" bestFit="1" customWidth="1"/>
    <col min="29" max="29" width="10.5703125" style="889" bestFit="1" customWidth="1"/>
    <col min="30" max="30" width="16.140625" style="883" bestFit="1" customWidth="1"/>
    <col min="31" max="31" width="18" style="883" bestFit="1" customWidth="1"/>
    <col min="32" max="32" width="18.7109375" style="883" bestFit="1" customWidth="1"/>
    <col min="33" max="33" width="12.7109375" style="883" bestFit="1" customWidth="1"/>
    <col min="34" max="34" width="14.140625" style="883" bestFit="1" customWidth="1"/>
    <col min="35" max="35" width="2.5703125" style="883" bestFit="1" customWidth="1"/>
    <col min="36" max="36" width="9" style="883"/>
    <col min="37" max="37" width="9.140625" style="883" bestFit="1" customWidth="1"/>
    <col min="38" max="16384" width="9" style="883"/>
  </cols>
  <sheetData>
    <row r="1" spans="1:36">
      <c r="E1" s="884"/>
      <c r="F1" s="884"/>
      <c r="Q1" s="886"/>
    </row>
    <row r="2" spans="1:36">
      <c r="A2" s="883" t="s">
        <v>0</v>
      </c>
      <c r="E2" s="884" t="s">
        <v>4</v>
      </c>
      <c r="F2" s="884"/>
      <c r="H2" s="885" t="s">
        <v>7</v>
      </c>
      <c r="I2" s="938" t="s">
        <v>8</v>
      </c>
      <c r="J2" s="938" t="s">
        <v>9</v>
      </c>
      <c r="M2" s="885" t="s">
        <v>7</v>
      </c>
      <c r="N2" s="908" t="s">
        <v>8</v>
      </c>
      <c r="O2" s="908" t="s">
        <v>9</v>
      </c>
      <c r="Q2" s="886" t="s">
        <v>11</v>
      </c>
      <c r="R2" s="883" t="s">
        <v>12</v>
      </c>
      <c r="S2" s="883" t="s">
        <v>13</v>
      </c>
      <c r="U2" s="889" t="s">
        <v>14</v>
      </c>
      <c r="V2" s="889" t="s">
        <v>15</v>
      </c>
      <c r="W2" s="890" t="s">
        <v>16</v>
      </c>
      <c r="X2" s="891" t="s">
        <v>17</v>
      </c>
      <c r="Z2" s="892" t="s">
        <v>18</v>
      </c>
      <c r="AD2" s="891" t="s">
        <v>19</v>
      </c>
      <c r="AE2" s="887" t="s">
        <v>14</v>
      </c>
      <c r="AF2" s="893" t="s">
        <v>20</v>
      </c>
      <c r="AG2" s="893" t="s">
        <v>21</v>
      </c>
      <c r="AH2" s="883" t="s">
        <v>22</v>
      </c>
    </row>
    <row r="3" spans="1:36">
      <c r="E3" s="884" t="s">
        <v>23</v>
      </c>
      <c r="F3" s="884"/>
      <c r="G3" s="936" t="s">
        <v>24</v>
      </c>
      <c r="H3" s="934" t="s">
        <v>25</v>
      </c>
      <c r="I3" s="934" t="s">
        <v>26</v>
      </c>
      <c r="J3" s="934" t="s">
        <v>27</v>
      </c>
      <c r="L3" s="934" t="s">
        <v>28</v>
      </c>
      <c r="M3" s="908" t="s">
        <v>25</v>
      </c>
      <c r="N3" s="908" t="s">
        <v>26</v>
      </c>
      <c r="O3" s="908" t="s">
        <v>27</v>
      </c>
      <c r="Q3" s="884"/>
      <c r="R3" s="883"/>
      <c r="T3" s="883"/>
      <c r="U3" s="883"/>
      <c r="V3" s="883"/>
      <c r="W3" s="883"/>
      <c r="X3" s="883"/>
      <c r="Y3" s="894"/>
      <c r="Z3" s="883"/>
      <c r="AA3" s="883" t="s">
        <v>29</v>
      </c>
      <c r="AB3" s="883"/>
      <c r="AC3" s="883"/>
    </row>
    <row r="4" spans="1:36" ht="57.75" customHeight="1">
      <c r="E4" s="939" t="s">
        <v>32</v>
      </c>
      <c r="F4" s="939" t="s">
        <v>30</v>
      </c>
      <c r="G4" s="940" t="s">
        <v>452</v>
      </c>
      <c r="H4" s="937">
        <f>SUM(H58:H69)</f>
        <v>28790.391887861617</v>
      </c>
      <c r="M4" s="895"/>
      <c r="Q4" s="896" t="s">
        <v>33</v>
      </c>
      <c r="R4" s="888"/>
      <c r="S4" s="888"/>
      <c r="T4" s="888" t="s">
        <v>34</v>
      </c>
      <c r="U4" s="897" t="s">
        <v>35</v>
      </c>
      <c r="V4" s="897" t="s">
        <v>36</v>
      </c>
      <c r="W4" s="890" t="s">
        <v>37</v>
      </c>
      <c r="X4" s="894" t="s">
        <v>38</v>
      </c>
      <c r="Y4" s="894"/>
      <c r="Z4" s="898" t="s">
        <v>39</v>
      </c>
      <c r="AB4" s="883" t="s">
        <v>40</v>
      </c>
      <c r="AC4" s="897" t="s">
        <v>41</v>
      </c>
      <c r="AD4" s="894"/>
      <c r="AE4" s="899"/>
      <c r="AF4" s="900"/>
      <c r="AG4" s="900"/>
      <c r="AH4" s="888"/>
    </row>
    <row r="5" spans="1:36" ht="15" thickBot="1">
      <c r="A5" s="883">
        <v>0</v>
      </c>
      <c r="B5" s="883">
        <f>A5+1</f>
        <v>1</v>
      </c>
      <c r="C5" s="883">
        <f>B5+1</f>
        <v>2</v>
      </c>
      <c r="E5" s="883">
        <f>F5+1</f>
        <v>2</v>
      </c>
      <c r="F5" s="883">
        <v>1</v>
      </c>
      <c r="G5" s="936">
        <v>6</v>
      </c>
      <c r="Q5" s="883">
        <f>E5+1</f>
        <v>3</v>
      </c>
      <c r="R5" s="883">
        <v>8</v>
      </c>
      <c r="S5" s="883">
        <f>AH5+1</f>
        <v>11</v>
      </c>
      <c r="T5" s="883">
        <v>5</v>
      </c>
      <c r="U5" s="883">
        <f>G5+1</f>
        <v>7</v>
      </c>
      <c r="V5" s="883">
        <v>2</v>
      </c>
      <c r="W5" s="883">
        <f>V5+1</f>
        <v>3</v>
      </c>
      <c r="X5" s="883">
        <f>W5+1</f>
        <v>4</v>
      </c>
      <c r="Y5" s="883">
        <v>7</v>
      </c>
      <c r="Z5" s="883">
        <f>R5+1</f>
        <v>9</v>
      </c>
      <c r="AA5" s="883">
        <v>3</v>
      </c>
      <c r="AB5" s="883">
        <v>4</v>
      </c>
      <c r="AC5" s="883">
        <f>AB5+1</f>
        <v>5</v>
      </c>
      <c r="AD5" s="883">
        <v>3</v>
      </c>
      <c r="AE5" s="883">
        <f>AD5+1</f>
        <v>4</v>
      </c>
      <c r="AF5" s="883">
        <f>AE5+1</f>
        <v>5</v>
      </c>
      <c r="AG5" s="883">
        <v>9</v>
      </c>
      <c r="AH5" s="883">
        <v>10</v>
      </c>
      <c r="AI5" s="883">
        <v>4</v>
      </c>
      <c r="AJ5" s="883">
        <f>AI5+1</f>
        <v>5</v>
      </c>
    </row>
    <row r="6" spans="1:36" ht="15.75" thickTop="1">
      <c r="A6" s="1203"/>
      <c r="B6" s="1204"/>
      <c r="C6" s="1204"/>
      <c r="D6" s="1204" t="s">
        <v>346</v>
      </c>
      <c r="E6" s="1204"/>
      <c r="F6" s="1223" t="s">
        <v>453</v>
      </c>
      <c r="G6" s="1205"/>
      <c r="H6" s="1206"/>
      <c r="I6" s="1206"/>
      <c r="J6" s="1206"/>
      <c r="K6" s="1207"/>
      <c r="L6" s="1208"/>
      <c r="Q6" s="883"/>
      <c r="R6" s="883"/>
      <c r="T6" s="883"/>
      <c r="U6" s="883"/>
      <c r="V6" s="883"/>
      <c r="W6" s="883"/>
      <c r="X6" s="883"/>
      <c r="Y6" s="883"/>
      <c r="Z6" s="883"/>
      <c r="AB6" s="883"/>
      <c r="AC6" s="883"/>
    </row>
    <row r="7" spans="1:36" ht="15">
      <c r="A7" s="1209"/>
      <c r="B7" s="952"/>
      <c r="C7" s="952"/>
      <c r="D7" s="952" t="s">
        <v>346</v>
      </c>
      <c r="E7" s="952"/>
      <c r="F7" s="1224" t="s">
        <v>454</v>
      </c>
      <c r="G7" s="953"/>
      <c r="H7" s="954"/>
      <c r="I7" s="954"/>
      <c r="J7" s="954"/>
      <c r="K7" s="955"/>
      <c r="L7" s="1210"/>
      <c r="Q7" s="883"/>
      <c r="R7" s="883"/>
      <c r="T7" s="883"/>
      <c r="U7" s="883"/>
      <c r="V7" s="883"/>
      <c r="W7" s="883"/>
      <c r="X7" s="883"/>
      <c r="Y7" s="883"/>
      <c r="Z7" s="883"/>
      <c r="AB7" s="883"/>
      <c r="AC7" s="883"/>
    </row>
    <row r="8" spans="1:36" ht="15">
      <c r="A8" s="1209"/>
      <c r="B8" s="952"/>
      <c r="C8" s="952"/>
      <c r="D8" s="952" t="s">
        <v>346</v>
      </c>
      <c r="E8" s="952"/>
      <c r="F8" s="1225" t="s">
        <v>455</v>
      </c>
      <c r="G8" s="953"/>
      <c r="H8" s="954"/>
      <c r="I8" s="954"/>
      <c r="J8" s="954"/>
      <c r="K8" s="955"/>
      <c r="L8" s="1210"/>
      <c r="Q8" s="883"/>
      <c r="R8" s="883"/>
      <c r="T8" s="883"/>
      <c r="U8" s="883"/>
      <c r="V8" s="883"/>
      <c r="W8" s="883"/>
      <c r="X8" s="883"/>
      <c r="Y8" s="883"/>
      <c r="Z8" s="883"/>
      <c r="AB8" s="883"/>
      <c r="AC8" s="883"/>
    </row>
    <row r="9" spans="1:36" ht="15">
      <c r="A9" s="1209"/>
      <c r="B9" s="952"/>
      <c r="C9" s="952"/>
      <c r="D9" s="952" t="s">
        <v>346</v>
      </c>
      <c r="E9" s="952"/>
      <c r="F9" s="1224" t="s">
        <v>456</v>
      </c>
      <c r="G9" s="953"/>
      <c r="H9" s="954"/>
      <c r="I9" s="954"/>
      <c r="J9" s="954"/>
      <c r="K9" s="955"/>
      <c r="L9" s="1210"/>
      <c r="Q9" s="883"/>
      <c r="R9" s="883"/>
      <c r="T9" s="883"/>
      <c r="U9" s="883"/>
      <c r="V9" s="883"/>
      <c r="W9" s="883"/>
      <c r="X9" s="883"/>
      <c r="Y9" s="883"/>
      <c r="Z9" s="883"/>
      <c r="AB9" s="883"/>
      <c r="AC9" s="883"/>
    </row>
    <row r="10" spans="1:36" ht="15">
      <c r="A10" s="1209"/>
      <c r="B10" s="952"/>
      <c r="C10" s="952"/>
      <c r="D10" s="952" t="s">
        <v>346</v>
      </c>
      <c r="E10" s="952"/>
      <c r="F10" s="1225" t="s">
        <v>448</v>
      </c>
      <c r="G10" s="953"/>
      <c r="H10" s="954"/>
      <c r="I10" s="954"/>
      <c r="J10" s="954"/>
      <c r="K10" s="955"/>
      <c r="L10" s="1210"/>
      <c r="Q10" s="883"/>
      <c r="R10" s="883"/>
      <c r="T10" s="883"/>
      <c r="U10" s="883"/>
      <c r="V10" s="883"/>
      <c r="W10" s="883"/>
      <c r="X10" s="883"/>
      <c r="Y10" s="883"/>
      <c r="Z10" s="883"/>
      <c r="AB10" s="883"/>
      <c r="AC10" s="883"/>
    </row>
    <row r="11" spans="1:36" ht="15.75" thickBot="1">
      <c r="A11" s="1211"/>
      <c r="B11" s="1212"/>
      <c r="C11" s="1212"/>
      <c r="D11" s="1212" t="s">
        <v>346</v>
      </c>
      <c r="E11" s="1212"/>
      <c r="F11" s="1226" t="s">
        <v>457</v>
      </c>
      <c r="G11" s="1213"/>
      <c r="H11" s="1214"/>
      <c r="I11" s="1214"/>
      <c r="J11" s="1214"/>
      <c r="K11" s="1215"/>
      <c r="L11" s="1216"/>
      <c r="Q11" s="883"/>
      <c r="R11" s="883"/>
      <c r="T11" s="883"/>
      <c r="U11" s="883"/>
      <c r="V11" s="883"/>
      <c r="W11" s="883"/>
      <c r="X11" s="883"/>
      <c r="Y11" s="883"/>
      <c r="Z11" s="883"/>
      <c r="AB11" s="883"/>
      <c r="AC11" s="883"/>
    </row>
    <row r="12" spans="1:36" ht="15.75" thickTop="1" thickBot="1">
      <c r="A12" s="1217"/>
      <c r="B12" s="1218"/>
      <c r="C12" s="1218"/>
      <c r="D12" s="1218" t="s">
        <v>346</v>
      </c>
      <c r="E12" s="1218" t="s">
        <v>281</v>
      </c>
      <c r="F12" s="1218" t="s">
        <v>458</v>
      </c>
      <c r="G12" s="1219"/>
      <c r="H12" s="1220"/>
      <c r="I12" s="1220"/>
      <c r="J12" s="1220"/>
      <c r="K12" s="1221"/>
      <c r="L12" s="1222"/>
      <c r="Q12" s="883"/>
      <c r="R12" s="883"/>
      <c r="T12" s="883"/>
      <c r="U12" s="883"/>
      <c r="V12" s="883"/>
      <c r="W12" s="883"/>
      <c r="X12" s="883"/>
      <c r="Y12" s="883"/>
      <c r="Z12" s="883"/>
      <c r="AB12" s="883"/>
      <c r="AC12" s="883"/>
    </row>
    <row r="13" spans="1:36" ht="15" thickTop="1">
      <c r="A13" s="1203"/>
      <c r="B13" s="1204"/>
      <c r="C13" s="1204"/>
      <c r="D13" s="1204" t="s">
        <v>346</v>
      </c>
      <c r="E13" s="1204" t="s">
        <v>459</v>
      </c>
      <c r="F13" s="1204" t="s">
        <v>460</v>
      </c>
      <c r="G13" s="1205"/>
      <c r="H13" s="1206"/>
      <c r="I13" s="1206"/>
      <c r="J13" s="1206"/>
      <c r="K13" s="1207"/>
      <c r="L13" s="1208"/>
      <c r="Q13" s="883"/>
      <c r="R13" s="883"/>
      <c r="T13" s="883"/>
      <c r="U13" s="883"/>
      <c r="V13" s="883"/>
      <c r="W13" s="883"/>
      <c r="X13" s="883"/>
      <c r="Y13" s="883"/>
      <c r="Z13" s="883"/>
      <c r="AB13" s="883"/>
      <c r="AC13" s="883"/>
    </row>
    <row r="14" spans="1:36">
      <c r="A14" s="1209"/>
      <c r="B14" s="952"/>
      <c r="C14" s="952"/>
      <c r="D14" s="952" t="s">
        <v>346</v>
      </c>
      <c r="E14" s="952" t="s">
        <v>461</v>
      </c>
      <c r="F14" s="952" t="s">
        <v>462</v>
      </c>
      <c r="G14" s="953"/>
      <c r="H14" s="954"/>
      <c r="I14" s="954"/>
      <c r="J14" s="954"/>
      <c r="K14" s="955"/>
      <c r="L14" s="1210"/>
      <c r="Q14" s="883"/>
      <c r="R14" s="883"/>
      <c r="T14" s="883"/>
      <c r="U14" s="883"/>
      <c r="V14" s="883"/>
      <c r="W14" s="883"/>
      <c r="X14" s="883"/>
      <c r="Y14" s="883"/>
      <c r="Z14" s="883"/>
      <c r="AB14" s="883"/>
      <c r="AC14" s="883"/>
    </row>
    <row r="15" spans="1:36" ht="15" thickBot="1">
      <c r="A15" s="1211"/>
      <c r="B15" s="1212"/>
      <c r="C15" s="1212"/>
      <c r="D15" s="1212" t="s">
        <v>346</v>
      </c>
      <c r="E15" s="1212" t="s">
        <v>463</v>
      </c>
      <c r="F15" s="1212" t="s">
        <v>464</v>
      </c>
      <c r="G15" s="1213"/>
      <c r="H15" s="1214"/>
      <c r="I15" s="1214"/>
      <c r="J15" s="1214"/>
      <c r="K15" s="1215"/>
      <c r="L15" s="1216"/>
      <c r="Q15" s="883"/>
      <c r="R15" s="883"/>
      <c r="T15" s="883"/>
      <c r="U15" s="883"/>
      <c r="V15" s="883"/>
      <c r="W15" s="883"/>
      <c r="X15" s="883"/>
      <c r="Y15" s="883"/>
      <c r="Z15" s="883"/>
      <c r="AB15" s="883"/>
      <c r="AC15" s="883"/>
    </row>
    <row r="16" spans="1:36" ht="15" thickTop="1">
      <c r="E16" s="883" t="s">
        <v>415</v>
      </c>
      <c r="Q16" s="883"/>
      <c r="R16" s="883"/>
      <c r="T16" s="883"/>
      <c r="U16" s="883"/>
      <c r="V16" s="883"/>
      <c r="W16" s="883"/>
      <c r="X16" s="883"/>
      <c r="Y16" s="883"/>
      <c r="Z16" s="883"/>
      <c r="AB16" s="883"/>
      <c r="AC16" s="883"/>
    </row>
    <row r="17" spans="5:29">
      <c r="E17" s="883" t="s">
        <v>421</v>
      </c>
      <c r="Q17" s="883"/>
      <c r="R17" s="883"/>
      <c r="T17" s="883"/>
      <c r="U17" s="883"/>
      <c r="V17" s="883"/>
      <c r="W17" s="883"/>
      <c r="X17" s="883"/>
      <c r="Y17" s="883"/>
      <c r="Z17" s="883"/>
      <c r="AB17" s="883"/>
      <c r="AC17" s="883"/>
    </row>
    <row r="18" spans="5:29">
      <c r="E18" s="883" t="s">
        <v>422</v>
      </c>
      <c r="Q18" s="883"/>
      <c r="R18" s="883"/>
      <c r="T18" s="883"/>
      <c r="U18" s="883"/>
      <c r="V18" s="883"/>
      <c r="W18" s="883"/>
      <c r="X18" s="883"/>
      <c r="Y18" s="883"/>
      <c r="Z18" s="883"/>
      <c r="AB18" s="883"/>
      <c r="AC18" s="883"/>
    </row>
    <row r="19" spans="5:29">
      <c r="E19" s="883" t="s">
        <v>415</v>
      </c>
      <c r="Q19" s="883"/>
      <c r="R19" s="883"/>
      <c r="T19" s="883"/>
      <c r="U19" s="883"/>
      <c r="V19" s="883"/>
      <c r="W19" s="883"/>
      <c r="X19" s="883"/>
      <c r="Y19" s="883"/>
      <c r="Z19" s="883"/>
      <c r="AB19" s="883"/>
      <c r="AC19" s="883"/>
    </row>
    <row r="20" spans="5:29">
      <c r="E20" s="883" t="s">
        <v>421</v>
      </c>
      <c r="Q20" s="883"/>
      <c r="R20" s="883"/>
      <c r="T20" s="883"/>
      <c r="U20" s="883"/>
      <c r="V20" s="883"/>
      <c r="W20" s="883"/>
      <c r="X20" s="883"/>
      <c r="Y20" s="883"/>
      <c r="Z20" s="883"/>
      <c r="AB20" s="883"/>
      <c r="AC20" s="883"/>
    </row>
    <row r="21" spans="5:29">
      <c r="E21" s="883" t="s">
        <v>422</v>
      </c>
      <c r="Q21" s="883"/>
      <c r="R21" s="883"/>
      <c r="T21" s="883"/>
      <c r="U21" s="883"/>
      <c r="V21" s="883"/>
      <c r="W21" s="883"/>
      <c r="X21" s="883"/>
      <c r="Y21" s="883"/>
      <c r="Z21" s="883"/>
      <c r="AB21" s="883"/>
      <c r="AC21" s="883"/>
    </row>
    <row r="22" spans="5:29">
      <c r="E22" s="883" t="s">
        <v>415</v>
      </c>
      <c r="Q22" s="883"/>
      <c r="R22" s="883"/>
      <c r="T22" s="883"/>
      <c r="U22" s="883"/>
      <c r="V22" s="883"/>
      <c r="W22" s="883"/>
      <c r="X22" s="883"/>
      <c r="Y22" s="883"/>
      <c r="Z22" s="883"/>
      <c r="AB22" s="883"/>
      <c r="AC22" s="883"/>
    </row>
    <row r="23" spans="5:29">
      <c r="E23" s="883" t="s">
        <v>421</v>
      </c>
      <c r="Q23" s="883"/>
      <c r="R23" s="883"/>
      <c r="T23" s="883"/>
      <c r="U23" s="883"/>
      <c r="V23" s="883"/>
      <c r="W23" s="883"/>
      <c r="X23" s="883"/>
      <c r="Y23" s="883"/>
      <c r="Z23" s="883"/>
      <c r="AB23" s="883"/>
      <c r="AC23" s="883"/>
    </row>
    <row r="24" spans="5:29">
      <c r="E24" s="883" t="s">
        <v>422</v>
      </c>
      <c r="Q24" s="883"/>
      <c r="R24" s="883"/>
      <c r="T24" s="883"/>
      <c r="U24" s="883"/>
      <c r="V24" s="883"/>
      <c r="W24" s="883"/>
      <c r="X24" s="883"/>
      <c r="Y24" s="883"/>
      <c r="Z24" s="883"/>
      <c r="AB24" s="883"/>
      <c r="AC24" s="883"/>
    </row>
    <row r="25" spans="5:29">
      <c r="Q25" s="883"/>
      <c r="R25" s="883"/>
      <c r="T25" s="883"/>
      <c r="U25" s="883"/>
      <c r="V25" s="883"/>
      <c r="W25" s="883"/>
      <c r="X25" s="883"/>
      <c r="Y25" s="883"/>
      <c r="Z25" s="883"/>
      <c r="AB25" s="883"/>
      <c r="AC25" s="883"/>
    </row>
    <row r="26" spans="5:29">
      <c r="Q26" s="883"/>
      <c r="R26" s="883"/>
      <c r="T26" s="883"/>
      <c r="U26" s="883"/>
      <c r="V26" s="883"/>
      <c r="W26" s="883"/>
      <c r="X26" s="883"/>
      <c r="Y26" s="883"/>
      <c r="Z26" s="883"/>
      <c r="AB26" s="883"/>
      <c r="AC26" s="883"/>
    </row>
    <row r="27" spans="5:29">
      <c r="Q27" s="883"/>
      <c r="R27" s="883"/>
      <c r="T27" s="883"/>
      <c r="U27" s="883"/>
      <c r="V27" s="883"/>
      <c r="W27" s="883"/>
      <c r="X27" s="883"/>
      <c r="Y27" s="883"/>
      <c r="Z27" s="883"/>
      <c r="AB27" s="883"/>
      <c r="AC27" s="883"/>
    </row>
    <row r="28" spans="5:29">
      <c r="Q28" s="883"/>
      <c r="R28" s="883"/>
      <c r="T28" s="883"/>
      <c r="U28" s="883"/>
      <c r="V28" s="883"/>
      <c r="W28" s="883"/>
      <c r="X28" s="883"/>
      <c r="Y28" s="883"/>
      <c r="Z28" s="883"/>
      <c r="AB28" s="883"/>
      <c r="AC28" s="883"/>
    </row>
    <row r="29" spans="5:29">
      <c r="Q29" s="883"/>
      <c r="R29" s="883"/>
      <c r="T29" s="883"/>
      <c r="U29" s="883"/>
      <c r="V29" s="883"/>
      <c r="W29" s="883"/>
      <c r="X29" s="883"/>
      <c r="Y29" s="883"/>
      <c r="Z29" s="883"/>
      <c r="AB29" s="883"/>
      <c r="AC29" s="883"/>
    </row>
    <row r="30" spans="5:29">
      <c r="Q30" s="883"/>
      <c r="R30" s="883"/>
      <c r="T30" s="883"/>
      <c r="U30" s="883"/>
      <c r="V30" s="883"/>
      <c r="W30" s="883"/>
      <c r="X30" s="883"/>
      <c r="Y30" s="883"/>
      <c r="Z30" s="883"/>
      <c r="AB30" s="883"/>
      <c r="AC30" s="883"/>
    </row>
    <row r="31" spans="5:29">
      <c r="Q31" s="883"/>
      <c r="R31" s="883"/>
      <c r="T31" s="883"/>
      <c r="U31" s="883"/>
      <c r="V31" s="883"/>
      <c r="W31" s="883"/>
      <c r="X31" s="883"/>
      <c r="Y31" s="883"/>
      <c r="Z31" s="883"/>
      <c r="AB31" s="883"/>
      <c r="AC31" s="883"/>
    </row>
    <row r="32" spans="5:29">
      <c r="Q32" s="883"/>
      <c r="R32" s="883"/>
      <c r="T32" s="883"/>
      <c r="U32" s="883"/>
      <c r="V32" s="883"/>
      <c r="W32" s="883"/>
      <c r="X32" s="883"/>
      <c r="Y32" s="883"/>
      <c r="Z32" s="883"/>
      <c r="AB32" s="883"/>
      <c r="AC32" s="883"/>
    </row>
    <row r="33" spans="1:29">
      <c r="Q33" s="883"/>
      <c r="R33" s="883"/>
      <c r="T33" s="883"/>
      <c r="U33" s="883"/>
      <c r="V33" s="883"/>
      <c r="W33" s="883"/>
      <c r="X33" s="883"/>
      <c r="Y33" s="883"/>
      <c r="Z33" s="883"/>
      <c r="AB33" s="883"/>
      <c r="AC33" s="883"/>
    </row>
    <row r="34" spans="1:29">
      <c r="Q34" s="883"/>
      <c r="R34" s="883"/>
      <c r="T34" s="883"/>
      <c r="U34" s="883"/>
      <c r="V34" s="883"/>
      <c r="W34" s="883"/>
      <c r="X34" s="883"/>
      <c r="Y34" s="883"/>
      <c r="Z34" s="883"/>
      <c r="AB34" s="883"/>
      <c r="AC34" s="883"/>
    </row>
    <row r="35" spans="1:29">
      <c r="Q35" s="883"/>
      <c r="R35" s="883"/>
      <c r="T35" s="883"/>
      <c r="U35" s="883"/>
      <c r="V35" s="883"/>
      <c r="W35" s="883"/>
      <c r="X35" s="883"/>
      <c r="Y35" s="883"/>
      <c r="Z35" s="883"/>
      <c r="AB35" s="883"/>
      <c r="AC35" s="883"/>
    </row>
    <row r="36" spans="1:29">
      <c r="Q36" s="883"/>
      <c r="R36" s="883"/>
      <c r="T36" s="883"/>
      <c r="U36" s="883"/>
      <c r="V36" s="883"/>
      <c r="W36" s="883"/>
      <c r="X36" s="883"/>
      <c r="Y36" s="883"/>
      <c r="Z36" s="883"/>
      <c r="AB36" s="883"/>
      <c r="AC36" s="883"/>
    </row>
    <row r="37" spans="1:29">
      <c r="Q37" s="883"/>
      <c r="R37" s="883"/>
      <c r="T37" s="883"/>
      <c r="U37" s="883"/>
      <c r="V37" s="883"/>
      <c r="W37" s="883"/>
      <c r="X37" s="883"/>
      <c r="Y37" s="883"/>
      <c r="Z37" s="883"/>
      <c r="AB37" s="883"/>
      <c r="AC37" s="883"/>
    </row>
    <row r="38" spans="1:29">
      <c r="Q38" s="883"/>
      <c r="R38" s="883"/>
      <c r="T38" s="883"/>
      <c r="U38" s="883"/>
      <c r="V38" s="883"/>
      <c r="W38" s="883"/>
      <c r="X38" s="883"/>
      <c r="Y38" s="883"/>
      <c r="Z38" s="883"/>
      <c r="AB38" s="883"/>
      <c r="AC38" s="883"/>
    </row>
    <row r="39" spans="1:29">
      <c r="A39" s="952"/>
      <c r="B39" s="952"/>
      <c r="C39" s="952"/>
      <c r="D39" s="952"/>
      <c r="E39" s="952" t="s">
        <v>297</v>
      </c>
      <c r="F39" s="952"/>
      <c r="G39" s="953"/>
      <c r="H39" s="954"/>
      <c r="I39" s="954"/>
      <c r="J39" s="954"/>
      <c r="K39" s="955"/>
      <c r="L39" s="955"/>
      <c r="M39" s="956"/>
      <c r="Q39" s="883"/>
      <c r="R39" s="883"/>
      <c r="T39" s="883"/>
      <c r="U39" s="883"/>
      <c r="V39" s="883"/>
      <c r="W39" s="883"/>
      <c r="X39" s="883"/>
      <c r="Y39" s="883"/>
      <c r="Z39" s="883"/>
      <c r="AB39" s="883"/>
      <c r="AC39" s="883"/>
    </row>
    <row r="40" spans="1:29">
      <c r="A40" s="952"/>
      <c r="B40" s="952"/>
      <c r="C40" s="952"/>
      <c r="D40" s="952"/>
      <c r="E40" s="952" t="s">
        <v>298</v>
      </c>
      <c r="F40" s="952"/>
      <c r="G40" s="953"/>
      <c r="H40" s="954"/>
      <c r="I40" s="954"/>
      <c r="J40" s="954"/>
      <c r="K40" s="955"/>
      <c r="L40" s="955"/>
      <c r="M40" s="956"/>
      <c r="Q40" s="883"/>
      <c r="R40" s="883"/>
      <c r="T40" s="883"/>
      <c r="U40" s="883"/>
      <c r="V40" s="883"/>
      <c r="W40" s="883"/>
      <c r="X40" s="883"/>
      <c r="Y40" s="883"/>
      <c r="Z40" s="883"/>
      <c r="AB40" s="883"/>
      <c r="AC40" s="883"/>
    </row>
    <row r="41" spans="1:29">
      <c r="A41" s="952"/>
      <c r="B41" s="952"/>
      <c r="C41" s="952"/>
      <c r="D41" s="952"/>
      <c r="E41" s="952" t="s">
        <v>299</v>
      </c>
      <c r="F41" s="952"/>
      <c r="G41" s="953"/>
      <c r="H41" s="954"/>
      <c r="I41" s="954"/>
      <c r="J41" s="954"/>
      <c r="K41" s="955"/>
      <c r="L41" s="955"/>
      <c r="M41" s="956"/>
      <c r="Q41" s="883"/>
      <c r="R41" s="883"/>
      <c r="T41" s="883"/>
      <c r="U41" s="883"/>
      <c r="V41" s="883"/>
      <c r="W41" s="883"/>
      <c r="X41" s="883"/>
      <c r="Y41" s="883"/>
      <c r="Z41" s="883"/>
      <c r="AB41" s="883"/>
      <c r="AC41" s="883"/>
    </row>
    <row r="42" spans="1:29">
      <c r="A42" s="952"/>
      <c r="B42" s="952"/>
      <c r="C42" s="952"/>
      <c r="D42" s="952"/>
      <c r="E42" s="952"/>
      <c r="F42" s="952"/>
      <c r="G42" s="953"/>
      <c r="H42" s="954"/>
      <c r="I42" s="954"/>
      <c r="J42" s="954"/>
      <c r="K42" s="955"/>
      <c r="L42" s="955"/>
      <c r="M42" s="956"/>
      <c r="Q42" s="883"/>
      <c r="R42" s="883"/>
      <c r="T42" s="883"/>
      <c r="U42" s="883"/>
      <c r="V42" s="883"/>
      <c r="W42" s="883"/>
      <c r="X42" s="883"/>
      <c r="Y42" s="883"/>
      <c r="Z42" s="883"/>
      <c r="AB42" s="883"/>
      <c r="AC42" s="883"/>
    </row>
    <row r="43" spans="1:29">
      <c r="A43" s="952"/>
      <c r="B43" s="952"/>
      <c r="C43" s="952"/>
      <c r="D43" s="952"/>
      <c r="E43" s="952"/>
      <c r="F43" s="952"/>
      <c r="G43" s="953"/>
      <c r="H43" s="954"/>
      <c r="I43" s="954"/>
      <c r="J43" s="954"/>
      <c r="K43" s="955"/>
      <c r="L43" s="955"/>
      <c r="M43" s="956"/>
      <c r="Q43" s="883"/>
      <c r="R43" s="883"/>
      <c r="T43" s="883"/>
      <c r="U43" s="883"/>
      <c r="V43" s="883"/>
      <c r="W43" s="883"/>
      <c r="X43" s="883"/>
      <c r="Y43" s="883"/>
      <c r="Z43" s="883"/>
      <c r="AB43" s="883"/>
      <c r="AC43" s="883"/>
    </row>
    <row r="44" spans="1:29">
      <c r="A44" s="952"/>
      <c r="B44" s="952"/>
      <c r="C44" s="952"/>
      <c r="D44" s="952"/>
      <c r="E44" s="952"/>
      <c r="F44" s="952"/>
      <c r="G44" s="953"/>
      <c r="H44" s="954"/>
      <c r="I44" s="954"/>
      <c r="J44" s="954"/>
      <c r="K44" s="955"/>
      <c r="L44" s="955"/>
      <c r="M44" s="956"/>
      <c r="Q44" s="883"/>
      <c r="R44" s="883"/>
      <c r="T44" s="883"/>
      <c r="U44" s="883"/>
      <c r="V44" s="883"/>
      <c r="W44" s="883"/>
      <c r="X44" s="883"/>
      <c r="Y44" s="883"/>
      <c r="Z44" s="883"/>
      <c r="AB44" s="883"/>
      <c r="AC44" s="883"/>
    </row>
    <row r="45" spans="1:29">
      <c r="A45" s="952"/>
      <c r="B45" s="952"/>
      <c r="C45" s="952"/>
      <c r="D45" s="952"/>
      <c r="E45" s="952"/>
      <c r="F45" s="952"/>
      <c r="G45" s="953"/>
      <c r="H45" s="954"/>
      <c r="I45" s="954"/>
      <c r="J45" s="954"/>
      <c r="K45" s="955"/>
      <c r="L45" s="955"/>
      <c r="M45" s="956"/>
      <c r="Q45" s="883"/>
      <c r="R45" s="883"/>
      <c r="T45" s="883"/>
      <c r="U45" s="883"/>
      <c r="V45" s="883"/>
      <c r="W45" s="883"/>
      <c r="X45" s="883"/>
      <c r="Y45" s="883"/>
      <c r="Z45" s="883"/>
      <c r="AB45" s="883"/>
      <c r="AC45" s="883"/>
    </row>
    <row r="46" spans="1:29">
      <c r="A46" s="952"/>
      <c r="B46" s="952"/>
      <c r="C46" s="952"/>
      <c r="D46" s="952"/>
      <c r="E46" s="952"/>
      <c r="F46" s="952"/>
      <c r="G46" s="953"/>
      <c r="H46" s="954"/>
      <c r="I46" s="954"/>
      <c r="J46" s="954"/>
      <c r="K46" s="955"/>
      <c r="L46" s="955"/>
      <c r="M46" s="956"/>
      <c r="Q46" s="883"/>
      <c r="R46" s="883"/>
      <c r="T46" s="883"/>
      <c r="U46" s="883"/>
      <c r="V46" s="883"/>
      <c r="W46" s="883"/>
      <c r="X46" s="883"/>
      <c r="Y46" s="883"/>
      <c r="Z46" s="883"/>
      <c r="AB46" s="883"/>
      <c r="AC46" s="883"/>
    </row>
    <row r="47" spans="1:29">
      <c r="A47" s="952"/>
      <c r="B47" s="952"/>
      <c r="C47" s="952"/>
      <c r="D47" s="952"/>
      <c r="E47" s="952"/>
      <c r="F47" s="952"/>
      <c r="G47" s="953"/>
      <c r="H47" s="954"/>
      <c r="I47" s="954"/>
      <c r="J47" s="954"/>
      <c r="K47" s="955"/>
      <c r="L47" s="955"/>
      <c r="M47" s="956"/>
      <c r="Q47" s="883"/>
      <c r="R47" s="883"/>
      <c r="T47" s="883"/>
      <c r="U47" s="883"/>
      <c r="V47" s="883"/>
      <c r="W47" s="883"/>
      <c r="X47" s="883"/>
      <c r="Y47" s="883"/>
      <c r="Z47" s="883"/>
      <c r="AB47" s="883"/>
      <c r="AC47" s="883"/>
    </row>
    <row r="48" spans="1:29" s="952" customFormat="1">
      <c r="E48" s="952" t="s">
        <v>301</v>
      </c>
      <c r="F48" s="952" t="s">
        <v>300</v>
      </c>
      <c r="G48" s="953"/>
      <c r="H48" s="954"/>
      <c r="I48" s="954"/>
      <c r="J48" s="954"/>
      <c r="K48" s="955"/>
      <c r="L48" s="955"/>
      <c r="M48" s="956"/>
      <c r="N48" s="957"/>
      <c r="O48" s="957"/>
      <c r="P48" s="957"/>
    </row>
    <row r="49" spans="5:19" s="952" customFormat="1">
      <c r="F49" s="952" t="s">
        <v>300</v>
      </c>
      <c r="G49" s="953"/>
      <c r="H49" s="954"/>
      <c r="I49" s="954"/>
      <c r="J49" s="954"/>
      <c r="K49" s="955"/>
      <c r="L49" s="955"/>
      <c r="M49" s="956"/>
      <c r="N49" s="957"/>
      <c r="O49" s="957"/>
      <c r="P49" s="957"/>
    </row>
    <row r="50" spans="5:19" s="952" customFormat="1">
      <c r="G50" s="953"/>
      <c r="H50" s="954"/>
      <c r="I50" s="954"/>
      <c r="J50" s="954"/>
      <c r="K50" s="955"/>
      <c r="L50" s="955"/>
      <c r="M50" s="956"/>
      <c r="N50" s="957"/>
      <c r="O50" s="957"/>
      <c r="P50" s="957"/>
    </row>
    <row r="51" spans="5:19" s="952" customFormat="1">
      <c r="G51" s="953"/>
      <c r="H51" s="954"/>
      <c r="I51" s="954"/>
      <c r="J51" s="954"/>
      <c r="K51" s="955"/>
      <c r="L51" s="955"/>
      <c r="M51" s="956"/>
      <c r="N51" s="957"/>
      <c r="O51" s="957"/>
      <c r="P51" s="957"/>
    </row>
    <row r="52" spans="5:19" s="952" customFormat="1">
      <c r="G52" s="953"/>
      <c r="H52" s="954"/>
      <c r="I52" s="954"/>
      <c r="J52" s="954"/>
      <c r="K52" s="955"/>
      <c r="L52" s="955"/>
      <c r="M52" s="956"/>
      <c r="N52" s="957"/>
      <c r="O52" s="957"/>
      <c r="P52" s="957"/>
    </row>
    <row r="53" spans="5:19" s="952" customFormat="1">
      <c r="G53" s="953"/>
      <c r="H53" s="954"/>
      <c r="I53" s="954"/>
      <c r="J53" s="954"/>
      <c r="K53" s="955"/>
      <c r="L53" s="955"/>
      <c r="M53" s="956"/>
      <c r="N53" s="957"/>
      <c r="O53" s="957"/>
      <c r="P53" s="957"/>
    </row>
    <row r="54" spans="5:19" s="952" customFormat="1">
      <c r="G54" s="953"/>
      <c r="H54" s="954"/>
      <c r="I54" s="954"/>
      <c r="J54" s="954"/>
      <c r="K54" s="955"/>
      <c r="L54" s="955"/>
      <c r="M54" s="956"/>
      <c r="N54" s="957"/>
      <c r="O54" s="957"/>
      <c r="P54" s="957"/>
    </row>
    <row r="55" spans="5:19" s="952" customFormat="1">
      <c r="G55" s="953"/>
      <c r="H55" s="954"/>
      <c r="I55" s="954"/>
      <c r="J55" s="954"/>
      <c r="K55" s="955"/>
      <c r="L55" s="955"/>
      <c r="M55" s="956"/>
      <c r="N55" s="957"/>
      <c r="O55" s="957"/>
      <c r="P55" s="957"/>
    </row>
    <row r="56" spans="5:19" s="952" customFormat="1">
      <c r="G56" s="953"/>
      <c r="H56" s="954"/>
      <c r="I56" s="954"/>
      <c r="J56" s="954"/>
      <c r="K56" s="955"/>
      <c r="L56" s="955"/>
      <c r="M56" s="956"/>
      <c r="N56" s="957"/>
      <c r="O56" s="957"/>
      <c r="P56" s="957"/>
    </row>
    <row r="57" spans="5:19" s="952" customFormat="1">
      <c r="G57" s="953"/>
      <c r="H57" s="954"/>
      <c r="I57" s="954"/>
      <c r="J57" s="954"/>
      <c r="K57" s="955"/>
      <c r="L57" s="955"/>
      <c r="M57" s="956"/>
      <c r="N57" s="957"/>
      <c r="O57" s="957"/>
      <c r="P57" s="957"/>
    </row>
    <row r="58" spans="5:19" s="901" customFormat="1" ht="28.5">
      <c r="E58" s="941" t="s">
        <v>303</v>
      </c>
      <c r="F58" s="901" t="s">
        <v>302</v>
      </c>
      <c r="G58" s="942"/>
      <c r="H58" s="937" t="s">
        <v>222</v>
      </c>
      <c r="I58" s="937" t="s">
        <v>222</v>
      </c>
      <c r="J58" s="937" t="s">
        <v>222</v>
      </c>
      <c r="K58" s="934" t="s">
        <v>222</v>
      </c>
      <c r="L58" s="934" t="s">
        <v>222</v>
      </c>
      <c r="M58" s="934" t="s">
        <v>222</v>
      </c>
      <c r="N58" s="908"/>
      <c r="O58" s="908"/>
      <c r="P58" s="908"/>
      <c r="Q58" s="901" t="s">
        <v>304</v>
      </c>
      <c r="R58" s="901" t="s">
        <v>305</v>
      </c>
    </row>
    <row r="59" spans="5:19" s="930" customFormat="1">
      <c r="E59" s="930" t="s">
        <v>307</v>
      </c>
      <c r="F59" s="930" t="s">
        <v>306</v>
      </c>
      <c r="G59" s="943"/>
      <c r="H59" s="944" t="s">
        <v>222</v>
      </c>
      <c r="I59" s="944" t="s">
        <v>222</v>
      </c>
      <c r="J59" s="944" t="s">
        <v>222</v>
      </c>
      <c r="K59" s="935" t="s">
        <v>222</v>
      </c>
      <c r="L59" s="935" t="s">
        <v>222</v>
      </c>
      <c r="M59" s="935" t="s">
        <v>222</v>
      </c>
      <c r="N59" s="931"/>
      <c r="O59" s="931"/>
      <c r="P59" s="931"/>
    </row>
    <row r="60" spans="5:19" s="901" customFormat="1">
      <c r="F60" s="901" t="s">
        <v>308</v>
      </c>
      <c r="G60" s="942"/>
      <c r="H60" s="937" t="s">
        <v>222</v>
      </c>
      <c r="I60" s="937">
        <f>50*150</f>
        <v>7500</v>
      </c>
      <c r="J60" s="937" t="s">
        <v>222</v>
      </c>
      <c r="K60" s="934" t="s">
        <v>222</v>
      </c>
      <c r="L60" s="934" t="s">
        <v>222</v>
      </c>
      <c r="M60" s="934" t="s">
        <v>222</v>
      </c>
      <c r="N60" s="908">
        <f>50*5000</f>
        <v>250000</v>
      </c>
      <c r="O60" s="908"/>
      <c r="P60" s="908"/>
    </row>
    <row r="61" spans="5:19" s="926" customFormat="1" ht="28.5">
      <c r="E61" s="945" t="s">
        <v>310</v>
      </c>
      <c r="F61" s="926" t="s">
        <v>309</v>
      </c>
      <c r="G61" s="946"/>
      <c r="H61" s="947">
        <v>60</v>
      </c>
      <c r="I61" s="947" t="s">
        <v>222</v>
      </c>
      <c r="J61" s="947" t="s">
        <v>222</v>
      </c>
      <c r="K61" s="948" t="s">
        <v>311</v>
      </c>
      <c r="L61" s="948" t="s">
        <v>222</v>
      </c>
      <c r="M61" s="932">
        <v>2000</v>
      </c>
      <c r="N61" s="927"/>
      <c r="O61" s="927"/>
      <c r="P61" s="927">
        <f>M61/H61</f>
        <v>33.333333333333336</v>
      </c>
      <c r="S61" s="926" t="s">
        <v>212</v>
      </c>
    </row>
    <row r="62" spans="5:19" s="926" customFormat="1">
      <c r="E62" s="945" t="s">
        <v>312</v>
      </c>
      <c r="G62" s="946"/>
      <c r="H62" s="947">
        <v>17162.391887861617</v>
      </c>
      <c r="I62" s="947"/>
      <c r="J62" s="947"/>
      <c r="K62" s="948"/>
      <c r="L62" s="948"/>
      <c r="M62" s="932"/>
      <c r="N62" s="927"/>
      <c r="O62" s="927"/>
      <c r="P62" s="927"/>
    </row>
    <row r="63" spans="5:19" s="901" customFormat="1">
      <c r="E63" s="901" t="s">
        <v>314</v>
      </c>
      <c r="F63" s="901" t="s">
        <v>313</v>
      </c>
      <c r="G63" s="942">
        <v>10</v>
      </c>
      <c r="H63" s="937"/>
      <c r="I63" s="937"/>
      <c r="J63" s="937"/>
      <c r="K63" s="934"/>
      <c r="L63" s="934"/>
      <c r="M63" s="885"/>
      <c r="N63" s="908"/>
      <c r="O63" s="908"/>
      <c r="P63" s="908"/>
      <c r="R63" s="901" t="s">
        <v>315</v>
      </c>
    </row>
    <row r="64" spans="5:19" s="928" customFormat="1">
      <c r="E64" s="928" t="s">
        <v>317</v>
      </c>
      <c r="F64" s="928" t="s">
        <v>316</v>
      </c>
      <c r="G64" s="949"/>
      <c r="H64" s="950">
        <v>5237</v>
      </c>
      <c r="I64" s="950"/>
      <c r="J64" s="950"/>
      <c r="K64" s="951" t="s">
        <v>318</v>
      </c>
      <c r="L64" s="951" t="s">
        <v>319</v>
      </c>
      <c r="M64" s="933">
        <v>177100</v>
      </c>
      <c r="N64" s="929"/>
      <c r="O64" s="929"/>
      <c r="P64" s="929"/>
      <c r="R64" s="928" t="s">
        <v>212</v>
      </c>
    </row>
    <row r="65" spans="1:29" s="928" customFormat="1">
      <c r="E65" s="928" t="s">
        <v>320</v>
      </c>
      <c r="F65" s="928" t="s">
        <v>316</v>
      </c>
      <c r="G65" s="949"/>
      <c r="H65" s="950">
        <v>6331</v>
      </c>
      <c r="I65" s="950"/>
      <c r="J65" s="950"/>
      <c r="K65" s="951" t="s">
        <v>318</v>
      </c>
      <c r="L65" s="951" t="s">
        <v>319</v>
      </c>
      <c r="M65" s="933">
        <v>214100</v>
      </c>
      <c r="N65" s="929"/>
      <c r="O65" s="929"/>
      <c r="P65" s="929"/>
      <c r="R65" s="928" t="s">
        <v>212</v>
      </c>
    </row>
    <row r="66" spans="1:29" s="901" customFormat="1" ht="57">
      <c r="E66" s="941" t="s">
        <v>321</v>
      </c>
      <c r="F66" s="901" t="s">
        <v>302</v>
      </c>
      <c r="G66" s="942"/>
      <c r="H66" s="937"/>
      <c r="I66" s="937"/>
      <c r="J66" s="937"/>
      <c r="K66" s="934"/>
      <c r="L66" s="934"/>
      <c r="M66" s="885"/>
      <c r="N66" s="908"/>
      <c r="O66" s="908"/>
      <c r="P66" s="908"/>
      <c r="R66" s="901" t="s">
        <v>305</v>
      </c>
    </row>
    <row r="67" spans="1:29" s="901" customFormat="1" ht="42.75">
      <c r="E67" s="941" t="s">
        <v>323</v>
      </c>
      <c r="F67" s="901" t="s">
        <v>322</v>
      </c>
      <c r="G67" s="942"/>
      <c r="H67" s="937"/>
      <c r="I67" s="937"/>
      <c r="J67" s="937"/>
      <c r="K67" s="934"/>
      <c r="L67" s="934"/>
      <c r="M67" s="885"/>
      <c r="N67" s="908"/>
      <c r="O67" s="908"/>
      <c r="P67" s="908"/>
      <c r="R67" s="901" t="s">
        <v>305</v>
      </c>
    </row>
    <row r="68" spans="1:29" s="901" customFormat="1">
      <c r="E68" s="941" t="s">
        <v>324</v>
      </c>
      <c r="G68" s="942"/>
      <c r="H68" s="937"/>
      <c r="I68" s="937"/>
      <c r="J68" s="937"/>
      <c r="K68" s="934"/>
      <c r="L68" s="934"/>
      <c r="M68" s="885"/>
      <c r="N68" s="908"/>
      <c r="O68" s="908"/>
      <c r="P68" s="908"/>
    </row>
    <row r="69" spans="1:29" s="901" customFormat="1">
      <c r="G69" s="942"/>
      <c r="H69" s="937"/>
      <c r="I69" s="937"/>
      <c r="J69" s="937"/>
      <c r="K69" s="934"/>
      <c r="L69" s="934"/>
      <c r="M69" s="885"/>
      <c r="N69" s="908"/>
      <c r="O69" s="908"/>
      <c r="P69" s="908"/>
    </row>
    <row r="70" spans="1:29">
      <c r="A70" s="883">
        <f>A5+1</f>
        <v>1</v>
      </c>
      <c r="E70" s="888" t="s">
        <v>326</v>
      </c>
      <c r="F70" s="883" t="s">
        <v>325</v>
      </c>
      <c r="Q70" s="883"/>
      <c r="R70" s="883"/>
      <c r="T70" s="883"/>
      <c r="U70" s="883"/>
      <c r="V70" s="883"/>
      <c r="W70" s="883"/>
      <c r="X70" s="883"/>
      <c r="Y70" s="883"/>
      <c r="Z70" s="883"/>
      <c r="AB70" s="883"/>
      <c r="AC70" s="883"/>
    </row>
    <row r="71" spans="1:29">
      <c r="E71" s="888" t="s">
        <v>328</v>
      </c>
      <c r="F71" s="883" t="s">
        <v>327</v>
      </c>
      <c r="Q71" s="897" t="s">
        <v>329</v>
      </c>
      <c r="R71" s="883"/>
      <c r="T71" s="883"/>
      <c r="U71" s="883"/>
      <c r="V71" s="883"/>
      <c r="W71" s="883"/>
      <c r="X71" s="883"/>
      <c r="Y71" s="883"/>
      <c r="Z71" s="883"/>
      <c r="AB71" s="883"/>
      <c r="AC71" s="883"/>
    </row>
    <row r="72" spans="1:29" ht="57">
      <c r="E72" s="888" t="s">
        <v>332</v>
      </c>
      <c r="F72" s="883" t="s">
        <v>465</v>
      </c>
      <c r="Q72" s="883"/>
      <c r="R72" s="883"/>
      <c r="T72" s="883"/>
      <c r="U72" s="883"/>
      <c r="V72" s="883"/>
      <c r="W72" s="883"/>
      <c r="X72" s="883"/>
      <c r="Y72" s="883"/>
      <c r="Z72" s="883"/>
      <c r="AB72" s="883"/>
      <c r="AC72" s="883"/>
    </row>
    <row r="73" spans="1:29" ht="42.75">
      <c r="E73" s="888" t="s">
        <v>334</v>
      </c>
      <c r="F73" s="883" t="s">
        <v>466</v>
      </c>
      <c r="Q73" s="883" t="s">
        <v>304</v>
      </c>
      <c r="R73" s="883"/>
      <c r="T73" s="883"/>
      <c r="U73" s="883"/>
      <c r="V73" s="883"/>
      <c r="W73" s="883"/>
      <c r="X73" s="883"/>
      <c r="Y73" s="883"/>
      <c r="Z73" s="883"/>
      <c r="AB73" s="883"/>
      <c r="AC73" s="883"/>
    </row>
    <row r="74" spans="1:29">
      <c r="Q74" s="883"/>
      <c r="R74" s="883"/>
      <c r="T74" s="883"/>
      <c r="U74" s="883"/>
      <c r="V74" s="883"/>
      <c r="W74" s="883"/>
      <c r="X74" s="883"/>
      <c r="Y74" s="883"/>
      <c r="Z74" s="883"/>
      <c r="AB74" s="883"/>
      <c r="AC74" s="883"/>
    </row>
    <row r="75" spans="1:29">
      <c r="Q75" s="883"/>
      <c r="R75" s="883"/>
      <c r="T75" s="883"/>
      <c r="U75" s="883"/>
      <c r="V75" s="883"/>
      <c r="W75" s="883"/>
      <c r="X75" s="883"/>
      <c r="Y75" s="883"/>
      <c r="Z75" s="883"/>
      <c r="AB75" s="883"/>
      <c r="AC75" s="883"/>
    </row>
    <row r="76" spans="1:29">
      <c r="Q76" s="883"/>
      <c r="R76" s="883"/>
      <c r="T76" s="883"/>
      <c r="U76" s="883"/>
      <c r="V76" s="883"/>
      <c r="W76" s="883"/>
      <c r="X76" s="883"/>
      <c r="Y76" s="883"/>
      <c r="Z76" s="883"/>
      <c r="AB76" s="883"/>
      <c r="AC76" s="883"/>
    </row>
    <row r="77" spans="1:29">
      <c r="Q77" s="883"/>
      <c r="R77" s="883"/>
      <c r="T77" s="883"/>
      <c r="U77" s="883"/>
      <c r="V77" s="883"/>
      <c r="W77" s="883"/>
      <c r="X77" s="883"/>
      <c r="Y77" s="883"/>
      <c r="Z77" s="883"/>
      <c r="AB77" s="883"/>
      <c r="AC77" s="883"/>
    </row>
    <row r="78" spans="1:29" ht="42.75">
      <c r="E78" s="888" t="s">
        <v>336</v>
      </c>
      <c r="F78" s="883" t="s">
        <v>335</v>
      </c>
      <c r="Q78" s="897" t="s">
        <v>337</v>
      </c>
      <c r="R78" s="883"/>
      <c r="T78" s="883"/>
      <c r="U78" s="883"/>
      <c r="V78" s="883"/>
      <c r="W78" s="883"/>
      <c r="X78" s="883"/>
      <c r="Y78" s="883"/>
      <c r="Z78" s="883"/>
      <c r="AB78" s="883"/>
      <c r="AC78" s="883"/>
    </row>
    <row r="79" spans="1:29">
      <c r="E79" s="883" t="s">
        <v>338</v>
      </c>
      <c r="Q79" s="883"/>
      <c r="R79" s="883"/>
      <c r="T79" s="883"/>
      <c r="U79" s="883"/>
      <c r="V79" s="883"/>
      <c r="W79" s="883"/>
      <c r="X79" s="883"/>
      <c r="Y79" s="883"/>
      <c r="Z79" s="883"/>
      <c r="AB79" s="883"/>
      <c r="AC79" s="883"/>
    </row>
    <row r="80" spans="1:29">
      <c r="A80" s="883">
        <f>A70+1</f>
        <v>2</v>
      </c>
      <c r="E80" s="883" t="s">
        <v>339</v>
      </c>
      <c r="Q80" s="897"/>
      <c r="R80" s="883"/>
      <c r="T80" s="883"/>
      <c r="U80" s="883"/>
      <c r="V80" s="883"/>
      <c r="W80" s="883"/>
      <c r="X80" s="883"/>
      <c r="Y80" s="883"/>
      <c r="AB80" s="883" t="s">
        <v>340</v>
      </c>
      <c r="AC80" s="883"/>
    </row>
    <row r="81" spans="1:34">
      <c r="A81" s="883">
        <f t="shared" ref="A81:A140" si="0">A80+1</f>
        <v>3</v>
      </c>
      <c r="E81" s="883" t="s">
        <v>342</v>
      </c>
      <c r="F81" s="883" t="s">
        <v>341</v>
      </c>
      <c r="G81" s="936">
        <v>1</v>
      </c>
      <c r="Q81" s="897"/>
      <c r="R81" s="883"/>
      <c r="T81" s="883"/>
      <c r="U81" s="883"/>
      <c r="V81" s="883"/>
      <c r="W81" s="883"/>
      <c r="X81" s="883"/>
      <c r="Y81" s="883"/>
      <c r="AB81" s="883"/>
      <c r="AC81" s="883"/>
    </row>
    <row r="82" spans="1:34">
      <c r="A82" s="883">
        <f t="shared" si="0"/>
        <v>4</v>
      </c>
      <c r="E82" s="883" t="s">
        <v>343</v>
      </c>
      <c r="Q82" s="897"/>
      <c r="R82" s="883"/>
      <c r="T82" s="883"/>
      <c r="U82" s="883"/>
      <c r="V82" s="883"/>
      <c r="W82" s="883"/>
      <c r="X82" s="883"/>
      <c r="Y82" s="883"/>
      <c r="AB82" s="883"/>
      <c r="AC82" s="883"/>
    </row>
    <row r="83" spans="1:34">
      <c r="A83" s="883">
        <f t="shared" si="0"/>
        <v>5</v>
      </c>
      <c r="E83" s="883" t="s">
        <v>344</v>
      </c>
      <c r="G83" s="936">
        <v>0</v>
      </c>
      <c r="Q83" s="897" t="s">
        <v>345</v>
      </c>
      <c r="R83" s="883"/>
      <c r="T83" s="883" t="s">
        <v>346</v>
      </c>
      <c r="U83" s="883"/>
      <c r="V83" s="883"/>
      <c r="W83" s="883"/>
      <c r="X83" s="883"/>
      <c r="Y83" s="883"/>
      <c r="AB83" s="883"/>
      <c r="AC83" s="883"/>
    </row>
    <row r="84" spans="1:34">
      <c r="A84" s="883">
        <f t="shared" si="0"/>
        <v>6</v>
      </c>
      <c r="E84" s="883" t="s">
        <v>347</v>
      </c>
      <c r="G84" s="936">
        <v>0</v>
      </c>
      <c r="Q84" s="897" t="s">
        <v>345</v>
      </c>
      <c r="R84" s="883"/>
      <c r="T84" s="883" t="s">
        <v>346</v>
      </c>
      <c r="U84" s="883"/>
      <c r="V84" s="883"/>
      <c r="W84" s="883"/>
      <c r="X84" s="883"/>
      <c r="Y84" s="883"/>
      <c r="AB84" s="883"/>
      <c r="AC84" s="883"/>
    </row>
    <row r="85" spans="1:34">
      <c r="A85" s="883">
        <f t="shared" si="0"/>
        <v>7</v>
      </c>
      <c r="E85" s="883" t="s">
        <v>348</v>
      </c>
      <c r="G85" s="936">
        <v>0</v>
      </c>
      <c r="Q85" s="897" t="s">
        <v>345</v>
      </c>
      <c r="R85" s="883"/>
      <c r="T85" s="883"/>
      <c r="U85" s="883"/>
      <c r="V85" s="883"/>
      <c r="W85" s="883"/>
      <c r="X85" s="883"/>
      <c r="Y85" s="883"/>
      <c r="AB85" s="883"/>
      <c r="AC85" s="883"/>
    </row>
    <row r="86" spans="1:34">
      <c r="A86" s="883">
        <f t="shared" si="0"/>
        <v>8</v>
      </c>
      <c r="E86" s="883" t="s">
        <v>349</v>
      </c>
      <c r="G86" s="936">
        <v>0.25</v>
      </c>
      <c r="Q86" s="897" t="s">
        <v>345</v>
      </c>
      <c r="R86" s="883"/>
      <c r="T86" s="883" t="s">
        <v>350</v>
      </c>
      <c r="U86" s="883"/>
      <c r="V86" s="883"/>
      <c r="W86" s="883"/>
      <c r="X86" s="883"/>
      <c r="Y86" s="883"/>
      <c r="AB86" s="883"/>
      <c r="AC86" s="883"/>
    </row>
    <row r="87" spans="1:34">
      <c r="A87" s="883">
        <f t="shared" si="0"/>
        <v>9</v>
      </c>
      <c r="E87" s="883" t="s">
        <v>351</v>
      </c>
      <c r="G87" s="936">
        <v>0.25</v>
      </c>
      <c r="Q87" s="897" t="s">
        <v>345</v>
      </c>
      <c r="R87" s="883"/>
      <c r="T87" s="883" t="s">
        <v>350</v>
      </c>
      <c r="U87" s="883"/>
      <c r="V87" s="883"/>
      <c r="W87" s="883"/>
      <c r="X87" s="883"/>
      <c r="Y87" s="883"/>
      <c r="AB87" s="883"/>
      <c r="AC87" s="883"/>
    </row>
    <row r="88" spans="1:34">
      <c r="A88" s="883">
        <f t="shared" si="0"/>
        <v>10</v>
      </c>
      <c r="Q88" s="897"/>
      <c r="R88" s="883"/>
      <c r="T88" s="883"/>
      <c r="U88" s="883"/>
      <c r="V88" s="883"/>
      <c r="W88" s="883"/>
      <c r="X88" s="883"/>
      <c r="Y88" s="883"/>
      <c r="AB88" s="883"/>
      <c r="AC88" s="883"/>
    </row>
    <row r="89" spans="1:34">
      <c r="A89" s="883">
        <f t="shared" si="0"/>
        <v>11</v>
      </c>
      <c r="Q89" s="897"/>
      <c r="R89" s="883"/>
      <c r="T89" s="883"/>
      <c r="U89" s="883"/>
      <c r="V89" s="883"/>
      <c r="W89" s="883"/>
      <c r="X89" s="883"/>
      <c r="Y89" s="883"/>
      <c r="AB89" s="883"/>
      <c r="AC89" s="883"/>
    </row>
    <row r="90" spans="1:34" ht="28.5">
      <c r="A90" s="883">
        <f t="shared" si="0"/>
        <v>12</v>
      </c>
      <c r="E90" s="883" t="s">
        <v>352</v>
      </c>
      <c r="G90" s="936">
        <v>1</v>
      </c>
      <c r="Q90" s="897" t="s">
        <v>337</v>
      </c>
      <c r="R90" s="883"/>
      <c r="T90" s="883" t="s">
        <v>346</v>
      </c>
      <c r="U90" s="883"/>
      <c r="V90" s="883"/>
      <c r="W90" s="883"/>
      <c r="X90" s="883"/>
      <c r="Y90" s="883"/>
      <c r="AB90" s="883" t="s">
        <v>340</v>
      </c>
      <c r="AC90" s="883"/>
    </row>
    <row r="91" spans="1:34">
      <c r="A91" s="883">
        <f t="shared" si="0"/>
        <v>13</v>
      </c>
      <c r="E91" s="883" t="s">
        <v>353</v>
      </c>
      <c r="Q91" s="897"/>
      <c r="R91" s="883"/>
      <c r="T91" s="883"/>
      <c r="U91" s="883"/>
      <c r="V91" s="883"/>
      <c r="W91" s="883"/>
      <c r="X91" s="883"/>
      <c r="Y91" s="883"/>
      <c r="AB91" s="883" t="s">
        <v>340</v>
      </c>
      <c r="AC91" s="883"/>
    </row>
    <row r="92" spans="1:34" ht="114">
      <c r="A92" s="883">
        <f t="shared" si="0"/>
        <v>14</v>
      </c>
      <c r="E92" s="888" t="s">
        <v>354</v>
      </c>
      <c r="F92" s="883" t="s">
        <v>341</v>
      </c>
      <c r="Q92" s="897" t="s">
        <v>345</v>
      </c>
      <c r="R92" s="883" t="s">
        <v>355</v>
      </c>
      <c r="T92" s="883" t="s">
        <v>346</v>
      </c>
      <c r="U92" s="883"/>
      <c r="V92" s="883"/>
      <c r="W92" s="883"/>
      <c r="X92" s="883"/>
      <c r="Y92" s="883"/>
      <c r="Z92" s="892">
        <v>44466</v>
      </c>
      <c r="AB92" s="883" t="s">
        <v>340</v>
      </c>
      <c r="AC92" s="883"/>
    </row>
    <row r="93" spans="1:34">
      <c r="A93" s="883">
        <f t="shared" si="0"/>
        <v>15</v>
      </c>
      <c r="E93" s="883" t="s">
        <v>356</v>
      </c>
      <c r="Q93" s="897"/>
      <c r="R93" s="883"/>
      <c r="T93" s="883" t="s">
        <v>346</v>
      </c>
      <c r="U93" s="883"/>
      <c r="V93" s="883"/>
      <c r="W93" s="883"/>
      <c r="X93" s="883"/>
      <c r="Y93" s="883"/>
      <c r="AB93" s="883" t="s">
        <v>340</v>
      </c>
      <c r="AC93" s="883"/>
    </row>
    <row r="94" spans="1:34" ht="28.5">
      <c r="A94" s="883">
        <f t="shared" si="0"/>
        <v>16</v>
      </c>
      <c r="E94" s="888" t="s">
        <v>358</v>
      </c>
      <c r="F94" s="883" t="s">
        <v>357</v>
      </c>
      <c r="G94" s="936">
        <v>1</v>
      </c>
      <c r="Q94" s="897" t="s">
        <v>359</v>
      </c>
      <c r="R94" s="899"/>
      <c r="S94" s="893"/>
      <c r="T94" s="888" t="s">
        <v>360</v>
      </c>
      <c r="U94" s="897"/>
      <c r="V94" s="897" t="s">
        <v>361</v>
      </c>
      <c r="W94" s="890" t="s">
        <v>362</v>
      </c>
      <c r="X94" s="883" t="s">
        <v>363</v>
      </c>
      <c r="Y94" s="883"/>
      <c r="Z94" s="892" t="s">
        <v>364</v>
      </c>
      <c r="AB94" s="897" t="s">
        <v>365</v>
      </c>
      <c r="AC94" s="897" t="s">
        <v>366</v>
      </c>
      <c r="AD94" s="893"/>
      <c r="AE94" s="893"/>
      <c r="AF94" s="893"/>
      <c r="AG94" s="893"/>
      <c r="AH94" s="893"/>
    </row>
    <row r="95" spans="1:34" ht="28.5">
      <c r="A95" s="883">
        <f t="shared" si="0"/>
        <v>17</v>
      </c>
      <c r="E95" s="888" t="s">
        <v>367</v>
      </c>
      <c r="F95" s="883" t="s">
        <v>357</v>
      </c>
      <c r="G95" s="936">
        <v>1</v>
      </c>
      <c r="Q95" s="897" t="s">
        <v>359</v>
      </c>
      <c r="R95" s="899"/>
      <c r="S95" s="893"/>
      <c r="T95" s="888" t="s">
        <v>360</v>
      </c>
      <c r="U95" s="897"/>
      <c r="V95" s="897" t="s">
        <v>368</v>
      </c>
      <c r="W95" s="902" t="s">
        <v>369</v>
      </c>
      <c r="X95" s="883"/>
      <c r="Y95" s="883"/>
      <c r="Z95" s="892" t="s">
        <v>364</v>
      </c>
      <c r="AB95" s="897" t="s">
        <v>365</v>
      </c>
      <c r="AC95" s="897" t="s">
        <v>366</v>
      </c>
      <c r="AD95" s="893"/>
      <c r="AE95" s="893"/>
      <c r="AF95" s="893"/>
      <c r="AG95" s="893"/>
      <c r="AH95" s="893"/>
    </row>
    <row r="96" spans="1:34" ht="42.75">
      <c r="A96" s="883">
        <f t="shared" si="0"/>
        <v>18</v>
      </c>
      <c r="E96" s="888" t="s">
        <v>371</v>
      </c>
      <c r="F96" s="883" t="s">
        <v>370</v>
      </c>
      <c r="G96" s="936">
        <v>1</v>
      </c>
      <c r="Q96" s="897" t="s">
        <v>359</v>
      </c>
      <c r="R96" s="899"/>
      <c r="S96" s="893"/>
      <c r="T96" s="888" t="s">
        <v>360</v>
      </c>
      <c r="U96" s="897"/>
      <c r="V96" s="897"/>
      <c r="W96" s="902"/>
      <c r="X96" s="883" t="s">
        <v>372</v>
      </c>
      <c r="Y96" s="883"/>
      <c r="Z96" s="892" t="s">
        <v>364</v>
      </c>
      <c r="AB96" s="897" t="s">
        <v>365</v>
      </c>
      <c r="AC96" s="897" t="s">
        <v>366</v>
      </c>
      <c r="AD96" s="893"/>
      <c r="AE96" s="893"/>
      <c r="AF96" s="893"/>
      <c r="AG96" s="893"/>
      <c r="AH96" s="893"/>
    </row>
    <row r="97" spans="1:40">
      <c r="A97" s="883">
        <f t="shared" si="0"/>
        <v>19</v>
      </c>
      <c r="Q97" s="897"/>
      <c r="R97" s="883"/>
      <c r="T97" s="883"/>
      <c r="U97" s="883"/>
      <c r="V97" s="883"/>
      <c r="W97" s="883"/>
      <c r="X97" s="883"/>
      <c r="Y97" s="883"/>
      <c r="AB97" s="883"/>
      <c r="AC97" s="883"/>
    </row>
    <row r="98" spans="1:40">
      <c r="A98" s="883">
        <f t="shared" si="0"/>
        <v>20</v>
      </c>
      <c r="Q98" s="897"/>
      <c r="R98" s="883"/>
      <c r="T98" s="883"/>
      <c r="U98" s="883"/>
      <c r="V98" s="883"/>
      <c r="W98" s="883"/>
      <c r="X98" s="883"/>
      <c r="Y98" s="883"/>
      <c r="AB98" s="883"/>
      <c r="AC98" s="883"/>
    </row>
    <row r="99" spans="1:40" ht="28.5">
      <c r="A99" s="883">
        <f t="shared" si="0"/>
        <v>21</v>
      </c>
      <c r="E99" s="888" t="s">
        <v>374</v>
      </c>
      <c r="F99" s="883" t="s">
        <v>373</v>
      </c>
      <c r="G99" s="936">
        <v>1</v>
      </c>
      <c r="Q99" s="897" t="s">
        <v>359</v>
      </c>
      <c r="R99" s="899"/>
      <c r="S99" s="893"/>
      <c r="U99" s="897"/>
      <c r="V99" s="897"/>
      <c r="W99" s="902"/>
      <c r="X99" s="883"/>
      <c r="Y99" s="883"/>
      <c r="AB99" s="897"/>
      <c r="AC99" s="897"/>
      <c r="AD99" s="893"/>
      <c r="AE99" s="893"/>
      <c r="AF99" s="893"/>
      <c r="AG99" s="893"/>
      <c r="AH99" s="893"/>
    </row>
    <row r="100" spans="1:40" ht="28.5">
      <c r="A100" s="883">
        <f t="shared" si="0"/>
        <v>22</v>
      </c>
      <c r="E100" s="888" t="s">
        <v>376</v>
      </c>
      <c r="F100" s="883" t="s">
        <v>375</v>
      </c>
      <c r="G100" s="936">
        <v>1</v>
      </c>
      <c r="Q100" s="897" t="s">
        <v>337</v>
      </c>
      <c r="R100" s="899"/>
      <c r="S100" s="893"/>
      <c r="U100" s="897"/>
      <c r="V100" s="897"/>
      <c r="W100" s="902"/>
      <c r="X100" s="883"/>
      <c r="Y100" s="883"/>
      <c r="AB100" s="897"/>
      <c r="AC100" s="897" t="s">
        <v>366</v>
      </c>
      <c r="AD100" s="893"/>
      <c r="AE100" s="893"/>
      <c r="AF100" s="893"/>
      <c r="AG100" s="893"/>
      <c r="AH100" s="893"/>
    </row>
    <row r="101" spans="1:40" ht="28.5">
      <c r="A101" s="883">
        <f t="shared" si="0"/>
        <v>23</v>
      </c>
      <c r="E101" s="888" t="s">
        <v>377</v>
      </c>
      <c r="F101" s="883" t="s">
        <v>375</v>
      </c>
      <c r="G101" s="936">
        <v>1</v>
      </c>
      <c r="Q101" s="897" t="s">
        <v>337</v>
      </c>
      <c r="R101" s="899"/>
      <c r="S101" s="893"/>
      <c r="U101" s="897"/>
      <c r="V101" s="897"/>
      <c r="W101" s="902"/>
      <c r="X101" s="883"/>
      <c r="Y101" s="883"/>
      <c r="AB101" s="897"/>
      <c r="AC101" s="897" t="s">
        <v>366</v>
      </c>
      <c r="AD101" s="893"/>
      <c r="AE101" s="893"/>
      <c r="AF101" s="893"/>
      <c r="AG101" s="893"/>
      <c r="AH101" s="893"/>
    </row>
    <row r="102" spans="1:40" ht="28.5">
      <c r="A102" s="883">
        <f t="shared" si="0"/>
        <v>24</v>
      </c>
      <c r="E102" s="883" t="s">
        <v>379</v>
      </c>
      <c r="F102" s="883" t="s">
        <v>378</v>
      </c>
      <c r="G102" s="936">
        <v>1</v>
      </c>
      <c r="Q102" s="897" t="s">
        <v>359</v>
      </c>
      <c r="R102" s="883"/>
      <c r="T102" s="883"/>
      <c r="U102" s="883"/>
      <c r="V102" s="883"/>
      <c r="W102" s="883"/>
      <c r="X102" s="883"/>
      <c r="Y102" s="883"/>
      <c r="AB102" s="883" t="s">
        <v>365</v>
      </c>
      <c r="AC102" s="883"/>
    </row>
    <row r="103" spans="1:40" ht="28.5">
      <c r="A103" s="883">
        <f t="shared" si="0"/>
        <v>25</v>
      </c>
      <c r="E103" s="883" t="s">
        <v>379</v>
      </c>
      <c r="F103" s="883" t="s">
        <v>357</v>
      </c>
      <c r="G103" s="936">
        <v>1</v>
      </c>
      <c r="Q103" s="897" t="s">
        <v>359</v>
      </c>
      <c r="R103" s="883"/>
      <c r="T103" s="883"/>
      <c r="U103" s="883"/>
      <c r="V103" s="883"/>
      <c r="W103" s="883"/>
      <c r="X103" s="883"/>
      <c r="Y103" s="883"/>
      <c r="AB103" s="883" t="s">
        <v>365</v>
      </c>
      <c r="AC103" s="883"/>
    </row>
    <row r="104" spans="1:40">
      <c r="A104" s="883">
        <f t="shared" si="0"/>
        <v>26</v>
      </c>
      <c r="E104" s="883" t="s">
        <v>380</v>
      </c>
      <c r="Q104" s="897"/>
      <c r="R104" s="883"/>
      <c r="T104" s="883"/>
      <c r="U104" s="883"/>
      <c r="V104" s="883"/>
      <c r="W104" s="883"/>
      <c r="X104" s="883"/>
      <c r="Y104" s="883"/>
      <c r="Z104" s="892">
        <v>44466</v>
      </c>
      <c r="AB104" s="883"/>
      <c r="AC104" s="883"/>
    </row>
    <row r="105" spans="1:40">
      <c r="A105" s="883">
        <f t="shared" si="0"/>
        <v>27</v>
      </c>
      <c r="E105" s="883" t="s">
        <v>381</v>
      </c>
      <c r="Q105" s="897"/>
      <c r="R105" s="883"/>
      <c r="T105" s="883"/>
      <c r="U105" s="883"/>
      <c r="V105" s="883"/>
      <c r="W105" s="883"/>
      <c r="X105" s="883"/>
      <c r="Y105" s="883"/>
      <c r="Z105" s="892">
        <v>44466</v>
      </c>
      <c r="AB105" s="883"/>
      <c r="AC105" s="883"/>
    </row>
    <row r="106" spans="1:40">
      <c r="A106" s="883">
        <f t="shared" si="0"/>
        <v>28</v>
      </c>
      <c r="Q106" s="897"/>
      <c r="R106" s="883"/>
      <c r="T106" s="883"/>
      <c r="U106" s="883"/>
      <c r="V106" s="883"/>
      <c r="W106" s="883"/>
      <c r="X106" s="883"/>
      <c r="Y106" s="883"/>
      <c r="AB106" s="883"/>
      <c r="AC106" s="883"/>
    </row>
    <row r="107" spans="1:40">
      <c r="A107" s="883">
        <f t="shared" si="0"/>
        <v>29</v>
      </c>
      <c r="E107" s="888" t="s">
        <v>382</v>
      </c>
      <c r="G107" s="940"/>
      <c r="M107" s="895"/>
      <c r="Q107" s="897"/>
      <c r="R107" s="899"/>
      <c r="S107" s="893"/>
      <c r="U107" s="897"/>
      <c r="V107" s="897"/>
      <c r="X107" s="894"/>
      <c r="Y107" s="894"/>
      <c r="AB107" s="897"/>
      <c r="AC107" s="897"/>
      <c r="AD107" s="893"/>
      <c r="AE107" s="893"/>
      <c r="AF107" s="893"/>
      <c r="AG107" s="893"/>
      <c r="AH107" s="893"/>
      <c r="AK107" s="883" t="s">
        <v>383</v>
      </c>
      <c r="AL107" s="883" t="s">
        <v>384</v>
      </c>
      <c r="AM107" s="883" t="s">
        <v>385</v>
      </c>
      <c r="AN107" s="883" t="s">
        <v>386</v>
      </c>
    </row>
    <row r="108" spans="1:40" ht="28.5">
      <c r="A108" s="883">
        <f t="shared" si="0"/>
        <v>30</v>
      </c>
      <c r="E108" s="888" t="s">
        <v>387</v>
      </c>
      <c r="G108" s="940"/>
      <c r="M108" s="895"/>
      <c r="Q108" s="897" t="s">
        <v>388</v>
      </c>
      <c r="R108" s="899"/>
      <c r="S108" s="893"/>
      <c r="T108" s="888" t="s">
        <v>360</v>
      </c>
      <c r="U108" s="897"/>
      <c r="V108" s="897" t="s">
        <v>361</v>
      </c>
      <c r="W108" s="890" t="s">
        <v>369</v>
      </c>
      <c r="X108" s="883"/>
      <c r="Y108" s="883"/>
      <c r="AB108" s="897"/>
      <c r="AC108" s="897" t="s">
        <v>366</v>
      </c>
      <c r="AD108" s="893"/>
      <c r="AE108" s="893"/>
      <c r="AF108" s="893"/>
      <c r="AG108" s="893"/>
      <c r="AH108" s="893"/>
      <c r="AK108" s="883" t="s">
        <v>383</v>
      </c>
      <c r="AL108" s="883" t="s">
        <v>384</v>
      </c>
      <c r="AM108" s="883" t="s">
        <v>385</v>
      </c>
      <c r="AN108" s="883" t="s">
        <v>386</v>
      </c>
    </row>
    <row r="109" spans="1:40">
      <c r="A109" s="883">
        <f t="shared" si="0"/>
        <v>31</v>
      </c>
      <c r="E109" s="888" t="s">
        <v>389</v>
      </c>
      <c r="G109" s="940"/>
      <c r="M109" s="895"/>
      <c r="Q109" s="897"/>
      <c r="R109" s="899"/>
      <c r="S109" s="893"/>
      <c r="U109" s="897"/>
      <c r="V109" s="897"/>
      <c r="X109" s="894"/>
      <c r="Y109" s="894"/>
      <c r="AB109" s="897"/>
      <c r="AC109" s="897"/>
      <c r="AD109" s="893"/>
      <c r="AE109" s="893"/>
      <c r="AF109" s="893"/>
      <c r="AG109" s="893"/>
      <c r="AH109" s="893"/>
    </row>
    <row r="110" spans="1:40">
      <c r="A110" s="883">
        <f t="shared" si="0"/>
        <v>32</v>
      </c>
      <c r="E110" s="883" t="s">
        <v>390</v>
      </c>
      <c r="Q110" s="883"/>
      <c r="R110" s="899"/>
      <c r="S110" s="893"/>
      <c r="T110" s="883"/>
      <c r="U110" s="883"/>
      <c r="V110" s="883"/>
      <c r="W110" s="883"/>
      <c r="X110" s="883"/>
      <c r="Y110" s="883" t="s">
        <v>391</v>
      </c>
      <c r="AB110" s="883"/>
      <c r="AC110" s="883"/>
      <c r="AD110" s="893"/>
      <c r="AE110" s="893"/>
      <c r="AF110" s="893"/>
      <c r="AG110" s="893"/>
      <c r="AH110" s="893"/>
    </row>
    <row r="111" spans="1:40">
      <c r="A111" s="883">
        <f t="shared" si="0"/>
        <v>33</v>
      </c>
      <c r="Q111" s="883"/>
      <c r="R111" s="899"/>
      <c r="S111" s="893"/>
      <c r="T111" s="883"/>
      <c r="U111" s="883"/>
      <c r="V111" s="883"/>
      <c r="W111" s="883"/>
      <c r="X111" s="883"/>
      <c r="Y111" s="883"/>
      <c r="AB111" s="883"/>
      <c r="AC111" s="883"/>
      <c r="AD111" s="893"/>
      <c r="AE111" s="893"/>
      <c r="AF111" s="893"/>
      <c r="AG111" s="893"/>
      <c r="AH111" s="893"/>
    </row>
    <row r="112" spans="1:40">
      <c r="A112" s="883">
        <f t="shared" si="0"/>
        <v>34</v>
      </c>
      <c r="Q112" s="883"/>
      <c r="R112" s="899"/>
      <c r="S112" s="893"/>
      <c r="T112" s="883"/>
      <c r="U112" s="883"/>
      <c r="V112" s="883"/>
      <c r="W112" s="883"/>
      <c r="X112" s="883"/>
      <c r="Y112" s="883"/>
      <c r="AB112" s="883"/>
      <c r="AC112" s="883"/>
      <c r="AD112" s="893"/>
      <c r="AE112" s="893"/>
      <c r="AF112" s="893"/>
      <c r="AG112" s="893"/>
      <c r="AH112" s="893"/>
    </row>
    <row r="113" spans="1:37">
      <c r="A113" s="883">
        <f t="shared" si="0"/>
        <v>35</v>
      </c>
      <c r="Q113" s="883"/>
      <c r="R113" s="899"/>
      <c r="S113" s="893"/>
      <c r="T113" s="883"/>
      <c r="U113" s="883"/>
      <c r="V113" s="883"/>
      <c r="W113" s="883"/>
      <c r="X113" s="883"/>
      <c r="Y113" s="883"/>
      <c r="AB113" s="883"/>
      <c r="AC113" s="883"/>
      <c r="AD113" s="893"/>
      <c r="AE113" s="893"/>
      <c r="AF113" s="893"/>
      <c r="AG113" s="893"/>
      <c r="AH113" s="893"/>
    </row>
    <row r="114" spans="1:37">
      <c r="A114" s="883">
        <f t="shared" si="0"/>
        <v>36</v>
      </c>
      <c r="E114" s="888" t="s">
        <v>392</v>
      </c>
      <c r="G114" s="940"/>
      <c r="M114" s="895"/>
      <c r="Q114" s="897"/>
      <c r="R114" s="899"/>
      <c r="U114" s="897"/>
      <c r="V114" s="897"/>
      <c r="X114" s="894"/>
      <c r="Y114" s="894"/>
      <c r="AB114" s="897"/>
      <c r="AC114" s="897"/>
    </row>
    <row r="115" spans="1:37">
      <c r="A115" s="883">
        <f t="shared" si="0"/>
        <v>37</v>
      </c>
      <c r="E115" s="883" t="s">
        <v>393</v>
      </c>
      <c r="G115" s="940"/>
      <c r="M115" s="895"/>
      <c r="Q115" s="897"/>
      <c r="R115" s="899"/>
      <c r="U115" s="897"/>
      <c r="V115" s="897"/>
      <c r="X115" s="894"/>
      <c r="Y115" s="894"/>
      <c r="AB115" s="897"/>
      <c r="AC115" s="897"/>
    </row>
    <row r="116" spans="1:37" ht="28.5">
      <c r="A116" s="883">
        <f t="shared" si="0"/>
        <v>38</v>
      </c>
      <c r="E116" s="888" t="s">
        <v>394</v>
      </c>
      <c r="G116" s="940"/>
      <c r="M116" s="895"/>
      <c r="Q116" s="897"/>
      <c r="R116" s="899"/>
      <c r="U116" s="897"/>
      <c r="V116" s="897"/>
      <c r="X116" s="894"/>
      <c r="Y116" s="894" t="s">
        <v>395</v>
      </c>
      <c r="AB116" s="897"/>
      <c r="AC116" s="897"/>
    </row>
    <row r="117" spans="1:37">
      <c r="A117" s="883">
        <f t="shared" si="0"/>
        <v>39</v>
      </c>
      <c r="E117" s="888"/>
      <c r="F117" s="888"/>
      <c r="G117" s="940"/>
      <c r="M117" s="895"/>
      <c r="Q117" s="897"/>
      <c r="R117" s="899"/>
      <c r="U117" s="897"/>
      <c r="V117" s="897"/>
      <c r="X117" s="894"/>
      <c r="Y117" s="894"/>
      <c r="AB117" s="897"/>
      <c r="AC117" s="897"/>
    </row>
    <row r="118" spans="1:37">
      <c r="A118" s="883">
        <f t="shared" si="0"/>
        <v>40</v>
      </c>
      <c r="G118" s="940"/>
      <c r="M118" s="895"/>
      <c r="Q118" s="897"/>
      <c r="R118" s="903"/>
      <c r="U118" s="897"/>
      <c r="V118" s="897"/>
      <c r="X118" s="904"/>
      <c r="Y118" s="904"/>
      <c r="Z118" s="905"/>
      <c r="AB118" s="897"/>
      <c r="AC118" s="897"/>
    </row>
    <row r="119" spans="1:37">
      <c r="A119" s="883">
        <f t="shared" si="0"/>
        <v>41</v>
      </c>
      <c r="G119" s="940"/>
      <c r="M119" s="895"/>
      <c r="Q119" s="897"/>
      <c r="R119" s="903"/>
      <c r="U119" s="897"/>
      <c r="V119" s="897"/>
      <c r="X119" s="904"/>
      <c r="Y119" s="904"/>
      <c r="Z119" s="905"/>
      <c r="AB119" s="897"/>
      <c r="AC119" s="897"/>
    </row>
    <row r="120" spans="1:37">
      <c r="A120" s="883">
        <f t="shared" si="0"/>
        <v>42</v>
      </c>
      <c r="G120" s="940"/>
      <c r="M120" s="895"/>
      <c r="Q120" s="897"/>
      <c r="R120" s="903"/>
      <c r="U120" s="897"/>
      <c r="V120" s="897"/>
      <c r="X120" s="904"/>
      <c r="Y120" s="904"/>
      <c r="Z120" s="905"/>
      <c r="AB120" s="897"/>
      <c r="AC120" s="897"/>
    </row>
    <row r="121" spans="1:37">
      <c r="A121" s="883">
        <f t="shared" si="0"/>
        <v>43</v>
      </c>
      <c r="G121" s="940"/>
      <c r="M121" s="895"/>
      <c r="Q121" s="897"/>
      <c r="R121" s="903"/>
      <c r="U121" s="897"/>
      <c r="V121" s="897"/>
      <c r="X121" s="904"/>
      <c r="Y121" s="904"/>
      <c r="Z121" s="905"/>
      <c r="AB121" s="897"/>
      <c r="AC121" s="897"/>
    </row>
    <row r="122" spans="1:37">
      <c r="A122" s="883">
        <f t="shared" si="0"/>
        <v>44</v>
      </c>
      <c r="G122" s="940"/>
      <c r="M122" s="895"/>
      <c r="Q122" s="897"/>
      <c r="R122" s="903"/>
      <c r="U122" s="897"/>
      <c r="V122" s="897"/>
      <c r="X122" s="904"/>
      <c r="Y122" s="904"/>
      <c r="Z122" s="905"/>
      <c r="AB122" s="897"/>
      <c r="AC122" s="897"/>
    </row>
    <row r="123" spans="1:37" ht="28.5">
      <c r="A123" s="883">
        <f t="shared" si="0"/>
        <v>45</v>
      </c>
      <c r="E123" s="883" t="s">
        <v>352</v>
      </c>
      <c r="G123" s="936">
        <v>1</v>
      </c>
      <c r="Q123" s="897" t="s">
        <v>337</v>
      </c>
      <c r="R123" s="883"/>
      <c r="T123" s="883" t="s">
        <v>346</v>
      </c>
      <c r="U123" s="883"/>
      <c r="V123" s="883"/>
      <c r="W123" s="883"/>
      <c r="X123" s="883"/>
      <c r="Y123" s="883"/>
      <c r="AB123" s="883" t="s">
        <v>340</v>
      </c>
      <c r="AC123" s="883"/>
    </row>
    <row r="124" spans="1:37" ht="28.5">
      <c r="A124" s="883">
        <f t="shared" si="0"/>
        <v>46</v>
      </c>
      <c r="F124" s="883" t="s">
        <v>396</v>
      </c>
      <c r="Q124" s="897" t="s">
        <v>337</v>
      </c>
      <c r="R124" s="883"/>
      <c r="T124" s="883" t="s">
        <v>346</v>
      </c>
      <c r="U124" s="883"/>
      <c r="V124" s="883"/>
      <c r="W124" s="883"/>
      <c r="X124" s="883"/>
      <c r="Y124" s="883"/>
      <c r="AB124" s="883"/>
      <c r="AC124" s="883"/>
    </row>
    <row r="125" spans="1:37" ht="28.5">
      <c r="A125" s="883">
        <f t="shared" si="0"/>
        <v>47</v>
      </c>
      <c r="E125" s="888"/>
      <c r="F125" s="888" t="s">
        <v>397</v>
      </c>
      <c r="G125" s="940"/>
      <c r="M125" s="895"/>
      <c r="Q125" s="897" t="s">
        <v>337</v>
      </c>
      <c r="R125" s="899"/>
      <c r="S125" s="893"/>
      <c r="T125" s="888" t="s">
        <v>360</v>
      </c>
      <c r="U125" s="897"/>
      <c r="V125" s="897" t="s">
        <v>398</v>
      </c>
      <c r="W125" s="890" t="s">
        <v>369</v>
      </c>
      <c r="X125" s="883"/>
      <c r="Y125" s="883"/>
      <c r="AB125" s="897"/>
      <c r="AC125" s="897" t="s">
        <v>366</v>
      </c>
      <c r="AD125" s="893"/>
      <c r="AE125" s="893"/>
      <c r="AF125" s="893"/>
      <c r="AG125" s="893"/>
      <c r="AH125" s="893"/>
      <c r="AK125" s="883">
        <f>26000*0.03</f>
        <v>780</v>
      </c>
    </row>
    <row r="126" spans="1:37" ht="28.5">
      <c r="A126" s="883">
        <f t="shared" si="0"/>
        <v>48</v>
      </c>
      <c r="F126" s="883" t="s">
        <v>399</v>
      </c>
      <c r="Q126" s="897" t="s">
        <v>337</v>
      </c>
      <c r="R126" s="883"/>
      <c r="T126" s="883"/>
      <c r="U126" s="883"/>
      <c r="V126" s="883"/>
      <c r="W126" s="883"/>
      <c r="X126" s="883"/>
      <c r="Y126" s="883"/>
      <c r="AB126" s="883"/>
      <c r="AC126" s="883"/>
    </row>
    <row r="127" spans="1:37">
      <c r="A127" s="883">
        <f t="shared" si="0"/>
        <v>49</v>
      </c>
      <c r="G127" s="940"/>
      <c r="M127" s="895"/>
      <c r="Q127" s="897"/>
      <c r="R127" s="903"/>
      <c r="U127" s="897"/>
      <c r="V127" s="897"/>
      <c r="X127" s="904"/>
      <c r="Y127" s="904"/>
      <c r="Z127" s="905"/>
      <c r="AB127" s="897"/>
      <c r="AC127" s="897"/>
    </row>
    <row r="128" spans="1:37">
      <c r="A128" s="883">
        <f t="shared" si="0"/>
        <v>50</v>
      </c>
      <c r="G128" s="940"/>
      <c r="M128" s="895"/>
      <c r="Q128" s="897"/>
      <c r="R128" s="903"/>
      <c r="U128" s="897"/>
      <c r="V128" s="897"/>
      <c r="X128" s="904"/>
      <c r="Y128" s="904"/>
      <c r="Z128" s="905"/>
      <c r="AB128" s="897"/>
      <c r="AC128" s="897"/>
    </row>
    <row r="129" spans="1:29">
      <c r="A129" s="883">
        <f t="shared" si="0"/>
        <v>51</v>
      </c>
      <c r="G129" s="940"/>
      <c r="M129" s="895"/>
      <c r="Q129" s="897"/>
      <c r="R129" s="903"/>
      <c r="U129" s="897"/>
      <c r="V129" s="897"/>
      <c r="X129" s="904"/>
      <c r="Y129" s="904"/>
      <c r="Z129" s="905"/>
      <c r="AB129" s="897"/>
      <c r="AC129" s="897"/>
    </row>
    <row r="130" spans="1:29">
      <c r="A130" s="883">
        <f t="shared" si="0"/>
        <v>52</v>
      </c>
      <c r="G130" s="940"/>
      <c r="M130" s="895"/>
      <c r="Q130" s="897"/>
      <c r="R130" s="903"/>
      <c r="U130" s="897"/>
      <c r="V130" s="897"/>
      <c r="X130" s="904"/>
      <c r="Y130" s="904"/>
      <c r="Z130" s="905"/>
      <c r="AB130" s="897"/>
      <c r="AC130" s="897"/>
    </row>
    <row r="131" spans="1:29">
      <c r="A131" s="883">
        <f t="shared" si="0"/>
        <v>53</v>
      </c>
      <c r="G131" s="940"/>
      <c r="M131" s="895"/>
      <c r="Q131" s="897"/>
      <c r="R131" s="903"/>
      <c r="U131" s="897"/>
      <c r="V131" s="897"/>
      <c r="X131" s="904"/>
      <c r="Y131" s="904"/>
      <c r="Z131" s="905"/>
      <c r="AB131" s="897"/>
      <c r="AC131" s="897"/>
    </row>
    <row r="132" spans="1:29">
      <c r="A132" s="883">
        <f t="shared" si="0"/>
        <v>54</v>
      </c>
      <c r="G132" s="940"/>
      <c r="M132" s="895"/>
      <c r="Q132" s="897"/>
      <c r="R132" s="903"/>
      <c r="U132" s="897"/>
      <c r="V132" s="897"/>
      <c r="X132" s="904"/>
      <c r="Y132" s="904"/>
      <c r="Z132" s="905"/>
      <c r="AB132" s="897"/>
      <c r="AC132" s="897"/>
    </row>
    <row r="133" spans="1:29">
      <c r="A133" s="883">
        <f t="shared" si="0"/>
        <v>55</v>
      </c>
      <c r="G133" s="940"/>
      <c r="M133" s="895"/>
      <c r="Q133" s="897"/>
      <c r="R133" s="903"/>
      <c r="U133" s="897"/>
      <c r="V133" s="897"/>
      <c r="X133" s="904"/>
      <c r="Y133" s="904"/>
      <c r="Z133" s="905"/>
      <c r="AB133" s="897"/>
      <c r="AC133" s="897"/>
    </row>
    <row r="134" spans="1:29">
      <c r="A134" s="883">
        <f t="shared" si="0"/>
        <v>56</v>
      </c>
      <c r="G134" s="940"/>
      <c r="M134" s="895"/>
      <c r="Q134" s="897"/>
      <c r="R134" s="903"/>
      <c r="U134" s="897"/>
      <c r="V134" s="897"/>
      <c r="X134" s="904"/>
      <c r="Y134" s="904"/>
      <c r="Z134" s="905"/>
      <c r="AB134" s="897"/>
      <c r="AC134" s="897"/>
    </row>
    <row r="135" spans="1:29">
      <c r="A135" s="883">
        <f t="shared" si="0"/>
        <v>57</v>
      </c>
      <c r="G135" s="940"/>
      <c r="M135" s="895"/>
      <c r="Q135" s="897"/>
      <c r="R135" s="903"/>
      <c r="U135" s="897"/>
      <c r="V135" s="897"/>
      <c r="X135" s="904"/>
      <c r="Y135" s="904"/>
      <c r="Z135" s="905"/>
      <c r="AB135" s="897"/>
      <c r="AC135" s="897"/>
    </row>
    <row r="136" spans="1:29">
      <c r="A136" s="883">
        <f t="shared" si="0"/>
        <v>58</v>
      </c>
      <c r="G136" s="940"/>
      <c r="M136" s="895"/>
      <c r="Q136" s="897"/>
      <c r="R136" s="903"/>
      <c r="U136" s="897"/>
      <c r="V136" s="897"/>
      <c r="X136" s="904"/>
      <c r="Y136" s="904"/>
      <c r="Z136" s="905"/>
      <c r="AB136" s="897"/>
      <c r="AC136" s="897"/>
    </row>
    <row r="137" spans="1:29">
      <c r="A137" s="883">
        <f t="shared" si="0"/>
        <v>59</v>
      </c>
      <c r="G137" s="940"/>
      <c r="M137" s="895"/>
      <c r="Q137" s="897"/>
      <c r="R137" s="903"/>
      <c r="U137" s="897"/>
      <c r="V137" s="897"/>
      <c r="X137" s="904"/>
      <c r="Y137" s="904"/>
      <c r="Z137" s="905"/>
      <c r="AB137" s="897"/>
      <c r="AC137" s="897"/>
    </row>
    <row r="138" spans="1:29">
      <c r="A138" s="883">
        <f t="shared" si="0"/>
        <v>60</v>
      </c>
      <c r="G138" s="940"/>
      <c r="M138" s="895"/>
      <c r="Q138" s="897"/>
      <c r="R138" s="903"/>
      <c r="U138" s="897"/>
      <c r="V138" s="897"/>
      <c r="X138" s="904"/>
      <c r="Y138" s="904"/>
      <c r="Z138" s="905"/>
      <c r="AB138" s="897"/>
      <c r="AC138" s="897"/>
    </row>
    <row r="139" spans="1:29">
      <c r="A139" s="883">
        <f t="shared" si="0"/>
        <v>61</v>
      </c>
      <c r="G139" s="940"/>
      <c r="M139" s="895"/>
      <c r="Q139" s="897"/>
      <c r="R139" s="903"/>
      <c r="U139" s="897"/>
      <c r="V139" s="897"/>
      <c r="X139" s="904"/>
      <c r="Y139" s="904"/>
      <c r="Z139" s="905"/>
      <c r="AB139" s="897"/>
      <c r="AC139" s="897"/>
    </row>
    <row r="140" spans="1:29">
      <c r="A140" s="883">
        <f t="shared" si="0"/>
        <v>62</v>
      </c>
      <c r="G140" s="940"/>
      <c r="M140" s="895"/>
      <c r="Q140" s="897"/>
      <c r="R140" s="903"/>
      <c r="U140" s="897"/>
      <c r="V140" s="897"/>
      <c r="X140" s="904"/>
      <c r="Y140" s="904"/>
      <c r="Z140" s="905"/>
      <c r="AB140" s="897"/>
      <c r="AC140" s="897"/>
    </row>
    <row r="141" spans="1:29">
      <c r="A141" s="883">
        <f>A140+1</f>
        <v>63</v>
      </c>
      <c r="E141" s="888"/>
      <c r="F141" s="888"/>
      <c r="G141" s="940"/>
      <c r="M141" s="895"/>
      <c r="Q141" s="897"/>
      <c r="R141" s="903"/>
      <c r="U141" s="897"/>
      <c r="V141" s="897"/>
      <c r="X141" s="904"/>
      <c r="Y141" s="904"/>
      <c r="Z141" s="905"/>
      <c r="AB141" s="897"/>
      <c r="AC141" s="897"/>
    </row>
    <row r="145" spans="1:34">
      <c r="G145" s="940"/>
      <c r="M145" s="895"/>
      <c r="Q145" s="897"/>
      <c r="U145" s="897"/>
      <c r="V145" s="897"/>
      <c r="X145" s="904"/>
      <c r="Y145" s="904"/>
      <c r="AB145" s="897"/>
      <c r="AC145" s="897"/>
    </row>
    <row r="146" spans="1:34">
      <c r="G146" s="940"/>
      <c r="M146" s="895"/>
      <c r="Q146" s="897"/>
      <c r="R146" s="903"/>
      <c r="U146" s="897"/>
      <c r="V146" s="897"/>
      <c r="X146" s="904"/>
      <c r="Y146" s="904"/>
      <c r="Z146" s="905"/>
      <c r="AB146" s="897"/>
      <c r="AC146" s="897"/>
    </row>
    <row r="147" spans="1:34">
      <c r="R147" s="903"/>
      <c r="Z147" s="905"/>
    </row>
    <row r="149" spans="1:34" s="888" customFormat="1">
      <c r="A149" s="883"/>
      <c r="B149" s="883"/>
      <c r="C149" s="883"/>
      <c r="D149" s="883"/>
      <c r="E149" s="883"/>
      <c r="F149" s="883"/>
      <c r="G149" s="936"/>
      <c r="H149" s="937"/>
      <c r="I149" s="937"/>
      <c r="J149" s="937"/>
      <c r="K149" s="934"/>
      <c r="L149" s="934"/>
      <c r="M149" s="885"/>
      <c r="N149" s="908"/>
      <c r="O149" s="908"/>
      <c r="P149" s="908"/>
      <c r="Q149" s="889"/>
      <c r="R149" s="887"/>
      <c r="S149" s="883"/>
      <c r="U149" s="889"/>
      <c r="V149" s="889"/>
      <c r="W149" s="890"/>
      <c r="X149" s="891"/>
      <c r="Y149" s="891"/>
      <c r="Z149" s="892"/>
      <c r="AA149" s="883"/>
      <c r="AB149" s="889"/>
      <c r="AC149" s="889"/>
      <c r="AD149" s="883"/>
      <c r="AE149" s="883"/>
      <c r="AF149" s="883"/>
      <c r="AG149" s="883"/>
      <c r="AH149" s="883"/>
    </row>
    <row r="150" spans="1:34" s="888" customFormat="1">
      <c r="A150" s="883"/>
      <c r="B150" s="883"/>
      <c r="C150" s="883"/>
      <c r="D150" s="883"/>
      <c r="E150" s="883"/>
      <c r="F150" s="883"/>
      <c r="G150" s="936"/>
      <c r="H150" s="937"/>
      <c r="I150" s="937"/>
      <c r="J150" s="937"/>
      <c r="K150" s="934"/>
      <c r="L150" s="934"/>
      <c r="M150" s="885"/>
      <c r="N150" s="908"/>
      <c r="O150" s="908"/>
      <c r="P150" s="908"/>
      <c r="Q150" s="889"/>
      <c r="R150" s="887"/>
      <c r="S150" s="883"/>
      <c r="U150" s="889"/>
      <c r="V150" s="889"/>
      <c r="W150" s="890"/>
      <c r="X150" s="891"/>
      <c r="Y150" s="891"/>
      <c r="Z150" s="892"/>
      <c r="AA150" s="883"/>
      <c r="AB150" s="889"/>
      <c r="AC150" s="889"/>
      <c r="AD150" s="883"/>
      <c r="AE150" s="883"/>
      <c r="AF150" s="883"/>
      <c r="AG150" s="883"/>
      <c r="AH150" s="883"/>
    </row>
  </sheetData>
  <autoFilter ref="A5:AH141" xr:uid="{25B87EA9-50CD-4DD6-BC60-A5720BAFE101}"/>
  <conditionalFormatting sqref="X94:Y96 X99:Y101 X108:Y108 X125:Y12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7:Y10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9:Y109 X114:Y122 X127:Y141 X145:Y1048576 AD2 AD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9:Y109 X114:Y122 X127:Y1048576 AD2 AD4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promptTitle="None" sqref="V124:V126 V95:V96 X95:Y96 V99:V101 X99:Y101 V108:V122 X108:Y122 X124:Y126" xr:uid="{68943D99-743B-4E5A-A295-49274A872585}"/>
  </dataValidations>
  <pageMargins left="0.7" right="0.7" top="0.75" bottom="0.75" header="0.3" footer="0.3"/>
  <pageSetup paperSize="9" scale="17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892A9B0-DAA4-474F-BAD1-87892537278E}">
          <x14:formula1>
            <xm:f>リスト!$B$2:$B$9</xm:f>
          </x14:formula1>
          <xm:sqref>Q124:S126 Q71:S71 Q98:S117 Q93:S93</xm:sqref>
        </x14:dataValidation>
        <x14:dataValidation type="list" allowBlank="1" showInputMessage="1" showErrorMessage="1" xr:uid="{FFB0236B-9C1A-4D50-9796-AF13A224D02C}">
          <x14:formula1>
            <xm:f>リスト!$B$2:$B$10</xm:f>
          </x14:formula1>
          <xm:sqref>Q80:S92 Q78:S78 Q123:S123 Q94:S97 Q99:S103</xm:sqref>
        </x14:dataValidation>
        <x14:dataValidation type="list" allowBlank="1" showInputMessage="1" showErrorMessage="1" xr:uid="{94735960-D168-446F-8A2A-F6BF747371D2}">
          <x14:formula1>
            <xm:f>リスト!$A$3:$A$9</xm:f>
          </x14:formula1>
          <xm:sqref>T80:T89</xm:sqref>
        </x14:dataValidation>
        <x14:dataValidation type="list" allowBlank="1" showInputMessage="1" showErrorMessage="1" xr:uid="{D310521E-4B2C-448B-852D-6D5B4F5A98B1}">
          <x14:formula1>
            <xm:f>リスト!$C$2:$C$6</xm:f>
          </x14:formula1>
          <xm:sqref>E123:E126 AB80:AC117 E80:E117 AB123:AC126</xm:sqref>
        </x14:dataValidation>
        <x14:dataValidation type="list" allowBlank="1" showInputMessage="1" showErrorMessage="1" xr:uid="{55C3F64D-C382-45CC-B492-F57086938892}">
          <x14:formula1>
            <xm:f>リスト!$D$2:$D$8</xm:f>
          </x14:formula1>
          <xm:sqref>G99:P103 G80:P97 G123:P123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0C82-D30B-4FDA-94FC-D118D7BD2D54}">
  <dimension ref="F8:M10"/>
  <sheetViews>
    <sheetView workbookViewId="0">
      <selection activeCell="G6" sqref="G6"/>
    </sheetView>
  </sheetViews>
  <sheetFormatPr defaultRowHeight="15"/>
  <sheetData>
    <row r="8" spans="6:13">
      <c r="F8">
        <v>179.4</v>
      </c>
      <c r="G8">
        <f>F8*36</f>
        <v>6458.4000000000005</v>
      </c>
    </row>
    <row r="9" spans="6:13">
      <c r="F9">
        <v>108</v>
      </c>
      <c r="G9">
        <f>F9*36</f>
        <v>3888</v>
      </c>
      <c r="I9">
        <v>9</v>
      </c>
      <c r="J9">
        <f>I9*12</f>
        <v>108</v>
      </c>
      <c r="L9">
        <v>14.95</v>
      </c>
      <c r="M9">
        <f>L9*12</f>
        <v>179.39999999999998</v>
      </c>
    </row>
    <row r="10" spans="6:13">
      <c r="F10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3E56-D8C4-41A4-AE80-1F71E8F110DD}">
  <sheetPr>
    <tabColor rgb="FF66FF66"/>
  </sheetPr>
  <dimension ref="B1:J466"/>
  <sheetViews>
    <sheetView showGridLines="0" zoomScale="85" zoomScaleNormal="85" workbookViewId="0">
      <pane xSplit="2" ySplit="1" topLeftCell="C440" activePane="bottomRight" state="frozen"/>
      <selection pane="topRight" activeCell="B1" sqref="B1"/>
      <selection pane="bottomLeft" activeCell="A2" sqref="A2"/>
      <selection pane="bottomRight" activeCell="B154" sqref="B154"/>
    </sheetView>
  </sheetViews>
  <sheetFormatPr defaultColWidth="9.140625" defaultRowHeight="15"/>
  <cols>
    <col min="1" max="1" width="9.140625" style="311"/>
    <col min="2" max="2" width="37.140625" style="310" bestFit="1" customWidth="1"/>
    <col min="3" max="3" width="9.7109375" style="333" bestFit="1" customWidth="1"/>
    <col min="4" max="4" width="13.5703125" style="311" bestFit="1" customWidth="1"/>
    <col min="5" max="5" width="101.85546875" style="333" bestFit="1" customWidth="1"/>
    <col min="6" max="6" width="10.28515625" style="311" bestFit="1" customWidth="1"/>
    <col min="7" max="7" width="6.5703125" style="311" customWidth="1"/>
    <col min="8" max="16384" width="9.140625" style="311"/>
  </cols>
  <sheetData>
    <row r="1" spans="2:10">
      <c r="B1" s="310">
        <v>44019</v>
      </c>
      <c r="C1" s="333" t="s">
        <v>467</v>
      </c>
      <c r="F1" s="311" t="s">
        <v>468</v>
      </c>
      <c r="G1" s="311" t="s">
        <v>469</v>
      </c>
      <c r="H1" s="311" t="s">
        <v>470</v>
      </c>
      <c r="I1" s="311" t="s">
        <v>471</v>
      </c>
      <c r="J1" s="311" t="s">
        <v>472</v>
      </c>
    </row>
    <row r="2" spans="2:10">
      <c r="E2" s="333" t="s">
        <v>473</v>
      </c>
    </row>
    <row r="3" spans="2:10">
      <c r="E3" s="333" t="s">
        <v>474</v>
      </c>
    </row>
    <row r="4" spans="2:10">
      <c r="E4" s="333" t="s">
        <v>475</v>
      </c>
    </row>
    <row r="5" spans="2:10">
      <c r="E5" s="333" t="s">
        <v>476</v>
      </c>
    </row>
    <row r="6" spans="2:10">
      <c r="E6" s="333" t="s">
        <v>477</v>
      </c>
    </row>
    <row r="7" spans="2:10">
      <c r="E7" s="333" t="s">
        <v>478</v>
      </c>
    </row>
    <row r="8" spans="2:10">
      <c r="E8" s="333" t="s">
        <v>479</v>
      </c>
    </row>
    <row r="9" spans="2:10">
      <c r="B9" s="310">
        <v>44020</v>
      </c>
      <c r="C9" s="333">
        <v>28</v>
      </c>
    </row>
    <row r="10" spans="2:10">
      <c r="E10" s="333" t="s">
        <v>480</v>
      </c>
    </row>
    <row r="11" spans="2:10">
      <c r="E11" s="333" t="s">
        <v>481</v>
      </c>
    </row>
    <row r="12" spans="2:10">
      <c r="E12" s="333" t="s">
        <v>482</v>
      </c>
    </row>
    <row r="13" spans="2:10">
      <c r="E13" s="333" t="s">
        <v>483</v>
      </c>
    </row>
    <row r="14" spans="2:10">
      <c r="E14" s="333" t="s">
        <v>484</v>
      </c>
    </row>
    <row r="15" spans="2:10">
      <c r="B15" s="310">
        <v>44021</v>
      </c>
      <c r="C15" s="333">
        <v>28</v>
      </c>
    </row>
    <row r="17" spans="2:5">
      <c r="E17" s="333" t="s">
        <v>485</v>
      </c>
    </row>
    <row r="18" spans="2:5">
      <c r="E18" s="333" t="s">
        <v>486</v>
      </c>
    </row>
    <row r="19" spans="2:5">
      <c r="E19" s="333" t="s">
        <v>487</v>
      </c>
    </row>
    <row r="20" spans="2:5">
      <c r="E20" s="333" t="s">
        <v>488</v>
      </c>
    </row>
    <row r="21" spans="2:5">
      <c r="E21" s="333" t="s">
        <v>489</v>
      </c>
    </row>
    <row r="22" spans="2:5">
      <c r="E22" s="333" t="s">
        <v>490</v>
      </c>
    </row>
    <row r="23" spans="2:5">
      <c r="E23" s="333" t="s">
        <v>491</v>
      </c>
    </row>
    <row r="24" spans="2:5">
      <c r="E24" s="333" t="s">
        <v>492</v>
      </c>
    </row>
    <row r="25" spans="2:5">
      <c r="E25" s="333" t="s">
        <v>493</v>
      </c>
    </row>
    <row r="26" spans="2:5">
      <c r="E26" s="333" t="s">
        <v>494</v>
      </c>
    </row>
    <row r="27" spans="2:5">
      <c r="E27" s="333" t="s">
        <v>495</v>
      </c>
    </row>
    <row r="28" spans="2:5">
      <c r="B28" s="310">
        <v>44022</v>
      </c>
      <c r="C28" s="333">
        <v>28</v>
      </c>
    </row>
    <row r="29" spans="2:5">
      <c r="E29" s="333" t="s">
        <v>496</v>
      </c>
    </row>
    <row r="30" spans="2:5">
      <c r="E30" s="333" t="s">
        <v>497</v>
      </c>
    </row>
    <row r="31" spans="2:5">
      <c r="E31" s="333" t="s">
        <v>498</v>
      </c>
    </row>
    <row r="32" spans="2:5">
      <c r="E32" s="333" t="s">
        <v>499</v>
      </c>
    </row>
    <row r="33" spans="2:5">
      <c r="E33" s="333" t="s">
        <v>500</v>
      </c>
    </row>
    <row r="34" spans="2:5">
      <c r="E34" s="333" t="s">
        <v>501</v>
      </c>
    </row>
    <row r="35" spans="2:5">
      <c r="E35" s="333" t="s">
        <v>502</v>
      </c>
    </row>
    <row r="36" spans="2:5">
      <c r="E36" s="333" t="s">
        <v>503</v>
      </c>
    </row>
    <row r="37" spans="2:5">
      <c r="E37" s="333" t="s">
        <v>504</v>
      </c>
    </row>
    <row r="38" spans="2:5">
      <c r="E38" s="333" t="s">
        <v>505</v>
      </c>
    </row>
    <row r="39" spans="2:5">
      <c r="E39" s="333" t="s">
        <v>506</v>
      </c>
    </row>
    <row r="40" spans="2:5">
      <c r="B40" s="310">
        <v>44023</v>
      </c>
      <c r="C40" s="333">
        <v>28</v>
      </c>
    </row>
    <row r="41" spans="2:5">
      <c r="E41" s="333" t="s">
        <v>507</v>
      </c>
    </row>
    <row r="48" spans="2:5">
      <c r="B48" s="310">
        <v>44025</v>
      </c>
      <c r="C48" s="333">
        <v>29</v>
      </c>
    </row>
    <row r="49" spans="2:5">
      <c r="E49" s="333" t="s">
        <v>508</v>
      </c>
    </row>
    <row r="50" spans="2:5">
      <c r="E50" s="333" t="s">
        <v>509</v>
      </c>
    </row>
    <row r="51" spans="2:5">
      <c r="E51" s="333" t="s">
        <v>510</v>
      </c>
    </row>
    <row r="52" spans="2:5">
      <c r="E52" s="333" t="s">
        <v>511</v>
      </c>
    </row>
    <row r="53" spans="2:5">
      <c r="E53" s="333" t="s">
        <v>512</v>
      </c>
    </row>
    <row r="54" spans="2:5">
      <c r="E54" s="333" t="s">
        <v>513</v>
      </c>
    </row>
    <row r="56" spans="2:5">
      <c r="B56" s="310">
        <v>44026</v>
      </c>
      <c r="C56" s="333">
        <v>29</v>
      </c>
    </row>
    <row r="57" spans="2:5">
      <c r="E57" s="333" t="s">
        <v>514</v>
      </c>
    </row>
    <row r="58" spans="2:5">
      <c r="E58" s="333" t="s">
        <v>515</v>
      </c>
    </row>
    <row r="59" spans="2:5">
      <c r="E59" s="333" t="s">
        <v>480</v>
      </c>
    </row>
    <row r="60" spans="2:5">
      <c r="E60" s="333" t="s">
        <v>516</v>
      </c>
    </row>
    <row r="61" spans="2:5">
      <c r="E61" s="333" t="s">
        <v>517</v>
      </c>
    </row>
    <row r="62" spans="2:5">
      <c r="E62" s="333" t="s">
        <v>518</v>
      </c>
    </row>
    <row r="63" spans="2:5">
      <c r="E63" s="333" t="s">
        <v>519</v>
      </c>
    </row>
    <row r="65" spans="2:5">
      <c r="B65" s="310">
        <v>44027</v>
      </c>
      <c r="C65" s="333">
        <v>29</v>
      </c>
    </row>
    <row r="66" spans="2:5">
      <c r="E66" s="333" t="s">
        <v>520</v>
      </c>
    </row>
    <row r="67" spans="2:5">
      <c r="E67" s="333" t="s">
        <v>521</v>
      </c>
    </row>
    <row r="68" spans="2:5">
      <c r="E68" s="333" t="s">
        <v>522</v>
      </c>
    </row>
    <row r="69" spans="2:5">
      <c r="E69" s="333" t="s">
        <v>523</v>
      </c>
    </row>
    <row r="70" spans="2:5">
      <c r="E70" s="333" t="s">
        <v>524</v>
      </c>
    </row>
    <row r="71" spans="2:5">
      <c r="E71" s="333" t="s">
        <v>525</v>
      </c>
    </row>
    <row r="72" spans="2:5">
      <c r="E72" s="333" t="s">
        <v>526</v>
      </c>
    </row>
    <row r="73" spans="2:5" ht="30">
      <c r="E73" s="486" t="s">
        <v>527</v>
      </c>
    </row>
    <row r="75" spans="2:5">
      <c r="B75" s="312">
        <v>44028</v>
      </c>
      <c r="C75" s="333">
        <v>29</v>
      </c>
      <c r="D75" s="313" t="s">
        <v>528</v>
      </c>
    </row>
    <row r="76" spans="2:5">
      <c r="E76" s="333" t="s">
        <v>529</v>
      </c>
    </row>
    <row r="77" spans="2:5">
      <c r="E77" s="333" t="s">
        <v>530</v>
      </c>
    </row>
    <row r="78" spans="2:5">
      <c r="E78" s="333" t="s">
        <v>531</v>
      </c>
    </row>
    <row r="79" spans="2:5">
      <c r="E79" s="333" t="s">
        <v>532</v>
      </c>
    </row>
    <row r="80" spans="2:5">
      <c r="E80" s="486" t="s">
        <v>533</v>
      </c>
    </row>
    <row r="81" spans="2:5">
      <c r="E81" s="333" t="s">
        <v>534</v>
      </c>
    </row>
    <row r="82" spans="2:5">
      <c r="E82" s="333" t="s">
        <v>535</v>
      </c>
    </row>
    <row r="84" spans="2:5">
      <c r="B84" s="314">
        <v>44029</v>
      </c>
      <c r="C84" s="333">
        <v>29</v>
      </c>
      <c r="D84" s="315" t="s">
        <v>536</v>
      </c>
    </row>
    <row r="85" spans="2:5">
      <c r="E85" s="333" t="s">
        <v>537</v>
      </c>
    </row>
    <row r="86" spans="2:5">
      <c r="E86" s="333" t="s">
        <v>538</v>
      </c>
    </row>
    <row r="87" spans="2:5" ht="30">
      <c r="E87" s="486" t="s">
        <v>539</v>
      </c>
    </row>
    <row r="88" spans="2:5">
      <c r="E88" s="333" t="s">
        <v>540</v>
      </c>
    </row>
    <row r="89" spans="2:5">
      <c r="E89" s="333" t="s">
        <v>541</v>
      </c>
    </row>
    <row r="90" spans="2:5">
      <c r="E90" s="333" t="s">
        <v>542</v>
      </c>
    </row>
    <row r="91" spans="2:5">
      <c r="E91" s="333" t="s">
        <v>543</v>
      </c>
    </row>
    <row r="93" spans="2:5">
      <c r="B93" s="316">
        <v>44030</v>
      </c>
      <c r="C93" s="333">
        <v>29</v>
      </c>
      <c r="D93" s="317" t="s">
        <v>544</v>
      </c>
    </row>
    <row r="94" spans="2:5" ht="45">
      <c r="E94" s="343" t="s">
        <v>545</v>
      </c>
    </row>
    <row r="95" spans="2:5">
      <c r="B95" s="318">
        <v>44032</v>
      </c>
      <c r="C95" s="333">
        <v>30</v>
      </c>
      <c r="D95" s="319" t="s">
        <v>546</v>
      </c>
    </row>
    <row r="96" spans="2:5">
      <c r="E96" s="333" t="s">
        <v>547</v>
      </c>
    </row>
    <row r="97" spans="2:5">
      <c r="E97" s="333" t="s">
        <v>548</v>
      </c>
    </row>
    <row r="98" spans="2:5">
      <c r="E98" s="333" t="s">
        <v>549</v>
      </c>
    </row>
    <row r="99" spans="2:5">
      <c r="E99" s="333" t="s">
        <v>550</v>
      </c>
    </row>
    <row r="100" spans="2:5">
      <c r="E100" s="333" t="s">
        <v>551</v>
      </c>
    </row>
    <row r="101" spans="2:5">
      <c r="E101" s="333" t="s">
        <v>552</v>
      </c>
    </row>
    <row r="102" spans="2:5">
      <c r="E102" s="333" t="s">
        <v>553</v>
      </c>
    </row>
    <row r="103" spans="2:5">
      <c r="E103" s="333" t="s">
        <v>554</v>
      </c>
    </row>
    <row r="104" spans="2:5">
      <c r="E104" s="333" t="s">
        <v>555</v>
      </c>
    </row>
    <row r="105" spans="2:5">
      <c r="E105" s="333" t="s">
        <v>556</v>
      </c>
    </row>
    <row r="106" spans="2:5">
      <c r="E106" s="333" t="s">
        <v>557</v>
      </c>
    </row>
    <row r="107" spans="2:5">
      <c r="E107" s="333" t="s">
        <v>558</v>
      </c>
    </row>
    <row r="108" spans="2:5">
      <c r="E108" s="333" t="s">
        <v>559</v>
      </c>
    </row>
    <row r="109" spans="2:5">
      <c r="E109" s="333" t="s">
        <v>560</v>
      </c>
    </row>
    <row r="110" spans="2:5">
      <c r="E110" s="333" t="s">
        <v>561</v>
      </c>
    </row>
    <row r="111" spans="2:5">
      <c r="B111" s="320">
        <v>44033</v>
      </c>
      <c r="C111" s="333">
        <v>30</v>
      </c>
      <c r="D111" s="321" t="s">
        <v>562</v>
      </c>
    </row>
    <row r="112" spans="2:5">
      <c r="E112" s="333" t="s">
        <v>563</v>
      </c>
    </row>
    <row r="113" spans="2:5">
      <c r="E113" s="333" t="s">
        <v>564</v>
      </c>
    </row>
    <row r="114" spans="2:5">
      <c r="E114" s="333" t="s">
        <v>565</v>
      </c>
    </row>
    <row r="116" spans="2:5">
      <c r="B116" s="322">
        <v>44034</v>
      </c>
      <c r="C116" s="333">
        <v>30</v>
      </c>
      <c r="D116" s="323" t="s">
        <v>566</v>
      </c>
    </row>
    <row r="117" spans="2:5">
      <c r="E117" s="333" t="s">
        <v>567</v>
      </c>
    </row>
    <row r="118" spans="2:5">
      <c r="E118" s="333" t="s">
        <v>568</v>
      </c>
    </row>
    <row r="120" spans="2:5">
      <c r="B120" s="312">
        <v>44035</v>
      </c>
      <c r="C120" s="333">
        <v>30</v>
      </c>
      <c r="D120" s="313" t="s">
        <v>528</v>
      </c>
    </row>
    <row r="121" spans="2:5">
      <c r="E121" s="333" t="s">
        <v>569</v>
      </c>
    </row>
    <row r="122" spans="2:5">
      <c r="E122" s="333" t="s">
        <v>570</v>
      </c>
    </row>
    <row r="123" spans="2:5">
      <c r="E123" s="333" t="s">
        <v>571</v>
      </c>
    </row>
    <row r="125" spans="2:5">
      <c r="E125" s="333" t="s">
        <v>572</v>
      </c>
    </row>
    <row r="126" spans="2:5">
      <c r="E126" s="333" t="s">
        <v>573</v>
      </c>
    </row>
    <row r="128" spans="2:5">
      <c r="B128" s="324">
        <v>44036</v>
      </c>
      <c r="C128" s="333">
        <v>30</v>
      </c>
      <c r="D128" s="315" t="s">
        <v>536</v>
      </c>
      <c r="E128" s="333" t="s">
        <v>574</v>
      </c>
    </row>
    <row r="129" spans="2:5">
      <c r="B129" s="325"/>
      <c r="E129" s="333" t="s">
        <v>575</v>
      </c>
    </row>
    <row r="130" spans="2:5">
      <c r="B130" s="325"/>
      <c r="E130" s="333" t="s">
        <v>576</v>
      </c>
    </row>
    <row r="131" spans="2:5">
      <c r="B131" s="325"/>
      <c r="E131" s="333" t="s">
        <v>577</v>
      </c>
    </row>
    <row r="132" spans="2:5">
      <c r="B132" s="325"/>
      <c r="E132" s="333" t="s">
        <v>578</v>
      </c>
    </row>
    <row r="133" spans="2:5">
      <c r="B133" s="325"/>
    </row>
    <row r="134" spans="2:5">
      <c r="B134" s="487">
        <v>44039</v>
      </c>
      <c r="C134" s="501">
        <v>31</v>
      </c>
      <c r="D134" s="488" t="s">
        <v>546</v>
      </c>
      <c r="E134" s="489" t="s">
        <v>579</v>
      </c>
    </row>
    <row r="135" spans="2:5">
      <c r="B135" s="492">
        <v>44040</v>
      </c>
      <c r="C135" s="333">
        <v>31</v>
      </c>
      <c r="D135" s="321" t="s">
        <v>562</v>
      </c>
      <c r="E135" s="491" t="s">
        <v>579</v>
      </c>
    </row>
    <row r="136" spans="2:5">
      <c r="B136" s="493">
        <v>44041</v>
      </c>
      <c r="C136" s="333">
        <v>31</v>
      </c>
      <c r="D136" s="323" t="s">
        <v>566</v>
      </c>
      <c r="E136" s="491"/>
    </row>
    <row r="137" spans="2:5">
      <c r="B137" s="504"/>
      <c r="E137" s="491" t="s">
        <v>580</v>
      </c>
    </row>
    <row r="138" spans="2:5">
      <c r="B138" s="504"/>
      <c r="E138" s="491" t="s">
        <v>581</v>
      </c>
    </row>
    <row r="139" spans="2:5">
      <c r="B139" s="490"/>
      <c r="E139" s="491" t="s">
        <v>582</v>
      </c>
    </row>
    <row r="140" spans="2:5">
      <c r="B140" s="490"/>
      <c r="E140" s="491" t="s">
        <v>583</v>
      </c>
    </row>
    <row r="141" spans="2:5">
      <c r="B141" s="490"/>
      <c r="E141" s="491" t="s">
        <v>584</v>
      </c>
    </row>
    <row r="142" spans="2:5">
      <c r="B142" s="490"/>
      <c r="E142" s="491" t="s">
        <v>585</v>
      </c>
    </row>
    <row r="143" spans="2:5">
      <c r="B143" s="504"/>
      <c r="E143" s="491" t="s">
        <v>586</v>
      </c>
    </row>
    <row r="144" spans="2:5">
      <c r="B144" s="504"/>
      <c r="E144" s="491" t="s">
        <v>587</v>
      </c>
    </row>
    <row r="145" spans="2:5">
      <c r="B145" s="504"/>
      <c r="E145" s="491" t="s">
        <v>588</v>
      </c>
    </row>
    <row r="146" spans="2:5">
      <c r="B146" s="494">
        <v>44042</v>
      </c>
      <c r="C146" s="333">
        <v>31</v>
      </c>
      <c r="D146" s="313" t="s">
        <v>528</v>
      </c>
      <c r="E146" s="491"/>
    </row>
    <row r="147" spans="2:5">
      <c r="B147" s="490"/>
      <c r="E147" s="491" t="s">
        <v>589</v>
      </c>
    </row>
    <row r="148" spans="2:5">
      <c r="B148" s="504"/>
      <c r="E148" s="491" t="s">
        <v>590</v>
      </c>
    </row>
    <row r="149" spans="2:5" ht="60">
      <c r="B149" s="504"/>
      <c r="E149" s="505" t="s">
        <v>591</v>
      </c>
    </row>
    <row r="150" spans="2:5">
      <c r="B150" s="504"/>
      <c r="E150" s="491" t="s">
        <v>592</v>
      </c>
    </row>
    <row r="151" spans="2:5">
      <c r="B151" s="504"/>
      <c r="E151" s="491" t="s">
        <v>593</v>
      </c>
    </row>
    <row r="152" spans="2:5">
      <c r="B152" s="504"/>
      <c r="E152" s="491" t="s">
        <v>594</v>
      </c>
    </row>
    <row r="153" spans="2:5">
      <c r="B153" s="504"/>
      <c r="E153" s="491" t="s">
        <v>595</v>
      </c>
    </row>
    <row r="154" spans="2:5">
      <c r="B154" s="497">
        <v>44043</v>
      </c>
      <c r="C154" s="333">
        <v>31</v>
      </c>
      <c r="D154" s="315" t="s">
        <v>536</v>
      </c>
      <c r="E154" s="491"/>
    </row>
    <row r="155" spans="2:5">
      <c r="B155" s="504"/>
      <c r="E155" s="491" t="s">
        <v>596</v>
      </c>
    </row>
    <row r="156" spans="2:5">
      <c r="B156" s="504"/>
      <c r="E156" s="491" t="s">
        <v>597</v>
      </c>
    </row>
    <row r="157" spans="2:5">
      <c r="B157" s="504"/>
      <c r="E157" s="491" t="s">
        <v>598</v>
      </c>
    </row>
    <row r="158" spans="2:5">
      <c r="B158" s="504"/>
      <c r="E158" s="491" t="s">
        <v>599</v>
      </c>
    </row>
    <row r="159" spans="2:5">
      <c r="B159" s="506"/>
      <c r="C159" s="502"/>
      <c r="D159" s="507"/>
      <c r="E159" s="500" t="s">
        <v>600</v>
      </c>
    </row>
    <row r="160" spans="2:5">
      <c r="B160" s="487">
        <v>44046</v>
      </c>
      <c r="C160" s="501">
        <v>32</v>
      </c>
      <c r="D160" s="488" t="s">
        <v>546</v>
      </c>
      <c r="E160" s="489"/>
    </row>
    <row r="161" spans="2:5">
      <c r="B161" s="490"/>
      <c r="E161" s="491" t="s">
        <v>601</v>
      </c>
    </row>
    <row r="162" spans="2:5">
      <c r="B162" s="490"/>
      <c r="E162" s="491" t="s">
        <v>602</v>
      </c>
    </row>
    <row r="163" spans="2:5">
      <c r="B163" s="490"/>
      <c r="E163" s="491" t="s">
        <v>603</v>
      </c>
    </row>
    <row r="164" spans="2:5">
      <c r="B164" s="490"/>
      <c r="E164" s="491" t="s">
        <v>604</v>
      </c>
    </row>
    <row r="165" spans="2:5">
      <c r="B165" s="492">
        <v>44047</v>
      </c>
      <c r="C165" s="333">
        <v>32</v>
      </c>
      <c r="D165" s="321" t="s">
        <v>562</v>
      </c>
      <c r="E165" s="491"/>
    </row>
    <row r="166" spans="2:5">
      <c r="B166" s="490"/>
      <c r="E166" s="491" t="s">
        <v>605</v>
      </c>
    </row>
    <row r="167" spans="2:5">
      <c r="B167" s="490"/>
      <c r="E167" s="491" t="s">
        <v>606</v>
      </c>
    </row>
    <row r="168" spans="2:5">
      <c r="B168" s="490"/>
      <c r="E168" s="505" t="s">
        <v>607</v>
      </c>
    </row>
    <row r="169" spans="2:5">
      <c r="B169" s="490"/>
      <c r="E169" s="505" t="s">
        <v>608</v>
      </c>
    </row>
    <row r="170" spans="2:5">
      <c r="B170" s="493">
        <v>44048</v>
      </c>
      <c r="C170" s="333">
        <v>32</v>
      </c>
      <c r="D170" s="323" t="s">
        <v>566</v>
      </c>
      <c r="E170" s="491"/>
    </row>
    <row r="171" spans="2:5">
      <c r="B171" s="490"/>
      <c r="E171" s="491" t="s">
        <v>609</v>
      </c>
    </row>
    <row r="172" spans="2:5">
      <c r="B172" s="490"/>
      <c r="E172" s="491" t="s">
        <v>610</v>
      </c>
    </row>
    <row r="173" spans="2:5" ht="60">
      <c r="B173" s="490"/>
      <c r="E173" s="505" t="s">
        <v>611</v>
      </c>
    </row>
    <row r="174" spans="2:5">
      <c r="B174" s="490"/>
      <c r="E174" s="505" t="s">
        <v>612</v>
      </c>
    </row>
    <row r="175" spans="2:5">
      <c r="B175" s="494">
        <v>44049</v>
      </c>
      <c r="C175" s="333">
        <v>32</v>
      </c>
      <c r="D175" s="313" t="s">
        <v>528</v>
      </c>
      <c r="E175" s="491"/>
    </row>
    <row r="176" spans="2:5">
      <c r="B176" s="495"/>
      <c r="D176" s="496"/>
      <c r="E176" s="491" t="s">
        <v>613</v>
      </c>
    </row>
    <row r="177" spans="2:7">
      <c r="B177" s="495"/>
      <c r="D177" s="496"/>
      <c r="E177" s="491" t="s">
        <v>87</v>
      </c>
    </row>
    <row r="178" spans="2:7">
      <c r="B178" s="495"/>
      <c r="D178" s="496"/>
      <c r="E178" s="491" t="s">
        <v>614</v>
      </c>
      <c r="G178" s="493">
        <v>44048</v>
      </c>
    </row>
    <row r="179" spans="2:7">
      <c r="B179" s="495"/>
      <c r="D179" s="496"/>
      <c r="E179" s="491" t="s">
        <v>615</v>
      </c>
    </row>
    <row r="180" spans="2:7">
      <c r="B180" s="495"/>
      <c r="D180" s="496"/>
      <c r="E180" s="491" t="s">
        <v>616</v>
      </c>
    </row>
    <row r="181" spans="2:7">
      <c r="B181" s="497">
        <v>44050</v>
      </c>
      <c r="C181" s="333">
        <v>32</v>
      </c>
      <c r="D181" s="315" t="s">
        <v>536</v>
      </c>
      <c r="E181" s="491"/>
    </row>
    <row r="182" spans="2:7">
      <c r="B182" s="495"/>
      <c r="D182" s="496"/>
      <c r="E182" s="491" t="s">
        <v>617</v>
      </c>
    </row>
    <row r="183" spans="2:7">
      <c r="B183" s="495"/>
      <c r="D183" s="496"/>
      <c r="E183" s="491" t="s">
        <v>618</v>
      </c>
    </row>
    <row r="184" spans="2:7">
      <c r="B184" s="495"/>
      <c r="D184" s="496"/>
      <c r="E184" s="491" t="s">
        <v>619</v>
      </c>
    </row>
    <row r="185" spans="2:7">
      <c r="B185" s="495"/>
      <c r="D185" s="496"/>
      <c r="E185" s="491" t="s">
        <v>616</v>
      </c>
    </row>
    <row r="186" spans="2:7">
      <c r="B186" s="495"/>
      <c r="D186" s="496"/>
      <c r="E186" s="491" t="s">
        <v>620</v>
      </c>
    </row>
    <row r="187" spans="2:7">
      <c r="B187" s="495"/>
      <c r="D187" s="496"/>
      <c r="E187" s="491" t="s">
        <v>621</v>
      </c>
    </row>
    <row r="188" spans="2:7">
      <c r="B188" s="495">
        <v>44051</v>
      </c>
      <c r="C188" s="333">
        <v>32</v>
      </c>
      <c r="D188" s="317" t="s">
        <v>544</v>
      </c>
      <c r="E188" s="491"/>
    </row>
    <row r="189" spans="2:7">
      <c r="B189" s="509">
        <v>44052</v>
      </c>
      <c r="C189" s="501">
        <v>33</v>
      </c>
      <c r="D189" s="510"/>
      <c r="E189" s="489"/>
    </row>
    <row r="190" spans="2:7">
      <c r="B190" s="503">
        <v>44053</v>
      </c>
      <c r="C190" s="333">
        <v>33</v>
      </c>
      <c r="D190" s="319" t="s">
        <v>546</v>
      </c>
      <c r="E190" s="491"/>
    </row>
    <row r="191" spans="2:7">
      <c r="B191" s="495"/>
      <c r="D191" s="319"/>
      <c r="E191" s="491" t="s">
        <v>622</v>
      </c>
    </row>
    <row r="192" spans="2:7">
      <c r="B192" s="495"/>
      <c r="D192" s="319"/>
      <c r="E192" s="491" t="s">
        <v>623</v>
      </c>
    </row>
    <row r="193" spans="2:5">
      <c r="B193" s="495"/>
      <c r="D193" s="319"/>
      <c r="E193" s="491" t="s">
        <v>624</v>
      </c>
    </row>
    <row r="194" spans="2:5">
      <c r="B194" s="490">
        <v>44054</v>
      </c>
      <c r="C194" s="333">
        <v>33</v>
      </c>
      <c r="D194" s="321" t="s">
        <v>562</v>
      </c>
      <c r="E194" s="491"/>
    </row>
    <row r="195" spans="2:5">
      <c r="B195" s="490"/>
      <c r="D195" s="321"/>
      <c r="E195" s="491" t="s">
        <v>625</v>
      </c>
    </row>
    <row r="196" spans="2:5">
      <c r="B196" s="490"/>
      <c r="D196" s="321"/>
      <c r="E196" s="491" t="s">
        <v>626</v>
      </c>
    </row>
    <row r="197" spans="2:5">
      <c r="B197" s="490"/>
      <c r="D197" s="321"/>
      <c r="E197" s="491" t="s">
        <v>627</v>
      </c>
    </row>
    <row r="198" spans="2:5">
      <c r="B198" s="490"/>
      <c r="D198" s="321"/>
      <c r="E198" s="491" t="s">
        <v>628</v>
      </c>
    </row>
    <row r="199" spans="2:5">
      <c r="B199" s="490"/>
      <c r="D199" s="321"/>
      <c r="E199" s="491" t="s">
        <v>629</v>
      </c>
    </row>
    <row r="200" spans="2:5">
      <c r="B200" s="490"/>
      <c r="D200" s="321"/>
      <c r="E200" s="491" t="s">
        <v>630</v>
      </c>
    </row>
    <row r="201" spans="2:5">
      <c r="B201" s="495">
        <v>44055</v>
      </c>
      <c r="C201" s="333">
        <v>33</v>
      </c>
      <c r="D201" s="323" t="s">
        <v>566</v>
      </c>
      <c r="E201" s="491"/>
    </row>
    <row r="202" spans="2:5">
      <c r="B202" s="495"/>
      <c r="D202" s="323"/>
      <c r="E202" s="491" t="s">
        <v>579</v>
      </c>
    </row>
    <row r="203" spans="2:5">
      <c r="B203" s="490">
        <v>44056</v>
      </c>
      <c r="C203" s="333">
        <v>33</v>
      </c>
      <c r="D203" s="313" t="s">
        <v>528</v>
      </c>
      <c r="E203" s="491"/>
    </row>
    <row r="204" spans="2:5">
      <c r="B204" s="490"/>
      <c r="D204" s="313"/>
      <c r="E204" s="491" t="s">
        <v>631</v>
      </c>
    </row>
    <row r="205" spans="2:5">
      <c r="B205" s="490"/>
      <c r="D205" s="313"/>
      <c r="E205" s="491" t="s">
        <v>632</v>
      </c>
    </row>
    <row r="206" spans="2:5">
      <c r="B206" s="490">
        <v>44057</v>
      </c>
      <c r="C206" s="333">
        <v>33</v>
      </c>
      <c r="D206" s="315" t="s">
        <v>536</v>
      </c>
      <c r="E206" s="491"/>
    </row>
    <row r="207" spans="2:5">
      <c r="B207" s="490"/>
      <c r="D207" s="315"/>
      <c r="E207" s="491" t="s">
        <v>633</v>
      </c>
    </row>
    <row r="208" spans="2:5">
      <c r="B208" s="490"/>
      <c r="D208" s="315"/>
      <c r="E208" s="491" t="s">
        <v>634</v>
      </c>
    </row>
    <row r="209" spans="2:7">
      <c r="B209" s="490"/>
      <c r="D209" s="315"/>
      <c r="E209" s="491" t="s">
        <v>635</v>
      </c>
    </row>
    <row r="210" spans="2:7">
      <c r="B210" s="498">
        <v>44058</v>
      </c>
      <c r="C210" s="502">
        <v>33</v>
      </c>
      <c r="D210" s="499"/>
      <c r="E210" s="500"/>
    </row>
    <row r="211" spans="2:7">
      <c r="B211" s="509">
        <v>44059</v>
      </c>
      <c r="C211" s="501">
        <v>34</v>
      </c>
      <c r="D211" s="510" t="s">
        <v>636</v>
      </c>
      <c r="E211" s="489"/>
    </row>
    <row r="212" spans="2:7">
      <c r="B212" s="490">
        <v>44060</v>
      </c>
      <c r="C212" s="311">
        <v>34</v>
      </c>
      <c r="D212" s="319" t="s">
        <v>546</v>
      </c>
      <c r="E212" s="311"/>
    </row>
    <row r="213" spans="2:7">
      <c r="B213" s="513"/>
      <c r="C213" s="514"/>
      <c r="D213" s="488"/>
      <c r="E213" s="489" t="s">
        <v>637</v>
      </c>
    </row>
    <row r="214" spans="2:7">
      <c r="B214" s="490">
        <v>44061</v>
      </c>
      <c r="C214" s="311">
        <v>34</v>
      </c>
      <c r="D214" s="321" t="s">
        <v>562</v>
      </c>
      <c r="E214" s="522"/>
    </row>
    <row r="215" spans="2:7">
      <c r="B215" s="490"/>
      <c r="C215" s="311"/>
      <c r="D215" s="321"/>
      <c r="E215" s="491" t="s">
        <v>638</v>
      </c>
    </row>
    <row r="216" spans="2:7">
      <c r="B216" s="490">
        <v>44062</v>
      </c>
      <c r="C216" s="311">
        <v>34</v>
      </c>
      <c r="D216" s="323" t="s">
        <v>566</v>
      </c>
      <c r="E216" s="522"/>
      <c r="G216" s="311" t="s">
        <v>639</v>
      </c>
    </row>
    <row r="217" spans="2:7">
      <c r="B217" s="490"/>
      <c r="C217" s="311"/>
      <c r="D217" s="323"/>
      <c r="E217" s="491" t="s">
        <v>640</v>
      </c>
    </row>
    <row r="218" spans="2:7">
      <c r="B218" s="490"/>
      <c r="C218" s="311"/>
      <c r="D218" s="323"/>
      <c r="E218" s="491" t="s">
        <v>641</v>
      </c>
    </row>
    <row r="219" spans="2:7">
      <c r="B219" s="490"/>
      <c r="C219" s="311"/>
      <c r="D219" s="323"/>
      <c r="E219" s="491" t="s">
        <v>87</v>
      </c>
    </row>
    <row r="220" spans="2:7">
      <c r="B220" s="490"/>
      <c r="C220" s="311"/>
      <c r="D220" s="323"/>
      <c r="E220" s="491" t="s">
        <v>642</v>
      </c>
    </row>
    <row r="221" spans="2:7">
      <c r="B221" s="490">
        <v>44063</v>
      </c>
      <c r="C221" s="311">
        <v>34</v>
      </c>
      <c r="D221" s="313" t="s">
        <v>528</v>
      </c>
      <c r="E221" s="522"/>
    </row>
    <row r="222" spans="2:7">
      <c r="B222" s="490"/>
      <c r="C222" s="311"/>
      <c r="D222" s="313"/>
      <c r="E222" s="491" t="s">
        <v>643</v>
      </c>
    </row>
    <row r="223" spans="2:7">
      <c r="B223" s="490">
        <v>44064</v>
      </c>
      <c r="C223" s="311">
        <v>34</v>
      </c>
      <c r="D223" s="315" t="s">
        <v>536</v>
      </c>
      <c r="E223" s="522"/>
    </row>
    <row r="224" spans="2:7">
      <c r="B224" s="490"/>
      <c r="C224" s="311"/>
      <c r="D224" s="315"/>
      <c r="E224" s="491" t="s">
        <v>644</v>
      </c>
    </row>
    <row r="225" spans="2:5">
      <c r="B225" s="516">
        <v>44065</v>
      </c>
      <c r="C225" s="517">
        <v>34</v>
      </c>
      <c r="D225" s="518" t="s">
        <v>544</v>
      </c>
      <c r="E225" s="500"/>
    </row>
    <row r="226" spans="2:5">
      <c r="B226" s="519">
        <v>44066</v>
      </c>
      <c r="C226" s="520">
        <v>35</v>
      </c>
      <c r="D226" s="521" t="s">
        <v>636</v>
      </c>
      <c r="E226" s="489"/>
    </row>
    <row r="227" spans="2:5">
      <c r="B227" s="490">
        <v>44067</v>
      </c>
      <c r="C227" s="311">
        <v>35</v>
      </c>
      <c r="D227" s="319" t="s">
        <v>546</v>
      </c>
      <c r="E227" s="522"/>
    </row>
    <row r="228" spans="2:5">
      <c r="B228" s="490"/>
      <c r="C228" s="311"/>
      <c r="D228" s="319"/>
      <c r="E228" s="522" t="s">
        <v>645</v>
      </c>
    </row>
    <row r="229" spans="2:5">
      <c r="B229" s="490"/>
      <c r="C229" s="311"/>
      <c r="D229" s="319"/>
      <c r="E229" s="491" t="s">
        <v>646</v>
      </c>
    </row>
    <row r="230" spans="2:5">
      <c r="B230" s="490">
        <v>44068</v>
      </c>
      <c r="C230" s="311">
        <v>35</v>
      </c>
      <c r="D230" s="321" t="s">
        <v>562</v>
      </c>
      <c r="E230" s="522"/>
    </row>
    <row r="231" spans="2:5">
      <c r="B231" s="490"/>
      <c r="C231" s="311"/>
      <c r="D231" s="321"/>
      <c r="E231" s="522"/>
    </row>
    <row r="232" spans="2:5">
      <c r="B232" s="490"/>
      <c r="C232" s="311"/>
      <c r="D232" s="321"/>
      <c r="E232" s="491" t="s">
        <v>647</v>
      </c>
    </row>
    <row r="233" spans="2:5">
      <c r="B233" s="490">
        <v>44069</v>
      </c>
      <c r="C233" s="311">
        <v>35</v>
      </c>
      <c r="D233" s="323" t="s">
        <v>566</v>
      </c>
      <c r="E233" s="522"/>
    </row>
    <row r="234" spans="2:5">
      <c r="B234" s="490"/>
      <c r="C234" s="311"/>
      <c r="D234" s="323"/>
      <c r="E234" s="522" t="s">
        <v>648</v>
      </c>
    </row>
    <row r="235" spans="2:5">
      <c r="B235" s="490"/>
      <c r="C235" s="311"/>
      <c r="D235" s="323"/>
      <c r="E235" s="491" t="s">
        <v>649</v>
      </c>
    </row>
    <row r="236" spans="2:5">
      <c r="B236" s="490">
        <v>44070</v>
      </c>
      <c r="C236" s="311">
        <v>35</v>
      </c>
      <c r="D236" s="313" t="s">
        <v>528</v>
      </c>
      <c r="E236" s="522"/>
    </row>
    <row r="237" spans="2:5">
      <c r="B237" s="490"/>
      <c r="C237" s="311"/>
      <c r="D237" s="313"/>
      <c r="E237" s="522"/>
    </row>
    <row r="238" spans="2:5">
      <c r="B238" s="490"/>
      <c r="C238" s="311"/>
      <c r="D238" s="313"/>
      <c r="E238" s="491" t="s">
        <v>650</v>
      </c>
    </row>
    <row r="239" spans="2:5">
      <c r="B239" s="490">
        <v>44071</v>
      </c>
      <c r="C239" s="311">
        <v>35</v>
      </c>
      <c r="D239" s="315" t="s">
        <v>536</v>
      </c>
      <c r="E239" s="522"/>
    </row>
    <row r="240" spans="2:5">
      <c r="B240" s="490"/>
      <c r="C240" s="311"/>
      <c r="D240" s="315"/>
      <c r="E240" s="522" t="s">
        <v>651</v>
      </c>
    </row>
    <row r="241" spans="2:5">
      <c r="B241" s="490"/>
      <c r="C241" s="311"/>
      <c r="D241" s="315"/>
      <c r="E241" s="491" t="s">
        <v>652</v>
      </c>
    </row>
    <row r="242" spans="2:5">
      <c r="B242" s="516">
        <v>44072</v>
      </c>
      <c r="C242" s="517"/>
      <c r="D242" s="518" t="s">
        <v>544</v>
      </c>
      <c r="E242" s="500"/>
    </row>
    <row r="243" spans="2:5">
      <c r="B243" s="519">
        <v>44073</v>
      </c>
      <c r="C243" s="520">
        <v>36</v>
      </c>
      <c r="D243" s="521" t="s">
        <v>636</v>
      </c>
      <c r="E243" s="489"/>
    </row>
    <row r="244" spans="2:5">
      <c r="B244" s="490">
        <v>44074</v>
      </c>
      <c r="C244" s="311">
        <v>36</v>
      </c>
      <c r="D244" s="319" t="s">
        <v>546</v>
      </c>
      <c r="E244" s="491"/>
    </row>
    <row r="245" spans="2:5">
      <c r="B245" s="490"/>
      <c r="C245" s="311"/>
      <c r="D245" s="319"/>
      <c r="E245" s="491" t="s">
        <v>653</v>
      </c>
    </row>
    <row r="246" spans="2:5">
      <c r="B246" s="490"/>
      <c r="C246" s="311"/>
      <c r="D246" s="319"/>
      <c r="E246" s="491" t="s">
        <v>653</v>
      </c>
    </row>
    <row r="247" spans="2:5">
      <c r="B247" s="490"/>
      <c r="C247" s="311"/>
      <c r="D247" s="319"/>
      <c r="E247" s="491" t="s">
        <v>654</v>
      </c>
    </row>
    <row r="248" spans="2:5">
      <c r="B248" s="490"/>
      <c r="C248" s="311"/>
      <c r="D248" s="319"/>
      <c r="E248" s="491" t="s">
        <v>654</v>
      </c>
    </row>
    <row r="249" spans="2:5">
      <c r="B249" s="490">
        <v>44075</v>
      </c>
      <c r="C249" s="311">
        <v>36</v>
      </c>
      <c r="D249" s="321" t="s">
        <v>562</v>
      </c>
      <c r="E249" s="491"/>
    </row>
    <row r="250" spans="2:5">
      <c r="B250" s="490"/>
      <c r="C250" s="311"/>
      <c r="D250" s="321"/>
      <c r="E250" s="491" t="s">
        <v>655</v>
      </c>
    </row>
    <row r="251" spans="2:5">
      <c r="B251" s="490"/>
      <c r="C251" s="311"/>
      <c r="D251" s="321"/>
      <c r="E251" s="491" t="s">
        <v>656</v>
      </c>
    </row>
    <row r="252" spans="2:5">
      <c r="B252" s="490"/>
      <c r="C252" s="311"/>
      <c r="D252" s="321"/>
      <c r="E252" s="491" t="s">
        <v>657</v>
      </c>
    </row>
    <row r="253" spans="2:5">
      <c r="B253" s="490">
        <v>44076</v>
      </c>
      <c r="C253" s="311">
        <v>36</v>
      </c>
      <c r="D253" s="323" t="s">
        <v>566</v>
      </c>
      <c r="E253" s="491"/>
    </row>
    <row r="254" spans="2:5">
      <c r="B254" s="490"/>
      <c r="C254" s="311"/>
      <c r="D254" s="323"/>
      <c r="E254" s="491" t="s">
        <v>658</v>
      </c>
    </row>
    <row r="255" spans="2:5">
      <c r="B255" s="490">
        <v>44077</v>
      </c>
      <c r="C255" s="311">
        <v>36</v>
      </c>
      <c r="D255" s="313" t="s">
        <v>528</v>
      </c>
      <c r="E255" s="491"/>
    </row>
    <row r="256" spans="2:5">
      <c r="B256" s="490"/>
      <c r="C256" s="311"/>
      <c r="D256" s="313"/>
      <c r="E256" s="491" t="s">
        <v>659</v>
      </c>
    </row>
    <row r="257" spans="2:5">
      <c r="B257" s="490"/>
      <c r="C257" s="311"/>
      <c r="D257" s="313"/>
      <c r="E257" s="491" t="s">
        <v>660</v>
      </c>
    </row>
    <row r="258" spans="2:5">
      <c r="B258" s="490">
        <v>44078</v>
      </c>
      <c r="C258" s="311">
        <v>36</v>
      </c>
      <c r="D258" s="315" t="s">
        <v>536</v>
      </c>
      <c r="E258" s="491"/>
    </row>
    <row r="259" spans="2:5">
      <c r="B259" s="490"/>
      <c r="C259" s="311"/>
      <c r="D259" s="315"/>
      <c r="E259" s="491" t="s">
        <v>661</v>
      </c>
    </row>
    <row r="260" spans="2:5">
      <c r="B260" s="490"/>
      <c r="C260" s="311"/>
      <c r="D260" s="315"/>
      <c r="E260" s="491" t="s">
        <v>662</v>
      </c>
    </row>
    <row r="261" spans="2:5">
      <c r="B261" s="511">
        <v>44079</v>
      </c>
      <c r="C261" s="507"/>
      <c r="D261" s="512" t="s">
        <v>544</v>
      </c>
      <c r="E261" s="500"/>
    </row>
    <row r="262" spans="2:5">
      <c r="B262" s="513">
        <v>44080</v>
      </c>
      <c r="C262" s="514"/>
      <c r="D262" s="515" t="s">
        <v>636</v>
      </c>
      <c r="E262" s="489"/>
    </row>
    <row r="263" spans="2:5">
      <c r="B263" s="490">
        <v>44081</v>
      </c>
      <c r="C263" s="311">
        <v>37</v>
      </c>
      <c r="D263" s="319" t="s">
        <v>546</v>
      </c>
      <c r="E263" s="491"/>
    </row>
    <row r="264" spans="2:5">
      <c r="B264" s="490"/>
      <c r="C264" s="311"/>
      <c r="D264" s="319"/>
      <c r="E264" s="491" t="s">
        <v>663</v>
      </c>
    </row>
    <row r="265" spans="2:5">
      <c r="B265" s="490">
        <v>44082</v>
      </c>
      <c r="C265" s="311">
        <v>37</v>
      </c>
      <c r="D265" s="321" t="s">
        <v>562</v>
      </c>
      <c r="E265" s="491"/>
    </row>
    <row r="266" spans="2:5">
      <c r="B266" s="490"/>
      <c r="C266" s="311"/>
      <c r="D266" s="321"/>
      <c r="E266" s="491" t="s">
        <v>664</v>
      </c>
    </row>
    <row r="267" spans="2:5">
      <c r="B267" s="490"/>
      <c r="C267" s="311"/>
      <c r="D267" s="321"/>
      <c r="E267" s="491" t="s">
        <v>665</v>
      </c>
    </row>
    <row r="268" spans="2:5">
      <c r="B268" s="490"/>
      <c r="C268" s="311"/>
      <c r="D268" s="321"/>
      <c r="E268" s="491" t="s">
        <v>666</v>
      </c>
    </row>
    <row r="269" spans="2:5">
      <c r="B269" s="490">
        <v>44083</v>
      </c>
      <c r="C269" s="311">
        <v>37</v>
      </c>
      <c r="D269" s="323" t="s">
        <v>566</v>
      </c>
      <c r="E269" s="491"/>
    </row>
    <row r="270" spans="2:5">
      <c r="B270" s="490"/>
      <c r="C270" s="311"/>
      <c r="D270" s="323"/>
      <c r="E270" s="491" t="s">
        <v>667</v>
      </c>
    </row>
    <row r="271" spans="2:5">
      <c r="B271" s="490"/>
      <c r="C271" s="311"/>
      <c r="D271" s="323"/>
      <c r="E271" s="491" t="s">
        <v>668</v>
      </c>
    </row>
    <row r="272" spans="2:5">
      <c r="B272" s="490"/>
      <c r="C272" s="311"/>
      <c r="D272" s="323"/>
      <c r="E272" s="491" t="s">
        <v>669</v>
      </c>
    </row>
    <row r="273" spans="2:5">
      <c r="B273" s="490">
        <v>44084</v>
      </c>
      <c r="C273" s="311">
        <v>37</v>
      </c>
      <c r="D273" s="313" t="s">
        <v>528</v>
      </c>
      <c r="E273" s="491"/>
    </row>
    <row r="274" spans="2:5">
      <c r="B274" s="490"/>
      <c r="C274" s="311"/>
      <c r="D274" s="313"/>
      <c r="E274" s="491" t="s">
        <v>670</v>
      </c>
    </row>
    <row r="275" spans="2:5">
      <c r="B275" s="490"/>
      <c r="C275" s="311"/>
      <c r="D275" s="313"/>
      <c r="E275" s="491" t="s">
        <v>671</v>
      </c>
    </row>
    <row r="276" spans="2:5">
      <c r="B276" s="490"/>
      <c r="C276" s="311"/>
      <c r="D276" s="313"/>
      <c r="E276" s="491" t="s">
        <v>672</v>
      </c>
    </row>
    <row r="277" spans="2:5">
      <c r="B277" s="490"/>
      <c r="C277" s="311"/>
      <c r="D277" s="313"/>
      <c r="E277" s="491" t="s">
        <v>673</v>
      </c>
    </row>
    <row r="278" spans="2:5">
      <c r="B278" s="490"/>
      <c r="C278" s="311"/>
      <c r="D278" s="313"/>
      <c r="E278" s="491" t="s">
        <v>674</v>
      </c>
    </row>
    <row r="279" spans="2:5">
      <c r="B279" s="490">
        <v>44085</v>
      </c>
      <c r="C279" s="311">
        <v>37</v>
      </c>
      <c r="D279" s="315" t="s">
        <v>536</v>
      </c>
      <c r="E279" s="491"/>
    </row>
    <row r="280" spans="2:5">
      <c r="B280" s="490"/>
      <c r="C280" s="311"/>
      <c r="D280" s="315"/>
      <c r="E280" s="491" t="s">
        <v>675</v>
      </c>
    </row>
    <row r="281" spans="2:5">
      <c r="B281" s="490"/>
      <c r="C281" s="311"/>
      <c r="D281" s="315"/>
      <c r="E281" s="491"/>
    </row>
    <row r="282" spans="2:5">
      <c r="B282" s="490"/>
      <c r="C282" s="311"/>
      <c r="D282" s="315"/>
      <c r="E282" s="491"/>
    </row>
    <row r="283" spans="2:5" ht="15.75" thickBot="1">
      <c r="B283" s="490">
        <v>44086</v>
      </c>
      <c r="C283" s="311"/>
      <c r="D283" s="317" t="s">
        <v>544</v>
      </c>
      <c r="E283" s="491"/>
    </row>
    <row r="284" spans="2:5" ht="15.75" thickTop="1">
      <c r="B284" s="720">
        <v>44087</v>
      </c>
      <c r="C284" s="721"/>
      <c r="D284" s="722" t="s">
        <v>636</v>
      </c>
      <c r="E284" s="723"/>
    </row>
    <row r="285" spans="2:5">
      <c r="B285" s="724"/>
      <c r="C285" s="725"/>
      <c r="D285" s="738"/>
      <c r="E285" s="727"/>
    </row>
    <row r="286" spans="2:5">
      <c r="B286" s="724">
        <v>44088</v>
      </c>
      <c r="C286" s="725">
        <v>38</v>
      </c>
      <c r="D286" s="726" t="s">
        <v>546</v>
      </c>
      <c r="E286" s="727"/>
    </row>
    <row r="287" spans="2:5">
      <c r="B287" s="724"/>
      <c r="C287" s="725"/>
      <c r="D287" s="726"/>
      <c r="E287" s="727" t="s">
        <v>676</v>
      </c>
    </row>
    <row r="288" spans="2:5">
      <c r="B288" s="724"/>
      <c r="C288" s="725"/>
      <c r="D288" s="726"/>
      <c r="E288" s="727" t="s">
        <v>677</v>
      </c>
    </row>
    <row r="289" spans="2:5">
      <c r="B289" s="724"/>
      <c r="C289" s="725"/>
      <c r="D289" s="726"/>
      <c r="E289" s="727" t="s">
        <v>678</v>
      </c>
    </row>
    <row r="290" spans="2:5">
      <c r="B290" s="724"/>
      <c r="C290" s="725"/>
      <c r="D290" s="726"/>
      <c r="E290" s="727" t="s">
        <v>679</v>
      </c>
    </row>
    <row r="291" spans="2:5">
      <c r="B291" s="724"/>
      <c r="C291" s="725"/>
      <c r="D291" s="726"/>
      <c r="E291" s="727" t="s">
        <v>680</v>
      </c>
    </row>
    <row r="292" spans="2:5">
      <c r="B292" s="724">
        <v>44089</v>
      </c>
      <c r="C292" s="725">
        <v>38</v>
      </c>
      <c r="D292" s="728" t="s">
        <v>562</v>
      </c>
      <c r="E292" s="727"/>
    </row>
    <row r="293" spans="2:5">
      <c r="B293" s="724"/>
      <c r="C293" s="725"/>
      <c r="D293" s="728"/>
      <c r="E293" s="727" t="s">
        <v>678</v>
      </c>
    </row>
    <row r="294" spans="2:5">
      <c r="B294" s="724">
        <v>44090</v>
      </c>
      <c r="C294" s="725">
        <v>38</v>
      </c>
      <c r="D294" s="729" t="s">
        <v>566</v>
      </c>
      <c r="E294" s="727"/>
    </row>
    <row r="295" spans="2:5">
      <c r="B295" s="724"/>
      <c r="C295" s="725"/>
      <c r="D295" s="729"/>
      <c r="E295" s="727" t="s">
        <v>681</v>
      </c>
    </row>
    <row r="296" spans="2:5">
      <c r="B296" s="724"/>
      <c r="C296" s="725"/>
      <c r="D296" s="729"/>
      <c r="E296" s="727" t="s">
        <v>682</v>
      </c>
    </row>
    <row r="297" spans="2:5">
      <c r="B297" s="724"/>
      <c r="C297" s="725"/>
      <c r="D297" s="729"/>
      <c r="E297" s="727" t="s">
        <v>683</v>
      </c>
    </row>
    <row r="298" spans="2:5">
      <c r="B298" s="724"/>
      <c r="C298" s="725"/>
      <c r="D298" s="729"/>
      <c r="E298" s="727" t="s">
        <v>684</v>
      </c>
    </row>
    <row r="299" spans="2:5">
      <c r="B299" s="724">
        <v>44091</v>
      </c>
      <c r="C299" s="725">
        <v>38</v>
      </c>
      <c r="D299" s="730" t="s">
        <v>528</v>
      </c>
      <c r="E299" s="727"/>
    </row>
    <row r="300" spans="2:5">
      <c r="B300" s="724"/>
      <c r="C300" s="725"/>
      <c r="D300" s="730"/>
      <c r="E300" s="727" t="s">
        <v>685</v>
      </c>
    </row>
    <row r="301" spans="2:5">
      <c r="B301" s="724"/>
      <c r="C301" s="725"/>
      <c r="D301" s="730"/>
      <c r="E301" s="727" t="s">
        <v>686</v>
      </c>
    </row>
    <row r="302" spans="2:5">
      <c r="B302" s="724">
        <v>44092</v>
      </c>
      <c r="C302" s="725">
        <v>38</v>
      </c>
      <c r="D302" s="731" t="s">
        <v>536</v>
      </c>
      <c r="E302" s="727"/>
    </row>
    <row r="303" spans="2:5">
      <c r="B303" s="724"/>
      <c r="C303" s="725"/>
      <c r="D303" s="731"/>
      <c r="E303" s="727" t="s">
        <v>687</v>
      </c>
    </row>
    <row r="304" spans="2:5">
      <c r="B304" s="724"/>
      <c r="C304" s="725"/>
      <c r="D304" s="731"/>
      <c r="E304" s="727" t="s">
        <v>686</v>
      </c>
    </row>
    <row r="305" spans="2:5">
      <c r="B305" s="724"/>
      <c r="C305" s="725"/>
      <c r="D305" s="731"/>
      <c r="E305" s="727" t="s">
        <v>688</v>
      </c>
    </row>
    <row r="306" spans="2:5">
      <c r="B306" s="724"/>
      <c r="C306" s="725"/>
      <c r="D306" s="731"/>
      <c r="E306" s="727" t="s">
        <v>689</v>
      </c>
    </row>
    <row r="307" spans="2:5">
      <c r="B307" s="724"/>
      <c r="C307" s="725"/>
      <c r="D307" s="731"/>
      <c r="E307" s="727" t="s">
        <v>690</v>
      </c>
    </row>
    <row r="308" spans="2:5" ht="15.75" thickBot="1">
      <c r="B308" s="732">
        <v>44093</v>
      </c>
      <c r="C308" s="733"/>
      <c r="D308" s="734" t="s">
        <v>544</v>
      </c>
      <c r="E308" s="735"/>
    </row>
    <row r="309" spans="2:5" ht="15.75" thickTop="1">
      <c r="B309" s="720">
        <v>44094</v>
      </c>
      <c r="C309" s="721"/>
      <c r="D309" s="722" t="s">
        <v>636</v>
      </c>
      <c r="E309" s="723"/>
    </row>
    <row r="310" spans="2:5">
      <c r="B310" s="724">
        <v>44095</v>
      </c>
      <c r="C310" s="725">
        <v>39</v>
      </c>
      <c r="D310" s="726" t="s">
        <v>546</v>
      </c>
      <c r="E310" s="727"/>
    </row>
    <row r="311" spans="2:5">
      <c r="B311" s="724"/>
      <c r="C311" s="725"/>
      <c r="D311" s="726"/>
      <c r="E311" s="727" t="s">
        <v>691</v>
      </c>
    </row>
    <row r="312" spans="2:5">
      <c r="B312" s="724"/>
      <c r="C312" s="725"/>
      <c r="D312" s="726"/>
      <c r="E312" s="727" t="s">
        <v>690</v>
      </c>
    </row>
    <row r="313" spans="2:5">
      <c r="B313" s="724"/>
      <c r="C313" s="725"/>
      <c r="D313" s="726"/>
      <c r="E313" s="727">
        <v>-20</v>
      </c>
    </row>
    <row r="314" spans="2:5">
      <c r="B314" s="724">
        <v>44096</v>
      </c>
      <c r="C314" s="725">
        <v>39</v>
      </c>
      <c r="D314" s="728" t="s">
        <v>562</v>
      </c>
      <c r="E314" s="727"/>
    </row>
    <row r="315" spans="2:5">
      <c r="B315" s="724"/>
      <c r="C315" s="725"/>
      <c r="D315" s="728"/>
      <c r="E315" s="727" t="s">
        <v>692</v>
      </c>
    </row>
    <row r="316" spans="2:5">
      <c r="B316" s="724"/>
      <c r="C316" s="725"/>
      <c r="D316" s="728"/>
      <c r="E316" s="727" t="s">
        <v>693</v>
      </c>
    </row>
    <row r="317" spans="2:5">
      <c r="B317" s="724"/>
      <c r="C317" s="725"/>
      <c r="D317" s="728"/>
      <c r="E317" s="727"/>
    </row>
    <row r="318" spans="2:5">
      <c r="B318" s="724">
        <v>44097</v>
      </c>
      <c r="C318" s="725">
        <v>39</v>
      </c>
      <c r="D318" s="729" t="s">
        <v>566</v>
      </c>
      <c r="E318" s="727"/>
    </row>
    <row r="319" spans="2:5">
      <c r="B319" s="724"/>
      <c r="C319" s="725"/>
      <c r="D319" s="729"/>
      <c r="E319" s="727" t="s">
        <v>694</v>
      </c>
    </row>
    <row r="320" spans="2:5">
      <c r="B320" s="724"/>
      <c r="C320" s="725"/>
      <c r="D320" s="729"/>
      <c r="E320" s="727" t="s">
        <v>695</v>
      </c>
    </row>
    <row r="321" spans="2:5">
      <c r="B321" s="724">
        <v>44098</v>
      </c>
      <c r="C321" s="725">
        <v>39</v>
      </c>
      <c r="D321" s="730" t="s">
        <v>528</v>
      </c>
      <c r="E321" s="727"/>
    </row>
    <row r="322" spans="2:5">
      <c r="B322" s="724"/>
      <c r="C322" s="725"/>
      <c r="D322" s="730"/>
      <c r="E322" s="727" t="s">
        <v>696</v>
      </c>
    </row>
    <row r="323" spans="2:5">
      <c r="B323" s="724"/>
      <c r="C323" s="725"/>
      <c r="D323" s="730"/>
      <c r="E323" s="727"/>
    </row>
    <row r="324" spans="2:5">
      <c r="B324" s="724"/>
      <c r="C324" s="725"/>
      <c r="D324" s="730"/>
      <c r="E324" s="727"/>
    </row>
    <row r="325" spans="2:5">
      <c r="B325" s="724"/>
      <c r="C325" s="725"/>
      <c r="D325" s="730"/>
      <c r="E325" s="727"/>
    </row>
    <row r="326" spans="2:5">
      <c r="B326" s="724"/>
      <c r="C326" s="725"/>
      <c r="D326" s="730"/>
      <c r="E326" s="727"/>
    </row>
    <row r="327" spans="2:5">
      <c r="B327" s="724"/>
      <c r="C327" s="725"/>
      <c r="D327" s="730"/>
      <c r="E327" s="727"/>
    </row>
    <row r="328" spans="2:5">
      <c r="B328" s="724"/>
      <c r="C328" s="725"/>
      <c r="D328" s="730"/>
      <c r="E328" s="727"/>
    </row>
    <row r="329" spans="2:5">
      <c r="B329" s="724">
        <v>44099</v>
      </c>
      <c r="C329" s="725">
        <v>39</v>
      </c>
      <c r="D329" s="731" t="s">
        <v>536</v>
      </c>
      <c r="E329" s="727"/>
    </row>
    <row r="330" spans="2:5">
      <c r="B330" s="724"/>
      <c r="C330" s="725"/>
      <c r="D330" s="731"/>
      <c r="E330" s="727" t="s">
        <v>697</v>
      </c>
    </row>
    <row r="331" spans="2:5">
      <c r="B331" s="724"/>
      <c r="C331" s="725"/>
      <c r="D331" s="731"/>
      <c r="E331" s="727"/>
    </row>
    <row r="332" spans="2:5">
      <c r="B332" s="724"/>
      <c r="C332" s="725"/>
      <c r="D332" s="731"/>
      <c r="E332" s="727"/>
    </row>
    <row r="333" spans="2:5">
      <c r="B333" s="724"/>
      <c r="C333" s="725"/>
      <c r="D333" s="731"/>
      <c r="E333" s="727"/>
    </row>
    <row r="334" spans="2:5">
      <c r="B334" s="724"/>
      <c r="C334" s="725"/>
      <c r="D334" s="731"/>
      <c r="E334" s="727"/>
    </row>
    <row r="335" spans="2:5" ht="15.75" thickBot="1">
      <c r="B335" s="732">
        <v>44100</v>
      </c>
      <c r="C335" s="733"/>
      <c r="D335" s="734" t="s">
        <v>544</v>
      </c>
      <c r="E335" s="735"/>
    </row>
    <row r="336" spans="2:5" ht="15.75" thickTop="1">
      <c r="B336" s="720">
        <v>44101</v>
      </c>
      <c r="C336" s="721"/>
      <c r="D336" s="722" t="s">
        <v>636</v>
      </c>
      <c r="E336" s="723"/>
    </row>
    <row r="337" spans="2:5">
      <c r="B337" s="724">
        <v>44102</v>
      </c>
      <c r="C337" s="725">
        <v>40</v>
      </c>
      <c r="D337" s="726" t="s">
        <v>546</v>
      </c>
      <c r="E337" s="727"/>
    </row>
    <row r="338" spans="2:5">
      <c r="B338" s="724"/>
      <c r="C338" s="725"/>
      <c r="D338" s="726"/>
      <c r="E338" s="727" t="s">
        <v>698</v>
      </c>
    </row>
    <row r="339" spans="2:5">
      <c r="B339" s="724"/>
      <c r="C339" s="725"/>
      <c r="D339" s="726"/>
      <c r="E339" s="727" t="s">
        <v>699</v>
      </c>
    </row>
    <row r="340" spans="2:5">
      <c r="B340" s="724"/>
      <c r="C340" s="725"/>
      <c r="D340" s="726"/>
      <c r="E340" s="727" t="s">
        <v>700</v>
      </c>
    </row>
    <row r="341" spans="2:5">
      <c r="B341" s="724"/>
      <c r="C341" s="725"/>
      <c r="D341" s="726"/>
      <c r="E341" s="727" t="s">
        <v>701</v>
      </c>
    </row>
    <row r="342" spans="2:5">
      <c r="B342" s="724">
        <v>44103</v>
      </c>
      <c r="C342" s="725">
        <v>40</v>
      </c>
      <c r="D342" s="728" t="s">
        <v>562</v>
      </c>
      <c r="E342" s="727"/>
    </row>
    <row r="343" spans="2:5">
      <c r="B343" s="724"/>
      <c r="C343" s="725"/>
      <c r="D343" s="728"/>
      <c r="E343" s="727" t="s">
        <v>702</v>
      </c>
    </row>
    <row r="344" spans="2:5">
      <c r="B344" s="724"/>
      <c r="C344" s="725"/>
      <c r="D344" s="728"/>
      <c r="E344" s="727" t="s">
        <v>703</v>
      </c>
    </row>
    <row r="345" spans="2:5">
      <c r="B345" s="724">
        <v>44104</v>
      </c>
      <c r="C345" s="725">
        <v>40</v>
      </c>
      <c r="D345" s="729" t="s">
        <v>566</v>
      </c>
      <c r="E345" s="727"/>
    </row>
    <row r="346" spans="2:5">
      <c r="B346" s="724"/>
      <c r="C346" s="725"/>
      <c r="D346" s="729"/>
      <c r="E346" s="727" t="s">
        <v>704</v>
      </c>
    </row>
    <row r="347" spans="2:5">
      <c r="B347" s="724"/>
      <c r="C347" s="725"/>
      <c r="D347" s="729"/>
      <c r="E347" s="727" t="s">
        <v>705</v>
      </c>
    </row>
    <row r="348" spans="2:5">
      <c r="B348" s="724">
        <v>44105</v>
      </c>
      <c r="C348" s="725">
        <v>40</v>
      </c>
      <c r="D348" s="730" t="s">
        <v>528</v>
      </c>
      <c r="E348" s="727"/>
    </row>
    <row r="349" spans="2:5">
      <c r="B349" s="724"/>
      <c r="C349" s="725"/>
      <c r="D349" s="730"/>
      <c r="E349" s="727" t="s">
        <v>706</v>
      </c>
    </row>
    <row r="350" spans="2:5">
      <c r="B350" s="724"/>
      <c r="C350" s="725"/>
      <c r="D350" s="730"/>
      <c r="E350" s="727" t="s">
        <v>707</v>
      </c>
    </row>
    <row r="351" spans="2:5">
      <c r="B351" s="724"/>
      <c r="C351" s="725"/>
      <c r="D351" s="730"/>
      <c r="E351" s="727" t="s">
        <v>708</v>
      </c>
    </row>
    <row r="352" spans="2:5">
      <c r="B352" s="724">
        <v>44106</v>
      </c>
      <c r="C352" s="725">
        <v>40</v>
      </c>
      <c r="D352" s="731" t="s">
        <v>536</v>
      </c>
      <c r="E352" s="727"/>
    </row>
    <row r="353" spans="2:5">
      <c r="B353" s="724"/>
      <c r="C353" s="725"/>
      <c r="D353" s="731"/>
      <c r="E353" s="737" t="s">
        <v>706</v>
      </c>
    </row>
    <row r="354" spans="2:5">
      <c r="B354" s="724"/>
      <c r="C354" s="725"/>
      <c r="D354" s="731"/>
      <c r="E354" s="727" t="s">
        <v>709</v>
      </c>
    </row>
    <row r="355" spans="2:5">
      <c r="B355" s="724"/>
      <c r="C355" s="725"/>
      <c r="D355" s="731"/>
      <c r="E355" s="727" t="s">
        <v>710</v>
      </c>
    </row>
    <row r="356" spans="2:5" ht="15.75" thickBot="1">
      <c r="B356" s="732">
        <v>44107</v>
      </c>
      <c r="C356" s="733"/>
      <c r="D356" s="734" t="s">
        <v>544</v>
      </c>
      <c r="E356" s="735"/>
    </row>
    <row r="357" spans="2:5" ht="15.75" thickTop="1">
      <c r="B357" s="720">
        <v>44108</v>
      </c>
      <c r="C357" s="721">
        <v>41</v>
      </c>
      <c r="D357" s="722" t="s">
        <v>636</v>
      </c>
      <c r="E357" s="723"/>
    </row>
    <row r="358" spans="2:5">
      <c r="B358" s="736">
        <v>44109</v>
      </c>
      <c r="C358" s="725">
        <v>41</v>
      </c>
      <c r="D358" s="726" t="s">
        <v>546</v>
      </c>
      <c r="E358" s="727"/>
    </row>
    <row r="359" spans="2:5">
      <c r="B359" s="724"/>
      <c r="C359" s="725"/>
      <c r="D359" s="726"/>
      <c r="E359" s="727" t="s">
        <v>162</v>
      </c>
    </row>
    <row r="360" spans="2:5">
      <c r="B360" s="724"/>
      <c r="C360" s="725"/>
      <c r="D360" s="726"/>
      <c r="E360" s="727" t="s">
        <v>711</v>
      </c>
    </row>
    <row r="361" spans="2:5">
      <c r="B361" s="724"/>
      <c r="C361" s="725"/>
      <c r="D361" s="726"/>
      <c r="E361" s="727" t="s">
        <v>712</v>
      </c>
    </row>
    <row r="362" spans="2:5">
      <c r="B362" s="724"/>
      <c r="C362" s="725"/>
      <c r="D362" s="726"/>
      <c r="E362" s="727"/>
    </row>
    <row r="363" spans="2:5">
      <c r="B363" s="724"/>
      <c r="C363" s="725"/>
      <c r="D363" s="726"/>
      <c r="E363" s="737"/>
    </row>
    <row r="364" spans="2:5">
      <c r="B364" s="724"/>
      <c r="C364" s="725"/>
      <c r="D364" s="726"/>
      <c r="E364" s="737"/>
    </row>
    <row r="365" spans="2:5">
      <c r="B365" s="736">
        <v>44110</v>
      </c>
      <c r="C365" s="725">
        <v>41</v>
      </c>
      <c r="D365" s="728" t="s">
        <v>562</v>
      </c>
      <c r="E365" s="727"/>
    </row>
    <row r="366" spans="2:5">
      <c r="B366" s="724"/>
      <c r="C366" s="725"/>
      <c r="D366" s="728"/>
      <c r="E366" s="737" t="s">
        <v>713</v>
      </c>
    </row>
    <row r="367" spans="2:5">
      <c r="B367" s="724"/>
      <c r="C367" s="725"/>
      <c r="D367" s="728"/>
      <c r="E367" s="737" t="s">
        <v>714</v>
      </c>
    </row>
    <row r="368" spans="2:5">
      <c r="B368" s="724"/>
      <c r="C368" s="725"/>
      <c r="D368" s="728"/>
      <c r="E368" s="737" t="s">
        <v>715</v>
      </c>
    </row>
    <row r="369" spans="2:5">
      <c r="B369" s="724"/>
      <c r="C369" s="725"/>
      <c r="D369" s="728"/>
      <c r="E369" s="727" t="s">
        <v>716</v>
      </c>
    </row>
    <row r="370" spans="2:5">
      <c r="B370" s="724"/>
      <c r="C370" s="725"/>
      <c r="D370" s="728"/>
      <c r="E370" s="727" t="s">
        <v>717</v>
      </c>
    </row>
    <row r="371" spans="2:5">
      <c r="B371" s="736">
        <v>44111</v>
      </c>
      <c r="C371" s="725">
        <v>41</v>
      </c>
      <c r="D371" s="729" t="s">
        <v>566</v>
      </c>
      <c r="E371" s="727"/>
    </row>
    <row r="372" spans="2:5">
      <c r="B372" s="724"/>
      <c r="C372" s="725"/>
      <c r="D372" s="729"/>
      <c r="E372" s="727" t="s">
        <v>718</v>
      </c>
    </row>
    <row r="373" spans="2:5">
      <c r="B373" s="724"/>
      <c r="C373" s="725"/>
      <c r="D373" s="729"/>
      <c r="E373" s="727" t="s">
        <v>719</v>
      </c>
    </row>
    <row r="374" spans="2:5">
      <c r="B374" s="724"/>
      <c r="C374" s="725"/>
      <c r="D374" s="729"/>
      <c r="E374" s="727" t="s">
        <v>720</v>
      </c>
    </row>
    <row r="375" spans="2:5">
      <c r="B375" s="724"/>
      <c r="C375" s="725"/>
      <c r="D375" s="729"/>
      <c r="E375" s="727" t="s">
        <v>721</v>
      </c>
    </row>
    <row r="376" spans="2:5">
      <c r="B376" s="724"/>
      <c r="C376" s="725"/>
      <c r="D376" s="729"/>
      <c r="E376" s="727" t="s">
        <v>722</v>
      </c>
    </row>
    <row r="377" spans="2:5">
      <c r="B377" s="724"/>
      <c r="C377" s="725"/>
      <c r="D377" s="729"/>
      <c r="E377" s="727" t="s">
        <v>723</v>
      </c>
    </row>
    <row r="378" spans="2:5">
      <c r="B378" s="736">
        <v>44112</v>
      </c>
      <c r="C378" s="725">
        <v>41</v>
      </c>
      <c r="D378" s="730" t="s">
        <v>528</v>
      </c>
      <c r="E378" s="727"/>
    </row>
    <row r="379" spans="2:5">
      <c r="B379" s="724"/>
      <c r="C379" s="725"/>
      <c r="D379" s="730"/>
      <c r="E379" s="727" t="s">
        <v>724</v>
      </c>
    </row>
    <row r="380" spans="2:5">
      <c r="B380" s="724"/>
      <c r="C380" s="725"/>
      <c r="D380" s="730"/>
      <c r="E380" s="727" t="s">
        <v>725</v>
      </c>
    </row>
    <row r="381" spans="2:5">
      <c r="B381" s="736">
        <v>44113</v>
      </c>
      <c r="C381" s="725">
        <v>41</v>
      </c>
      <c r="D381" s="731" t="s">
        <v>536</v>
      </c>
      <c r="E381" s="727"/>
    </row>
    <row r="382" spans="2:5">
      <c r="B382" s="724"/>
      <c r="C382" s="725"/>
      <c r="D382" s="731"/>
      <c r="E382" s="727"/>
    </row>
    <row r="383" spans="2:5">
      <c r="B383" s="724"/>
      <c r="C383" s="725"/>
      <c r="D383" s="731"/>
      <c r="E383" s="727"/>
    </row>
    <row r="384" spans="2:5" ht="15.75" thickBot="1">
      <c r="B384" s="732">
        <v>44114</v>
      </c>
      <c r="C384" s="733"/>
      <c r="D384" s="734" t="s">
        <v>544</v>
      </c>
      <c r="E384" s="735"/>
    </row>
    <row r="385" spans="2:5" ht="15.75" thickTop="1">
      <c r="B385" s="720">
        <v>44115</v>
      </c>
      <c r="C385" s="721"/>
      <c r="D385" s="722" t="s">
        <v>636</v>
      </c>
      <c r="E385" s="723"/>
    </row>
    <row r="386" spans="2:5">
      <c r="B386" s="724">
        <v>44116</v>
      </c>
      <c r="C386" s="725">
        <v>42</v>
      </c>
      <c r="D386" s="726" t="s">
        <v>546</v>
      </c>
      <c r="E386" s="727" t="s">
        <v>579</v>
      </c>
    </row>
    <row r="387" spans="2:5">
      <c r="B387" s="724">
        <v>44117</v>
      </c>
      <c r="C387" s="725">
        <v>42</v>
      </c>
      <c r="D387" s="728" t="s">
        <v>562</v>
      </c>
      <c r="E387" s="727" t="s">
        <v>579</v>
      </c>
    </row>
    <row r="388" spans="2:5">
      <c r="B388" s="736">
        <v>44118</v>
      </c>
      <c r="C388" s="725">
        <v>42</v>
      </c>
      <c r="D388" s="729" t="s">
        <v>566</v>
      </c>
      <c r="E388" s="727"/>
    </row>
    <row r="389" spans="2:5">
      <c r="B389" s="736">
        <v>44119</v>
      </c>
      <c r="C389" s="725">
        <v>42</v>
      </c>
      <c r="D389" s="730" t="s">
        <v>528</v>
      </c>
      <c r="E389" s="727"/>
    </row>
    <row r="390" spans="2:5">
      <c r="B390" s="736">
        <v>44120</v>
      </c>
      <c r="C390" s="725">
        <v>42</v>
      </c>
      <c r="D390" s="731" t="s">
        <v>536</v>
      </c>
      <c r="E390" s="727"/>
    </row>
    <row r="391" spans="2:5" ht="15.75" thickBot="1">
      <c r="B391" s="732">
        <v>44121</v>
      </c>
      <c r="C391" s="733"/>
      <c r="D391" s="734" t="s">
        <v>544</v>
      </c>
      <c r="E391" s="735"/>
    </row>
    <row r="392" spans="2:5" ht="15.75" thickTop="1">
      <c r="B392" s="720">
        <v>44122</v>
      </c>
      <c r="C392" s="721"/>
      <c r="D392" s="722" t="s">
        <v>636</v>
      </c>
      <c r="E392" s="723"/>
    </row>
    <row r="393" spans="2:5">
      <c r="B393" s="736">
        <v>44123</v>
      </c>
      <c r="C393" s="725">
        <v>43</v>
      </c>
      <c r="D393" s="726" t="s">
        <v>546</v>
      </c>
      <c r="E393" s="727"/>
    </row>
    <row r="394" spans="2:5">
      <c r="B394" s="736">
        <v>44124</v>
      </c>
      <c r="C394" s="725">
        <v>43</v>
      </c>
      <c r="D394" s="728" t="s">
        <v>562</v>
      </c>
      <c r="E394" s="727"/>
    </row>
    <row r="395" spans="2:5">
      <c r="B395" s="736">
        <v>44125</v>
      </c>
      <c r="C395" s="725">
        <v>43</v>
      </c>
      <c r="D395" s="729" t="s">
        <v>566</v>
      </c>
      <c r="E395" s="727"/>
    </row>
    <row r="396" spans="2:5">
      <c r="B396" s="736">
        <v>44126</v>
      </c>
      <c r="C396" s="725">
        <v>43</v>
      </c>
      <c r="D396" s="730" t="s">
        <v>528</v>
      </c>
      <c r="E396" s="727"/>
    </row>
    <row r="397" spans="2:5">
      <c r="B397" s="736">
        <v>44127</v>
      </c>
      <c r="C397" s="725">
        <v>43</v>
      </c>
      <c r="D397" s="731" t="s">
        <v>536</v>
      </c>
      <c r="E397" s="727"/>
    </row>
    <row r="398" spans="2:5" ht="15.75" thickBot="1">
      <c r="B398" s="732">
        <v>44128</v>
      </c>
      <c r="C398" s="733"/>
      <c r="D398" s="734" t="s">
        <v>544</v>
      </c>
      <c r="E398" s="735"/>
    </row>
    <row r="399" spans="2:5" ht="15.75" thickTop="1">
      <c r="B399" s="490">
        <v>44129</v>
      </c>
      <c r="C399" s="311"/>
      <c r="D399" s="508" t="s">
        <v>636</v>
      </c>
      <c r="E399" s="491"/>
    </row>
    <row r="400" spans="2:5">
      <c r="B400" s="719">
        <v>44130</v>
      </c>
      <c r="C400" s="311">
        <v>44</v>
      </c>
      <c r="D400" s="319" t="s">
        <v>546</v>
      </c>
      <c r="E400" s="491"/>
    </row>
    <row r="401" spans="2:5">
      <c r="B401" s="719">
        <v>44131</v>
      </c>
      <c r="C401" s="311">
        <v>44</v>
      </c>
      <c r="D401" s="321" t="s">
        <v>562</v>
      </c>
      <c r="E401" s="491"/>
    </row>
    <row r="402" spans="2:5">
      <c r="B402" s="719">
        <v>44132</v>
      </c>
      <c r="C402" s="311">
        <v>44</v>
      </c>
      <c r="D402" s="323" t="s">
        <v>566</v>
      </c>
      <c r="E402" s="491"/>
    </row>
    <row r="403" spans="2:5">
      <c r="B403" s="719">
        <v>44133</v>
      </c>
      <c r="C403" s="311">
        <v>44</v>
      </c>
      <c r="D403" s="313" t="s">
        <v>528</v>
      </c>
      <c r="E403" s="491"/>
    </row>
    <row r="404" spans="2:5">
      <c r="B404" s="719">
        <v>44134</v>
      </c>
      <c r="C404" s="311">
        <v>44</v>
      </c>
      <c r="D404" s="315" t="s">
        <v>536</v>
      </c>
      <c r="E404" s="491"/>
    </row>
    <row r="405" spans="2:5">
      <c r="B405" s="511">
        <v>44135</v>
      </c>
      <c r="C405" s="507"/>
      <c r="D405" s="512" t="s">
        <v>544</v>
      </c>
      <c r="E405" s="500"/>
    </row>
    <row r="406" spans="2:5">
      <c r="B406" s="513">
        <v>44136</v>
      </c>
      <c r="C406" s="514"/>
      <c r="D406" s="515" t="s">
        <v>636</v>
      </c>
      <c r="E406" s="489"/>
    </row>
    <row r="407" spans="2:5">
      <c r="B407" s="719">
        <v>44137</v>
      </c>
      <c r="C407" s="311">
        <v>45</v>
      </c>
      <c r="D407" s="319" t="s">
        <v>546</v>
      </c>
      <c r="E407" s="491"/>
    </row>
    <row r="408" spans="2:5">
      <c r="B408" s="719">
        <v>44138</v>
      </c>
      <c r="C408" s="311">
        <v>45</v>
      </c>
      <c r="D408" s="321" t="s">
        <v>562</v>
      </c>
      <c r="E408" s="491"/>
    </row>
    <row r="409" spans="2:5">
      <c r="B409" s="719">
        <v>44139</v>
      </c>
      <c r="C409" s="311">
        <v>45</v>
      </c>
      <c r="D409" s="323" t="s">
        <v>566</v>
      </c>
      <c r="E409" s="491"/>
    </row>
    <row r="410" spans="2:5">
      <c r="B410" s="719">
        <v>44140</v>
      </c>
      <c r="C410" s="311">
        <v>45</v>
      </c>
      <c r="D410" s="313" t="s">
        <v>528</v>
      </c>
      <c r="E410" s="491"/>
    </row>
    <row r="411" spans="2:5">
      <c r="B411" s="719">
        <v>44141</v>
      </c>
      <c r="C411" s="311">
        <v>45</v>
      </c>
      <c r="D411" s="315" t="s">
        <v>536</v>
      </c>
      <c r="E411" s="491"/>
    </row>
    <row r="412" spans="2:5">
      <c r="B412" s="511">
        <v>44142</v>
      </c>
      <c r="C412" s="507"/>
      <c r="D412" s="512" t="s">
        <v>544</v>
      </c>
      <c r="E412" s="500"/>
    </row>
    <row r="413" spans="2:5">
      <c r="B413" s="513">
        <v>44143</v>
      </c>
      <c r="C413" s="514"/>
      <c r="D413" s="515" t="s">
        <v>636</v>
      </c>
      <c r="E413" s="489"/>
    </row>
    <row r="414" spans="2:5">
      <c r="B414" s="719">
        <v>44144</v>
      </c>
      <c r="C414" s="311">
        <v>46</v>
      </c>
      <c r="D414" s="319" t="s">
        <v>546</v>
      </c>
      <c r="E414" s="491"/>
    </row>
    <row r="415" spans="2:5">
      <c r="B415" s="719">
        <v>44145</v>
      </c>
      <c r="C415" s="311">
        <v>46</v>
      </c>
      <c r="D415" s="321" t="s">
        <v>562</v>
      </c>
      <c r="E415" s="491"/>
    </row>
    <row r="416" spans="2:5">
      <c r="B416" s="719">
        <v>44146</v>
      </c>
      <c r="C416" s="311">
        <v>46</v>
      </c>
      <c r="D416" s="323" t="s">
        <v>566</v>
      </c>
      <c r="E416" s="491"/>
    </row>
    <row r="417" spans="2:5">
      <c r="B417" s="719">
        <v>44147</v>
      </c>
      <c r="C417" s="311">
        <v>46</v>
      </c>
      <c r="D417" s="313" t="s">
        <v>528</v>
      </c>
      <c r="E417" s="491"/>
    </row>
    <row r="418" spans="2:5">
      <c r="B418" s="719">
        <v>44148</v>
      </c>
      <c r="C418" s="311">
        <v>46</v>
      </c>
      <c r="D418" s="315" t="s">
        <v>536</v>
      </c>
      <c r="E418" s="491"/>
    </row>
    <row r="419" spans="2:5">
      <c r="B419" s="511">
        <v>44149</v>
      </c>
      <c r="C419" s="507"/>
      <c r="D419" s="512" t="s">
        <v>544</v>
      </c>
      <c r="E419" s="500"/>
    </row>
    <row r="420" spans="2:5">
      <c r="B420" s="513">
        <v>44150</v>
      </c>
      <c r="C420" s="514"/>
      <c r="D420" s="515" t="s">
        <v>636</v>
      </c>
      <c r="E420" s="489"/>
    </row>
    <row r="421" spans="2:5">
      <c r="B421" s="719">
        <v>44151</v>
      </c>
      <c r="C421" s="311">
        <v>47</v>
      </c>
      <c r="D421" s="319" t="s">
        <v>546</v>
      </c>
      <c r="E421" s="491"/>
    </row>
    <row r="422" spans="2:5">
      <c r="B422" s="719">
        <v>44152</v>
      </c>
      <c r="C422" s="311">
        <v>47</v>
      </c>
      <c r="D422" s="321" t="s">
        <v>562</v>
      </c>
      <c r="E422" s="491"/>
    </row>
    <row r="423" spans="2:5">
      <c r="B423" s="719">
        <v>44153</v>
      </c>
      <c r="C423" s="311">
        <v>47</v>
      </c>
      <c r="D423" s="323" t="s">
        <v>566</v>
      </c>
      <c r="E423" s="491"/>
    </row>
    <row r="424" spans="2:5">
      <c r="B424" s="719">
        <v>44154</v>
      </c>
      <c r="C424" s="311">
        <v>47</v>
      </c>
      <c r="D424" s="313" t="s">
        <v>528</v>
      </c>
      <c r="E424" s="491"/>
    </row>
    <row r="425" spans="2:5">
      <c r="B425" s="719">
        <v>44155</v>
      </c>
      <c r="C425" s="311">
        <v>47</v>
      </c>
      <c r="D425" s="315" t="s">
        <v>536</v>
      </c>
      <c r="E425" s="491"/>
    </row>
    <row r="426" spans="2:5">
      <c r="B426" s="511">
        <v>44156</v>
      </c>
      <c r="C426" s="507"/>
      <c r="D426" s="512" t="s">
        <v>544</v>
      </c>
      <c r="E426" s="500"/>
    </row>
    <row r="427" spans="2:5">
      <c r="B427" s="513">
        <v>44157</v>
      </c>
      <c r="C427" s="514"/>
      <c r="D427" s="515" t="s">
        <v>636</v>
      </c>
      <c r="E427" s="489"/>
    </row>
    <row r="428" spans="2:5">
      <c r="B428" s="719">
        <v>44158</v>
      </c>
      <c r="C428" s="311">
        <v>48</v>
      </c>
      <c r="D428" s="319" t="s">
        <v>546</v>
      </c>
      <c r="E428" s="491"/>
    </row>
    <row r="429" spans="2:5">
      <c r="B429" s="719">
        <v>44159</v>
      </c>
      <c r="C429" s="311">
        <v>48</v>
      </c>
      <c r="D429" s="321" t="s">
        <v>562</v>
      </c>
      <c r="E429" s="491"/>
    </row>
    <row r="430" spans="2:5">
      <c r="B430" s="719">
        <v>44160</v>
      </c>
      <c r="C430" s="311">
        <v>48</v>
      </c>
      <c r="D430" s="323" t="s">
        <v>566</v>
      </c>
      <c r="E430" s="491"/>
    </row>
    <row r="431" spans="2:5">
      <c r="B431" s="719">
        <v>44161</v>
      </c>
      <c r="C431" s="311">
        <v>48</v>
      </c>
      <c r="D431" s="313" t="s">
        <v>528</v>
      </c>
      <c r="E431" s="491"/>
    </row>
    <row r="432" spans="2:5">
      <c r="B432" s="719">
        <v>44162</v>
      </c>
      <c r="C432" s="311">
        <v>48</v>
      </c>
      <c r="D432" s="315" t="s">
        <v>536</v>
      </c>
      <c r="E432" s="491"/>
    </row>
    <row r="433" spans="2:10">
      <c r="B433" s="511">
        <v>44163</v>
      </c>
      <c r="C433" s="507"/>
      <c r="D433" s="512" t="s">
        <v>544</v>
      </c>
      <c r="E433" s="500"/>
    </row>
    <row r="434" spans="2:10">
      <c r="B434" s="513">
        <v>44164</v>
      </c>
      <c r="C434" s="514"/>
      <c r="D434" s="515" t="s">
        <v>636</v>
      </c>
      <c r="E434" s="489"/>
    </row>
    <row r="435" spans="2:10">
      <c r="B435" s="719">
        <v>44165</v>
      </c>
      <c r="C435" s="311">
        <v>49</v>
      </c>
      <c r="D435" s="319" t="s">
        <v>546</v>
      </c>
      <c r="E435" s="491"/>
    </row>
    <row r="436" spans="2:10">
      <c r="B436" s="490">
        <v>44166</v>
      </c>
      <c r="C436" s="311">
        <v>49</v>
      </c>
      <c r="D436" s="321" t="s">
        <v>562</v>
      </c>
      <c r="E436" s="491"/>
    </row>
    <row r="437" spans="2:10">
      <c r="B437" s="490">
        <v>44167</v>
      </c>
      <c r="C437" s="311">
        <v>49</v>
      </c>
      <c r="D437" s="323" t="s">
        <v>566</v>
      </c>
      <c r="E437" s="491"/>
      <c r="F437" s="878">
        <v>25950</v>
      </c>
      <c r="G437" s="311">
        <v>30.22</v>
      </c>
      <c r="H437" s="311">
        <v>0.28956999999999999</v>
      </c>
      <c r="I437" s="311">
        <v>4.6053699999999997</v>
      </c>
      <c r="J437" s="311">
        <v>766.51800000000003</v>
      </c>
    </row>
    <row r="438" spans="2:10">
      <c r="B438" s="490">
        <v>44168</v>
      </c>
      <c r="C438" s="311">
        <v>49</v>
      </c>
      <c r="D438" s="313" t="s">
        <v>528</v>
      </c>
      <c r="E438" s="491"/>
    </row>
    <row r="439" spans="2:10">
      <c r="B439" s="490">
        <v>44169</v>
      </c>
      <c r="C439" s="311">
        <v>49</v>
      </c>
      <c r="D439" s="315" t="s">
        <v>536</v>
      </c>
      <c r="E439" s="491"/>
    </row>
    <row r="440" spans="2:10">
      <c r="B440" s="511">
        <v>44170</v>
      </c>
      <c r="C440" s="507"/>
      <c r="D440" s="512" t="s">
        <v>544</v>
      </c>
      <c r="E440" s="500"/>
    </row>
    <row r="441" spans="2:10">
      <c r="B441" s="513">
        <v>44171</v>
      </c>
      <c r="C441" s="514"/>
      <c r="D441" s="515" t="s">
        <v>636</v>
      </c>
      <c r="E441" s="489"/>
    </row>
    <row r="442" spans="2:10">
      <c r="B442" s="490">
        <v>44172</v>
      </c>
      <c r="C442" s="311">
        <v>50</v>
      </c>
      <c r="D442" s="319" t="s">
        <v>546</v>
      </c>
      <c r="E442" s="491"/>
    </row>
    <row r="443" spans="2:10">
      <c r="B443" s="490">
        <v>44173</v>
      </c>
      <c r="C443" s="311">
        <v>50</v>
      </c>
      <c r="D443" s="321" t="s">
        <v>562</v>
      </c>
      <c r="E443" s="491"/>
    </row>
    <row r="444" spans="2:10">
      <c r="B444" s="490">
        <v>44174</v>
      </c>
      <c r="C444" s="311">
        <v>50</v>
      </c>
      <c r="D444" s="323" t="s">
        <v>566</v>
      </c>
      <c r="E444" s="491"/>
    </row>
    <row r="445" spans="2:10">
      <c r="B445" s="490">
        <v>44175</v>
      </c>
      <c r="C445" s="311">
        <v>50</v>
      </c>
      <c r="D445" s="313" t="s">
        <v>528</v>
      </c>
      <c r="E445" s="491"/>
    </row>
    <row r="446" spans="2:10">
      <c r="B446" s="490">
        <v>44176</v>
      </c>
      <c r="C446" s="311">
        <v>50</v>
      </c>
      <c r="D446" s="315" t="s">
        <v>536</v>
      </c>
      <c r="E446" s="491"/>
    </row>
    <row r="447" spans="2:10">
      <c r="B447" s="511">
        <v>44177</v>
      </c>
      <c r="C447" s="507"/>
      <c r="D447" s="512" t="s">
        <v>544</v>
      </c>
      <c r="E447" s="500"/>
    </row>
    <row r="448" spans="2:10">
      <c r="B448" s="513">
        <v>44178</v>
      </c>
      <c r="C448" s="514"/>
      <c r="D448" s="515" t="s">
        <v>636</v>
      </c>
      <c r="E448" s="489"/>
    </row>
    <row r="449" spans="2:5">
      <c r="B449" s="490">
        <v>44179</v>
      </c>
      <c r="C449" s="311">
        <v>51</v>
      </c>
      <c r="D449" s="319" t="s">
        <v>546</v>
      </c>
      <c r="E449" s="491"/>
    </row>
    <row r="450" spans="2:5">
      <c r="B450" s="490">
        <v>44180</v>
      </c>
      <c r="C450" s="311">
        <v>51</v>
      </c>
      <c r="D450" s="321" t="s">
        <v>562</v>
      </c>
      <c r="E450" s="491"/>
    </row>
    <row r="451" spans="2:5">
      <c r="B451" s="490">
        <v>44181</v>
      </c>
      <c r="C451" s="311">
        <v>51</v>
      </c>
      <c r="D451" s="323" t="s">
        <v>566</v>
      </c>
      <c r="E451" s="491"/>
    </row>
    <row r="452" spans="2:5">
      <c r="B452" s="490">
        <v>44182</v>
      </c>
      <c r="C452" s="311">
        <v>51</v>
      </c>
      <c r="D452" s="313" t="s">
        <v>528</v>
      </c>
      <c r="E452" s="491"/>
    </row>
    <row r="453" spans="2:5">
      <c r="B453" s="490">
        <v>44183</v>
      </c>
      <c r="C453" s="311">
        <v>51</v>
      </c>
      <c r="D453" s="315" t="s">
        <v>536</v>
      </c>
      <c r="E453" s="491"/>
    </row>
    <row r="454" spans="2:5">
      <c r="B454" s="511">
        <v>44184</v>
      </c>
      <c r="C454" s="507"/>
      <c r="D454" s="512" t="s">
        <v>544</v>
      </c>
      <c r="E454" s="500"/>
    </row>
    <row r="455" spans="2:5">
      <c r="B455" s="513">
        <v>44185</v>
      </c>
      <c r="C455" s="514"/>
      <c r="D455" s="515" t="s">
        <v>636</v>
      </c>
      <c r="E455" s="489"/>
    </row>
    <row r="456" spans="2:5">
      <c r="B456" s="490">
        <v>44186</v>
      </c>
      <c r="C456" s="311">
        <v>52</v>
      </c>
      <c r="D456" s="319" t="s">
        <v>546</v>
      </c>
      <c r="E456" s="491"/>
    </row>
    <row r="457" spans="2:5">
      <c r="B457" s="490">
        <v>44187</v>
      </c>
      <c r="C457" s="311">
        <v>52</v>
      </c>
      <c r="D457" s="321" t="s">
        <v>562</v>
      </c>
      <c r="E457" s="491"/>
    </row>
    <row r="458" spans="2:5">
      <c r="B458" s="490">
        <v>44188</v>
      </c>
      <c r="C458" s="311">
        <v>52</v>
      </c>
      <c r="D458" s="323" t="s">
        <v>566</v>
      </c>
      <c r="E458" s="491"/>
    </row>
    <row r="459" spans="2:5">
      <c r="B459" s="490">
        <v>44189</v>
      </c>
      <c r="C459" s="311">
        <v>52</v>
      </c>
      <c r="D459" s="313" t="s">
        <v>528</v>
      </c>
      <c r="E459" s="491"/>
    </row>
    <row r="460" spans="2:5">
      <c r="B460" s="490">
        <v>44190</v>
      </c>
      <c r="C460" s="311">
        <v>52</v>
      </c>
      <c r="D460" s="315" t="s">
        <v>536</v>
      </c>
      <c r="E460" s="491"/>
    </row>
    <row r="461" spans="2:5">
      <c r="B461" s="511">
        <v>44191</v>
      </c>
      <c r="C461" s="507"/>
      <c r="D461" s="512" t="s">
        <v>544</v>
      </c>
      <c r="E461" s="500"/>
    </row>
    <row r="462" spans="2:5">
      <c r="B462" s="325">
        <v>44192</v>
      </c>
      <c r="C462" s="311"/>
      <c r="D462" s="508" t="s">
        <v>636</v>
      </c>
    </row>
    <row r="463" spans="2:5">
      <c r="B463" s="325">
        <v>44193</v>
      </c>
      <c r="C463" s="311">
        <v>53</v>
      </c>
      <c r="D463" s="319" t="s">
        <v>546</v>
      </c>
    </row>
    <row r="464" spans="2:5">
      <c r="B464" s="325">
        <v>44194</v>
      </c>
      <c r="C464" s="311">
        <v>53</v>
      </c>
      <c r="D464" s="321" t="s">
        <v>562</v>
      </c>
    </row>
    <row r="465" spans="2:4">
      <c r="B465" s="325">
        <v>44195</v>
      </c>
      <c r="C465" s="311">
        <v>53</v>
      </c>
      <c r="D465" s="323" t="s">
        <v>566</v>
      </c>
    </row>
    <row r="466" spans="2:4">
      <c r="B466" s="325">
        <v>44196</v>
      </c>
      <c r="C466" s="311"/>
      <c r="D466" s="313" t="s">
        <v>528</v>
      </c>
    </row>
  </sheetData>
  <phoneticPr fontId="44" type="noConversion"/>
  <conditionalFormatting sqref="C1:C211 C467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C466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A8DB-65D8-4F9E-AFA2-7A4218CE1D30}">
  <dimension ref="A1:G23"/>
  <sheetViews>
    <sheetView workbookViewId="0">
      <selection activeCell="C20" sqref="C20"/>
    </sheetView>
  </sheetViews>
  <sheetFormatPr defaultColWidth="9.140625" defaultRowHeight="15"/>
  <cols>
    <col min="1" max="1" width="10.42578125" style="303" bestFit="1" customWidth="1"/>
    <col min="2" max="2" width="9.5703125" style="303" bestFit="1" customWidth="1"/>
    <col min="3" max="7" width="30.7109375" style="303" customWidth="1"/>
    <col min="8" max="16384" width="9.140625" style="303"/>
  </cols>
  <sheetData>
    <row r="1" spans="1:7" ht="15.75" thickBot="1">
      <c r="A1" s="972">
        <v>44806</v>
      </c>
      <c r="C1" s="303" t="s">
        <v>726</v>
      </c>
    </row>
    <row r="2" spans="1:7" ht="30.75" thickTop="1">
      <c r="B2" s="958"/>
      <c r="C2" s="959" t="s">
        <v>727</v>
      </c>
      <c r="D2" s="959" t="s">
        <v>728</v>
      </c>
      <c r="E2" s="959" t="s">
        <v>729</v>
      </c>
      <c r="F2" s="959" t="s">
        <v>730</v>
      </c>
      <c r="G2" s="960" t="s">
        <v>731</v>
      </c>
    </row>
    <row r="3" spans="1:7" ht="15" customHeight="1">
      <c r="B3" s="1045"/>
      <c r="C3" s="969">
        <v>5</v>
      </c>
      <c r="D3" s="968">
        <v>10</v>
      </c>
      <c r="E3" s="966">
        <v>15</v>
      </c>
      <c r="F3" s="966">
        <v>20</v>
      </c>
      <c r="G3" s="967">
        <v>25</v>
      </c>
    </row>
    <row r="4" spans="1:7">
      <c r="B4" s="1658" t="s">
        <v>732</v>
      </c>
      <c r="C4" s="961"/>
      <c r="D4" s="961"/>
      <c r="E4" s="961" t="s">
        <v>733</v>
      </c>
      <c r="F4" s="961"/>
      <c r="G4" s="962" t="s">
        <v>734</v>
      </c>
    </row>
    <row r="5" spans="1:7">
      <c r="B5" s="1658"/>
      <c r="C5" s="961"/>
      <c r="D5" s="961"/>
      <c r="E5" s="961"/>
      <c r="F5" s="961"/>
      <c r="G5" s="965"/>
    </row>
    <row r="6" spans="1:7">
      <c r="B6" s="1658"/>
      <c r="C6" s="961"/>
      <c r="D6" s="961"/>
      <c r="E6" s="961"/>
      <c r="F6" s="961"/>
      <c r="G6" s="965"/>
    </row>
    <row r="7" spans="1:7" ht="15" customHeight="1">
      <c r="B7" s="1046"/>
      <c r="C7" s="969">
        <v>4</v>
      </c>
      <c r="D7" s="968">
        <v>8</v>
      </c>
      <c r="E7" s="968">
        <v>12</v>
      </c>
      <c r="F7" s="966">
        <v>16</v>
      </c>
      <c r="G7" s="967">
        <v>20</v>
      </c>
    </row>
    <row r="8" spans="1:7" ht="15" customHeight="1">
      <c r="B8" s="1658" t="s">
        <v>735</v>
      </c>
      <c r="C8" s="961"/>
      <c r="D8" s="961"/>
      <c r="E8" s="961"/>
      <c r="F8" s="961"/>
      <c r="G8" s="962"/>
    </row>
    <row r="9" spans="1:7">
      <c r="B9" s="1658"/>
      <c r="C9" s="961"/>
      <c r="D9" s="961"/>
      <c r="E9" s="961"/>
      <c r="F9" s="961"/>
      <c r="G9" s="962"/>
    </row>
    <row r="10" spans="1:7">
      <c r="B10" s="1658"/>
      <c r="C10" s="961"/>
      <c r="D10" s="961"/>
      <c r="E10" s="961"/>
      <c r="F10" s="961"/>
      <c r="G10" s="962"/>
    </row>
    <row r="11" spans="1:7">
      <c r="B11" s="1046"/>
      <c r="C11" s="969">
        <v>3</v>
      </c>
      <c r="D11" s="969">
        <v>6</v>
      </c>
      <c r="E11" s="968">
        <v>9</v>
      </c>
      <c r="F11" s="968">
        <v>12</v>
      </c>
      <c r="G11" s="967">
        <v>15</v>
      </c>
    </row>
    <row r="12" spans="1:7">
      <c r="B12" s="1659" t="s">
        <v>736</v>
      </c>
      <c r="C12" s="961"/>
      <c r="D12" s="961"/>
      <c r="E12" s="961" t="s">
        <v>737</v>
      </c>
      <c r="F12" s="961" t="s">
        <v>738</v>
      </c>
      <c r="G12" s="962"/>
    </row>
    <row r="13" spans="1:7">
      <c r="B13" s="1659"/>
      <c r="C13" s="961"/>
      <c r="D13" s="961"/>
      <c r="E13" s="961"/>
      <c r="F13" s="961"/>
      <c r="G13" s="962"/>
    </row>
    <row r="14" spans="1:7">
      <c r="B14" s="1659"/>
      <c r="C14" s="961"/>
      <c r="D14" s="961"/>
      <c r="E14" s="961"/>
      <c r="F14" s="961"/>
      <c r="G14" s="962"/>
    </row>
    <row r="15" spans="1:7">
      <c r="B15" s="912"/>
      <c r="C15" s="969">
        <v>2</v>
      </c>
      <c r="D15" s="969">
        <v>4</v>
      </c>
      <c r="E15" s="969">
        <v>6</v>
      </c>
      <c r="F15" s="968">
        <v>8</v>
      </c>
      <c r="G15" s="971">
        <v>10</v>
      </c>
    </row>
    <row r="16" spans="1:7" ht="15" customHeight="1">
      <c r="B16" s="1658" t="s">
        <v>739</v>
      </c>
      <c r="C16" s="961"/>
      <c r="D16" s="961"/>
      <c r="E16" s="961"/>
      <c r="F16" s="961"/>
      <c r="G16" s="962"/>
    </row>
    <row r="17" spans="1:7">
      <c r="B17" s="1658"/>
      <c r="C17" s="961"/>
      <c r="D17" s="961"/>
      <c r="E17" s="961"/>
      <c r="F17" s="961"/>
      <c r="G17" s="962"/>
    </row>
    <row r="18" spans="1:7">
      <c r="B18" s="1658"/>
      <c r="C18" s="961"/>
      <c r="D18" s="961"/>
      <c r="E18" s="961"/>
      <c r="F18" s="961"/>
      <c r="G18" s="962"/>
    </row>
    <row r="19" spans="1:7">
      <c r="B19" s="1045"/>
      <c r="C19" s="969">
        <v>1</v>
      </c>
      <c r="D19" s="969">
        <v>2</v>
      </c>
      <c r="E19" s="969">
        <v>3</v>
      </c>
      <c r="F19" s="969">
        <v>4</v>
      </c>
      <c r="G19" s="970">
        <v>5</v>
      </c>
    </row>
    <row r="20" spans="1:7" ht="15" customHeight="1">
      <c r="A20" s="303" t="s">
        <v>740</v>
      </c>
      <c r="B20" s="1658" t="s">
        <v>741</v>
      </c>
      <c r="C20" s="961"/>
      <c r="D20" s="961"/>
      <c r="E20" s="961"/>
      <c r="F20" s="961"/>
      <c r="G20" s="962"/>
    </row>
    <row r="21" spans="1:7">
      <c r="B21" s="1658"/>
      <c r="C21" s="961"/>
      <c r="D21" s="961"/>
      <c r="E21" s="961"/>
      <c r="F21" s="961"/>
      <c r="G21" s="962"/>
    </row>
    <row r="22" spans="1:7" ht="15.75" thickBot="1">
      <c r="B22" s="1660"/>
      <c r="C22" s="963"/>
      <c r="D22" s="963"/>
      <c r="E22" s="963"/>
      <c r="F22" s="963"/>
      <c r="G22" s="964"/>
    </row>
    <row r="23" spans="1:7" ht="15.75" thickTop="1"/>
  </sheetData>
  <mergeCells count="5">
    <mergeCell ref="B4:B6"/>
    <mergeCell ref="B8:B10"/>
    <mergeCell ref="B12:B14"/>
    <mergeCell ref="B16:B18"/>
    <mergeCell ref="B20:B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CC0-6ECB-4921-84EF-6788185AAD57}">
  <sheetPr>
    <tabColor rgb="FF99FF99"/>
  </sheetPr>
  <dimension ref="A1:FN180"/>
  <sheetViews>
    <sheetView showGridLines="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AE96" sqref="AE96:AE97"/>
    </sheetView>
  </sheetViews>
  <sheetFormatPr defaultColWidth="9.140625" defaultRowHeight="14.25"/>
  <cols>
    <col min="1" max="1" width="4.42578125" style="1083" bestFit="1" customWidth="1"/>
    <col min="2" max="2" width="34" style="973" bestFit="1" customWidth="1"/>
    <col min="3" max="3" width="19.42578125" style="973" bestFit="1" customWidth="1"/>
    <col min="4" max="4" width="21.42578125" style="973" bestFit="1" customWidth="1"/>
    <col min="5" max="5" width="28.28515625" style="974" bestFit="1" customWidth="1"/>
    <col min="6" max="6" width="10.85546875" style="974" bestFit="1" customWidth="1"/>
    <col min="7" max="7" width="10.85546875" style="974" customWidth="1"/>
    <col min="8" max="8" width="28.28515625" style="974" customWidth="1"/>
    <col min="9" max="9" width="4.7109375" style="974" bestFit="1" customWidth="1"/>
    <col min="10" max="10" width="13.42578125" style="376" bestFit="1" customWidth="1"/>
    <col min="11" max="29" width="10.42578125" style="380" hidden="1" customWidth="1"/>
    <col min="30" max="30" width="11.5703125" style="380" bestFit="1" customWidth="1"/>
    <col min="31" max="31" width="28.85546875" style="380" bestFit="1" customWidth="1"/>
    <col min="32" max="32" width="11.5703125" style="380" bestFit="1" customWidth="1"/>
    <col min="33" max="33" width="20.7109375" style="979" customWidth="1"/>
    <col min="34" max="34" width="10.42578125" style="380" customWidth="1"/>
    <col min="35" max="155" width="11.5703125" style="380" bestFit="1" customWidth="1"/>
    <col min="156" max="166" width="9.140625" style="380"/>
    <col min="167" max="167" width="33.85546875" style="380" bestFit="1" customWidth="1"/>
    <col min="168" max="168" width="10.42578125" style="380" bestFit="1" customWidth="1"/>
    <col min="169" max="16384" width="9.140625" style="380"/>
  </cols>
  <sheetData>
    <row r="1" spans="1:170">
      <c r="F1" s="974" t="s">
        <v>742</v>
      </c>
      <c r="G1" s="974" t="s">
        <v>743</v>
      </c>
      <c r="H1" s="974" t="s">
        <v>744</v>
      </c>
      <c r="J1" s="1037" t="s">
        <v>745</v>
      </c>
      <c r="K1" s="975" t="s">
        <v>746</v>
      </c>
      <c r="L1" s="975" t="s">
        <v>746</v>
      </c>
      <c r="M1" s="975" t="s">
        <v>746</v>
      </c>
      <c r="N1" s="975" t="s">
        <v>746</v>
      </c>
      <c r="O1" s="975" t="s">
        <v>746</v>
      </c>
      <c r="P1" s="976" t="s">
        <v>747</v>
      </c>
      <c r="Q1" s="976" t="s">
        <v>747</v>
      </c>
      <c r="R1" s="976" t="s">
        <v>747</v>
      </c>
      <c r="S1" s="976" t="s">
        <v>747</v>
      </c>
      <c r="T1" s="976" t="s">
        <v>747</v>
      </c>
      <c r="U1" s="975" t="s">
        <v>748</v>
      </c>
      <c r="V1" s="975" t="s">
        <v>748</v>
      </c>
      <c r="W1" s="975" t="s">
        <v>748</v>
      </c>
      <c r="X1" s="975" t="s">
        <v>748</v>
      </c>
      <c r="Y1" s="976" t="s">
        <v>749</v>
      </c>
      <c r="Z1" s="976" t="s">
        <v>749</v>
      </c>
      <c r="AA1" s="976" t="s">
        <v>749</v>
      </c>
      <c r="AB1" s="976" t="s">
        <v>749</v>
      </c>
      <c r="AC1" s="976" t="s">
        <v>749</v>
      </c>
      <c r="AD1" s="975" t="s">
        <v>750</v>
      </c>
      <c r="AE1" s="975" t="s">
        <v>750</v>
      </c>
      <c r="AF1" s="975" t="s">
        <v>750</v>
      </c>
      <c r="AG1" s="977" t="s">
        <v>750</v>
      </c>
      <c r="AH1" s="978" t="s">
        <v>750</v>
      </c>
      <c r="AI1" s="976" t="s">
        <v>751</v>
      </c>
      <c r="AJ1" s="976" t="s">
        <v>751</v>
      </c>
      <c r="AK1" s="976" t="s">
        <v>751</v>
      </c>
      <c r="AL1" s="976" t="s">
        <v>751</v>
      </c>
      <c r="AM1" s="976" t="s">
        <v>751</v>
      </c>
      <c r="AN1" s="975" t="s">
        <v>752</v>
      </c>
      <c r="AO1" s="975" t="s">
        <v>752</v>
      </c>
      <c r="AP1" s="975" t="s">
        <v>752</v>
      </c>
      <c r="AQ1" s="975" t="s">
        <v>752</v>
      </c>
      <c r="AR1" s="975" t="s">
        <v>752</v>
      </c>
      <c r="AS1" s="976" t="s">
        <v>753</v>
      </c>
      <c r="AT1" s="976" t="s">
        <v>753</v>
      </c>
      <c r="AU1" s="976" t="s">
        <v>753</v>
      </c>
      <c r="AV1" s="976" t="s">
        <v>753</v>
      </c>
      <c r="AW1" s="976" t="s">
        <v>753</v>
      </c>
      <c r="AX1" s="975" t="s">
        <v>754</v>
      </c>
      <c r="AY1" s="975" t="s">
        <v>754</v>
      </c>
      <c r="AZ1" s="975" t="s">
        <v>754</v>
      </c>
      <c r="BA1" s="975" t="s">
        <v>754</v>
      </c>
      <c r="BB1" s="975" t="s">
        <v>754</v>
      </c>
      <c r="BC1" s="976" t="s">
        <v>755</v>
      </c>
      <c r="BD1" s="976" t="s">
        <v>755</v>
      </c>
      <c r="BE1" s="976" t="s">
        <v>755</v>
      </c>
      <c r="BF1" s="976" t="s">
        <v>755</v>
      </c>
      <c r="BG1" s="976" t="s">
        <v>755</v>
      </c>
      <c r="BH1" s="975" t="s">
        <v>756</v>
      </c>
      <c r="BI1" s="975" t="s">
        <v>756</v>
      </c>
      <c r="BJ1" s="975" t="s">
        <v>756</v>
      </c>
      <c r="BK1" s="975" t="s">
        <v>756</v>
      </c>
      <c r="BL1" s="975" t="s">
        <v>756</v>
      </c>
      <c r="BM1" s="976" t="s">
        <v>757</v>
      </c>
      <c r="BN1" s="976" t="s">
        <v>757</v>
      </c>
      <c r="BO1" s="976" t="s">
        <v>757</v>
      </c>
      <c r="BP1" s="976" t="s">
        <v>757</v>
      </c>
      <c r="BQ1" s="976" t="s">
        <v>757</v>
      </c>
      <c r="BR1" s="975" t="s">
        <v>758</v>
      </c>
      <c r="BS1" s="975" t="s">
        <v>758</v>
      </c>
      <c r="BT1" s="975" t="s">
        <v>758</v>
      </c>
      <c r="BU1" s="975" t="s">
        <v>758</v>
      </c>
      <c r="BV1" s="975" t="s">
        <v>758</v>
      </c>
      <c r="BW1" s="976" t="s">
        <v>759</v>
      </c>
      <c r="BX1" s="976" t="s">
        <v>759</v>
      </c>
      <c r="BY1" s="976" t="s">
        <v>759</v>
      </c>
      <c r="BZ1" s="976" t="s">
        <v>759</v>
      </c>
      <c r="CA1" s="976" t="s">
        <v>759</v>
      </c>
      <c r="CB1" s="975" t="s">
        <v>760</v>
      </c>
      <c r="CC1" s="975" t="s">
        <v>760</v>
      </c>
      <c r="CD1" s="975" t="s">
        <v>760</v>
      </c>
      <c r="CE1" s="975" t="s">
        <v>760</v>
      </c>
      <c r="CF1" s="975" t="s">
        <v>760</v>
      </c>
      <c r="CG1" s="975" t="s">
        <v>760</v>
      </c>
      <c r="FL1" s="380" t="s">
        <v>761</v>
      </c>
      <c r="FM1" s="380" t="s">
        <v>762</v>
      </c>
      <c r="FN1" s="380" t="s">
        <v>763</v>
      </c>
    </row>
    <row r="2" spans="1:170" s="1037" customFormat="1">
      <c r="A2" s="1084"/>
      <c r="B2" s="1037" t="s">
        <v>764</v>
      </c>
      <c r="C2" s="1037" t="s">
        <v>765</v>
      </c>
      <c r="D2" s="1037" t="s">
        <v>766</v>
      </c>
      <c r="E2" s="1037" t="s">
        <v>767</v>
      </c>
      <c r="J2" s="376" t="s">
        <v>768</v>
      </c>
      <c r="K2" s="1038">
        <v>44755</v>
      </c>
      <c r="L2" s="1038">
        <v>44756</v>
      </c>
      <c r="M2" s="1038">
        <v>44757</v>
      </c>
      <c r="N2" s="1038">
        <v>44758</v>
      </c>
      <c r="O2" s="1038">
        <v>44759</v>
      </c>
      <c r="P2" s="1039">
        <v>44760</v>
      </c>
      <c r="Q2" s="1039">
        <v>44761</v>
      </c>
      <c r="R2" s="1039">
        <v>44762</v>
      </c>
      <c r="S2" s="1039">
        <v>44763</v>
      </c>
      <c r="T2" s="1039">
        <v>44764</v>
      </c>
      <c r="U2" s="1038">
        <v>44767</v>
      </c>
      <c r="V2" s="1038">
        <v>44768</v>
      </c>
      <c r="W2" s="1038">
        <v>44769</v>
      </c>
      <c r="X2" s="1038">
        <v>44771</v>
      </c>
      <c r="Y2" s="1039">
        <v>44774</v>
      </c>
      <c r="Z2" s="1039">
        <v>44775</v>
      </c>
      <c r="AA2" s="1039">
        <v>44776</v>
      </c>
      <c r="AB2" s="1039">
        <v>44777</v>
      </c>
      <c r="AC2" s="1039">
        <v>44778</v>
      </c>
      <c r="AD2" s="1038">
        <v>44781</v>
      </c>
      <c r="AE2" s="1038">
        <v>44782</v>
      </c>
      <c r="AF2" s="1038">
        <v>44783</v>
      </c>
      <c r="AG2" s="1040">
        <v>44784</v>
      </c>
      <c r="AH2" s="1041">
        <v>44785</v>
      </c>
      <c r="AI2" s="1039">
        <v>44788</v>
      </c>
      <c r="AJ2" s="1039">
        <v>44789</v>
      </c>
      <c r="AK2" s="1039">
        <v>44790</v>
      </c>
      <c r="AL2" s="1039">
        <v>44791</v>
      </c>
      <c r="AM2" s="1039">
        <v>44792</v>
      </c>
      <c r="AN2" s="1038">
        <v>44795</v>
      </c>
      <c r="AO2" s="1038">
        <v>44796</v>
      </c>
      <c r="AP2" s="1038">
        <v>44797</v>
      </c>
      <c r="AQ2" s="1038">
        <v>44798</v>
      </c>
      <c r="AR2" s="1038">
        <v>44799</v>
      </c>
      <c r="AS2" s="1039">
        <v>44802</v>
      </c>
      <c r="AT2" s="1039">
        <v>44803</v>
      </c>
      <c r="AU2" s="1039">
        <v>44804</v>
      </c>
      <c r="AV2" s="1039">
        <v>44805</v>
      </c>
      <c r="AW2" s="1039">
        <v>44806</v>
      </c>
      <c r="AX2" s="1038">
        <v>44809</v>
      </c>
      <c r="AY2" s="1038">
        <v>44810</v>
      </c>
      <c r="AZ2" s="1038">
        <v>44811</v>
      </c>
      <c r="BA2" s="1038">
        <v>44812</v>
      </c>
      <c r="BB2" s="1038">
        <v>44813</v>
      </c>
      <c r="BC2" s="1039">
        <v>44816</v>
      </c>
      <c r="BD2" s="1039">
        <v>44817</v>
      </c>
      <c r="BE2" s="1039">
        <v>44818</v>
      </c>
      <c r="BF2" s="1039">
        <v>44819</v>
      </c>
      <c r="BG2" s="1039">
        <v>44820</v>
      </c>
      <c r="BH2" s="1037">
        <v>44823</v>
      </c>
      <c r="BI2" s="1037">
        <v>44824</v>
      </c>
      <c r="BJ2" s="1037">
        <v>44825</v>
      </c>
      <c r="BK2" s="1037">
        <v>44826</v>
      </c>
      <c r="BL2" s="1041">
        <v>44827</v>
      </c>
      <c r="BM2" s="1039">
        <v>44830</v>
      </c>
      <c r="BN2" s="1039">
        <v>44831</v>
      </c>
      <c r="BO2" s="1039">
        <v>44832</v>
      </c>
      <c r="BP2" s="1039">
        <v>44833</v>
      </c>
      <c r="BQ2" s="1039">
        <v>44834</v>
      </c>
      <c r="BR2" s="1038">
        <v>44837</v>
      </c>
      <c r="BS2" s="1041">
        <v>44838</v>
      </c>
      <c r="BT2" s="1038">
        <v>44839</v>
      </c>
      <c r="BU2" s="1038">
        <v>44840</v>
      </c>
      <c r="BV2" s="1038">
        <v>44841</v>
      </c>
      <c r="BW2" s="1039">
        <v>44844</v>
      </c>
      <c r="BX2" s="1039">
        <v>44845</v>
      </c>
      <c r="BY2" s="1039">
        <v>44846</v>
      </c>
      <c r="BZ2" s="1039">
        <v>44847</v>
      </c>
      <c r="CA2" s="1039">
        <v>44848</v>
      </c>
      <c r="CB2" s="1038">
        <v>44851</v>
      </c>
      <c r="CC2" s="1038">
        <v>44852</v>
      </c>
      <c r="CD2" s="1038">
        <v>44853</v>
      </c>
      <c r="CE2" s="1038">
        <v>44854</v>
      </c>
      <c r="CF2" s="1038">
        <v>44855</v>
      </c>
      <c r="CG2" s="1038">
        <v>44856</v>
      </c>
      <c r="CH2" s="1039">
        <v>44859</v>
      </c>
      <c r="CI2" s="1039">
        <v>44860</v>
      </c>
      <c r="CJ2" s="1039">
        <v>44861</v>
      </c>
      <c r="CK2" s="1039">
        <v>44862</v>
      </c>
      <c r="CL2" s="1039">
        <v>44863</v>
      </c>
      <c r="CM2" s="1039">
        <v>44864</v>
      </c>
      <c r="CN2" s="1039">
        <v>44865</v>
      </c>
      <c r="CO2" s="1039">
        <v>44866</v>
      </c>
      <c r="CP2" s="1039">
        <v>44867</v>
      </c>
      <c r="CQ2" s="1039">
        <v>44868</v>
      </c>
      <c r="CR2" s="1039">
        <v>44869</v>
      </c>
      <c r="CS2" s="1039">
        <v>44870</v>
      </c>
      <c r="CT2" s="1039">
        <v>44871</v>
      </c>
      <c r="CU2" s="1039">
        <v>44872</v>
      </c>
      <c r="CV2" s="1039">
        <v>44873</v>
      </c>
      <c r="CW2" s="1039">
        <v>44874</v>
      </c>
      <c r="CX2" s="1039">
        <v>44875</v>
      </c>
      <c r="CY2" s="1039">
        <v>44876</v>
      </c>
      <c r="CZ2" s="1039">
        <v>44877</v>
      </c>
      <c r="DA2" s="1039">
        <v>44878</v>
      </c>
      <c r="DB2" s="1039">
        <v>44879</v>
      </c>
      <c r="DC2" s="1039">
        <v>44880</v>
      </c>
      <c r="DD2" s="1039">
        <v>44881</v>
      </c>
      <c r="DE2" s="1039">
        <v>44882</v>
      </c>
      <c r="DF2" s="1039">
        <v>44883</v>
      </c>
      <c r="DG2" s="1039">
        <v>44884</v>
      </c>
      <c r="DH2" s="1039">
        <v>44885</v>
      </c>
      <c r="DI2" s="1039">
        <v>44886</v>
      </c>
      <c r="DJ2" s="1039">
        <v>44887</v>
      </c>
      <c r="DK2" s="1039">
        <v>44888</v>
      </c>
      <c r="DL2" s="1039">
        <v>44889</v>
      </c>
      <c r="DM2" s="1039">
        <v>44890</v>
      </c>
      <c r="DN2" s="1039">
        <v>44891</v>
      </c>
      <c r="DO2" s="1039">
        <v>44892</v>
      </c>
      <c r="DP2" s="1039">
        <v>44893</v>
      </c>
      <c r="DQ2" s="1039">
        <v>44894</v>
      </c>
      <c r="DR2" s="1039">
        <v>44895</v>
      </c>
      <c r="DS2" s="1039">
        <v>44896</v>
      </c>
      <c r="DT2" s="1039">
        <v>44897</v>
      </c>
      <c r="DU2" s="1039">
        <v>44898</v>
      </c>
      <c r="DV2" s="1039">
        <v>44899</v>
      </c>
      <c r="DW2" s="1039">
        <v>44900</v>
      </c>
      <c r="DX2" s="1039">
        <v>44901</v>
      </c>
      <c r="DY2" s="1039">
        <v>44902</v>
      </c>
      <c r="DZ2" s="1039">
        <v>44903</v>
      </c>
      <c r="EA2" s="1039">
        <v>44904</v>
      </c>
      <c r="EB2" s="1039">
        <v>44905</v>
      </c>
      <c r="EC2" s="1039">
        <v>44906</v>
      </c>
      <c r="ED2" s="1039">
        <v>44907</v>
      </c>
      <c r="EE2" s="1039">
        <v>44908</v>
      </c>
      <c r="EF2" s="1039">
        <v>44909</v>
      </c>
      <c r="EG2" s="1039">
        <v>44910</v>
      </c>
      <c r="EH2" s="1039">
        <v>44911</v>
      </c>
      <c r="EI2" s="1039">
        <v>44912</v>
      </c>
      <c r="EJ2" s="1039">
        <v>44913</v>
      </c>
      <c r="EK2" s="1039">
        <v>44914</v>
      </c>
      <c r="EL2" s="1039">
        <v>44915</v>
      </c>
      <c r="EM2" s="1039">
        <v>44916</v>
      </c>
      <c r="EN2" s="1039">
        <v>44917</v>
      </c>
      <c r="EO2" s="1039">
        <v>44918</v>
      </c>
      <c r="EP2" s="1039">
        <v>44919</v>
      </c>
      <c r="EQ2" s="1039">
        <v>44920</v>
      </c>
      <c r="ER2" s="1039">
        <v>44921</v>
      </c>
      <c r="ES2" s="1039">
        <v>44922</v>
      </c>
      <c r="ET2" s="1039">
        <v>44923</v>
      </c>
      <c r="EU2" s="1039">
        <v>44924</v>
      </c>
      <c r="EV2" s="1039">
        <v>44925</v>
      </c>
      <c r="EW2" s="1039">
        <v>44926</v>
      </c>
      <c r="EX2" s="1039">
        <v>44927</v>
      </c>
      <c r="EY2" s="1039">
        <v>44928</v>
      </c>
    </row>
    <row r="3" spans="1:170" s="973" customFormat="1">
      <c r="A3" s="1083"/>
      <c r="B3" s="973">
        <f>C3+1</f>
        <v>2</v>
      </c>
      <c r="C3" s="973">
        <f>A3+1</f>
        <v>1</v>
      </c>
      <c r="E3" s="974">
        <f>B3+1</f>
        <v>3</v>
      </c>
      <c r="F3" s="974"/>
      <c r="G3" s="974"/>
      <c r="H3" s="974"/>
      <c r="I3" s="974"/>
      <c r="J3" s="376"/>
      <c r="K3" s="973">
        <f>E3+1</f>
        <v>4</v>
      </c>
      <c r="L3" s="973">
        <f t="shared" ref="L3:AD3" si="0">K3+1</f>
        <v>5</v>
      </c>
      <c r="M3" s="973">
        <f t="shared" si="0"/>
        <v>6</v>
      </c>
      <c r="N3" s="973">
        <f t="shared" si="0"/>
        <v>7</v>
      </c>
      <c r="O3" s="973">
        <f t="shared" si="0"/>
        <v>8</v>
      </c>
      <c r="P3" s="973">
        <f t="shared" si="0"/>
        <v>9</v>
      </c>
      <c r="Q3" s="973">
        <f t="shared" si="0"/>
        <v>10</v>
      </c>
      <c r="R3" s="973">
        <f t="shared" si="0"/>
        <v>11</v>
      </c>
      <c r="S3" s="973">
        <f t="shared" si="0"/>
        <v>12</v>
      </c>
      <c r="T3" s="973">
        <f t="shared" si="0"/>
        <v>13</v>
      </c>
      <c r="U3" s="973">
        <f t="shared" si="0"/>
        <v>14</v>
      </c>
      <c r="V3" s="973">
        <f t="shared" si="0"/>
        <v>15</v>
      </c>
      <c r="W3" s="973">
        <f t="shared" si="0"/>
        <v>16</v>
      </c>
      <c r="X3" s="973">
        <f t="shared" si="0"/>
        <v>17</v>
      </c>
      <c r="Y3" s="973">
        <f t="shared" si="0"/>
        <v>18</v>
      </c>
      <c r="Z3" s="973">
        <f t="shared" si="0"/>
        <v>19</v>
      </c>
      <c r="AA3" s="973">
        <f t="shared" si="0"/>
        <v>20</v>
      </c>
      <c r="AB3" s="973">
        <f t="shared" si="0"/>
        <v>21</v>
      </c>
      <c r="AC3" s="973">
        <f t="shared" si="0"/>
        <v>22</v>
      </c>
      <c r="AD3" s="973">
        <f t="shared" si="0"/>
        <v>23</v>
      </c>
      <c r="AE3" s="973">
        <f t="shared" ref="AE3:AM3" si="1">AD3+1</f>
        <v>24</v>
      </c>
      <c r="AF3" s="973">
        <f t="shared" si="1"/>
        <v>25</v>
      </c>
      <c r="AG3" s="980">
        <f t="shared" si="1"/>
        <v>26</v>
      </c>
      <c r="AH3" s="973">
        <f t="shared" si="1"/>
        <v>27</v>
      </c>
      <c r="AI3" s="973">
        <f t="shared" si="1"/>
        <v>28</v>
      </c>
      <c r="AJ3" s="973">
        <f t="shared" si="1"/>
        <v>29</v>
      </c>
      <c r="AK3" s="973">
        <f t="shared" si="1"/>
        <v>30</v>
      </c>
      <c r="AL3" s="973">
        <f t="shared" si="1"/>
        <v>31</v>
      </c>
      <c r="AM3" s="973">
        <f t="shared" si="1"/>
        <v>32</v>
      </c>
      <c r="AN3" s="973">
        <f>AM3+1</f>
        <v>33</v>
      </c>
      <c r="AO3" s="973">
        <f>AN3+1</f>
        <v>34</v>
      </c>
      <c r="AP3" s="973">
        <f t="shared" ref="AP3:BL3" si="2">AO3+1</f>
        <v>35</v>
      </c>
      <c r="AQ3" s="973">
        <f t="shared" si="2"/>
        <v>36</v>
      </c>
      <c r="AR3" s="973">
        <f t="shared" si="2"/>
        <v>37</v>
      </c>
      <c r="AS3" s="973">
        <f t="shared" si="2"/>
        <v>38</v>
      </c>
      <c r="AT3" s="973">
        <f t="shared" si="2"/>
        <v>39</v>
      </c>
      <c r="AU3" s="973">
        <f t="shared" si="2"/>
        <v>40</v>
      </c>
      <c r="AV3" s="973">
        <f t="shared" si="2"/>
        <v>41</v>
      </c>
      <c r="AW3" s="973">
        <f t="shared" si="2"/>
        <v>42</v>
      </c>
      <c r="AX3" s="973">
        <f t="shared" si="2"/>
        <v>43</v>
      </c>
      <c r="AY3" s="973">
        <f t="shared" si="2"/>
        <v>44</v>
      </c>
      <c r="AZ3" s="973">
        <f t="shared" si="2"/>
        <v>45</v>
      </c>
      <c r="BA3" s="973">
        <f t="shared" si="2"/>
        <v>46</v>
      </c>
      <c r="BB3" s="973">
        <f t="shared" si="2"/>
        <v>47</v>
      </c>
      <c r="BC3" s="973">
        <f t="shared" si="2"/>
        <v>48</v>
      </c>
      <c r="BD3" s="973">
        <f t="shared" si="2"/>
        <v>49</v>
      </c>
      <c r="BE3" s="973">
        <f t="shared" si="2"/>
        <v>50</v>
      </c>
      <c r="BF3" s="973">
        <f t="shared" si="2"/>
        <v>51</v>
      </c>
      <c r="BG3" s="973">
        <f t="shared" si="2"/>
        <v>52</v>
      </c>
      <c r="BH3" s="973">
        <f t="shared" si="2"/>
        <v>53</v>
      </c>
      <c r="BI3" s="973">
        <f t="shared" si="2"/>
        <v>54</v>
      </c>
      <c r="BJ3" s="973">
        <f t="shared" si="2"/>
        <v>55</v>
      </c>
      <c r="BK3" s="973">
        <f t="shared" si="2"/>
        <v>56</v>
      </c>
      <c r="BL3" s="981">
        <f t="shared" si="2"/>
        <v>57</v>
      </c>
      <c r="BM3" s="973">
        <f t="shared" ref="BM3:CH3" si="3">BL3+1</f>
        <v>58</v>
      </c>
      <c r="BN3" s="973">
        <f t="shared" si="3"/>
        <v>59</v>
      </c>
      <c r="BO3" s="973">
        <f t="shared" si="3"/>
        <v>60</v>
      </c>
      <c r="BP3" s="973">
        <f t="shared" si="3"/>
        <v>61</v>
      </c>
      <c r="BQ3" s="973">
        <f t="shared" si="3"/>
        <v>62</v>
      </c>
      <c r="BR3" s="973">
        <f t="shared" si="3"/>
        <v>63</v>
      </c>
      <c r="BS3" s="981">
        <f t="shared" si="3"/>
        <v>64</v>
      </c>
      <c r="BT3" s="973">
        <f t="shared" si="3"/>
        <v>65</v>
      </c>
      <c r="BU3" s="973">
        <f t="shared" si="3"/>
        <v>66</v>
      </c>
      <c r="BV3" s="973">
        <f t="shared" si="3"/>
        <v>67</v>
      </c>
      <c r="BW3" s="973">
        <f t="shared" si="3"/>
        <v>68</v>
      </c>
      <c r="BX3" s="973">
        <f t="shared" si="3"/>
        <v>69</v>
      </c>
      <c r="BY3" s="973">
        <f t="shared" si="3"/>
        <v>70</v>
      </c>
      <c r="BZ3" s="973">
        <f t="shared" si="3"/>
        <v>71</v>
      </c>
      <c r="CA3" s="973">
        <f t="shared" si="3"/>
        <v>72</v>
      </c>
      <c r="CB3" s="973">
        <f t="shared" si="3"/>
        <v>73</v>
      </c>
      <c r="CC3" s="973">
        <f t="shared" si="3"/>
        <v>74</v>
      </c>
      <c r="CD3" s="973">
        <f t="shared" si="3"/>
        <v>75</v>
      </c>
      <c r="CE3" s="973">
        <f t="shared" si="3"/>
        <v>76</v>
      </c>
      <c r="CF3" s="973">
        <f t="shared" si="3"/>
        <v>77</v>
      </c>
      <c r="CG3" s="973">
        <f t="shared" si="3"/>
        <v>78</v>
      </c>
      <c r="CH3" s="973">
        <f t="shared" si="3"/>
        <v>79</v>
      </c>
      <c r="CI3" s="973">
        <f t="shared" ref="CI3:EQ3" si="4">CH3+1</f>
        <v>80</v>
      </c>
      <c r="CJ3" s="973">
        <f t="shared" si="4"/>
        <v>81</v>
      </c>
      <c r="CK3" s="973">
        <f t="shared" si="4"/>
        <v>82</v>
      </c>
      <c r="CL3" s="973">
        <f t="shared" si="4"/>
        <v>83</v>
      </c>
      <c r="CM3" s="973">
        <f t="shared" si="4"/>
        <v>84</v>
      </c>
      <c r="CN3" s="973">
        <f t="shared" si="4"/>
        <v>85</v>
      </c>
      <c r="CO3" s="973">
        <f t="shared" si="4"/>
        <v>86</v>
      </c>
      <c r="CP3" s="973">
        <f t="shared" si="4"/>
        <v>87</v>
      </c>
      <c r="CQ3" s="973">
        <f t="shared" si="4"/>
        <v>88</v>
      </c>
      <c r="CR3" s="973">
        <f t="shared" si="4"/>
        <v>89</v>
      </c>
      <c r="CS3" s="973">
        <f t="shared" si="4"/>
        <v>90</v>
      </c>
      <c r="CT3" s="973">
        <f t="shared" si="4"/>
        <v>91</v>
      </c>
      <c r="CU3" s="973">
        <f t="shared" si="4"/>
        <v>92</v>
      </c>
      <c r="CV3" s="973">
        <f t="shared" si="4"/>
        <v>93</v>
      </c>
      <c r="CW3" s="973">
        <f t="shared" si="4"/>
        <v>94</v>
      </c>
      <c r="CX3" s="973">
        <f t="shared" si="4"/>
        <v>95</v>
      </c>
      <c r="CY3" s="973">
        <f t="shared" si="4"/>
        <v>96</v>
      </c>
      <c r="CZ3" s="973">
        <f t="shared" si="4"/>
        <v>97</v>
      </c>
      <c r="DA3" s="973">
        <f t="shared" si="4"/>
        <v>98</v>
      </c>
      <c r="DB3" s="973">
        <f t="shared" si="4"/>
        <v>99</v>
      </c>
      <c r="DC3" s="973">
        <f t="shared" si="4"/>
        <v>100</v>
      </c>
      <c r="DD3" s="973">
        <f t="shared" si="4"/>
        <v>101</v>
      </c>
      <c r="DE3" s="973">
        <f t="shared" si="4"/>
        <v>102</v>
      </c>
      <c r="DF3" s="973">
        <f t="shared" si="4"/>
        <v>103</v>
      </c>
      <c r="DG3" s="973">
        <f t="shared" si="4"/>
        <v>104</v>
      </c>
      <c r="DH3" s="973">
        <f t="shared" si="4"/>
        <v>105</v>
      </c>
      <c r="DI3" s="973">
        <f t="shared" si="4"/>
        <v>106</v>
      </c>
      <c r="DJ3" s="973">
        <f t="shared" si="4"/>
        <v>107</v>
      </c>
      <c r="DK3" s="973">
        <f t="shared" si="4"/>
        <v>108</v>
      </c>
      <c r="DL3" s="973">
        <f t="shared" si="4"/>
        <v>109</v>
      </c>
      <c r="DM3" s="973">
        <f t="shared" si="4"/>
        <v>110</v>
      </c>
      <c r="DN3" s="973">
        <f t="shared" si="4"/>
        <v>111</v>
      </c>
      <c r="DO3" s="973">
        <f t="shared" si="4"/>
        <v>112</v>
      </c>
      <c r="DP3" s="973">
        <f t="shared" si="4"/>
        <v>113</v>
      </c>
      <c r="DQ3" s="973">
        <f t="shared" si="4"/>
        <v>114</v>
      </c>
      <c r="DR3" s="973">
        <f t="shared" si="4"/>
        <v>115</v>
      </c>
      <c r="DS3" s="973">
        <f t="shared" si="4"/>
        <v>116</v>
      </c>
      <c r="DT3" s="973">
        <f t="shared" si="4"/>
        <v>117</v>
      </c>
      <c r="DU3" s="973">
        <f t="shared" si="4"/>
        <v>118</v>
      </c>
      <c r="DV3" s="973">
        <f t="shared" si="4"/>
        <v>119</v>
      </c>
      <c r="DW3" s="973">
        <f t="shared" si="4"/>
        <v>120</v>
      </c>
      <c r="DX3" s="973">
        <f t="shared" si="4"/>
        <v>121</v>
      </c>
      <c r="DY3" s="973">
        <f t="shared" si="4"/>
        <v>122</v>
      </c>
      <c r="DZ3" s="973">
        <f t="shared" si="4"/>
        <v>123</v>
      </c>
      <c r="EA3" s="973">
        <f t="shared" si="4"/>
        <v>124</v>
      </c>
      <c r="EB3" s="973">
        <f t="shared" si="4"/>
        <v>125</v>
      </c>
      <c r="EC3" s="973">
        <f t="shared" si="4"/>
        <v>126</v>
      </c>
      <c r="ED3" s="973">
        <f t="shared" si="4"/>
        <v>127</v>
      </c>
      <c r="EE3" s="973">
        <f t="shared" si="4"/>
        <v>128</v>
      </c>
      <c r="EF3" s="973">
        <f t="shared" si="4"/>
        <v>129</v>
      </c>
      <c r="EG3" s="973">
        <f t="shared" si="4"/>
        <v>130</v>
      </c>
      <c r="EH3" s="973">
        <f t="shared" si="4"/>
        <v>131</v>
      </c>
      <c r="EI3" s="973">
        <f t="shared" si="4"/>
        <v>132</v>
      </c>
      <c r="EJ3" s="973">
        <f t="shared" si="4"/>
        <v>133</v>
      </c>
      <c r="EK3" s="973">
        <f t="shared" si="4"/>
        <v>134</v>
      </c>
      <c r="EL3" s="973">
        <f t="shared" si="4"/>
        <v>135</v>
      </c>
      <c r="EM3" s="973">
        <f t="shared" si="4"/>
        <v>136</v>
      </c>
      <c r="EN3" s="973">
        <f t="shared" si="4"/>
        <v>137</v>
      </c>
      <c r="EO3" s="973">
        <f t="shared" si="4"/>
        <v>138</v>
      </c>
      <c r="EP3" s="973">
        <f t="shared" si="4"/>
        <v>139</v>
      </c>
      <c r="EQ3" s="973">
        <f t="shared" si="4"/>
        <v>140</v>
      </c>
      <c r="ER3" s="973">
        <f t="shared" ref="ER3:EY3" si="5">EQ3+1</f>
        <v>141</v>
      </c>
      <c r="ES3" s="973">
        <f t="shared" si="5"/>
        <v>142</v>
      </c>
      <c r="ET3" s="973">
        <f t="shared" si="5"/>
        <v>143</v>
      </c>
      <c r="EU3" s="973">
        <f t="shared" si="5"/>
        <v>144</v>
      </c>
      <c r="EV3" s="973">
        <f t="shared" si="5"/>
        <v>145</v>
      </c>
      <c r="EW3" s="973">
        <f t="shared" si="5"/>
        <v>146</v>
      </c>
      <c r="EX3" s="973">
        <f t="shared" si="5"/>
        <v>147</v>
      </c>
      <c r="EY3" s="973">
        <f t="shared" si="5"/>
        <v>148</v>
      </c>
    </row>
    <row r="4" spans="1:170" s="973" customFormat="1" ht="15" customHeight="1">
      <c r="A4" s="1130"/>
      <c r="B4" s="1665" t="s">
        <v>416</v>
      </c>
      <c r="C4" s="987" t="s">
        <v>769</v>
      </c>
      <c r="D4" s="1152" t="s">
        <v>770</v>
      </c>
      <c r="E4" s="988"/>
      <c r="F4" s="988"/>
      <c r="G4" s="988"/>
      <c r="H4" s="988"/>
      <c r="I4" s="988"/>
      <c r="J4" s="1131"/>
      <c r="AG4" s="980"/>
      <c r="BL4" s="981"/>
      <c r="BS4" s="981"/>
    </row>
    <row r="5" spans="1:170" s="973" customFormat="1" ht="15" customHeight="1">
      <c r="A5" s="1130"/>
      <c r="B5" s="1665"/>
      <c r="C5" s="987" t="s">
        <v>771</v>
      </c>
      <c r="D5" s="1152" t="s">
        <v>770</v>
      </c>
      <c r="E5" s="988"/>
      <c r="F5" s="988"/>
      <c r="G5" s="988"/>
      <c r="H5" s="988"/>
      <c r="I5" s="988"/>
      <c r="J5" s="1131"/>
      <c r="AG5" s="980"/>
      <c r="BL5" s="981"/>
      <c r="BS5" s="981"/>
    </row>
    <row r="6" spans="1:170" s="973" customFormat="1" ht="15" customHeight="1">
      <c r="A6" s="1130"/>
      <c r="B6" s="1665"/>
      <c r="C6" s="987" t="s">
        <v>772</v>
      </c>
      <c r="D6" s="1152" t="s">
        <v>770</v>
      </c>
      <c r="E6" s="988"/>
      <c r="F6" s="988"/>
      <c r="G6" s="988"/>
      <c r="H6" s="988"/>
      <c r="I6" s="988"/>
      <c r="J6" s="1131"/>
      <c r="AG6" s="980"/>
      <c r="BL6" s="981"/>
      <c r="BS6" s="981"/>
    </row>
    <row r="7" spans="1:170" s="973" customFormat="1" ht="15" customHeight="1">
      <c r="A7" s="1130"/>
      <c r="B7" s="1665"/>
      <c r="C7" s="987" t="s">
        <v>773</v>
      </c>
      <c r="D7" s="1152" t="s">
        <v>770</v>
      </c>
      <c r="E7" s="988"/>
      <c r="F7" s="988"/>
      <c r="G7" s="988"/>
      <c r="H7" s="988"/>
      <c r="I7" s="988"/>
      <c r="J7" s="1131"/>
      <c r="AG7" s="980"/>
      <c r="BL7" s="981"/>
      <c r="BS7" s="981"/>
    </row>
    <row r="8" spans="1:170" s="973" customFormat="1" ht="15" customHeight="1">
      <c r="A8" s="1130"/>
      <c r="B8" s="1665"/>
      <c r="C8" s="987"/>
      <c r="D8" s="1152" t="s">
        <v>770</v>
      </c>
      <c r="E8" s="988"/>
      <c r="F8" s="988"/>
      <c r="G8" s="988"/>
      <c r="H8" s="988"/>
      <c r="I8" s="988"/>
      <c r="J8" s="1131"/>
      <c r="AG8" s="980"/>
      <c r="BL8" s="981"/>
      <c r="BS8" s="981"/>
    </row>
    <row r="9" spans="1:170" s="973" customFormat="1" ht="15" customHeight="1">
      <c r="A9" s="1130"/>
      <c r="B9" s="1665"/>
      <c r="C9" s="987"/>
      <c r="D9" s="1153" t="s">
        <v>770</v>
      </c>
      <c r="E9" s="988"/>
      <c r="F9" s="988"/>
      <c r="G9" s="988"/>
      <c r="H9" s="988"/>
      <c r="I9" s="988"/>
      <c r="J9" s="1131"/>
      <c r="AG9" s="980"/>
      <c r="BL9" s="981"/>
      <c r="BS9" s="981"/>
    </row>
    <row r="10" spans="1:170" s="973" customFormat="1">
      <c r="A10" s="1130"/>
      <c r="B10" s="1665"/>
      <c r="C10" s="987"/>
      <c r="D10" s="1661" t="s">
        <v>774</v>
      </c>
      <c r="E10" s="988"/>
      <c r="F10" s="988"/>
      <c r="G10" s="988"/>
      <c r="H10" s="988"/>
      <c r="I10" s="988"/>
      <c r="J10" s="1131"/>
      <c r="AG10" s="980"/>
      <c r="BL10" s="981"/>
      <c r="BS10" s="981"/>
    </row>
    <row r="11" spans="1:170" s="973" customFormat="1" ht="15" customHeight="1">
      <c r="A11" s="1130"/>
      <c r="B11" s="1665"/>
      <c r="C11" s="987"/>
      <c r="D11" s="1662"/>
      <c r="E11" s="988"/>
      <c r="F11" s="988"/>
      <c r="G11" s="988"/>
      <c r="H11" s="988"/>
      <c r="I11" s="988"/>
      <c r="J11" s="1131"/>
      <c r="AG11" s="980"/>
      <c r="BL11" s="981"/>
      <c r="BS11" s="981"/>
    </row>
    <row r="12" spans="1:170" s="973" customFormat="1" ht="15" customHeight="1">
      <c r="A12" s="1130"/>
      <c r="B12" s="1665"/>
      <c r="C12" s="987"/>
      <c r="D12" s="1662"/>
      <c r="E12" s="988"/>
      <c r="F12" s="988"/>
      <c r="G12" s="988"/>
      <c r="H12" s="988"/>
      <c r="I12" s="988"/>
      <c r="J12" s="1131"/>
      <c r="AG12" s="980"/>
      <c r="BL12" s="981"/>
      <c r="BS12" s="981"/>
    </row>
    <row r="13" spans="1:170" s="973" customFormat="1" ht="15" customHeight="1">
      <c r="A13" s="1130"/>
      <c r="B13" s="1665"/>
      <c r="C13" s="987"/>
      <c r="D13" s="1662"/>
      <c r="E13" s="988"/>
      <c r="F13" s="988"/>
      <c r="G13" s="988"/>
      <c r="H13" s="988"/>
      <c r="I13" s="988"/>
      <c r="J13" s="1131"/>
      <c r="AG13" s="980"/>
      <c r="BL13" s="981"/>
      <c r="BS13" s="981"/>
    </row>
    <row r="14" spans="1:170" s="973" customFormat="1" ht="15" customHeight="1">
      <c r="A14" s="1130"/>
      <c r="B14" s="1665"/>
      <c r="C14" s="987"/>
      <c r="D14" s="1662"/>
      <c r="E14" s="988"/>
      <c r="F14" s="988"/>
      <c r="G14" s="988"/>
      <c r="H14" s="988"/>
      <c r="I14" s="988"/>
      <c r="J14" s="1131"/>
      <c r="AG14" s="980"/>
      <c r="BL14" s="981"/>
      <c r="BS14" s="981"/>
    </row>
    <row r="15" spans="1:170" s="973" customFormat="1" ht="15" customHeight="1">
      <c r="A15" s="1130"/>
      <c r="B15" s="1665"/>
      <c r="C15" s="987"/>
      <c r="D15" s="1663"/>
      <c r="E15" s="988"/>
      <c r="F15" s="988"/>
      <c r="G15" s="988"/>
      <c r="H15" s="988"/>
      <c r="I15" s="988"/>
      <c r="J15" s="1131"/>
      <c r="AG15" s="980"/>
      <c r="BL15" s="981"/>
      <c r="BS15" s="981"/>
    </row>
    <row r="16" spans="1:170" s="973" customFormat="1">
      <c r="A16" s="1130"/>
      <c r="B16" s="1665"/>
      <c r="C16" s="987"/>
      <c r="D16" s="1661" t="s">
        <v>775</v>
      </c>
      <c r="E16" s="988"/>
      <c r="F16" s="988"/>
      <c r="G16" s="988"/>
      <c r="H16" s="988"/>
      <c r="I16" s="988"/>
      <c r="J16" s="1131"/>
      <c r="AG16" s="980"/>
      <c r="BL16" s="981"/>
      <c r="BS16" s="981"/>
    </row>
    <row r="17" spans="1:71" s="973" customFormat="1" ht="15" customHeight="1">
      <c r="A17" s="1130"/>
      <c r="B17" s="1665"/>
      <c r="C17" s="987"/>
      <c r="D17" s="1662"/>
      <c r="E17" s="988"/>
      <c r="F17" s="988"/>
      <c r="G17" s="988"/>
      <c r="H17" s="988"/>
      <c r="I17" s="988"/>
      <c r="J17" s="1131"/>
      <c r="AG17" s="980"/>
      <c r="BL17" s="981"/>
      <c r="BS17" s="981"/>
    </row>
    <row r="18" spans="1:71" s="973" customFormat="1" ht="15" customHeight="1">
      <c r="A18" s="1130"/>
      <c r="B18" s="1665"/>
      <c r="C18" s="987"/>
      <c r="D18" s="1662"/>
      <c r="E18" s="988"/>
      <c r="F18" s="988"/>
      <c r="G18" s="988"/>
      <c r="H18" s="988"/>
      <c r="I18" s="988"/>
      <c r="J18" s="1131"/>
      <c r="AG18" s="980"/>
      <c r="BL18" s="981"/>
      <c r="BS18" s="981"/>
    </row>
    <row r="19" spans="1:71" s="973" customFormat="1" ht="15" customHeight="1">
      <c r="A19" s="1130"/>
      <c r="B19" s="1665"/>
      <c r="C19" s="987"/>
      <c r="D19" s="1662"/>
      <c r="E19" s="988"/>
      <c r="F19" s="988"/>
      <c r="G19" s="988"/>
      <c r="H19" s="988"/>
      <c r="I19" s="988"/>
      <c r="J19" s="1131"/>
      <c r="AG19" s="980"/>
      <c r="BL19" s="981"/>
      <c r="BS19" s="981"/>
    </row>
    <row r="20" spans="1:71" s="973" customFormat="1" ht="15" customHeight="1">
      <c r="A20" s="1130"/>
      <c r="B20" s="1665"/>
      <c r="C20" s="987"/>
      <c r="D20" s="1662"/>
      <c r="E20" s="988"/>
      <c r="F20" s="988"/>
      <c r="G20" s="988"/>
      <c r="H20" s="988"/>
      <c r="I20" s="988"/>
      <c r="J20" s="1131"/>
      <c r="AG20" s="980"/>
      <c r="BL20" s="981"/>
      <c r="BS20" s="981"/>
    </row>
    <row r="21" spans="1:71" s="973" customFormat="1" ht="15" customHeight="1">
      <c r="A21" s="1130"/>
      <c r="B21" s="1665"/>
      <c r="C21" s="987"/>
      <c r="D21" s="1663"/>
      <c r="E21" s="988"/>
      <c r="F21" s="988"/>
      <c r="G21" s="988"/>
      <c r="H21" s="988"/>
      <c r="I21" s="988"/>
      <c r="J21" s="1131"/>
      <c r="AG21" s="980"/>
      <c r="BL21" s="981"/>
      <c r="BS21" s="981"/>
    </row>
    <row r="22" spans="1:71" s="973" customFormat="1">
      <c r="A22" s="1130"/>
      <c r="B22" s="1665"/>
      <c r="C22" s="987"/>
      <c r="D22" s="1661" t="s">
        <v>776</v>
      </c>
      <c r="E22" s="988"/>
      <c r="F22" s="988"/>
      <c r="G22" s="988"/>
      <c r="H22" s="988"/>
      <c r="I22" s="988"/>
      <c r="J22" s="1131"/>
      <c r="AG22" s="980"/>
      <c r="BL22" s="981"/>
      <c r="BS22" s="981"/>
    </row>
    <row r="23" spans="1:71" s="973" customFormat="1" ht="15" customHeight="1">
      <c r="A23" s="1130"/>
      <c r="B23" s="1087"/>
      <c r="C23" s="987"/>
      <c r="D23" s="1662"/>
      <c r="E23" s="988"/>
      <c r="F23" s="988"/>
      <c r="G23" s="988"/>
      <c r="H23" s="988"/>
      <c r="I23" s="988"/>
      <c r="J23" s="1131"/>
      <c r="AG23" s="980"/>
      <c r="BL23" s="981"/>
      <c r="BS23" s="981"/>
    </row>
    <row r="24" spans="1:71" s="973" customFormat="1" ht="15" customHeight="1">
      <c r="A24" s="1130"/>
      <c r="B24" s="1087"/>
      <c r="C24" s="987"/>
      <c r="D24" s="1662"/>
      <c r="E24" s="988"/>
      <c r="F24" s="988"/>
      <c r="G24" s="988"/>
      <c r="H24" s="988"/>
      <c r="I24" s="988"/>
      <c r="J24" s="1131"/>
      <c r="AG24" s="980"/>
      <c r="BL24" s="981"/>
      <c r="BS24" s="981"/>
    </row>
    <row r="25" spans="1:71" s="973" customFormat="1" ht="15" customHeight="1">
      <c r="A25" s="1130"/>
      <c r="B25" s="1087"/>
      <c r="C25" s="987"/>
      <c r="D25" s="1662"/>
      <c r="E25" s="988"/>
      <c r="F25" s="988"/>
      <c r="G25" s="988"/>
      <c r="H25" s="988"/>
      <c r="I25" s="988"/>
      <c r="J25" s="1131"/>
      <c r="AG25" s="980"/>
      <c r="BL25" s="981"/>
      <c r="BS25" s="981"/>
    </row>
    <row r="26" spans="1:71" s="973" customFormat="1" ht="15" customHeight="1">
      <c r="A26" s="1130"/>
      <c r="B26" s="1087"/>
      <c r="C26" s="987"/>
      <c r="D26" s="1662"/>
      <c r="E26" s="988"/>
      <c r="F26" s="988"/>
      <c r="G26" s="988"/>
      <c r="H26" s="988"/>
      <c r="I26" s="988"/>
      <c r="J26" s="1131"/>
      <c r="AG26" s="980"/>
      <c r="BL26" s="981"/>
      <c r="BS26" s="981"/>
    </row>
    <row r="27" spans="1:71" s="973" customFormat="1" ht="15" customHeight="1">
      <c r="A27" s="1130"/>
      <c r="B27" s="1087"/>
      <c r="C27" s="987"/>
      <c r="D27" s="1663"/>
      <c r="E27" s="988"/>
      <c r="F27" s="988"/>
      <c r="G27" s="988"/>
      <c r="H27" s="988"/>
      <c r="I27" s="988"/>
      <c r="J27" s="1131"/>
      <c r="AG27" s="980"/>
      <c r="BL27" s="981"/>
      <c r="BS27" s="981"/>
    </row>
    <row r="28" spans="1:71" s="973" customFormat="1">
      <c r="A28" s="1130"/>
      <c r="B28" s="987"/>
      <c r="C28" s="987"/>
      <c r="D28" s="1661" t="s">
        <v>777</v>
      </c>
      <c r="E28" s="988"/>
      <c r="F28" s="988"/>
      <c r="G28" s="988"/>
      <c r="H28" s="988"/>
      <c r="I28" s="988"/>
      <c r="J28" s="1131"/>
      <c r="AG28" s="980"/>
      <c r="BL28" s="981"/>
      <c r="BS28" s="981"/>
    </row>
    <row r="29" spans="1:71" s="973" customFormat="1" ht="15" customHeight="1">
      <c r="A29" s="1130"/>
      <c r="B29" s="987"/>
      <c r="C29" s="987"/>
      <c r="D29" s="1662"/>
      <c r="E29" s="988"/>
      <c r="F29" s="988"/>
      <c r="G29" s="988"/>
      <c r="H29" s="988"/>
      <c r="I29" s="988"/>
      <c r="J29" s="1131"/>
      <c r="AG29" s="980"/>
      <c r="BL29" s="981"/>
      <c r="BS29" s="981"/>
    </row>
    <row r="30" spans="1:71" s="973" customFormat="1" ht="15" customHeight="1">
      <c r="A30" s="1130"/>
      <c r="B30" s="987"/>
      <c r="C30" s="987"/>
      <c r="D30" s="1662"/>
      <c r="E30" s="988"/>
      <c r="F30" s="988"/>
      <c r="G30" s="988"/>
      <c r="H30" s="988"/>
      <c r="I30" s="988"/>
      <c r="J30" s="1131"/>
      <c r="AG30" s="980"/>
      <c r="BL30" s="981"/>
      <c r="BS30" s="981"/>
    </row>
    <row r="31" spans="1:71" s="973" customFormat="1" ht="15" customHeight="1">
      <c r="A31" s="1130"/>
      <c r="B31" s="987"/>
      <c r="C31" s="987"/>
      <c r="D31" s="1662"/>
      <c r="E31" s="988"/>
      <c r="F31" s="988"/>
      <c r="G31" s="988"/>
      <c r="H31" s="988"/>
      <c r="I31" s="988"/>
      <c r="J31" s="1131"/>
      <c r="AG31" s="980"/>
      <c r="BL31" s="981"/>
      <c r="BS31" s="981"/>
    </row>
    <row r="32" spans="1:71" s="973" customFormat="1" ht="15" customHeight="1">
      <c r="A32" s="1130"/>
      <c r="B32" s="987"/>
      <c r="C32" s="987"/>
      <c r="D32" s="1662"/>
      <c r="E32" s="988"/>
      <c r="F32" s="988"/>
      <c r="G32" s="988"/>
      <c r="H32" s="988"/>
      <c r="I32" s="988"/>
      <c r="J32" s="1131"/>
      <c r="AG32" s="980"/>
      <c r="BL32" s="981"/>
      <c r="BS32" s="981"/>
    </row>
    <row r="33" spans="1:71" s="973" customFormat="1" ht="15" customHeight="1">
      <c r="A33" s="1130"/>
      <c r="B33" s="987"/>
      <c r="C33" s="987"/>
      <c r="D33" s="1663"/>
      <c r="E33" s="988"/>
      <c r="F33" s="988"/>
      <c r="G33" s="988"/>
      <c r="H33" s="988"/>
      <c r="I33" s="988"/>
      <c r="J33" s="1131"/>
      <c r="AG33" s="980"/>
      <c r="BL33" s="981"/>
      <c r="BS33" s="981"/>
    </row>
    <row r="34" spans="1:71" s="973" customFormat="1">
      <c r="A34" s="1130"/>
      <c r="B34" s="987"/>
      <c r="C34" s="987"/>
      <c r="D34" s="1661" t="s">
        <v>778</v>
      </c>
      <c r="E34" s="988"/>
      <c r="F34" s="988"/>
      <c r="G34" s="988"/>
      <c r="H34" s="988"/>
      <c r="I34" s="988"/>
      <c r="J34" s="1131"/>
      <c r="AG34" s="980"/>
      <c r="BL34" s="981"/>
      <c r="BS34" s="981"/>
    </row>
    <row r="35" spans="1:71" s="973" customFormat="1" ht="15" customHeight="1">
      <c r="A35" s="1130"/>
      <c r="B35" s="987"/>
      <c r="C35" s="987"/>
      <c r="D35" s="1662"/>
      <c r="E35" s="988"/>
      <c r="F35" s="988"/>
      <c r="G35" s="988"/>
      <c r="H35" s="988"/>
      <c r="I35" s="988"/>
      <c r="J35" s="1131"/>
      <c r="AG35" s="980"/>
      <c r="BL35" s="981"/>
      <c r="BS35" s="981"/>
    </row>
    <row r="36" spans="1:71" s="973" customFormat="1" ht="15" customHeight="1">
      <c r="A36" s="1130"/>
      <c r="B36" s="987"/>
      <c r="C36" s="987"/>
      <c r="D36" s="1662"/>
      <c r="E36" s="988"/>
      <c r="F36" s="988"/>
      <c r="G36" s="988"/>
      <c r="H36" s="988"/>
      <c r="I36" s="988"/>
      <c r="J36" s="1131"/>
      <c r="AG36" s="980"/>
      <c r="BL36" s="981"/>
      <c r="BS36" s="981"/>
    </row>
    <row r="37" spans="1:71" s="973" customFormat="1" ht="15" customHeight="1">
      <c r="A37" s="1130"/>
      <c r="B37" s="987"/>
      <c r="C37" s="987"/>
      <c r="D37" s="1662"/>
      <c r="E37" s="988"/>
      <c r="F37" s="988"/>
      <c r="G37" s="988"/>
      <c r="H37" s="988"/>
      <c r="I37" s="988"/>
      <c r="J37" s="1131"/>
      <c r="AG37" s="980"/>
      <c r="BL37" s="981"/>
      <c r="BS37" s="981"/>
    </row>
    <row r="38" spans="1:71" s="973" customFormat="1" ht="15" customHeight="1">
      <c r="A38" s="1130"/>
      <c r="B38" s="987"/>
      <c r="C38" s="987"/>
      <c r="D38" s="1662"/>
      <c r="E38" s="988"/>
      <c r="F38" s="988"/>
      <c r="G38" s="988"/>
      <c r="H38" s="988"/>
      <c r="I38" s="988"/>
      <c r="J38" s="1131"/>
      <c r="AG38" s="980"/>
      <c r="BL38" s="981"/>
      <c r="BS38" s="981"/>
    </row>
    <row r="39" spans="1:71" s="973" customFormat="1" ht="15" customHeight="1">
      <c r="A39" s="1130"/>
      <c r="B39" s="987"/>
      <c r="C39" s="987"/>
      <c r="D39" s="1663"/>
      <c r="E39" s="988"/>
      <c r="F39" s="988"/>
      <c r="G39" s="988"/>
      <c r="H39" s="988"/>
      <c r="I39" s="988"/>
      <c r="J39" s="1131"/>
      <c r="AG39" s="980"/>
      <c r="BL39" s="981"/>
      <c r="BS39" s="981"/>
    </row>
    <row r="40" spans="1:71" s="973" customFormat="1">
      <c r="A40" s="1130"/>
      <c r="B40" s="987"/>
      <c r="C40" s="987"/>
      <c r="D40" s="1661" t="s">
        <v>779</v>
      </c>
      <c r="E40" s="988"/>
      <c r="F40" s="988"/>
      <c r="G40" s="988"/>
      <c r="H40" s="988"/>
      <c r="I40" s="988"/>
      <c r="J40" s="1131"/>
      <c r="AG40" s="980"/>
      <c r="BL40" s="981"/>
      <c r="BS40" s="981"/>
    </row>
    <row r="41" spans="1:71" s="973" customFormat="1" ht="15" customHeight="1">
      <c r="A41" s="1130"/>
      <c r="B41" s="987"/>
      <c r="C41" s="987"/>
      <c r="D41" s="1662"/>
      <c r="E41" s="988"/>
      <c r="F41" s="988"/>
      <c r="G41" s="988"/>
      <c r="H41" s="988"/>
      <c r="I41" s="988"/>
      <c r="J41" s="1131"/>
      <c r="AG41" s="980"/>
      <c r="BL41" s="981"/>
      <c r="BS41" s="981"/>
    </row>
    <row r="42" spans="1:71" s="973" customFormat="1" ht="15" customHeight="1">
      <c r="A42" s="1130"/>
      <c r="B42" s="987"/>
      <c r="C42" s="987"/>
      <c r="D42" s="1662"/>
      <c r="E42" s="988"/>
      <c r="F42" s="988"/>
      <c r="G42" s="988"/>
      <c r="H42" s="988"/>
      <c r="I42" s="988"/>
      <c r="J42" s="1131"/>
      <c r="AG42" s="980"/>
      <c r="BL42" s="981"/>
      <c r="BS42" s="981"/>
    </row>
    <row r="43" spans="1:71" s="973" customFormat="1" ht="15" customHeight="1">
      <c r="A43" s="1130"/>
      <c r="B43" s="987"/>
      <c r="C43" s="987"/>
      <c r="D43" s="1662"/>
      <c r="E43" s="988"/>
      <c r="F43" s="988"/>
      <c r="G43" s="988"/>
      <c r="H43" s="988"/>
      <c r="I43" s="988"/>
      <c r="J43" s="1131"/>
      <c r="AG43" s="980"/>
      <c r="BL43" s="981"/>
      <c r="BS43" s="981"/>
    </row>
    <row r="44" spans="1:71" s="973" customFormat="1" ht="15" customHeight="1">
      <c r="A44" s="1130"/>
      <c r="B44" s="987"/>
      <c r="C44" s="987"/>
      <c r="D44" s="1662"/>
      <c r="E44" s="988"/>
      <c r="F44" s="988"/>
      <c r="G44" s="988"/>
      <c r="H44" s="988"/>
      <c r="I44" s="988"/>
      <c r="J44" s="1131"/>
      <c r="AG44" s="980"/>
      <c r="BL44" s="981"/>
      <c r="BS44" s="981"/>
    </row>
    <row r="45" spans="1:71" s="973" customFormat="1" ht="15" customHeight="1">
      <c r="A45" s="1130"/>
      <c r="B45" s="987"/>
      <c r="C45" s="987"/>
      <c r="D45" s="1663"/>
      <c r="E45" s="988"/>
      <c r="F45" s="988"/>
      <c r="G45" s="988"/>
      <c r="H45" s="988"/>
      <c r="I45" s="988"/>
      <c r="J45" s="1131"/>
      <c r="AG45" s="980"/>
      <c r="BL45" s="981"/>
      <c r="BS45" s="981"/>
    </row>
    <row r="46" spans="1:71" s="973" customFormat="1">
      <c r="A46" s="1130"/>
      <c r="B46" s="987"/>
      <c r="C46" s="987"/>
      <c r="D46" s="1661" t="s">
        <v>780</v>
      </c>
      <c r="E46" s="988"/>
      <c r="F46" s="988"/>
      <c r="G46" s="988"/>
      <c r="H46" s="988"/>
      <c r="I46" s="988"/>
      <c r="J46" s="1131"/>
      <c r="AG46" s="980"/>
      <c r="BL46" s="981"/>
      <c r="BS46" s="981"/>
    </row>
    <row r="47" spans="1:71" s="973" customFormat="1" ht="15" customHeight="1">
      <c r="A47" s="1130"/>
      <c r="B47" s="987"/>
      <c r="C47" s="987"/>
      <c r="D47" s="1662"/>
      <c r="E47" s="988"/>
      <c r="F47" s="988"/>
      <c r="G47" s="988"/>
      <c r="H47" s="988"/>
      <c r="I47" s="988"/>
      <c r="J47" s="1131"/>
      <c r="AG47" s="980"/>
      <c r="BL47" s="981"/>
      <c r="BS47" s="981"/>
    </row>
    <row r="48" spans="1:71" s="973" customFormat="1" ht="15" customHeight="1">
      <c r="A48" s="1130"/>
      <c r="B48" s="987"/>
      <c r="C48" s="987"/>
      <c r="D48" s="1662"/>
      <c r="E48" s="988"/>
      <c r="F48" s="988"/>
      <c r="G48" s="988"/>
      <c r="H48" s="988"/>
      <c r="I48" s="988"/>
      <c r="J48" s="1131"/>
      <c r="AG48" s="980"/>
      <c r="BL48" s="981"/>
      <c r="BS48" s="981"/>
    </row>
    <row r="49" spans="1:71" s="973" customFormat="1" ht="15" customHeight="1">
      <c r="A49" s="1130"/>
      <c r="B49" s="987"/>
      <c r="C49" s="987"/>
      <c r="D49" s="1662"/>
      <c r="E49" s="988"/>
      <c r="F49" s="988"/>
      <c r="G49" s="988"/>
      <c r="H49" s="988"/>
      <c r="I49" s="988"/>
      <c r="J49" s="1131"/>
      <c r="AG49" s="980"/>
      <c r="BL49" s="981"/>
      <c r="BS49" s="981"/>
    </row>
    <row r="50" spans="1:71" s="973" customFormat="1" ht="15" customHeight="1">
      <c r="A50" s="1130"/>
      <c r="B50" s="987"/>
      <c r="C50" s="987"/>
      <c r="D50" s="1662"/>
      <c r="E50" s="988"/>
      <c r="F50" s="988"/>
      <c r="G50" s="988"/>
      <c r="H50" s="988"/>
      <c r="I50" s="988"/>
      <c r="J50" s="1131"/>
      <c r="AG50" s="980"/>
      <c r="BL50" s="981"/>
      <c r="BS50" s="981"/>
    </row>
    <row r="51" spans="1:71" s="973" customFormat="1" ht="15" customHeight="1">
      <c r="A51" s="1130"/>
      <c r="B51" s="987"/>
      <c r="C51" s="987"/>
      <c r="D51" s="1663"/>
      <c r="E51" s="988"/>
      <c r="F51" s="988"/>
      <c r="G51" s="988"/>
      <c r="H51" s="988"/>
      <c r="I51" s="988"/>
      <c r="J51" s="1131"/>
      <c r="AG51" s="980"/>
      <c r="BL51" s="981"/>
      <c r="BS51" s="981"/>
    </row>
    <row r="52" spans="1:71" s="973" customFormat="1">
      <c r="A52" s="1130"/>
      <c r="B52" s="987"/>
      <c r="C52" s="987"/>
      <c r="D52" s="1661" t="s">
        <v>781</v>
      </c>
      <c r="E52" s="988"/>
      <c r="F52" s="988"/>
      <c r="G52" s="988"/>
      <c r="H52" s="988"/>
      <c r="I52" s="988"/>
      <c r="J52" s="1131"/>
      <c r="AG52" s="980"/>
      <c r="BL52" s="981"/>
      <c r="BS52" s="981"/>
    </row>
    <row r="53" spans="1:71" s="973" customFormat="1" ht="15" customHeight="1">
      <c r="A53" s="1134"/>
      <c r="B53" s="990"/>
      <c r="C53" s="990"/>
      <c r="D53" s="1662"/>
      <c r="E53" s="991"/>
      <c r="F53" s="991"/>
      <c r="G53" s="991"/>
      <c r="H53" s="991"/>
      <c r="I53" s="991"/>
      <c r="J53" s="1135"/>
      <c r="AG53" s="980"/>
      <c r="BL53" s="981"/>
      <c r="BS53" s="981"/>
    </row>
    <row r="54" spans="1:71" s="973" customFormat="1" ht="15" customHeight="1">
      <c r="A54" s="1134"/>
      <c r="B54" s="990"/>
      <c r="C54" s="990"/>
      <c r="D54" s="1662"/>
      <c r="E54" s="991"/>
      <c r="F54" s="991"/>
      <c r="G54" s="991"/>
      <c r="H54" s="991"/>
      <c r="I54" s="991"/>
      <c r="J54" s="1135"/>
      <c r="AG54" s="980"/>
      <c r="BL54" s="981"/>
      <c r="BS54" s="981"/>
    </row>
    <row r="55" spans="1:71" s="973" customFormat="1" ht="15" customHeight="1">
      <c r="A55" s="1134"/>
      <c r="B55" s="990"/>
      <c r="C55" s="990"/>
      <c r="D55" s="1662"/>
      <c r="E55" s="991"/>
      <c r="F55" s="991"/>
      <c r="G55" s="991"/>
      <c r="H55" s="991"/>
      <c r="I55" s="991"/>
      <c r="J55" s="1135"/>
      <c r="AG55" s="980"/>
      <c r="BL55" s="981"/>
      <c r="BS55" s="981"/>
    </row>
    <row r="56" spans="1:71" s="973" customFormat="1" ht="15" customHeight="1">
      <c r="A56" s="1134"/>
      <c r="B56" s="990"/>
      <c r="C56" s="990"/>
      <c r="D56" s="1662"/>
      <c r="E56" s="991"/>
      <c r="F56" s="991"/>
      <c r="G56" s="991"/>
      <c r="H56" s="991"/>
      <c r="I56" s="991"/>
      <c r="J56" s="1135"/>
      <c r="AG56" s="980"/>
      <c r="BL56" s="981"/>
      <c r="BS56" s="981"/>
    </row>
    <row r="57" spans="1:71" s="973" customFormat="1" ht="15.75" customHeight="1" thickBot="1">
      <c r="A57" s="1132"/>
      <c r="B57" s="1036"/>
      <c r="C57" s="1036"/>
      <c r="D57" s="1664"/>
      <c r="E57" s="1009"/>
      <c r="F57" s="1009"/>
      <c r="G57" s="1009"/>
      <c r="H57" s="1009"/>
      <c r="I57" s="1009"/>
      <c r="J57" s="1133"/>
      <c r="AG57" s="980"/>
      <c r="BL57" s="981"/>
      <c r="BS57" s="981"/>
    </row>
    <row r="58" spans="1:71" s="973" customFormat="1" ht="15" thickTop="1">
      <c r="A58" s="1128"/>
      <c r="B58" s="1666" t="s">
        <v>416</v>
      </c>
      <c r="C58" s="1035" t="s">
        <v>769</v>
      </c>
      <c r="D58" s="1035"/>
      <c r="E58" s="996" t="s">
        <v>782</v>
      </c>
      <c r="F58" s="996"/>
      <c r="G58" s="996"/>
      <c r="H58" s="996"/>
      <c r="I58" s="996"/>
      <c r="J58" s="1129"/>
      <c r="AG58" s="980"/>
      <c r="BL58" s="981"/>
      <c r="BS58" s="981"/>
    </row>
    <row r="59" spans="1:71" s="973" customFormat="1" ht="15" customHeight="1">
      <c r="A59" s="1130"/>
      <c r="B59" s="1667"/>
      <c r="C59" s="987" t="s">
        <v>771</v>
      </c>
      <c r="D59" s="987"/>
      <c r="E59" s="988" t="s">
        <v>782</v>
      </c>
      <c r="F59" s="988"/>
      <c r="G59" s="988"/>
      <c r="H59" s="988"/>
      <c r="I59" s="988"/>
      <c r="J59" s="1131"/>
      <c r="AG59" s="980"/>
      <c r="BL59" s="981"/>
      <c r="BS59" s="981"/>
    </row>
    <row r="60" spans="1:71" s="973" customFormat="1" ht="15" customHeight="1">
      <c r="A60" s="1130"/>
      <c r="B60" s="1667"/>
      <c r="C60" s="987" t="s">
        <v>772</v>
      </c>
      <c r="D60" s="987"/>
      <c r="E60" s="988" t="s">
        <v>782</v>
      </c>
      <c r="F60" s="988"/>
      <c r="G60" s="988"/>
      <c r="H60" s="988"/>
      <c r="I60" s="988"/>
      <c r="J60" s="1131"/>
      <c r="AG60" s="980"/>
      <c r="BL60" s="981"/>
      <c r="BS60" s="981"/>
    </row>
    <row r="61" spans="1:71" s="973" customFormat="1" ht="15" customHeight="1">
      <c r="A61" s="1130"/>
      <c r="B61" s="1667"/>
      <c r="C61" s="987" t="s">
        <v>773</v>
      </c>
      <c r="D61" s="987"/>
      <c r="E61" s="988" t="s">
        <v>782</v>
      </c>
      <c r="F61" s="988"/>
      <c r="G61" s="988"/>
      <c r="H61" s="988"/>
      <c r="I61" s="988"/>
      <c r="J61" s="1131"/>
      <c r="AG61" s="980"/>
      <c r="BL61" s="981"/>
      <c r="BS61" s="981"/>
    </row>
    <row r="62" spans="1:71" s="973" customFormat="1" ht="15" customHeight="1">
      <c r="A62" s="1130"/>
      <c r="B62" s="1667"/>
      <c r="C62" s="987"/>
      <c r="D62" s="987"/>
      <c r="E62" s="988" t="s">
        <v>782</v>
      </c>
      <c r="F62" s="988"/>
      <c r="G62" s="988"/>
      <c r="H62" s="988"/>
      <c r="I62" s="988"/>
      <c r="J62" s="1131"/>
      <c r="AG62" s="980"/>
      <c r="BL62" s="981"/>
      <c r="BS62" s="981"/>
    </row>
    <row r="63" spans="1:71" s="973" customFormat="1" ht="15.75" customHeight="1" thickBot="1">
      <c r="A63" s="1132"/>
      <c r="B63" s="1668"/>
      <c r="C63" s="1036"/>
      <c r="D63" s="1036"/>
      <c r="E63" s="1009" t="s">
        <v>782</v>
      </c>
      <c r="F63" s="1009"/>
      <c r="G63" s="1009"/>
      <c r="H63" s="1009"/>
      <c r="I63" s="1009"/>
      <c r="J63" s="1133"/>
      <c r="AG63" s="980"/>
      <c r="BL63" s="981"/>
      <c r="BS63" s="981"/>
    </row>
    <row r="64" spans="1:71" s="984" customFormat="1" ht="15" thickTop="1">
      <c r="A64" s="1083">
        <v>43</v>
      </c>
      <c r="B64" s="1676" t="s">
        <v>416</v>
      </c>
      <c r="C64" s="1673" t="s">
        <v>773</v>
      </c>
      <c r="D64" s="1049"/>
      <c r="E64" s="983" t="s">
        <v>783</v>
      </c>
      <c r="F64" s="983"/>
      <c r="G64" s="983"/>
      <c r="H64" s="983"/>
      <c r="I64" s="983" t="s">
        <v>419</v>
      </c>
      <c r="J64" s="1058"/>
      <c r="AG64" s="1059"/>
      <c r="AN64" s="1027" t="s">
        <v>784</v>
      </c>
      <c r="AO64" s="1027"/>
    </row>
    <row r="65" spans="1:76" s="1049" customFormat="1" ht="15" customHeight="1">
      <c r="A65" s="1083">
        <v>44</v>
      </c>
      <c r="B65" s="1662"/>
      <c r="C65" s="1674"/>
      <c r="E65" s="1048" t="s">
        <v>418</v>
      </c>
      <c r="F65" s="1048"/>
      <c r="G65" s="1048"/>
      <c r="H65" s="1048"/>
      <c r="I65" s="1048" t="s">
        <v>419</v>
      </c>
      <c r="J65" s="1085"/>
      <c r="AG65" s="1030"/>
      <c r="AN65" s="1070"/>
      <c r="AO65" s="1070"/>
    </row>
    <row r="66" spans="1:76" s="1049" customFormat="1" ht="15" customHeight="1">
      <c r="A66" s="1083">
        <v>45</v>
      </c>
      <c r="B66" s="1662"/>
      <c r="C66" s="1674"/>
      <c r="E66" s="1048" t="s">
        <v>785</v>
      </c>
      <c r="F66" s="1048"/>
      <c r="G66" s="1048"/>
      <c r="H66" s="1048"/>
      <c r="I66" s="1048" t="s">
        <v>419</v>
      </c>
      <c r="J66" s="1085"/>
      <c r="AG66" s="1030"/>
      <c r="AN66" s="1070"/>
      <c r="AO66" s="1070"/>
    </row>
    <row r="67" spans="1:76" s="1049" customFormat="1" ht="15" customHeight="1">
      <c r="A67" s="1083">
        <v>46</v>
      </c>
      <c r="B67" s="1662"/>
      <c r="C67" s="1675"/>
      <c r="E67" s="1048" t="s">
        <v>425</v>
      </c>
      <c r="F67" s="1048"/>
      <c r="G67" s="1048"/>
      <c r="H67" s="1048"/>
      <c r="I67" s="1048" t="s">
        <v>419</v>
      </c>
      <c r="J67" s="1085"/>
      <c r="AG67" s="1030"/>
      <c r="AN67" s="1070"/>
      <c r="AO67" s="1070"/>
    </row>
    <row r="68" spans="1:76" s="1010" customFormat="1" ht="15" customHeight="1" thickBot="1">
      <c r="A68" s="1083">
        <v>47</v>
      </c>
      <c r="B68" s="1664"/>
      <c r="C68" s="1073" t="s">
        <v>786</v>
      </c>
      <c r="D68" s="1112"/>
      <c r="E68" s="1009"/>
      <c r="F68" s="1009"/>
      <c r="G68" s="1009"/>
      <c r="H68" s="1009"/>
      <c r="I68" s="1009" t="s">
        <v>419</v>
      </c>
      <c r="J68" s="1060"/>
      <c r="AG68" s="1011"/>
      <c r="AN68" s="1061"/>
      <c r="AO68" s="1061"/>
    </row>
    <row r="69" spans="1:76" s="1035" customFormat="1" ht="15" thickTop="1">
      <c r="A69" s="995"/>
      <c r="B69" s="1681"/>
      <c r="C69" s="1035" t="s">
        <v>787</v>
      </c>
      <c r="D69" s="1035" t="s">
        <v>788</v>
      </c>
      <c r="E69" s="996"/>
      <c r="F69" s="996"/>
      <c r="G69" s="996"/>
      <c r="H69" s="996"/>
      <c r="I69" s="996"/>
      <c r="J69" s="997"/>
      <c r="AG69" s="1051"/>
      <c r="BL69" s="1052"/>
      <c r="BS69" s="1052"/>
    </row>
    <row r="70" spans="1:76" s="987" customFormat="1">
      <c r="A70" s="986"/>
      <c r="B70" s="1682"/>
      <c r="C70" s="987" t="s">
        <v>789</v>
      </c>
      <c r="D70" s="1127" t="s">
        <v>790</v>
      </c>
      <c r="E70" s="988"/>
      <c r="F70" s="988"/>
      <c r="G70" s="988"/>
      <c r="H70" s="988"/>
      <c r="I70" s="988"/>
      <c r="J70" s="1001"/>
      <c r="AG70" s="989"/>
      <c r="BL70" s="1126"/>
      <c r="BS70" s="1126"/>
    </row>
    <row r="71" spans="1:76" s="987" customFormat="1">
      <c r="A71" s="986"/>
      <c r="B71" s="1682"/>
      <c r="C71" s="987" t="s">
        <v>791</v>
      </c>
      <c r="D71" s="987" t="s">
        <v>792</v>
      </c>
      <c r="E71" s="988"/>
      <c r="F71" s="988"/>
      <c r="G71" s="988"/>
      <c r="H71" s="988"/>
      <c r="I71" s="988"/>
      <c r="J71" s="1001"/>
      <c r="AG71" s="989"/>
      <c r="BL71" s="1126"/>
      <c r="BS71" s="1126"/>
    </row>
    <row r="72" spans="1:76" s="987" customFormat="1">
      <c r="A72" s="986"/>
      <c r="B72" s="1682"/>
      <c r="C72" s="987" t="s">
        <v>793</v>
      </c>
      <c r="D72" s="987" t="s">
        <v>794</v>
      </c>
      <c r="E72" s="988"/>
      <c r="F72" s="988"/>
      <c r="G72" s="988"/>
      <c r="H72" s="988"/>
      <c r="I72" s="988"/>
      <c r="J72" s="1001"/>
      <c r="AG72" s="989"/>
      <c r="BL72" s="1126"/>
      <c r="BS72" s="1126"/>
    </row>
    <row r="73" spans="1:76" s="987" customFormat="1">
      <c r="A73" s="986"/>
      <c r="B73" s="1682"/>
      <c r="C73" s="987" t="s">
        <v>795</v>
      </c>
      <c r="D73" s="987" t="s">
        <v>796</v>
      </c>
      <c r="E73" s="988"/>
      <c r="F73" s="988"/>
      <c r="G73" s="988"/>
      <c r="H73" s="988"/>
      <c r="I73" s="988"/>
      <c r="J73" s="1001"/>
      <c r="AG73" s="989"/>
      <c r="BL73" s="1126"/>
      <c r="BS73" s="1126"/>
    </row>
    <row r="74" spans="1:76" s="987" customFormat="1">
      <c r="A74" s="986"/>
      <c r="B74" s="1682"/>
      <c r="C74" s="987" t="s">
        <v>797</v>
      </c>
      <c r="D74" s="987" t="s">
        <v>798</v>
      </c>
      <c r="E74" s="988"/>
      <c r="F74" s="988"/>
      <c r="G74" s="988"/>
      <c r="H74" s="988"/>
      <c r="I74" s="988"/>
      <c r="J74" s="1001"/>
      <c r="AG74" s="989"/>
      <c r="BL74" s="1126"/>
      <c r="BS74" s="1126"/>
    </row>
    <row r="75" spans="1:76" s="1036" customFormat="1" ht="15" thickBot="1">
      <c r="A75" s="1007"/>
      <c r="B75" s="1683"/>
      <c r="C75" s="1036" t="s">
        <v>799</v>
      </c>
      <c r="D75" s="1036" t="s">
        <v>800</v>
      </c>
      <c r="E75" s="1009"/>
      <c r="F75" s="1009"/>
      <c r="G75" s="1009"/>
      <c r="H75" s="1009"/>
      <c r="I75" s="1009"/>
      <c r="J75" s="1010"/>
      <c r="AG75" s="1020"/>
      <c r="BL75" s="1109"/>
      <c r="BS75" s="1109"/>
    </row>
    <row r="76" spans="1:76" s="1123" customFormat="1" ht="15" thickTop="1">
      <c r="A76" s="1083">
        <v>50</v>
      </c>
      <c r="B76" s="1120" t="s">
        <v>443</v>
      </c>
      <c r="C76" s="1121" t="s">
        <v>405</v>
      </c>
      <c r="D76" s="1677"/>
      <c r="E76" s="1677" t="s">
        <v>801</v>
      </c>
      <c r="F76" s="1030"/>
      <c r="G76" s="1030"/>
      <c r="H76" s="1030"/>
      <c r="I76" s="1120"/>
      <c r="J76" s="1122"/>
      <c r="AD76" s="1124"/>
      <c r="AE76" s="1124"/>
      <c r="AF76" s="1124"/>
      <c r="AG76" s="1125"/>
      <c r="AH76" s="1124"/>
      <c r="AI76" s="1694" t="s">
        <v>802</v>
      </c>
      <c r="AJ76" s="1124"/>
      <c r="AK76" s="1124"/>
      <c r="AL76" s="1124"/>
      <c r="AM76" s="1124"/>
      <c r="AN76" s="1124"/>
      <c r="AO76" s="1124"/>
      <c r="AP76" s="1695" t="s">
        <v>803</v>
      </c>
      <c r="AQ76" s="1124"/>
      <c r="AR76" s="1124"/>
      <c r="AS76" s="1124"/>
      <c r="AT76" s="1124"/>
      <c r="AU76" s="1124"/>
      <c r="AV76" s="1124"/>
      <c r="AW76" s="1124"/>
      <c r="AX76" s="1124"/>
      <c r="AY76" s="1124"/>
      <c r="AZ76" s="1124"/>
      <c r="BA76" s="1124"/>
      <c r="BB76" s="1124"/>
      <c r="BC76" s="1124"/>
      <c r="BD76" s="1124"/>
      <c r="BE76" s="1124"/>
      <c r="BF76" s="1124"/>
      <c r="BG76" s="1124"/>
      <c r="BH76" s="1124"/>
      <c r="BI76" s="1124"/>
      <c r="BJ76" s="1124"/>
      <c r="BK76" s="1124"/>
      <c r="BL76" s="1124"/>
      <c r="BM76" s="1124"/>
      <c r="BN76" s="1124"/>
      <c r="BO76" s="1124"/>
      <c r="BP76" s="1124"/>
      <c r="BQ76" s="1124"/>
      <c r="BR76" s="1124"/>
      <c r="BS76" s="1124"/>
      <c r="BT76" s="1124"/>
      <c r="BU76" s="1124"/>
      <c r="BV76" s="1124"/>
      <c r="BW76" s="1124"/>
      <c r="BX76" s="1124" t="s">
        <v>804</v>
      </c>
    </row>
    <row r="77" spans="1:76" s="1004" customFormat="1" ht="15" customHeight="1">
      <c r="A77" s="1083">
        <v>51</v>
      </c>
      <c r="B77" s="1003" t="s">
        <v>408</v>
      </c>
      <c r="C77" s="1072" t="s">
        <v>407</v>
      </c>
      <c r="D77" s="1678"/>
      <c r="E77" s="1678"/>
      <c r="F77" s="1059"/>
      <c r="G77" s="1059"/>
      <c r="H77" s="1059"/>
      <c r="I77" s="1003"/>
      <c r="J77" s="1016"/>
      <c r="AD77" s="1005"/>
      <c r="AE77" s="1005"/>
      <c r="AF77" s="1005"/>
      <c r="AG77" s="1017"/>
      <c r="AH77" s="1005"/>
      <c r="AI77" s="1689"/>
      <c r="AJ77" s="1005"/>
      <c r="AK77" s="1005"/>
      <c r="AL77" s="1005"/>
      <c r="AM77" s="1005"/>
      <c r="AN77" s="1005"/>
      <c r="AO77" s="1005"/>
      <c r="AP77" s="1696"/>
      <c r="AQ77" s="1005"/>
      <c r="AR77" s="1005"/>
      <c r="AS77" s="1005"/>
      <c r="AT77" s="1005"/>
      <c r="AU77" s="1005"/>
      <c r="AV77" s="1005"/>
      <c r="AW77" s="1005"/>
      <c r="AX77" s="1005"/>
      <c r="AY77" s="1005"/>
      <c r="AZ77" s="1005"/>
      <c r="BA77" s="1005"/>
      <c r="BB77" s="1005"/>
      <c r="BC77" s="1005"/>
      <c r="BD77" s="1005"/>
      <c r="BE77" s="1005"/>
      <c r="BF77" s="1005"/>
      <c r="BG77" s="1005"/>
      <c r="BH77" s="1005"/>
      <c r="BI77" s="1005"/>
      <c r="BJ77" s="1005"/>
      <c r="BK77" s="1005"/>
      <c r="BL77" s="1005"/>
      <c r="BM77" s="1005"/>
      <c r="BN77" s="1005"/>
      <c r="BO77" s="1005"/>
      <c r="BP77" s="1005"/>
      <c r="BQ77" s="1005"/>
      <c r="BR77" s="1005"/>
      <c r="BS77" s="1005"/>
      <c r="BT77" s="1005"/>
      <c r="BU77" s="1005"/>
      <c r="BV77" s="1005"/>
      <c r="BW77" s="1005"/>
      <c r="BX77" s="1005"/>
    </row>
    <row r="78" spans="1:76" s="1004" customFormat="1" ht="15" customHeight="1">
      <c r="A78" s="1083">
        <v>52</v>
      </c>
      <c r="B78" s="1003" t="s">
        <v>443</v>
      </c>
      <c r="C78" s="1072" t="s">
        <v>405</v>
      </c>
      <c r="D78" s="1679"/>
      <c r="E78" s="1679" t="s">
        <v>425</v>
      </c>
      <c r="F78" s="1095"/>
      <c r="G78" s="1095"/>
      <c r="H78" s="1095"/>
      <c r="I78" s="1003"/>
      <c r="J78" s="1016"/>
      <c r="AD78" s="1005"/>
      <c r="AE78" s="1005"/>
      <c r="AF78" s="1005"/>
      <c r="AG78" s="1671" t="s">
        <v>805</v>
      </c>
      <c r="AH78" s="1005"/>
      <c r="AI78" s="1689"/>
      <c r="AJ78" s="1005"/>
      <c r="AK78" s="1005"/>
      <c r="AL78" s="1005"/>
      <c r="AM78" s="1005"/>
      <c r="AN78" s="1005"/>
      <c r="AO78" s="1005"/>
      <c r="AP78" s="1696"/>
      <c r="AQ78" s="1005"/>
      <c r="AR78" s="1005"/>
      <c r="AS78" s="1005"/>
      <c r="AT78" s="1005"/>
      <c r="AU78" s="1005"/>
      <c r="AV78" s="1005"/>
      <c r="AW78" s="1005"/>
      <c r="AX78" s="1005"/>
      <c r="AY78" s="1005"/>
      <c r="AZ78" s="1005"/>
      <c r="BA78" s="1005"/>
      <c r="BB78" s="1005"/>
      <c r="BC78" s="1005"/>
      <c r="BD78" s="1005"/>
      <c r="BE78" s="1005"/>
      <c r="BF78" s="1005"/>
      <c r="BG78" s="1005"/>
      <c r="BH78" s="1005"/>
      <c r="BI78" s="1005"/>
      <c r="BJ78" s="1005"/>
      <c r="BK78" s="1005"/>
      <c r="BL78" s="1005"/>
      <c r="BM78" s="1005"/>
      <c r="BN78" s="1005"/>
      <c r="BO78" s="1005"/>
      <c r="BP78" s="1005"/>
      <c r="BQ78" s="1005"/>
      <c r="BR78" s="1005"/>
      <c r="BS78" s="1005"/>
      <c r="BT78" s="1005"/>
      <c r="BU78" s="1005"/>
      <c r="BV78" s="1005"/>
      <c r="BW78" s="1005"/>
      <c r="BX78" s="1005"/>
    </row>
    <row r="79" spans="1:76" s="1004" customFormat="1" ht="15" customHeight="1">
      <c r="A79" s="1083">
        <v>53</v>
      </c>
      <c r="B79" s="1003" t="s">
        <v>408</v>
      </c>
      <c r="C79" s="1072" t="s">
        <v>407</v>
      </c>
      <c r="D79" s="1678"/>
      <c r="E79" s="1678"/>
      <c r="F79" s="1059"/>
      <c r="G79" s="1059"/>
      <c r="H79" s="1059"/>
      <c r="I79" s="1003"/>
      <c r="J79" s="1016"/>
      <c r="AD79" s="1005"/>
      <c r="AE79" s="1005"/>
      <c r="AF79" s="1005"/>
      <c r="AG79" s="1672"/>
      <c r="AH79" s="1005"/>
      <c r="AI79" s="1689"/>
      <c r="AJ79" s="1005"/>
      <c r="AK79" s="1005"/>
      <c r="AL79" s="1005"/>
      <c r="AM79" s="1005"/>
      <c r="AN79" s="1005"/>
      <c r="AO79" s="1005"/>
      <c r="AP79" s="1696"/>
      <c r="AQ79" s="1005"/>
      <c r="AR79" s="1005"/>
      <c r="AS79" s="1005"/>
      <c r="AT79" s="1005"/>
      <c r="AU79" s="1005"/>
      <c r="AV79" s="1005"/>
      <c r="AW79" s="1005"/>
      <c r="AX79" s="1005"/>
      <c r="AY79" s="1005"/>
      <c r="AZ79" s="1005"/>
      <c r="BA79" s="1005"/>
      <c r="BB79" s="1005"/>
      <c r="BC79" s="1005"/>
      <c r="BD79" s="1005"/>
      <c r="BE79" s="1005"/>
      <c r="BF79" s="1005"/>
      <c r="BG79" s="1005"/>
      <c r="BH79" s="1005"/>
      <c r="BI79" s="1005"/>
      <c r="BJ79" s="1005"/>
      <c r="BK79" s="1005"/>
      <c r="BL79" s="1005"/>
      <c r="BM79" s="1005"/>
      <c r="BN79" s="1005"/>
      <c r="BO79" s="1005"/>
      <c r="BP79" s="1005"/>
      <c r="BQ79" s="1005"/>
      <c r="BR79" s="1005"/>
      <c r="BS79" s="1005"/>
      <c r="BT79" s="1005"/>
      <c r="BU79" s="1005"/>
      <c r="BV79" s="1005"/>
      <c r="BW79" s="1005"/>
      <c r="BX79" s="1005"/>
    </row>
    <row r="80" spans="1:76" s="1004" customFormat="1">
      <c r="A80" s="1083">
        <v>54</v>
      </c>
      <c r="B80" s="1003" t="s">
        <v>443</v>
      </c>
      <c r="C80" s="1072" t="s">
        <v>405</v>
      </c>
      <c r="D80" s="1679"/>
      <c r="E80" s="1679" t="s">
        <v>220</v>
      </c>
      <c r="F80" s="1095"/>
      <c r="G80" s="1095"/>
      <c r="H80" s="1095"/>
      <c r="I80" s="1003"/>
      <c r="J80" s="1016"/>
      <c r="AD80" s="1005"/>
      <c r="AE80" s="1005"/>
      <c r="AF80" s="1005"/>
      <c r="AG80" s="1017"/>
      <c r="AH80" s="1005"/>
      <c r="AI80" s="1018"/>
      <c r="AJ80" s="1005"/>
      <c r="AK80" s="1005"/>
      <c r="AL80" s="1005"/>
      <c r="AM80" s="1005"/>
      <c r="AN80" s="1005"/>
      <c r="AO80" s="1005"/>
      <c r="AP80" s="1019"/>
      <c r="AQ80" s="1005"/>
      <c r="AR80" s="1005"/>
      <c r="AS80" s="1005"/>
      <c r="AT80" s="1005"/>
      <c r="AU80" s="1005"/>
      <c r="AV80" s="1005"/>
      <c r="AW80" s="1005"/>
      <c r="AX80" s="1005"/>
      <c r="AY80" s="1005"/>
      <c r="AZ80" s="1005"/>
      <c r="BA80" s="1005"/>
      <c r="BB80" s="1005"/>
      <c r="BC80" s="1005"/>
      <c r="BD80" s="1005"/>
      <c r="BE80" s="1005"/>
      <c r="BF80" s="1005"/>
      <c r="BG80" s="1005"/>
      <c r="BH80" s="1005"/>
      <c r="BI80" s="1005"/>
      <c r="BJ80" s="1005"/>
      <c r="BK80" s="1005"/>
      <c r="BL80" s="1005"/>
      <c r="BM80" s="1005"/>
      <c r="BN80" s="1005"/>
      <c r="BO80" s="1005"/>
      <c r="BP80" s="1005"/>
      <c r="BQ80" s="1005"/>
      <c r="BR80" s="1005"/>
      <c r="BS80" s="1005"/>
      <c r="BT80" s="1005"/>
      <c r="BU80" s="1005"/>
      <c r="BV80" s="1005"/>
      <c r="BW80" s="1005"/>
      <c r="BX80" s="1005"/>
    </row>
    <row r="81" spans="1:170" s="1054" customFormat="1" ht="15.75" customHeight="1" thickBot="1">
      <c r="A81" s="1083">
        <v>55</v>
      </c>
      <c r="B81" s="1053" t="s">
        <v>408</v>
      </c>
      <c r="C81" s="1094" t="s">
        <v>407</v>
      </c>
      <c r="D81" s="1704"/>
      <c r="E81" s="1684"/>
      <c r="F81" s="1030"/>
      <c r="G81" s="1030"/>
      <c r="H81" s="1030"/>
      <c r="I81" s="1053"/>
      <c r="J81" s="1063"/>
      <c r="AD81" s="1055"/>
      <c r="AE81" s="1055"/>
      <c r="AF81" s="1055"/>
      <c r="AG81" s="1064"/>
      <c r="AH81" s="1055"/>
      <c r="AI81" s="1065"/>
      <c r="AJ81" s="1055"/>
      <c r="AK81" s="1055"/>
      <c r="AL81" s="1055"/>
      <c r="AM81" s="1055"/>
      <c r="AN81" s="1055"/>
      <c r="AO81" s="1055"/>
      <c r="AP81" s="1066"/>
      <c r="AQ81" s="1055"/>
      <c r="AR81" s="1055"/>
      <c r="AS81" s="1055"/>
      <c r="AT81" s="1055"/>
      <c r="AU81" s="1055"/>
      <c r="AV81" s="1055"/>
      <c r="AW81" s="1055"/>
      <c r="AX81" s="1055"/>
      <c r="AY81" s="1055"/>
      <c r="AZ81" s="1055"/>
      <c r="BA81" s="1055"/>
      <c r="BB81" s="1055"/>
      <c r="BC81" s="1055"/>
      <c r="BD81" s="1055"/>
      <c r="BE81" s="1055"/>
      <c r="BF81" s="1055"/>
      <c r="BG81" s="1055"/>
      <c r="BH81" s="1055"/>
      <c r="BI81" s="1055"/>
      <c r="BJ81" s="1055"/>
      <c r="BK81" s="1055"/>
      <c r="BL81" s="1055"/>
      <c r="BM81" s="1055"/>
      <c r="BN81" s="1055"/>
      <c r="BO81" s="1055"/>
      <c r="BP81" s="1055"/>
      <c r="BQ81" s="1055"/>
      <c r="BR81" s="1055"/>
      <c r="BS81" s="1055"/>
      <c r="BT81" s="1055"/>
      <c r="BU81" s="1055"/>
      <c r="BV81" s="1055"/>
      <c r="BW81" s="1055"/>
      <c r="BX81" s="1055"/>
    </row>
    <row r="82" spans="1:170" s="1035" customFormat="1" ht="15" thickTop="1">
      <c r="A82" s="995"/>
      <c r="B82" s="1685" t="s">
        <v>806</v>
      </c>
      <c r="C82" s="1035" t="s">
        <v>807</v>
      </c>
      <c r="D82" s="997"/>
      <c r="E82" s="996"/>
      <c r="F82" s="996"/>
      <c r="G82" s="996"/>
      <c r="H82" s="996"/>
      <c r="I82" s="996"/>
      <c r="J82" s="997"/>
      <c r="AG82" s="1051"/>
      <c r="BH82" s="1052"/>
    </row>
    <row r="83" spans="1:170" s="1036" customFormat="1" ht="15" thickBot="1">
      <c r="A83" s="1007"/>
      <c r="B83" s="1709"/>
      <c r="C83" s="1036" t="s">
        <v>409</v>
      </c>
      <c r="D83" s="1010"/>
      <c r="E83" s="1009"/>
      <c r="F83" s="1009"/>
      <c r="G83" s="1009"/>
      <c r="H83" s="1009"/>
      <c r="I83" s="1009"/>
      <c r="J83" s="1010"/>
      <c r="AG83" s="1020"/>
      <c r="BH83" s="1109"/>
      <c r="BI83" s="1036" t="s">
        <v>808</v>
      </c>
      <c r="FK83" s="1036" t="s">
        <v>809</v>
      </c>
      <c r="FN83" s="1036" t="s">
        <v>810</v>
      </c>
    </row>
    <row r="84" spans="1:170" s="1035" customFormat="1" ht="15" thickTop="1">
      <c r="A84" s="1098">
        <v>1</v>
      </c>
      <c r="B84" s="1676" t="s">
        <v>811</v>
      </c>
      <c r="C84" s="1071" t="s">
        <v>812</v>
      </c>
      <c r="D84" s="1685"/>
      <c r="E84" s="1676" t="s">
        <v>813</v>
      </c>
      <c r="F84" s="1111"/>
      <c r="G84" s="1111"/>
      <c r="H84" s="996"/>
      <c r="I84" s="996"/>
      <c r="J84" s="997"/>
      <c r="AG84" s="1051"/>
      <c r="BB84" s="1052" t="s">
        <v>814</v>
      </c>
    </row>
    <row r="85" spans="1:170" s="1001" customFormat="1" ht="15" customHeight="1">
      <c r="A85" s="1083">
        <v>2</v>
      </c>
      <c r="B85" s="1662"/>
      <c r="D85" s="1680"/>
      <c r="E85" s="1662"/>
      <c r="F85" s="1049"/>
      <c r="G85" s="1049"/>
      <c r="H85" s="988"/>
      <c r="I85" s="988"/>
      <c r="AG85" s="1002"/>
    </row>
    <row r="86" spans="1:170" s="1001" customFormat="1" ht="15" customHeight="1">
      <c r="A86" s="1083">
        <v>3</v>
      </c>
      <c r="B86" s="1662"/>
      <c r="C86" s="1072" t="s">
        <v>812</v>
      </c>
      <c r="D86" s="1680"/>
      <c r="E86" s="1662"/>
      <c r="F86" s="1049"/>
      <c r="G86" s="1049"/>
      <c r="H86" s="988"/>
      <c r="I86" s="988"/>
      <c r="AG86" s="1002"/>
    </row>
    <row r="87" spans="1:170" s="1001" customFormat="1" ht="15" customHeight="1">
      <c r="A87" s="1083">
        <v>5</v>
      </c>
      <c r="B87" s="1662"/>
      <c r="C87" s="1072"/>
      <c r="D87" s="1680"/>
      <c r="E87" s="1662"/>
      <c r="F87" s="1049"/>
      <c r="G87" s="1049"/>
      <c r="H87" s="988"/>
      <c r="I87" s="988"/>
      <c r="AG87" s="1002"/>
    </row>
    <row r="88" spans="1:170" s="1001" customFormat="1" ht="15" customHeight="1">
      <c r="A88" s="1083">
        <v>6</v>
      </c>
      <c r="B88" s="1662"/>
      <c r="C88" s="1072" t="s">
        <v>812</v>
      </c>
      <c r="D88" s="1680"/>
      <c r="E88" s="1662"/>
      <c r="F88" s="1049"/>
      <c r="G88" s="1049"/>
      <c r="H88" s="988"/>
      <c r="I88" s="988"/>
      <c r="AG88" s="1002"/>
    </row>
    <row r="89" spans="1:170" s="1010" customFormat="1" ht="15.75" customHeight="1" thickBot="1">
      <c r="A89" s="1099">
        <v>7</v>
      </c>
      <c r="B89" s="1662"/>
      <c r="C89" s="1073"/>
      <c r="D89" s="1680"/>
      <c r="E89" s="1664"/>
      <c r="F89" s="1112"/>
      <c r="G89" s="1112"/>
      <c r="H89" s="1009"/>
      <c r="I89" s="1009"/>
      <c r="AG89" s="1011"/>
    </row>
    <row r="90" spans="1:170" s="984" customFormat="1" ht="15.75" customHeight="1" thickTop="1">
      <c r="A90" s="1083">
        <v>4</v>
      </c>
      <c r="B90" s="1662"/>
      <c r="C90" s="1100" t="s">
        <v>812</v>
      </c>
      <c r="D90" s="1680" t="s">
        <v>815</v>
      </c>
      <c r="E90" s="1710" t="s">
        <v>816</v>
      </c>
      <c r="F90" s="1119"/>
      <c r="G90" s="1119"/>
      <c r="H90" s="1119"/>
      <c r="I90" s="983"/>
      <c r="AG90" s="1059"/>
    </row>
    <row r="91" spans="1:170" s="992" customFormat="1" ht="15.75" customHeight="1" thickBot="1">
      <c r="A91" s="1083">
        <v>8</v>
      </c>
      <c r="B91" s="1664"/>
      <c r="C91" s="1101"/>
      <c r="D91" s="1709"/>
      <c r="E91" s="1711"/>
      <c r="F91" s="1119"/>
      <c r="G91" s="1119"/>
      <c r="H91" s="1119"/>
      <c r="I91" s="991"/>
      <c r="AG91" s="1095"/>
    </row>
    <row r="92" spans="1:170" s="997" customFormat="1" ht="15" thickTop="1">
      <c r="A92" s="995"/>
      <c r="B92" s="1676" t="s">
        <v>817</v>
      </c>
      <c r="C92" s="1676" t="s">
        <v>300</v>
      </c>
      <c r="D92" s="1111"/>
      <c r="E92" s="1102" t="s">
        <v>818</v>
      </c>
      <c r="F92" s="1102"/>
      <c r="G92" s="1102"/>
      <c r="H92" s="1102"/>
      <c r="I92" s="996"/>
      <c r="AG92" s="1013"/>
    </row>
    <row r="93" spans="1:170" s="1001" customFormat="1" ht="15" customHeight="1">
      <c r="A93" s="986"/>
      <c r="B93" s="1662"/>
      <c r="C93" s="1662"/>
      <c r="D93" s="1049"/>
      <c r="E93" s="988"/>
      <c r="F93" s="988"/>
      <c r="G93" s="988"/>
      <c r="H93" s="988"/>
      <c r="I93" s="988"/>
      <c r="AG93" s="1002"/>
    </row>
    <row r="94" spans="1:170" s="1001" customFormat="1" ht="15" customHeight="1">
      <c r="A94" s="986"/>
      <c r="B94" s="1662"/>
      <c r="C94" s="1662"/>
      <c r="D94" s="1049"/>
      <c r="E94" s="988" t="s">
        <v>819</v>
      </c>
      <c r="F94" s="988"/>
      <c r="G94" s="988"/>
      <c r="H94" s="988"/>
      <c r="I94" s="988"/>
      <c r="AG94" s="1002"/>
    </row>
    <row r="95" spans="1:170" s="1001" customFormat="1" ht="15" customHeight="1">
      <c r="A95" s="986"/>
      <c r="B95" s="1662"/>
      <c r="C95" s="1662"/>
      <c r="D95" s="1049"/>
      <c r="E95" s="988" t="s">
        <v>820</v>
      </c>
      <c r="F95" s="988"/>
      <c r="G95" s="988"/>
      <c r="H95" s="988"/>
      <c r="I95" s="988"/>
      <c r="AG95" s="1002"/>
    </row>
    <row r="96" spans="1:170" s="1004" customFormat="1" ht="15" customHeight="1">
      <c r="A96" s="986">
        <v>67</v>
      </c>
      <c r="B96" s="1662"/>
      <c r="C96" s="1662"/>
      <c r="D96" s="1049"/>
      <c r="E96" s="988" t="s">
        <v>821</v>
      </c>
      <c r="F96" s="988"/>
      <c r="G96" s="988"/>
      <c r="H96" s="988"/>
      <c r="I96" s="988"/>
      <c r="J96" s="1669" t="s">
        <v>304</v>
      </c>
      <c r="Y96" s="1005"/>
      <c r="Z96" s="1005"/>
      <c r="AA96" s="1005"/>
      <c r="AB96" s="1005"/>
      <c r="AC96" s="1005"/>
      <c r="AD96" s="1005"/>
      <c r="AE96" s="1669" t="s">
        <v>822</v>
      </c>
      <c r="AF96" s="1004" t="s">
        <v>304</v>
      </c>
      <c r="AG96" s="1006"/>
      <c r="FL96" s="1004" t="s">
        <v>823</v>
      </c>
    </row>
    <row r="97" spans="1:49" s="1021" customFormat="1" ht="15.75" customHeight="1" thickBot="1">
      <c r="A97" s="1007">
        <v>68</v>
      </c>
      <c r="B97" s="1664"/>
      <c r="C97" s="1664"/>
      <c r="D97" s="1112"/>
      <c r="E97" s="1009" t="s">
        <v>824</v>
      </c>
      <c r="F97" s="1009"/>
      <c r="G97" s="1009"/>
      <c r="H97" s="1009"/>
      <c r="I97" s="1009"/>
      <c r="J97" s="1670"/>
      <c r="Y97" s="1022"/>
      <c r="Z97" s="1022"/>
      <c r="AA97" s="1022"/>
      <c r="AB97" s="1022"/>
      <c r="AC97" s="1022"/>
      <c r="AD97" s="1022"/>
      <c r="AE97" s="1670"/>
      <c r="AG97" s="1023"/>
    </row>
    <row r="98" spans="1:49" s="984" customFormat="1" ht="15" thickTop="1">
      <c r="A98" s="1083">
        <v>9</v>
      </c>
      <c r="B98" s="1104" t="s">
        <v>825</v>
      </c>
      <c r="C98" s="1103" t="s">
        <v>737</v>
      </c>
      <c r="D98" s="1701"/>
      <c r="E98" s="1701" t="s">
        <v>826</v>
      </c>
      <c r="F98" s="1113"/>
      <c r="G98" s="1113"/>
      <c r="H98" s="1113"/>
      <c r="I98" s="983"/>
      <c r="J98" s="1096"/>
      <c r="AG98" s="1097" t="s">
        <v>827</v>
      </c>
      <c r="AH98" s="984" t="s">
        <v>828</v>
      </c>
      <c r="AO98" s="984" t="s">
        <v>829</v>
      </c>
    </row>
    <row r="99" spans="1:49" s="1001" customFormat="1" ht="15" customHeight="1">
      <c r="A99" s="1083">
        <v>10</v>
      </c>
      <c r="B99" s="1106" t="s">
        <v>830</v>
      </c>
      <c r="C99" s="1105" t="s">
        <v>831</v>
      </c>
      <c r="D99" s="1702"/>
      <c r="E99" s="1702"/>
      <c r="F99" s="1113"/>
      <c r="G99" s="1113"/>
      <c r="H99" s="1113"/>
      <c r="I99" s="988"/>
      <c r="J99" s="1014"/>
      <c r="AG99" s="1015"/>
    </row>
    <row r="100" spans="1:49" s="1001" customFormat="1" ht="15" customHeight="1">
      <c r="A100" s="1083">
        <v>11</v>
      </c>
      <c r="B100" s="1106" t="s">
        <v>832</v>
      </c>
      <c r="C100" s="1105" t="s">
        <v>833</v>
      </c>
      <c r="D100" s="1702"/>
      <c r="E100" s="1702"/>
      <c r="F100" s="1113"/>
      <c r="G100" s="1113"/>
      <c r="H100" s="1113"/>
      <c r="I100" s="988"/>
      <c r="J100" s="1014"/>
      <c r="AG100" s="1015"/>
    </row>
    <row r="101" spans="1:49" s="1010" customFormat="1" ht="15.75" customHeight="1" thickBot="1">
      <c r="A101" s="1083">
        <v>12</v>
      </c>
      <c r="B101" s="1108" t="s">
        <v>834</v>
      </c>
      <c r="C101" s="1107" t="s">
        <v>835</v>
      </c>
      <c r="D101" s="1703"/>
      <c r="E101" s="1703"/>
      <c r="F101" s="1114"/>
      <c r="G101" s="1114"/>
      <c r="H101" s="1114"/>
      <c r="I101" s="1009"/>
      <c r="J101" s="1068"/>
      <c r="AG101" s="1069"/>
    </row>
    <row r="102" spans="1:49" s="982" customFormat="1" ht="15" thickTop="1">
      <c r="A102" s="1083">
        <v>13</v>
      </c>
      <c r="B102" s="982" t="s">
        <v>836</v>
      </c>
      <c r="C102" s="1074" t="s">
        <v>837</v>
      </c>
      <c r="E102" s="983"/>
      <c r="F102" s="983"/>
      <c r="G102" s="983"/>
      <c r="H102" s="983"/>
      <c r="I102" s="983"/>
      <c r="J102" s="984" t="s">
        <v>838</v>
      </c>
      <c r="AG102" s="985"/>
      <c r="AV102" s="982" t="s">
        <v>839</v>
      </c>
      <c r="AW102" s="982" t="s">
        <v>840</v>
      </c>
    </row>
    <row r="103" spans="1:49" s="987" customFormat="1">
      <c r="A103" s="1083">
        <v>14</v>
      </c>
      <c r="B103" s="987" t="s">
        <v>841</v>
      </c>
      <c r="C103" s="1075" t="s">
        <v>842</v>
      </c>
      <c r="E103" s="988"/>
      <c r="F103" s="983"/>
      <c r="G103" s="983"/>
      <c r="H103" s="983"/>
      <c r="I103" s="983"/>
      <c r="J103" s="984" t="s">
        <v>843</v>
      </c>
      <c r="AG103" s="989"/>
      <c r="AV103" s="987" t="s">
        <v>839</v>
      </c>
    </row>
    <row r="104" spans="1:49" s="990" customFormat="1" ht="15" thickBot="1">
      <c r="A104" s="1083">
        <v>15</v>
      </c>
      <c r="B104" s="990" t="s">
        <v>844</v>
      </c>
      <c r="C104" s="1076" t="s">
        <v>845</v>
      </c>
      <c r="E104" s="991" t="s">
        <v>846</v>
      </c>
      <c r="F104" s="991"/>
      <c r="G104" s="991"/>
      <c r="H104" s="991"/>
      <c r="I104" s="991"/>
      <c r="J104" s="992" t="s">
        <v>847</v>
      </c>
      <c r="AG104" s="993"/>
      <c r="AP104" s="994"/>
      <c r="AQ104" s="994"/>
      <c r="AR104" s="994"/>
      <c r="AS104" s="994"/>
      <c r="AT104" s="994"/>
      <c r="AU104" s="994"/>
      <c r="AV104" s="994"/>
      <c r="AW104" s="994" t="s">
        <v>848</v>
      </c>
    </row>
    <row r="105" spans="1:49" s="998" customFormat="1" ht="15" thickTop="1">
      <c r="A105" s="995">
        <v>16</v>
      </c>
      <c r="B105" s="1676" t="s">
        <v>849</v>
      </c>
      <c r="C105" s="1088" t="s">
        <v>850</v>
      </c>
      <c r="D105" s="1111"/>
      <c r="E105" s="1676" t="s">
        <v>851</v>
      </c>
      <c r="F105" s="1111"/>
      <c r="G105" s="1111"/>
      <c r="H105" s="1111"/>
      <c r="I105" s="996" t="s">
        <v>212</v>
      </c>
      <c r="J105" s="997" t="s">
        <v>852</v>
      </c>
      <c r="AC105" s="999"/>
      <c r="AD105" s="999"/>
      <c r="AE105" s="999"/>
      <c r="AF105" s="999" t="s">
        <v>853</v>
      </c>
      <c r="AG105" s="1692" t="s">
        <v>854</v>
      </c>
      <c r="AI105" s="1692" t="s">
        <v>855</v>
      </c>
    </row>
    <row r="106" spans="1:49" s="1004" customFormat="1" ht="15" customHeight="1">
      <c r="A106" s="986">
        <v>17</v>
      </c>
      <c r="B106" s="1662"/>
      <c r="C106" s="1089" t="s">
        <v>856</v>
      </c>
      <c r="D106" s="1049"/>
      <c r="E106" s="1662"/>
      <c r="F106" s="1049"/>
      <c r="G106" s="1049"/>
      <c r="H106" s="1049"/>
      <c r="I106" s="988" t="s">
        <v>212</v>
      </c>
      <c r="J106" s="1001"/>
      <c r="AC106" s="1005"/>
      <c r="AD106" s="1005"/>
      <c r="AE106" s="1005"/>
      <c r="AF106" s="1005"/>
      <c r="AG106" s="1693"/>
      <c r="AI106" s="1693"/>
    </row>
    <row r="107" spans="1:49" s="1004" customFormat="1" ht="15" customHeight="1">
      <c r="A107" s="986">
        <v>18</v>
      </c>
      <c r="B107" s="1662"/>
      <c r="C107" s="1089" t="s">
        <v>857</v>
      </c>
      <c r="D107" s="1049"/>
      <c r="E107" s="1662"/>
      <c r="F107" s="1049"/>
      <c r="G107" s="1049"/>
      <c r="H107" s="1049"/>
      <c r="I107" s="988" t="s">
        <v>212</v>
      </c>
      <c r="J107" s="1001"/>
      <c r="AC107" s="1005"/>
      <c r="AD107" s="1005"/>
      <c r="AE107" s="1005"/>
      <c r="AF107" s="1005"/>
      <c r="AG107" s="1693"/>
      <c r="AI107" s="1693"/>
    </row>
    <row r="108" spans="1:49" s="1004" customFormat="1" ht="15" customHeight="1">
      <c r="A108" s="986">
        <v>19</v>
      </c>
      <c r="B108" s="1662"/>
      <c r="C108" s="1089" t="s">
        <v>858</v>
      </c>
      <c r="D108" s="1049"/>
      <c r="E108" s="1662"/>
      <c r="F108" s="1049"/>
      <c r="G108" s="1049"/>
      <c r="H108" s="1049"/>
      <c r="I108" s="988" t="s">
        <v>212</v>
      </c>
      <c r="J108" s="1001"/>
      <c r="AC108" s="1005"/>
      <c r="AD108" s="1005"/>
      <c r="AE108" s="1005"/>
      <c r="AF108" s="1005"/>
      <c r="AG108" s="1693"/>
      <c r="AI108" s="1693"/>
    </row>
    <row r="109" spans="1:49" s="1004" customFormat="1" ht="15" customHeight="1">
      <c r="A109" s="986">
        <v>20</v>
      </c>
      <c r="B109" s="1662"/>
      <c r="C109" s="1089" t="s">
        <v>859</v>
      </c>
      <c r="D109" s="1049"/>
      <c r="E109" s="1662"/>
      <c r="F109" s="1049"/>
      <c r="G109" s="1049"/>
      <c r="H109" s="1049"/>
      <c r="I109" s="988" t="s">
        <v>212</v>
      </c>
      <c r="J109" s="1001"/>
      <c r="AC109" s="1005"/>
      <c r="AD109" s="1005"/>
      <c r="AE109" s="1005"/>
      <c r="AF109" s="1005"/>
      <c r="AG109" s="1693"/>
      <c r="AI109" s="1693"/>
    </row>
    <row r="110" spans="1:49" s="1004" customFormat="1" ht="15" customHeight="1">
      <c r="A110" s="986">
        <v>21</v>
      </c>
      <c r="B110" s="1662"/>
      <c r="C110" s="1089" t="s">
        <v>860</v>
      </c>
      <c r="D110" s="1049"/>
      <c r="E110" s="1662"/>
      <c r="F110" s="1049"/>
      <c r="G110" s="1049"/>
      <c r="H110" s="1049"/>
      <c r="I110" s="988" t="s">
        <v>212</v>
      </c>
      <c r="J110" s="1001"/>
      <c r="AC110" s="1005"/>
      <c r="AD110" s="1005"/>
      <c r="AE110" s="1005"/>
      <c r="AF110" s="1005"/>
      <c r="AG110" s="1693"/>
      <c r="AI110" s="1693"/>
    </row>
    <row r="111" spans="1:49" s="1004" customFormat="1" ht="15" customHeight="1">
      <c r="A111" s="986">
        <v>22</v>
      </c>
      <c r="B111" s="1662"/>
      <c r="C111" s="1089" t="s">
        <v>861</v>
      </c>
      <c r="D111" s="1049"/>
      <c r="E111" s="1662"/>
      <c r="F111" s="1049"/>
      <c r="G111" s="1049"/>
      <c r="H111" s="1049"/>
      <c r="I111" s="988" t="s">
        <v>212</v>
      </c>
      <c r="J111" s="1001"/>
      <c r="AC111" s="1005"/>
      <c r="AD111" s="1005"/>
      <c r="AE111" s="1005"/>
      <c r="AF111" s="1005"/>
      <c r="AG111" s="1693"/>
      <c r="AI111" s="1693"/>
    </row>
    <row r="112" spans="1:49" s="1004" customFormat="1" ht="15" customHeight="1">
      <c r="A112" s="986">
        <v>23</v>
      </c>
      <c r="B112" s="1662"/>
      <c r="C112" s="1089" t="s">
        <v>862</v>
      </c>
      <c r="D112" s="1049"/>
      <c r="E112" s="1662"/>
      <c r="F112" s="1049"/>
      <c r="G112" s="1049"/>
      <c r="H112" s="1049"/>
      <c r="I112" s="988" t="s">
        <v>212</v>
      </c>
      <c r="J112" s="1001"/>
      <c r="AC112" s="1005"/>
      <c r="AD112" s="1005"/>
      <c r="AE112" s="1005"/>
      <c r="AF112" s="1005"/>
      <c r="AG112" s="1693"/>
      <c r="AI112" s="1693"/>
    </row>
    <row r="113" spans="1:57" s="1004" customFormat="1" ht="15" customHeight="1">
      <c r="A113" s="986">
        <v>24</v>
      </c>
      <c r="B113" s="1662"/>
      <c r="C113" s="1089" t="s">
        <v>863</v>
      </c>
      <c r="D113" s="1049"/>
      <c r="E113" s="1663"/>
      <c r="F113" s="984"/>
      <c r="G113" s="984"/>
      <c r="H113" s="984"/>
      <c r="I113" s="988" t="s">
        <v>212</v>
      </c>
      <c r="J113" s="1001"/>
      <c r="AC113" s="1005"/>
      <c r="AD113" s="1005"/>
      <c r="AE113" s="1005"/>
      <c r="AF113" s="1005"/>
      <c r="AG113" s="1693"/>
      <c r="AI113" s="1693"/>
    </row>
    <row r="114" spans="1:57" s="1004" customFormat="1" ht="15" customHeight="1">
      <c r="A114" s="986">
        <v>25</v>
      </c>
      <c r="B114" s="1662"/>
      <c r="C114" s="1090" t="s">
        <v>864</v>
      </c>
      <c r="D114" s="1049"/>
      <c r="E114" s="1661" t="s">
        <v>865</v>
      </c>
      <c r="F114" s="992"/>
      <c r="G114" s="992"/>
      <c r="H114" s="992"/>
      <c r="I114" s="988" t="s">
        <v>212</v>
      </c>
      <c r="J114" s="1001"/>
      <c r="AC114" s="1005"/>
      <c r="AD114" s="1005"/>
      <c r="AE114" s="1005"/>
      <c r="AF114" s="1005" t="s">
        <v>853</v>
      </c>
      <c r="AG114" s="1693"/>
      <c r="AI114" s="1693"/>
    </row>
    <row r="115" spans="1:57" s="1004" customFormat="1" ht="15" customHeight="1">
      <c r="A115" s="986">
        <v>26</v>
      </c>
      <c r="B115" s="1662"/>
      <c r="C115" s="1090" t="s">
        <v>866</v>
      </c>
      <c r="D115" s="1049"/>
      <c r="E115" s="1662"/>
      <c r="F115" s="1049"/>
      <c r="G115" s="1049"/>
      <c r="H115" s="1049"/>
      <c r="I115" s="988" t="s">
        <v>212</v>
      </c>
      <c r="J115" s="1001"/>
      <c r="AC115" s="1005"/>
      <c r="AD115" s="1005"/>
      <c r="AE115" s="1005"/>
      <c r="AF115" s="1005"/>
      <c r="AG115" s="1057"/>
      <c r="AI115" s="1057"/>
    </row>
    <row r="116" spans="1:57" s="1004" customFormat="1" ht="15" customHeight="1">
      <c r="A116" s="986">
        <v>27</v>
      </c>
      <c r="B116" s="1662"/>
      <c r="C116" s="1090" t="s">
        <v>867</v>
      </c>
      <c r="D116" s="1049"/>
      <c r="E116" s="1662"/>
      <c r="F116" s="1049"/>
      <c r="G116" s="1049"/>
      <c r="H116" s="1049"/>
      <c r="I116" s="988" t="s">
        <v>212</v>
      </c>
      <c r="J116" s="1001"/>
      <c r="AC116" s="1005"/>
      <c r="AD116" s="1005"/>
      <c r="AE116" s="1005"/>
      <c r="AF116" s="1005"/>
      <c r="AG116" s="1057"/>
      <c r="AI116" s="1057"/>
    </row>
    <row r="117" spans="1:57" s="1004" customFormat="1" ht="15" customHeight="1">
      <c r="A117" s="986">
        <v>28</v>
      </c>
      <c r="B117" s="1662"/>
      <c r="C117" s="1090" t="s">
        <v>868</v>
      </c>
      <c r="D117" s="1049"/>
      <c r="E117" s="1662"/>
      <c r="F117" s="1049"/>
      <c r="G117" s="1049"/>
      <c r="H117" s="1049"/>
      <c r="I117" s="988" t="s">
        <v>212</v>
      </c>
      <c r="J117" s="1001"/>
      <c r="AC117" s="1005"/>
      <c r="AD117" s="1005"/>
      <c r="AE117" s="1005"/>
      <c r="AF117" s="1005"/>
      <c r="AG117" s="1057"/>
      <c r="AI117" s="1057"/>
    </row>
    <row r="118" spans="1:57" s="1004" customFormat="1" ht="15" customHeight="1">
      <c r="A118" s="986">
        <v>29</v>
      </c>
      <c r="B118" s="1662"/>
      <c r="C118" s="1090" t="s">
        <v>869</v>
      </c>
      <c r="D118" s="1049"/>
      <c r="E118" s="1662"/>
      <c r="F118" s="1049"/>
      <c r="G118" s="1049"/>
      <c r="H118" s="1049"/>
      <c r="I118" s="988" t="s">
        <v>212</v>
      </c>
      <c r="J118" s="1001"/>
      <c r="AC118" s="1005"/>
      <c r="AD118" s="1005"/>
      <c r="AE118" s="1005"/>
      <c r="AF118" s="1005"/>
      <c r="AG118" s="1057"/>
      <c r="AI118" s="1057"/>
    </row>
    <row r="119" spans="1:57" s="1001" customFormat="1" ht="15" customHeight="1">
      <c r="A119" s="986">
        <v>30</v>
      </c>
      <c r="B119" s="1662"/>
      <c r="C119" s="1067" t="s">
        <v>309</v>
      </c>
      <c r="D119" s="1049"/>
      <c r="E119" s="1663"/>
      <c r="F119" s="984"/>
      <c r="G119" s="984"/>
      <c r="H119" s="984"/>
      <c r="I119" s="988" t="s">
        <v>212</v>
      </c>
      <c r="J119" s="1001" t="s">
        <v>852</v>
      </c>
      <c r="AG119" s="1002"/>
    </row>
    <row r="120" spans="1:57" s="1001" customFormat="1" ht="15" customHeight="1">
      <c r="A120" s="986">
        <v>31</v>
      </c>
      <c r="B120" s="1662"/>
      <c r="C120" s="1091" t="s">
        <v>870</v>
      </c>
      <c r="D120" s="1049"/>
      <c r="E120" s="1661" t="s">
        <v>871</v>
      </c>
      <c r="F120" s="992"/>
      <c r="G120" s="992"/>
      <c r="H120" s="992"/>
      <c r="I120" s="988" t="s">
        <v>212</v>
      </c>
      <c r="AG120" s="1002"/>
    </row>
    <row r="121" spans="1:57" s="1001" customFormat="1" ht="15" customHeight="1">
      <c r="A121" s="986">
        <v>32</v>
      </c>
      <c r="B121" s="1662"/>
      <c r="C121" s="1091" t="s">
        <v>872</v>
      </c>
      <c r="D121" s="1049"/>
      <c r="E121" s="1662"/>
      <c r="F121" s="1049"/>
      <c r="G121" s="1049"/>
      <c r="H121" s="1049"/>
      <c r="I121" s="988" t="s">
        <v>212</v>
      </c>
      <c r="AG121" s="1002"/>
    </row>
    <row r="122" spans="1:57" s="1001" customFormat="1" ht="15" customHeight="1">
      <c r="A122" s="986">
        <v>33</v>
      </c>
      <c r="B122" s="1662"/>
      <c r="C122" s="1091" t="s">
        <v>873</v>
      </c>
      <c r="D122" s="1049"/>
      <c r="E122" s="1662"/>
      <c r="F122" s="1049"/>
      <c r="G122" s="1049"/>
      <c r="H122" s="1049"/>
      <c r="I122" s="988" t="s">
        <v>212</v>
      </c>
      <c r="AG122" s="1002"/>
    </row>
    <row r="123" spans="1:57" s="1001" customFormat="1" ht="15" customHeight="1">
      <c r="A123" s="986">
        <v>34</v>
      </c>
      <c r="B123" s="1662"/>
      <c r="C123" s="1091" t="s">
        <v>874</v>
      </c>
      <c r="D123" s="1049"/>
      <c r="E123" s="1662"/>
      <c r="F123" s="1049"/>
      <c r="G123" s="1049"/>
      <c r="H123" s="1049"/>
      <c r="I123" s="988" t="s">
        <v>212</v>
      </c>
      <c r="AG123" s="1002"/>
      <c r="BE123" s="1001" t="s">
        <v>875</v>
      </c>
    </row>
    <row r="124" spans="1:57" s="1001" customFormat="1" ht="15" customHeight="1">
      <c r="A124" s="986">
        <v>35</v>
      </c>
      <c r="B124" s="1662"/>
      <c r="C124" s="1091" t="s">
        <v>876</v>
      </c>
      <c r="D124" s="1049"/>
      <c r="E124" s="1662"/>
      <c r="F124" s="1049"/>
      <c r="G124" s="1049"/>
      <c r="H124" s="1049"/>
      <c r="I124" s="988" t="s">
        <v>212</v>
      </c>
      <c r="AG124" s="1002"/>
    </row>
    <row r="125" spans="1:57" s="1001" customFormat="1" ht="15" customHeight="1">
      <c r="A125" s="986">
        <v>36</v>
      </c>
      <c r="B125" s="1662"/>
      <c r="C125" s="1091" t="s">
        <v>877</v>
      </c>
      <c r="D125" s="1049"/>
      <c r="E125" s="1662"/>
      <c r="F125" s="1049"/>
      <c r="G125" s="1049"/>
      <c r="H125" s="1049"/>
      <c r="I125" s="988" t="s">
        <v>212</v>
      </c>
      <c r="AG125" s="1002"/>
    </row>
    <row r="126" spans="1:57" s="1004" customFormat="1" ht="15" customHeight="1">
      <c r="A126" s="986">
        <v>37</v>
      </c>
      <c r="B126" s="1662"/>
      <c r="C126" s="1092" t="s">
        <v>330</v>
      </c>
      <c r="D126" s="1049"/>
      <c r="E126" s="1662"/>
      <c r="F126" s="1049"/>
      <c r="G126" s="1049"/>
      <c r="H126" s="1049"/>
      <c r="I126" s="988" t="s">
        <v>212</v>
      </c>
      <c r="J126" s="1001" t="s">
        <v>847</v>
      </c>
      <c r="AC126" s="1005"/>
      <c r="AG126" s="1006"/>
      <c r="AI126" s="1006"/>
      <c r="AW126" s="1691" t="s">
        <v>878</v>
      </c>
      <c r="AX126" s="1686" t="s">
        <v>879</v>
      </c>
      <c r="AY126" s="1042"/>
      <c r="BE126" s="1004" t="s">
        <v>880</v>
      </c>
    </row>
    <row r="127" spans="1:57" s="1004" customFormat="1" ht="15.75" customHeight="1">
      <c r="A127" s="986">
        <v>38</v>
      </c>
      <c r="B127" s="1662"/>
      <c r="C127" s="1092" t="s">
        <v>881</v>
      </c>
      <c r="D127" s="1049"/>
      <c r="E127" s="1662"/>
      <c r="F127" s="1049"/>
      <c r="G127" s="1049"/>
      <c r="H127" s="1049"/>
      <c r="I127" s="988" t="s">
        <v>212</v>
      </c>
      <c r="J127" s="1001"/>
      <c r="AC127" s="1005"/>
      <c r="AF127" s="1087"/>
      <c r="AG127" s="1006"/>
      <c r="AI127" s="1006"/>
      <c r="AW127" s="1691"/>
      <c r="AX127" s="1686"/>
      <c r="AY127" s="1042"/>
      <c r="BE127" s="1004" t="s">
        <v>880</v>
      </c>
    </row>
    <row r="128" spans="1:57" s="1004" customFormat="1" ht="16.5" customHeight="1">
      <c r="A128" s="986">
        <v>39</v>
      </c>
      <c r="B128" s="1662"/>
      <c r="C128" s="1092" t="s">
        <v>882</v>
      </c>
      <c r="D128" s="1049"/>
      <c r="E128" s="1662"/>
      <c r="F128" s="1049"/>
      <c r="G128" s="1049"/>
      <c r="H128" s="1049"/>
      <c r="I128" s="988" t="s">
        <v>212</v>
      </c>
      <c r="J128" s="1001"/>
      <c r="AC128" s="1005"/>
      <c r="AG128" s="1006"/>
      <c r="AI128" s="1006"/>
      <c r="AW128" s="1691"/>
      <c r="AX128" s="1686"/>
      <c r="AY128" s="1042"/>
      <c r="BE128" s="1004" t="s">
        <v>880</v>
      </c>
    </row>
    <row r="129" spans="1:51" s="1001" customFormat="1" ht="15" customHeight="1">
      <c r="A129" s="986">
        <v>40</v>
      </c>
      <c r="B129" s="1662"/>
      <c r="C129" s="1092" t="s">
        <v>883</v>
      </c>
      <c r="D129" s="1049"/>
      <c r="E129" s="1662"/>
      <c r="F129" s="1049"/>
      <c r="G129" s="1049"/>
      <c r="H129" s="1049"/>
      <c r="I129" s="988" t="s">
        <v>212</v>
      </c>
      <c r="J129" s="1001" t="s">
        <v>847</v>
      </c>
      <c r="AG129" s="1002"/>
      <c r="AI129" s="1687" t="s">
        <v>884</v>
      </c>
      <c r="AJ129" s="1687"/>
      <c r="AK129" s="1687"/>
      <c r="AL129" s="1687" t="s">
        <v>885</v>
      </c>
      <c r="AM129" s="1689" t="s">
        <v>886</v>
      </c>
      <c r="AW129" s="1043"/>
      <c r="AX129" s="1043" t="s">
        <v>879</v>
      </c>
      <c r="AY129" s="1043"/>
    </row>
    <row r="130" spans="1:51" s="1001" customFormat="1" ht="15" customHeight="1">
      <c r="A130" s="986">
        <v>41</v>
      </c>
      <c r="B130" s="1662"/>
      <c r="C130" s="1092" t="s">
        <v>887</v>
      </c>
      <c r="D130" s="1049"/>
      <c r="E130" s="1662"/>
      <c r="F130" s="1049"/>
      <c r="G130" s="1049"/>
      <c r="H130" s="1049"/>
      <c r="I130" s="988" t="s">
        <v>212</v>
      </c>
      <c r="AG130" s="1002"/>
      <c r="AI130" s="1687"/>
      <c r="AJ130" s="1687"/>
      <c r="AK130" s="1687"/>
      <c r="AL130" s="1687"/>
      <c r="AM130" s="1689"/>
      <c r="AW130" s="1043"/>
      <c r="AX130" s="1043"/>
      <c r="AY130" s="1043"/>
    </row>
    <row r="131" spans="1:51" s="1010" customFormat="1" ht="15.75" customHeight="1" thickBot="1">
      <c r="A131" s="1007">
        <v>42</v>
      </c>
      <c r="B131" s="1664"/>
      <c r="C131" s="1093" t="s">
        <v>888</v>
      </c>
      <c r="D131" s="1112"/>
      <c r="E131" s="1664"/>
      <c r="F131" s="1112"/>
      <c r="G131" s="1112"/>
      <c r="H131" s="1112"/>
      <c r="I131" s="1009" t="s">
        <v>212</v>
      </c>
      <c r="AG131" s="1011"/>
      <c r="AI131" s="1688"/>
      <c r="AJ131" s="1688"/>
      <c r="AK131" s="1688"/>
      <c r="AL131" s="1688"/>
      <c r="AM131" s="1690"/>
      <c r="AW131" s="1044"/>
      <c r="AX131" s="1044"/>
      <c r="AY131" s="1044"/>
    </row>
    <row r="132" spans="1:51" s="997" customFormat="1" ht="15" thickTop="1">
      <c r="A132" s="1083">
        <v>48</v>
      </c>
      <c r="B132" s="996" t="s">
        <v>889</v>
      </c>
      <c r="C132" s="1077" t="s">
        <v>890</v>
      </c>
      <c r="D132" s="996"/>
      <c r="E132" s="996"/>
      <c r="F132" s="996"/>
      <c r="G132" s="996"/>
      <c r="H132" s="996"/>
      <c r="I132" s="996"/>
      <c r="J132" s="1062" t="s">
        <v>304</v>
      </c>
      <c r="AG132" s="1013"/>
      <c r="AO132" s="1062" t="s">
        <v>829</v>
      </c>
      <c r="AP132" s="1062"/>
      <c r="AQ132" s="1062"/>
      <c r="AR132" s="1062"/>
      <c r="AS132" s="1062"/>
      <c r="AT132" s="1062" t="s">
        <v>304</v>
      </c>
      <c r="AU132" s="1062"/>
      <c r="AV132" s="1062"/>
      <c r="AW132" s="1062"/>
    </row>
    <row r="133" spans="1:51" s="1010" customFormat="1" ht="15" thickBot="1">
      <c r="A133" s="1083">
        <v>49</v>
      </c>
      <c r="B133" s="1009" t="s">
        <v>891</v>
      </c>
      <c r="C133" s="1078" t="s">
        <v>892</v>
      </c>
      <c r="D133" s="1009"/>
      <c r="E133" s="1009"/>
      <c r="F133" s="1009"/>
      <c r="G133" s="1009"/>
      <c r="H133" s="1009"/>
      <c r="I133" s="1009"/>
      <c r="J133" s="1060" t="s">
        <v>893</v>
      </c>
    </row>
    <row r="134" spans="1:51" s="998" customFormat="1" ht="15" thickTop="1">
      <c r="A134" s="995">
        <v>56</v>
      </c>
      <c r="B134" s="1705" t="s">
        <v>894</v>
      </c>
      <c r="C134" s="1051" t="s">
        <v>313</v>
      </c>
      <c r="D134" s="1117"/>
      <c r="E134" s="1012" t="s">
        <v>895</v>
      </c>
      <c r="F134" s="1012"/>
      <c r="G134" s="1012"/>
      <c r="H134" s="1012"/>
      <c r="I134" s="1012" t="s">
        <v>315</v>
      </c>
      <c r="J134" s="1013" t="s">
        <v>304</v>
      </c>
      <c r="AG134" s="1012"/>
      <c r="AI134" s="1012"/>
      <c r="AP134" s="1000"/>
    </row>
    <row r="135" spans="1:51" s="1004" customFormat="1" ht="15" customHeight="1">
      <c r="A135" s="986">
        <v>57</v>
      </c>
      <c r="B135" s="1706"/>
      <c r="C135" s="989" t="s">
        <v>313</v>
      </c>
      <c r="D135" s="1029"/>
      <c r="E135" s="1003" t="s">
        <v>896</v>
      </c>
      <c r="F135" s="1003"/>
      <c r="G135" s="1003"/>
      <c r="H135" s="1003"/>
      <c r="I135" s="1003" t="s">
        <v>315</v>
      </c>
      <c r="J135" s="1016" t="s">
        <v>304</v>
      </c>
      <c r="AD135" s="1005"/>
      <c r="AE135" s="1005"/>
      <c r="AF135" s="1005"/>
      <c r="AG135" s="1019"/>
      <c r="AH135" s="1005"/>
      <c r="AI135" s="1005"/>
      <c r="AJ135" s="1005"/>
      <c r="AK135" s="1005"/>
      <c r="AL135" s="1067" t="s">
        <v>853</v>
      </c>
      <c r="AM135" s="1004" t="s">
        <v>897</v>
      </c>
      <c r="AO135" s="1697" t="s">
        <v>898</v>
      </c>
      <c r="AP135" s="1004" t="s">
        <v>899</v>
      </c>
    </row>
    <row r="136" spans="1:51" s="1004" customFormat="1" ht="15" customHeight="1">
      <c r="A136" s="986">
        <v>58</v>
      </c>
      <c r="B136" s="1706"/>
      <c r="C136" s="989" t="s">
        <v>900</v>
      </c>
      <c r="D136" s="1029"/>
      <c r="E136" s="1003" t="s">
        <v>896</v>
      </c>
      <c r="F136" s="1003"/>
      <c r="G136" s="1003"/>
      <c r="H136" s="1003"/>
      <c r="I136" s="1003" t="s">
        <v>315</v>
      </c>
      <c r="J136" s="1016" t="s">
        <v>304</v>
      </c>
      <c r="AG136" s="1006"/>
      <c r="AL136" s="988"/>
      <c r="AO136" s="1697"/>
    </row>
    <row r="137" spans="1:51" s="1004" customFormat="1" ht="15" customHeight="1">
      <c r="A137" s="986">
        <v>59</v>
      </c>
      <c r="B137" s="1706"/>
      <c r="C137" s="989" t="s">
        <v>313</v>
      </c>
      <c r="D137" s="1029"/>
      <c r="E137" s="1003" t="s">
        <v>425</v>
      </c>
      <c r="F137" s="1003"/>
      <c r="G137" s="1003"/>
      <c r="H137" s="1003"/>
      <c r="I137" s="1003" t="s">
        <v>315</v>
      </c>
      <c r="J137" s="1002" t="s">
        <v>304</v>
      </c>
      <c r="AG137" s="1006"/>
      <c r="AL137" s="988"/>
      <c r="AO137" s="1006"/>
    </row>
    <row r="138" spans="1:51" s="1021" customFormat="1" ht="15.75" customHeight="1" thickBot="1">
      <c r="A138" s="1007">
        <v>60</v>
      </c>
      <c r="B138" s="1707"/>
      <c r="C138" s="1020" t="s">
        <v>900</v>
      </c>
      <c r="D138" s="1118"/>
      <c r="E138" s="1008" t="s">
        <v>425</v>
      </c>
      <c r="F138" s="1008"/>
      <c r="G138" s="1008"/>
      <c r="H138" s="1008"/>
      <c r="I138" s="1008" t="s">
        <v>315</v>
      </c>
      <c r="J138" s="1011" t="s">
        <v>304</v>
      </c>
      <c r="AG138" s="1023"/>
      <c r="AL138" s="1009"/>
      <c r="AO138" s="1023"/>
    </row>
    <row r="139" spans="1:51" ht="15" thickTop="1">
      <c r="A139" s="1083">
        <v>61</v>
      </c>
      <c r="B139" s="980"/>
      <c r="C139" s="980"/>
      <c r="D139" s="980"/>
      <c r="E139" s="1024"/>
      <c r="F139" s="1024"/>
      <c r="G139" s="1024"/>
      <c r="H139" s="1024"/>
      <c r="I139" s="1024"/>
      <c r="J139" s="1025"/>
      <c r="AL139" s="974"/>
      <c r="AO139" s="979"/>
    </row>
    <row r="140" spans="1:51" s="376" customFormat="1">
      <c r="A140" s="1083">
        <v>62</v>
      </c>
      <c r="B140" s="974"/>
      <c r="C140" s="1024"/>
      <c r="D140" s="974"/>
      <c r="E140" s="974"/>
      <c r="F140" s="974"/>
      <c r="G140" s="974"/>
      <c r="H140" s="974"/>
      <c r="I140" s="974"/>
      <c r="AG140" s="1025"/>
    </row>
    <row r="141" spans="1:51" s="1001" customFormat="1">
      <c r="A141" s="1083">
        <v>63</v>
      </c>
      <c r="B141" s="988"/>
      <c r="C141" s="1072" t="s">
        <v>901</v>
      </c>
      <c r="D141" s="988"/>
      <c r="E141" s="988" t="s">
        <v>304</v>
      </c>
      <c r="F141" s="988"/>
      <c r="G141" s="988"/>
      <c r="H141" s="988"/>
      <c r="I141" s="988"/>
      <c r="J141" s="1026"/>
      <c r="AG141" s="1002"/>
      <c r="AN141" s="1001" t="s">
        <v>902</v>
      </c>
    </row>
    <row r="142" spans="1:51" s="376" customFormat="1">
      <c r="A142" s="1083">
        <v>64</v>
      </c>
      <c r="B142" s="974"/>
      <c r="C142" s="1024"/>
      <c r="D142" s="974"/>
      <c r="E142" s="974"/>
      <c r="F142" s="974"/>
      <c r="G142" s="974"/>
      <c r="H142" s="974"/>
      <c r="I142" s="974"/>
      <c r="AG142" s="1025"/>
    </row>
    <row r="143" spans="1:51" s="376" customFormat="1">
      <c r="A143" s="1083">
        <v>65</v>
      </c>
      <c r="B143" s="974"/>
      <c r="C143" s="1024"/>
      <c r="D143" s="974"/>
      <c r="E143" s="974"/>
      <c r="F143" s="974"/>
      <c r="G143" s="974"/>
      <c r="H143" s="974"/>
      <c r="I143" s="974"/>
      <c r="AG143" s="1025"/>
    </row>
    <row r="144" spans="1:51">
      <c r="A144" s="1083">
        <v>66</v>
      </c>
      <c r="B144" s="1086" t="s">
        <v>903</v>
      </c>
      <c r="C144" s="1086" t="s">
        <v>121</v>
      </c>
      <c r="D144" s="1086"/>
      <c r="E144" s="1086" t="s">
        <v>903</v>
      </c>
      <c r="F144" s="1086"/>
      <c r="G144" s="1086"/>
      <c r="H144" s="1086"/>
      <c r="I144" s="973"/>
      <c r="AI144" s="976"/>
      <c r="AJ144" s="976"/>
      <c r="AK144" s="976"/>
      <c r="AL144" s="976"/>
      <c r="AM144" s="380" t="s">
        <v>904</v>
      </c>
    </row>
    <row r="145" spans="1:52" s="1031" customFormat="1">
      <c r="A145" s="1083">
        <v>69</v>
      </c>
      <c r="B145" s="1028"/>
      <c r="C145" s="1081" t="s">
        <v>52</v>
      </c>
      <c r="D145" s="1028"/>
      <c r="E145" s="1029"/>
      <c r="F145" s="1029"/>
      <c r="G145" s="1029"/>
      <c r="H145" s="1029"/>
      <c r="I145" s="1029"/>
      <c r="J145" s="1030"/>
      <c r="AG145" s="1032"/>
      <c r="AK145" s="1033" t="s">
        <v>829</v>
      </c>
      <c r="AL145" s="1034" t="s">
        <v>905</v>
      </c>
      <c r="AM145" s="1033"/>
    </row>
    <row r="146" spans="1:52" s="1004" customFormat="1">
      <c r="A146" s="1083">
        <v>70</v>
      </c>
      <c r="B146" s="987"/>
      <c r="C146" s="1079" t="s">
        <v>906</v>
      </c>
      <c r="D146" s="987"/>
      <c r="E146" s="988"/>
      <c r="F146" s="988"/>
      <c r="G146" s="988"/>
      <c r="H146" s="988"/>
      <c r="I146" s="988"/>
      <c r="J146" s="1001"/>
      <c r="AG146" s="1006"/>
    </row>
    <row r="147" spans="1:52" s="1004" customFormat="1">
      <c r="A147" s="1083">
        <v>71</v>
      </c>
      <c r="B147" s="987"/>
      <c r="C147" s="1079" t="s">
        <v>907</v>
      </c>
      <c r="D147" s="987"/>
      <c r="E147" s="988"/>
      <c r="F147" s="988"/>
      <c r="G147" s="988"/>
      <c r="H147" s="988"/>
      <c r="I147" s="988"/>
      <c r="J147" s="1001"/>
      <c r="AG147" s="1006"/>
    </row>
    <row r="148" spans="1:52" s="1004" customFormat="1">
      <c r="A148" s="1083">
        <v>72</v>
      </c>
      <c r="B148" s="987"/>
      <c r="C148" s="1075" t="s">
        <v>93</v>
      </c>
      <c r="D148" s="987"/>
      <c r="E148" s="988"/>
      <c r="F148" s="988"/>
      <c r="G148" s="988"/>
      <c r="H148" s="988"/>
      <c r="I148" s="988"/>
      <c r="J148" s="1001"/>
      <c r="AG148" s="1006"/>
    </row>
    <row r="149" spans="1:52" s="1021" customFormat="1" ht="15" thickBot="1">
      <c r="A149" s="1083">
        <v>73</v>
      </c>
      <c r="B149" s="1036"/>
      <c r="C149" s="1080" t="s">
        <v>373</v>
      </c>
      <c r="D149" s="1036"/>
      <c r="E149" s="1009"/>
      <c r="F149" s="1009"/>
      <c r="G149" s="1009"/>
      <c r="H149" s="1009"/>
      <c r="I149" s="1009"/>
      <c r="J149" s="1010"/>
      <c r="AE149" s="1021" t="s">
        <v>908</v>
      </c>
      <c r="AG149" s="1023"/>
    </row>
    <row r="150" spans="1:52" s="1047" customFormat="1" ht="15.75" thickTop="1" thickBot="1">
      <c r="A150" s="1083">
        <v>74</v>
      </c>
      <c r="C150" s="1082" t="s">
        <v>909</v>
      </c>
      <c r="E150" s="1048"/>
      <c r="F150" s="1048"/>
      <c r="G150" s="1048"/>
      <c r="H150" s="1048"/>
      <c r="I150" s="1048"/>
      <c r="J150" s="1049" t="s">
        <v>910</v>
      </c>
      <c r="AG150" s="1028"/>
      <c r="AR150" s="1047" t="s">
        <v>911</v>
      </c>
      <c r="AS150" s="1050" t="s">
        <v>912</v>
      </c>
      <c r="AT150" s="1050"/>
      <c r="AU150" s="1050"/>
      <c r="AV150" s="1050"/>
      <c r="AW150" s="1050"/>
      <c r="AX150" s="1050"/>
      <c r="AY150" s="1050" t="s">
        <v>913</v>
      </c>
      <c r="AZ150" s="1050"/>
    </row>
    <row r="151" spans="1:52" s="1035" customFormat="1" ht="15" thickTop="1">
      <c r="A151" s="1083">
        <v>75</v>
      </c>
      <c r="B151" s="1676" t="s">
        <v>914</v>
      </c>
      <c r="C151" s="1071" t="s">
        <v>915</v>
      </c>
      <c r="D151" s="1111"/>
      <c r="E151" s="996"/>
      <c r="F151" s="996"/>
      <c r="G151" s="996"/>
      <c r="H151" s="996"/>
      <c r="I151" s="996"/>
      <c r="J151" s="997"/>
      <c r="AG151" s="1051"/>
      <c r="AS151" s="1052"/>
      <c r="AT151" s="1052"/>
      <c r="AU151" s="1052"/>
      <c r="AV151" s="1052"/>
      <c r="AW151" s="1052"/>
      <c r="AX151" s="1052"/>
      <c r="AY151" s="1052"/>
      <c r="AZ151" s="1052"/>
    </row>
    <row r="152" spans="1:52" s="1054" customFormat="1" ht="15.75" customHeight="1" thickBot="1">
      <c r="A152" s="1083">
        <v>76</v>
      </c>
      <c r="B152" s="1664"/>
      <c r="C152" s="1076" t="s">
        <v>916</v>
      </c>
      <c r="D152" s="1049"/>
      <c r="E152" s="991"/>
      <c r="F152" s="991"/>
      <c r="G152" s="991"/>
      <c r="H152" s="991"/>
      <c r="I152" s="991"/>
      <c r="J152" s="992"/>
      <c r="AG152" s="1056"/>
    </row>
    <row r="153" spans="1:52" s="998" customFormat="1" ht="15" thickTop="1">
      <c r="A153" s="995">
        <v>77</v>
      </c>
      <c r="B153" s="1676" t="s">
        <v>849</v>
      </c>
      <c r="C153" s="1088" t="s">
        <v>850</v>
      </c>
      <c r="D153" s="1111"/>
      <c r="E153" s="1708" t="s">
        <v>917</v>
      </c>
      <c r="F153" s="1110"/>
      <c r="G153" s="1110"/>
      <c r="H153" s="1110"/>
      <c r="I153" s="996" t="s">
        <v>212</v>
      </c>
      <c r="J153" s="997" t="s">
        <v>852</v>
      </c>
      <c r="AC153" s="999"/>
      <c r="AD153" s="999"/>
      <c r="AE153" s="999"/>
      <c r="AF153" s="999" t="s">
        <v>853</v>
      </c>
      <c r="AG153" s="1698" t="s">
        <v>918</v>
      </c>
      <c r="AI153" s="1698" t="s">
        <v>855</v>
      </c>
    </row>
    <row r="154" spans="1:52" s="1004" customFormat="1" ht="15" customHeight="1">
      <c r="A154" s="986">
        <v>78</v>
      </c>
      <c r="B154" s="1662"/>
      <c r="C154" s="1089" t="s">
        <v>856</v>
      </c>
      <c r="D154" s="1049"/>
      <c r="E154" s="1699"/>
      <c r="F154" s="1070"/>
      <c r="G154" s="1070"/>
      <c r="H154" s="1070"/>
      <c r="I154" s="988" t="s">
        <v>212</v>
      </c>
      <c r="J154" s="1001"/>
      <c r="AC154" s="1005"/>
      <c r="AD154" s="1005"/>
      <c r="AE154" s="1005"/>
      <c r="AF154" s="1005"/>
      <c r="AG154" s="1697"/>
      <c r="AI154" s="1697"/>
    </row>
    <row r="155" spans="1:52" s="1004" customFormat="1" ht="15" customHeight="1">
      <c r="A155" s="986">
        <v>79</v>
      </c>
      <c r="B155" s="1662"/>
      <c r="C155" s="1089" t="s">
        <v>857</v>
      </c>
      <c r="D155" s="1049"/>
      <c r="E155" s="1699"/>
      <c r="F155" s="1070"/>
      <c r="G155" s="1070"/>
      <c r="H155" s="1070"/>
      <c r="I155" s="988" t="s">
        <v>212</v>
      </c>
      <c r="J155" s="1001"/>
      <c r="AC155" s="1005"/>
      <c r="AD155" s="1005"/>
      <c r="AE155" s="1005"/>
      <c r="AF155" s="1005"/>
      <c r="AG155" s="1697"/>
      <c r="AI155" s="1697"/>
    </row>
    <row r="156" spans="1:52" s="1004" customFormat="1" ht="15" customHeight="1">
      <c r="A156" s="986">
        <v>80</v>
      </c>
      <c r="B156" s="1662"/>
      <c r="C156" s="1089" t="s">
        <v>858</v>
      </c>
      <c r="D156" s="1049"/>
      <c r="E156" s="1699"/>
      <c r="F156" s="1070"/>
      <c r="G156" s="1070"/>
      <c r="H156" s="1070"/>
      <c r="I156" s="988" t="s">
        <v>212</v>
      </c>
      <c r="J156" s="1001"/>
      <c r="AC156" s="1005"/>
      <c r="AD156" s="1005"/>
      <c r="AE156" s="1005"/>
      <c r="AF156" s="1005"/>
      <c r="AG156" s="1697"/>
      <c r="AI156" s="1697"/>
    </row>
    <row r="157" spans="1:52" s="1004" customFormat="1" ht="15" customHeight="1">
      <c r="A157" s="986">
        <v>81</v>
      </c>
      <c r="B157" s="1662"/>
      <c r="C157" s="1089" t="s">
        <v>859</v>
      </c>
      <c r="D157" s="1049"/>
      <c r="E157" s="1699"/>
      <c r="F157" s="1070"/>
      <c r="G157" s="1070"/>
      <c r="H157" s="1070"/>
      <c r="I157" s="988" t="s">
        <v>212</v>
      </c>
      <c r="J157" s="1001"/>
      <c r="AC157" s="1005"/>
      <c r="AD157" s="1005"/>
      <c r="AE157" s="1005"/>
      <c r="AF157" s="1005"/>
      <c r="AG157" s="1697"/>
      <c r="AI157" s="1697"/>
    </row>
    <row r="158" spans="1:52" s="1004" customFormat="1" ht="15" customHeight="1">
      <c r="A158" s="986">
        <v>82</v>
      </c>
      <c r="B158" s="1662"/>
      <c r="C158" s="1089" t="s">
        <v>860</v>
      </c>
      <c r="D158" s="1049"/>
      <c r="E158" s="1699"/>
      <c r="F158" s="1070"/>
      <c r="G158" s="1070"/>
      <c r="H158" s="1070"/>
      <c r="I158" s="988" t="s">
        <v>212</v>
      </c>
      <c r="J158" s="1001"/>
      <c r="AC158" s="1005"/>
      <c r="AD158" s="1005"/>
      <c r="AE158" s="1005"/>
      <c r="AF158" s="1005"/>
      <c r="AG158" s="1697"/>
      <c r="AI158" s="1697"/>
    </row>
    <row r="159" spans="1:52" s="1004" customFormat="1" ht="15" customHeight="1">
      <c r="A159" s="986">
        <v>83</v>
      </c>
      <c r="B159" s="1662"/>
      <c r="C159" s="1089" t="s">
        <v>861</v>
      </c>
      <c r="D159" s="1049"/>
      <c r="E159" s="1699"/>
      <c r="F159" s="1070"/>
      <c r="G159" s="1070"/>
      <c r="H159" s="1070"/>
      <c r="I159" s="988" t="s">
        <v>212</v>
      </c>
      <c r="J159" s="1001"/>
      <c r="AC159" s="1005"/>
      <c r="AD159" s="1005"/>
      <c r="AE159" s="1005"/>
      <c r="AF159" s="1005"/>
      <c r="AG159" s="1697"/>
      <c r="AI159" s="1697"/>
    </row>
    <row r="160" spans="1:52" s="1004" customFormat="1" ht="15" customHeight="1">
      <c r="A160" s="986">
        <v>84</v>
      </c>
      <c r="B160" s="1662"/>
      <c r="C160" s="1089" t="s">
        <v>862</v>
      </c>
      <c r="D160" s="1049"/>
      <c r="E160" s="1699"/>
      <c r="F160" s="1070"/>
      <c r="G160" s="1070"/>
      <c r="H160" s="1070"/>
      <c r="I160" s="988" t="s">
        <v>212</v>
      </c>
      <c r="J160" s="1001"/>
      <c r="AC160" s="1005"/>
      <c r="AD160" s="1005"/>
      <c r="AE160" s="1005"/>
      <c r="AF160" s="1005"/>
      <c r="AG160" s="1697"/>
      <c r="AI160" s="1697"/>
    </row>
    <row r="161" spans="1:51" s="1004" customFormat="1" ht="15" customHeight="1">
      <c r="A161" s="986">
        <v>85</v>
      </c>
      <c r="B161" s="1662"/>
      <c r="C161" s="1089" t="s">
        <v>863</v>
      </c>
      <c r="D161" s="1049"/>
      <c r="E161" s="1700"/>
      <c r="F161" s="1027"/>
      <c r="G161" s="1027"/>
      <c r="H161" s="1027"/>
      <c r="I161" s="988" t="s">
        <v>212</v>
      </c>
      <c r="J161" s="1001"/>
      <c r="AC161" s="1005"/>
      <c r="AD161" s="1005"/>
      <c r="AE161" s="1005"/>
      <c r="AF161" s="1005"/>
      <c r="AG161" s="1697"/>
      <c r="AI161" s="1697"/>
    </row>
    <row r="162" spans="1:51" s="1004" customFormat="1" ht="15" customHeight="1">
      <c r="A162" s="986">
        <v>86</v>
      </c>
      <c r="B162" s="1662"/>
      <c r="C162" s="1090" t="s">
        <v>864</v>
      </c>
      <c r="D162" s="1049"/>
      <c r="E162" s="1669" t="s">
        <v>919</v>
      </c>
      <c r="F162" s="1115"/>
      <c r="G162" s="1115"/>
      <c r="H162" s="1115"/>
      <c r="I162" s="988" t="s">
        <v>212</v>
      </c>
      <c r="J162" s="1001"/>
      <c r="AC162" s="1005"/>
      <c r="AD162" s="1005"/>
      <c r="AE162" s="1005"/>
      <c r="AF162" s="1005" t="s">
        <v>853</v>
      </c>
      <c r="AG162" s="1697"/>
      <c r="AI162" s="1697"/>
    </row>
    <row r="163" spans="1:51" s="1004" customFormat="1" ht="15" customHeight="1">
      <c r="A163" s="986">
        <v>87</v>
      </c>
      <c r="B163" s="1662"/>
      <c r="C163" s="1090" t="s">
        <v>866</v>
      </c>
      <c r="D163" s="1049"/>
      <c r="E163" s="1699"/>
      <c r="F163" s="1070"/>
      <c r="G163" s="1070"/>
      <c r="H163" s="1070"/>
      <c r="I163" s="988" t="s">
        <v>212</v>
      </c>
      <c r="J163" s="1001"/>
      <c r="AC163" s="1005"/>
      <c r="AD163" s="1005"/>
      <c r="AE163" s="1005"/>
      <c r="AF163" s="1005"/>
      <c r="AG163" s="1057"/>
      <c r="AI163" s="1057"/>
    </row>
    <row r="164" spans="1:51" s="1004" customFormat="1" ht="15" customHeight="1">
      <c r="A164" s="986">
        <v>88</v>
      </c>
      <c r="B164" s="1662"/>
      <c r="C164" s="1090" t="s">
        <v>867</v>
      </c>
      <c r="D164" s="1049"/>
      <c r="E164" s="1699"/>
      <c r="F164" s="1070"/>
      <c r="G164" s="1070"/>
      <c r="H164" s="1070"/>
      <c r="I164" s="988" t="s">
        <v>212</v>
      </c>
      <c r="J164" s="1001"/>
      <c r="AC164" s="1005"/>
      <c r="AD164" s="1005"/>
      <c r="AE164" s="1005"/>
      <c r="AF164" s="1005"/>
      <c r="AG164" s="1057"/>
      <c r="AI164" s="1057"/>
    </row>
    <row r="165" spans="1:51" s="1004" customFormat="1" ht="15" customHeight="1">
      <c r="A165" s="986">
        <v>89</v>
      </c>
      <c r="B165" s="1662"/>
      <c r="C165" s="1090" t="s">
        <v>868</v>
      </c>
      <c r="D165" s="1049"/>
      <c r="E165" s="1699"/>
      <c r="F165" s="1070"/>
      <c r="G165" s="1070"/>
      <c r="H165" s="1070"/>
      <c r="I165" s="988" t="s">
        <v>212</v>
      </c>
      <c r="J165" s="1001"/>
      <c r="AC165" s="1005"/>
      <c r="AD165" s="1005"/>
      <c r="AE165" s="1005"/>
      <c r="AF165" s="1005"/>
      <c r="AG165" s="1057"/>
      <c r="AI165" s="1057"/>
    </row>
    <row r="166" spans="1:51" s="1004" customFormat="1" ht="15" customHeight="1">
      <c r="A166" s="986">
        <v>90</v>
      </c>
      <c r="B166" s="1662"/>
      <c r="C166" s="1090" t="s">
        <v>869</v>
      </c>
      <c r="D166" s="1049"/>
      <c r="E166" s="1699"/>
      <c r="F166" s="1070"/>
      <c r="G166" s="1070"/>
      <c r="H166" s="1070"/>
      <c r="I166" s="988" t="s">
        <v>212</v>
      </c>
      <c r="J166" s="1001"/>
      <c r="AC166" s="1005"/>
      <c r="AD166" s="1005"/>
      <c r="AE166" s="1005"/>
      <c r="AF166" s="1005"/>
      <c r="AG166" s="1057"/>
      <c r="AI166" s="1057"/>
    </row>
    <row r="167" spans="1:51" s="1001" customFormat="1" ht="15" customHeight="1">
      <c r="A167" s="986">
        <v>91</v>
      </c>
      <c r="B167" s="1662"/>
      <c r="C167" s="1067" t="s">
        <v>309</v>
      </c>
      <c r="D167" s="1049"/>
      <c r="E167" s="1700"/>
      <c r="F167" s="1027"/>
      <c r="G167" s="1027"/>
      <c r="H167" s="1027"/>
      <c r="I167" s="988" t="s">
        <v>212</v>
      </c>
      <c r="J167" s="1001" t="s">
        <v>852</v>
      </c>
      <c r="AG167" s="1002"/>
    </row>
    <row r="168" spans="1:51" s="1001" customFormat="1" ht="15" customHeight="1">
      <c r="A168" s="986">
        <v>92</v>
      </c>
      <c r="B168" s="1662"/>
      <c r="C168" s="1091" t="s">
        <v>870</v>
      </c>
      <c r="D168" s="1049"/>
      <c r="E168" s="1669" t="s">
        <v>920</v>
      </c>
      <c r="F168" s="1115"/>
      <c r="G168" s="1115"/>
      <c r="H168" s="1115"/>
      <c r="I168" s="988" t="s">
        <v>212</v>
      </c>
      <c r="AG168" s="1002"/>
    </row>
    <row r="169" spans="1:51" s="1001" customFormat="1" ht="15" customHeight="1">
      <c r="A169" s="986">
        <v>93</v>
      </c>
      <c r="B169" s="1662"/>
      <c r="C169" s="1091" t="s">
        <v>872</v>
      </c>
      <c r="D169" s="1049"/>
      <c r="E169" s="1699"/>
      <c r="F169" s="1070"/>
      <c r="G169" s="1070"/>
      <c r="H169" s="1070"/>
      <c r="I169" s="988" t="s">
        <v>212</v>
      </c>
      <c r="AG169" s="1002"/>
    </row>
    <row r="170" spans="1:51" s="1001" customFormat="1" ht="15" customHeight="1">
      <c r="A170" s="986">
        <v>94</v>
      </c>
      <c r="B170" s="1662"/>
      <c r="C170" s="1091" t="s">
        <v>873</v>
      </c>
      <c r="D170" s="1049"/>
      <c r="E170" s="1699"/>
      <c r="F170" s="1070"/>
      <c r="G170" s="1070"/>
      <c r="H170" s="1070"/>
      <c r="I170" s="988" t="s">
        <v>212</v>
      </c>
      <c r="AG170" s="1002"/>
    </row>
    <row r="171" spans="1:51" s="1001" customFormat="1" ht="15" customHeight="1">
      <c r="A171" s="986">
        <v>95</v>
      </c>
      <c r="B171" s="1662"/>
      <c r="C171" s="1091" t="s">
        <v>874</v>
      </c>
      <c r="D171" s="1049"/>
      <c r="E171" s="1699"/>
      <c r="F171" s="1070"/>
      <c r="G171" s="1070"/>
      <c r="H171" s="1070"/>
      <c r="I171" s="988" t="s">
        <v>212</v>
      </c>
      <c r="AG171" s="1002"/>
    </row>
    <row r="172" spans="1:51" s="1001" customFormat="1" ht="15" customHeight="1">
      <c r="A172" s="986">
        <v>96</v>
      </c>
      <c r="B172" s="1662"/>
      <c r="C172" s="1091" t="s">
        <v>876</v>
      </c>
      <c r="D172" s="1049"/>
      <c r="E172" s="1699"/>
      <c r="F172" s="1070"/>
      <c r="G172" s="1070"/>
      <c r="H172" s="1070"/>
      <c r="I172" s="988" t="s">
        <v>212</v>
      </c>
      <c r="AG172" s="1002"/>
    </row>
    <row r="173" spans="1:51" s="1001" customFormat="1" ht="15" customHeight="1">
      <c r="A173" s="986">
        <v>97</v>
      </c>
      <c r="B173" s="1662"/>
      <c r="C173" s="1091" t="s">
        <v>877</v>
      </c>
      <c r="D173" s="1049"/>
      <c r="E173" s="1699"/>
      <c r="F173" s="1070"/>
      <c r="G173" s="1070"/>
      <c r="H173" s="1070"/>
      <c r="I173" s="988" t="s">
        <v>212</v>
      </c>
      <c r="AG173" s="1002"/>
    </row>
    <row r="174" spans="1:51" s="1004" customFormat="1" ht="15" customHeight="1">
      <c r="A174" s="986">
        <v>98</v>
      </c>
      <c r="B174" s="1662"/>
      <c r="C174" s="1092" t="s">
        <v>330</v>
      </c>
      <c r="D174" s="1049"/>
      <c r="E174" s="1699"/>
      <c r="F174" s="1070"/>
      <c r="G174" s="1070"/>
      <c r="H174" s="1070"/>
      <c r="I174" s="988" t="s">
        <v>212</v>
      </c>
      <c r="J174" s="1001" t="b">
        <v>0</v>
      </c>
      <c r="AC174" s="1005"/>
      <c r="AG174" s="1006"/>
      <c r="AI174" s="1006"/>
      <c r="AW174" s="1691" t="s">
        <v>878</v>
      </c>
      <c r="AX174" s="1686" t="s">
        <v>879</v>
      </c>
      <c r="AY174" s="1042"/>
    </row>
    <row r="175" spans="1:51" s="1004" customFormat="1" ht="15.75" customHeight="1">
      <c r="A175" s="986">
        <v>99</v>
      </c>
      <c r="B175" s="1662"/>
      <c r="C175" s="1092" t="s">
        <v>881</v>
      </c>
      <c r="D175" s="1049"/>
      <c r="E175" s="1699"/>
      <c r="F175" s="1070"/>
      <c r="G175" s="1070"/>
      <c r="H175" s="1070"/>
      <c r="I175" s="988" t="s">
        <v>212</v>
      </c>
      <c r="J175" s="1001" t="b">
        <v>0</v>
      </c>
      <c r="AC175" s="1005"/>
      <c r="AF175" s="1087"/>
      <c r="AG175" s="1006"/>
      <c r="AI175" s="1006"/>
      <c r="AW175" s="1691"/>
      <c r="AX175" s="1686"/>
      <c r="AY175" s="1042"/>
    </row>
    <row r="176" spans="1:51" s="1004" customFormat="1" ht="16.5" customHeight="1">
      <c r="A176" s="986">
        <v>100</v>
      </c>
      <c r="B176" s="1662"/>
      <c r="C176" s="1092" t="s">
        <v>882</v>
      </c>
      <c r="D176" s="1049"/>
      <c r="E176" s="1699"/>
      <c r="F176" s="1070"/>
      <c r="G176" s="1070"/>
      <c r="H176" s="1070"/>
      <c r="I176" s="988" t="s">
        <v>212</v>
      </c>
      <c r="J176" s="1001" t="b">
        <v>0</v>
      </c>
      <c r="AC176" s="1005"/>
      <c r="AG176" s="1006"/>
      <c r="AI176" s="1006"/>
      <c r="AW176" s="1691"/>
      <c r="AX176" s="1686"/>
      <c r="AY176" s="1042"/>
    </row>
    <row r="177" spans="1:51" s="1001" customFormat="1" ht="15" customHeight="1">
      <c r="A177" s="986">
        <v>101</v>
      </c>
      <c r="B177" s="1662"/>
      <c r="C177" s="1092" t="s">
        <v>883</v>
      </c>
      <c r="D177" s="1049"/>
      <c r="E177" s="1699"/>
      <c r="F177" s="1070"/>
      <c r="G177" s="1070"/>
      <c r="H177" s="1070"/>
      <c r="I177" s="988" t="s">
        <v>212</v>
      </c>
      <c r="J177" s="1001" t="b">
        <v>0</v>
      </c>
      <c r="AG177" s="1002"/>
      <c r="AI177" s="1687" t="s">
        <v>884</v>
      </c>
      <c r="AJ177" s="1687"/>
      <c r="AK177" s="1687"/>
      <c r="AL177" s="1687" t="s">
        <v>885</v>
      </c>
      <c r="AM177" s="1689" t="s">
        <v>886</v>
      </c>
      <c r="AW177" s="1043"/>
      <c r="AX177" s="1043" t="s">
        <v>879</v>
      </c>
      <c r="AY177" s="1043"/>
    </row>
    <row r="178" spans="1:51" s="1001" customFormat="1" ht="15" customHeight="1">
      <c r="A178" s="986">
        <v>102</v>
      </c>
      <c r="B178" s="1662"/>
      <c r="C178" s="1092" t="s">
        <v>887</v>
      </c>
      <c r="D178" s="1049"/>
      <c r="E178" s="1699"/>
      <c r="F178" s="1070"/>
      <c r="G178" s="1070"/>
      <c r="H178" s="1070"/>
      <c r="I178" s="988" t="s">
        <v>212</v>
      </c>
      <c r="J178" s="1001" t="b">
        <v>0</v>
      </c>
      <c r="AG178" s="1002"/>
      <c r="AI178" s="1687"/>
      <c r="AJ178" s="1687"/>
      <c r="AK178" s="1687"/>
      <c r="AL178" s="1687"/>
      <c r="AM178" s="1689"/>
      <c r="AW178" s="1043"/>
      <c r="AX178" s="1043"/>
      <c r="AY178" s="1043"/>
    </row>
    <row r="179" spans="1:51" s="1010" customFormat="1" ht="15.75" customHeight="1" thickBot="1">
      <c r="A179" s="1007">
        <v>103</v>
      </c>
      <c r="B179" s="1664"/>
      <c r="C179" s="1093" t="s">
        <v>888</v>
      </c>
      <c r="D179" s="1112"/>
      <c r="E179" s="1670"/>
      <c r="F179" s="1116"/>
      <c r="G179" s="1116"/>
      <c r="H179" s="1116"/>
      <c r="I179" s="1009" t="s">
        <v>212</v>
      </c>
      <c r="J179" s="1010" t="b">
        <v>0</v>
      </c>
      <c r="AG179" s="1011"/>
      <c r="AI179" s="1688"/>
      <c r="AJ179" s="1688"/>
      <c r="AK179" s="1688"/>
      <c r="AL179" s="1688"/>
      <c r="AM179" s="1690"/>
      <c r="AW179" s="1044"/>
      <c r="AX179" s="1044"/>
      <c r="AY179" s="1044"/>
    </row>
    <row r="180" spans="1:51" ht="15" thickTop="1"/>
  </sheetData>
  <autoFilter ref="A3:AM179" xr:uid="{353CACC0-6ECB-4921-84EF-6788185AAD57}"/>
  <mergeCells count="61">
    <mergeCell ref="D98:D101"/>
    <mergeCell ref="D80:D81"/>
    <mergeCell ref="J96:J97"/>
    <mergeCell ref="B134:B138"/>
    <mergeCell ref="E153:E161"/>
    <mergeCell ref="B82:B83"/>
    <mergeCell ref="B105:B131"/>
    <mergeCell ref="E98:E101"/>
    <mergeCell ref="E105:E113"/>
    <mergeCell ref="E114:E119"/>
    <mergeCell ref="E120:E131"/>
    <mergeCell ref="B92:B97"/>
    <mergeCell ref="C92:C97"/>
    <mergeCell ref="B84:B91"/>
    <mergeCell ref="E90:E91"/>
    <mergeCell ref="D90:D91"/>
    <mergeCell ref="B153:B179"/>
    <mergeCell ref="B151:B152"/>
    <mergeCell ref="AX174:AX176"/>
    <mergeCell ref="AI177:AK179"/>
    <mergeCell ref="AL177:AL179"/>
    <mergeCell ref="AM177:AM179"/>
    <mergeCell ref="E162:E167"/>
    <mergeCell ref="E168:E179"/>
    <mergeCell ref="AG153:AG162"/>
    <mergeCell ref="AI76:AI79"/>
    <mergeCell ref="AP76:AP79"/>
    <mergeCell ref="AO135:AO136"/>
    <mergeCell ref="AW174:AW176"/>
    <mergeCell ref="AI153:AI162"/>
    <mergeCell ref="AX126:AX128"/>
    <mergeCell ref="AI129:AK131"/>
    <mergeCell ref="AM129:AM131"/>
    <mergeCell ref="AW126:AW128"/>
    <mergeCell ref="AG105:AG114"/>
    <mergeCell ref="AI105:AI114"/>
    <mergeCell ref="AL129:AL131"/>
    <mergeCell ref="B58:B63"/>
    <mergeCell ref="AE96:AE97"/>
    <mergeCell ref="AG78:AG79"/>
    <mergeCell ref="C64:C67"/>
    <mergeCell ref="B64:B68"/>
    <mergeCell ref="E76:E77"/>
    <mergeCell ref="E78:E79"/>
    <mergeCell ref="D88:D89"/>
    <mergeCell ref="B69:B75"/>
    <mergeCell ref="D76:D77"/>
    <mergeCell ref="E80:E81"/>
    <mergeCell ref="D78:D79"/>
    <mergeCell ref="D84:D85"/>
    <mergeCell ref="D86:D87"/>
    <mergeCell ref="E84:E89"/>
    <mergeCell ref="D34:D39"/>
    <mergeCell ref="D40:D45"/>
    <mergeCell ref="D46:D51"/>
    <mergeCell ref="D52:D57"/>
    <mergeCell ref="B4:B22"/>
    <mergeCell ref="D10:D15"/>
    <mergeCell ref="D16:D21"/>
    <mergeCell ref="D22:D27"/>
    <mergeCell ref="D28:D33"/>
  </mergeCells>
  <phoneticPr fontId="4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4EFE-8BED-46C6-A30D-31694F06E2FD}">
  <dimension ref="A1:F20"/>
  <sheetViews>
    <sheetView showGridLines="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5"/>
  <cols>
    <col min="2" max="2" width="9.140625" style="1138"/>
    <col min="3" max="3" width="15.85546875" bestFit="1" customWidth="1"/>
    <col min="4" max="4" width="32" style="278" bestFit="1" customWidth="1"/>
    <col min="5" max="5" width="50.7109375" customWidth="1"/>
  </cols>
  <sheetData>
    <row r="1" spans="1:6">
      <c r="B1" s="1138" t="s">
        <v>921</v>
      </c>
      <c r="C1" t="s">
        <v>3</v>
      </c>
      <c r="D1" s="278" t="s">
        <v>922</v>
      </c>
    </row>
    <row r="2" spans="1:6">
      <c r="B2" s="1139"/>
      <c r="C2" s="1136"/>
      <c r="D2" s="1137"/>
      <c r="E2" s="1136"/>
    </row>
    <row r="3" spans="1:6">
      <c r="A3">
        <v>0</v>
      </c>
      <c r="B3" s="1140">
        <f>A3+1</f>
        <v>1</v>
      </c>
      <c r="C3" s="913">
        <f>B3+1</f>
        <v>2</v>
      </c>
      <c r="D3" s="913">
        <f>C3+1</f>
        <v>3</v>
      </c>
      <c r="E3" s="913">
        <f>D3+1</f>
        <v>4</v>
      </c>
      <c r="F3" s="913">
        <f>E3+1</f>
        <v>5</v>
      </c>
    </row>
    <row r="4" spans="1:6">
      <c r="A4">
        <f>A10+1</f>
        <v>7</v>
      </c>
      <c r="B4" s="988" t="s">
        <v>212</v>
      </c>
      <c r="C4" s="1001" t="s">
        <v>923</v>
      </c>
      <c r="D4" s="1001" t="s">
        <v>924</v>
      </c>
      <c r="E4" s="1004"/>
      <c r="F4" s="913"/>
    </row>
    <row r="5" spans="1:6">
      <c r="A5">
        <f>A3+1</f>
        <v>1</v>
      </c>
      <c r="B5" s="988" t="s">
        <v>212</v>
      </c>
      <c r="C5" s="1680" t="s">
        <v>272</v>
      </c>
      <c r="D5" s="1001" t="s">
        <v>271</v>
      </c>
      <c r="E5" s="1004" t="s">
        <v>925</v>
      </c>
      <c r="F5" s="913"/>
    </row>
    <row r="6" spans="1:6">
      <c r="A6">
        <f t="shared" ref="A6:A20" si="0">A5+1</f>
        <v>2</v>
      </c>
      <c r="B6" s="988" t="s">
        <v>212</v>
      </c>
      <c r="C6" s="1680"/>
      <c r="D6" s="1001" t="s">
        <v>273</v>
      </c>
      <c r="E6" s="1004" t="s">
        <v>925</v>
      </c>
      <c r="F6" s="913"/>
    </row>
    <row r="7" spans="1:6">
      <c r="A7">
        <f t="shared" si="0"/>
        <v>3</v>
      </c>
      <c r="B7" s="988" t="s">
        <v>212</v>
      </c>
      <c r="C7" s="1680"/>
      <c r="D7" s="1001" t="s">
        <v>274</v>
      </c>
      <c r="E7" s="1004" t="s">
        <v>926</v>
      </c>
      <c r="F7" s="913"/>
    </row>
    <row r="8" spans="1:6">
      <c r="A8">
        <f t="shared" si="0"/>
        <v>4</v>
      </c>
      <c r="B8" s="988" t="s">
        <v>212</v>
      </c>
      <c r="C8" s="1680"/>
      <c r="D8" s="1001" t="s">
        <v>275</v>
      </c>
      <c r="E8" s="1004" t="s">
        <v>927</v>
      </c>
      <c r="F8" s="913"/>
    </row>
    <row r="9" spans="1:6">
      <c r="A9">
        <f t="shared" si="0"/>
        <v>5</v>
      </c>
      <c r="B9" s="988" t="s">
        <v>212</v>
      </c>
      <c r="C9" s="1661" t="s">
        <v>928</v>
      </c>
      <c r="D9" s="1001" t="s">
        <v>929</v>
      </c>
      <c r="E9" s="1004" t="s">
        <v>930</v>
      </c>
      <c r="F9" s="913"/>
    </row>
    <row r="10" spans="1:6">
      <c r="A10">
        <f t="shared" si="0"/>
        <v>6</v>
      </c>
      <c r="B10" s="988" t="s">
        <v>212</v>
      </c>
      <c r="C10" s="1663"/>
      <c r="D10" s="1141" t="s">
        <v>931</v>
      </c>
      <c r="E10" s="1142" t="s">
        <v>932</v>
      </c>
      <c r="F10" s="913"/>
    </row>
    <row r="11" spans="1:6">
      <c r="A11">
        <f>A4+1</f>
        <v>8</v>
      </c>
      <c r="B11" s="988" t="s">
        <v>212</v>
      </c>
      <c r="C11" s="1001" t="s">
        <v>270</v>
      </c>
      <c r="D11" s="1001" t="s">
        <v>162</v>
      </c>
      <c r="E11" s="1712"/>
      <c r="F11" s="913"/>
    </row>
    <row r="12" spans="1:6">
      <c r="A12">
        <f>A11+1</f>
        <v>9</v>
      </c>
      <c r="B12" s="988" t="s">
        <v>212</v>
      </c>
      <c r="C12" s="1001" t="s">
        <v>404</v>
      </c>
      <c r="D12" s="1001" t="s">
        <v>162</v>
      </c>
      <c r="E12" s="1667"/>
      <c r="F12" s="913"/>
    </row>
    <row r="13" spans="1:6">
      <c r="A13">
        <f>A12+1</f>
        <v>10</v>
      </c>
      <c r="B13" s="988" t="s">
        <v>212</v>
      </c>
      <c r="C13" s="1001" t="s">
        <v>221</v>
      </c>
      <c r="D13" s="1001" t="s">
        <v>162</v>
      </c>
      <c r="E13" s="1667"/>
      <c r="F13" s="913"/>
    </row>
    <row r="14" spans="1:6">
      <c r="A14">
        <f>A13+1</f>
        <v>11</v>
      </c>
      <c r="B14" s="988" t="s">
        <v>212</v>
      </c>
      <c r="C14" s="1001" t="s">
        <v>933</v>
      </c>
      <c r="D14" s="1001" t="s">
        <v>162</v>
      </c>
      <c r="E14" s="1713"/>
      <c r="F14" s="913"/>
    </row>
    <row r="15" spans="1:6">
      <c r="A15">
        <f>A14+1</f>
        <v>12</v>
      </c>
      <c r="B15" s="988" t="s">
        <v>934</v>
      </c>
      <c r="C15" s="1003"/>
      <c r="D15" s="1002" t="s">
        <v>935</v>
      </c>
      <c r="E15" s="1665"/>
      <c r="F15" s="913"/>
    </row>
    <row r="16" spans="1:6">
      <c r="A16">
        <f t="shared" si="0"/>
        <v>13</v>
      </c>
      <c r="B16" s="988" t="s">
        <v>934</v>
      </c>
      <c r="C16" s="1003"/>
      <c r="D16" s="1002" t="s">
        <v>936</v>
      </c>
      <c r="E16" s="1665"/>
      <c r="F16" s="913"/>
    </row>
    <row r="17" spans="1:6">
      <c r="A17">
        <f t="shared" si="0"/>
        <v>14</v>
      </c>
      <c r="B17" s="988" t="s">
        <v>937</v>
      </c>
      <c r="C17" s="1003"/>
      <c r="D17" s="1002" t="s">
        <v>938</v>
      </c>
      <c r="E17" s="1682" t="s">
        <v>939</v>
      </c>
      <c r="F17" s="913"/>
    </row>
    <row r="18" spans="1:6">
      <c r="A18">
        <f t="shared" si="0"/>
        <v>15</v>
      </c>
      <c r="B18" s="988" t="s">
        <v>937</v>
      </c>
      <c r="C18" s="1003" t="s">
        <v>940</v>
      </c>
      <c r="D18" s="1002" t="s">
        <v>941</v>
      </c>
      <c r="E18" s="1682"/>
      <c r="F18" s="913"/>
    </row>
    <row r="19" spans="1:6">
      <c r="A19">
        <f t="shared" si="0"/>
        <v>16</v>
      </c>
      <c r="B19" s="988" t="s">
        <v>942</v>
      </c>
      <c r="C19" s="1003"/>
      <c r="D19" s="1002" t="s">
        <v>943</v>
      </c>
      <c r="E19" s="1665"/>
      <c r="F19" s="913"/>
    </row>
    <row r="20" spans="1:6">
      <c r="A20">
        <f t="shared" si="0"/>
        <v>17</v>
      </c>
      <c r="B20" s="988" t="s">
        <v>942</v>
      </c>
      <c r="C20" s="1003"/>
      <c r="D20" s="1002" t="s">
        <v>944</v>
      </c>
      <c r="E20" s="1665"/>
      <c r="F20" s="913"/>
    </row>
  </sheetData>
  <autoFilter ref="A3:F21" xr:uid="{65114EFE-8BED-46C6-A30D-31694F06E2FD}"/>
  <mergeCells count="6">
    <mergeCell ref="E19:E20"/>
    <mergeCell ref="C9:C10"/>
    <mergeCell ref="C5:C8"/>
    <mergeCell ref="E17:E18"/>
    <mergeCell ref="E15:E16"/>
    <mergeCell ref="E11:E14"/>
  </mergeCells>
  <phoneticPr fontId="4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CB4D-5D55-4B7A-9D3B-3926FEB34D66}">
  <dimension ref="D4:E4"/>
  <sheetViews>
    <sheetView workbookViewId="0">
      <selection activeCell="E4" sqref="E4"/>
    </sheetView>
  </sheetViews>
  <sheetFormatPr defaultRowHeight="15"/>
  <cols>
    <col min="4" max="4" width="14.7109375" bestFit="1" customWidth="1"/>
  </cols>
  <sheetData>
    <row r="4" spans="4:5">
      <c r="D4" t="s">
        <v>945</v>
      </c>
      <c r="E4" t="s">
        <v>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E61D-EE33-42D9-9F9A-451BC7D4AD11}">
  <dimension ref="C4:E7"/>
  <sheetViews>
    <sheetView tabSelected="1" topLeftCell="B1" workbookViewId="0">
      <selection activeCell="C5" sqref="C5:D5"/>
    </sheetView>
  </sheetViews>
  <sheetFormatPr defaultRowHeight="15"/>
  <cols>
    <col min="3" max="3" width="88.85546875" bestFit="1" customWidth="1"/>
    <col min="4" max="4" width="36.5703125" bestFit="1" customWidth="1"/>
    <col min="5" max="5" width="50.5703125" customWidth="1"/>
  </cols>
  <sheetData>
    <row r="4" spans="3:5">
      <c r="C4" t="s">
        <v>2001</v>
      </c>
      <c r="D4" t="s">
        <v>2002</v>
      </c>
    </row>
    <row r="5" spans="3:5" ht="60">
      <c r="C5" t="s">
        <v>2003</v>
      </c>
      <c r="D5" t="s">
        <v>2005</v>
      </c>
      <c r="E5" s="712" t="s">
        <v>2004</v>
      </c>
    </row>
    <row r="6" spans="3:5" ht="60">
      <c r="C6" t="s">
        <v>2003</v>
      </c>
      <c r="D6" t="s">
        <v>2005</v>
      </c>
      <c r="E6" s="712" t="s">
        <v>2004</v>
      </c>
    </row>
    <row r="7" spans="3:5">
      <c r="C7" t="s">
        <v>2003</v>
      </c>
      <c r="D7" t="s">
        <v>2005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0040-8A9A-4709-B562-D931E9723972}">
  <sheetPr>
    <tabColor rgb="FF99FF99"/>
  </sheetPr>
  <dimension ref="A1"/>
  <sheetViews>
    <sheetView workbookViewId="0">
      <selection activeCell="F24" sqref="F24"/>
    </sheetView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2BA9-07E9-43F1-86C8-F7D9AF9ABF1C}">
  <sheetPr>
    <tabColor rgb="FF99FF99"/>
  </sheetPr>
  <dimension ref="E4:O13"/>
  <sheetViews>
    <sheetView workbookViewId="0">
      <selection activeCell="F8" sqref="F8"/>
    </sheetView>
  </sheetViews>
  <sheetFormatPr defaultRowHeight="15"/>
  <cols>
    <col min="5" max="5" width="14.5703125" bestFit="1" customWidth="1"/>
    <col min="6" max="6" width="11.28515625" bestFit="1" customWidth="1"/>
    <col min="7" max="7" width="10.28515625" bestFit="1" customWidth="1"/>
    <col min="8" max="9" width="9" bestFit="1" customWidth="1"/>
    <col min="10" max="10" width="8" bestFit="1" customWidth="1"/>
    <col min="11" max="12" width="9" bestFit="1" customWidth="1"/>
    <col min="13" max="13" width="8" bestFit="1" customWidth="1"/>
  </cols>
  <sheetData>
    <row r="4" spans="5:15" ht="15.75" thickBot="1"/>
    <row r="5" spans="5:15" ht="15.75" thickTop="1">
      <c r="E5" s="909"/>
      <c r="F5" s="910"/>
      <c r="G5" s="910" t="s">
        <v>947</v>
      </c>
      <c r="H5" s="910" t="s">
        <v>948</v>
      </c>
      <c r="I5" s="919" t="s">
        <v>949</v>
      </c>
      <c r="J5" s="911" t="s">
        <v>950</v>
      </c>
      <c r="K5" s="909" t="s">
        <v>948</v>
      </c>
      <c r="L5" s="919" t="s">
        <v>949</v>
      </c>
      <c r="M5" s="911" t="s">
        <v>950</v>
      </c>
    </row>
    <row r="6" spans="5:15">
      <c r="E6" s="912"/>
      <c r="F6" s="913"/>
      <c r="G6" s="913" t="s">
        <v>951</v>
      </c>
      <c r="H6" s="913" t="s">
        <v>952</v>
      </c>
      <c r="I6" s="920" t="s">
        <v>953</v>
      </c>
      <c r="J6" s="914" t="s">
        <v>954</v>
      </c>
      <c r="K6" s="912" t="s">
        <v>955</v>
      </c>
      <c r="L6" s="920" t="s">
        <v>956</v>
      </c>
      <c r="M6" s="914"/>
    </row>
    <row r="7" spans="5:15">
      <c r="E7" s="912"/>
      <c r="F7" s="915"/>
      <c r="G7" s="915"/>
      <c r="H7" s="915"/>
      <c r="I7" s="921"/>
      <c r="J7" s="916"/>
      <c r="K7" s="918"/>
      <c r="L7" s="921"/>
      <c r="M7" s="916"/>
    </row>
    <row r="8" spans="5:15">
      <c r="E8" s="912" t="s">
        <v>957</v>
      </c>
      <c r="F8" s="917">
        <v>35000000</v>
      </c>
      <c r="G8" s="915">
        <f>F8/12</f>
        <v>2916666.6666666665</v>
      </c>
      <c r="H8" s="915">
        <f>I8*5</f>
        <v>729166.66666666651</v>
      </c>
      <c r="I8" s="921">
        <f>G8/20</f>
        <v>145833.33333333331</v>
      </c>
      <c r="J8" s="916">
        <f>I8/8</f>
        <v>18229.166666666664</v>
      </c>
      <c r="K8" s="918">
        <f>F8/50</f>
        <v>700000</v>
      </c>
      <c r="L8" s="921">
        <f>K8/5</f>
        <v>140000</v>
      </c>
      <c r="M8" s="916"/>
    </row>
    <row r="9" spans="5:15">
      <c r="E9" s="912" t="s">
        <v>958</v>
      </c>
      <c r="F9" s="917">
        <v>1000000</v>
      </c>
      <c r="G9" s="915">
        <f>F9/12</f>
        <v>83333.333333333328</v>
      </c>
      <c r="H9" s="915">
        <f>I9*5</f>
        <v>20833.333333333328</v>
      </c>
      <c r="I9" s="921">
        <f>G9/20</f>
        <v>4166.6666666666661</v>
      </c>
      <c r="J9" s="916">
        <f>I9/8</f>
        <v>520.83333333333326</v>
      </c>
      <c r="K9" s="918">
        <f>F9/50</f>
        <v>20000</v>
      </c>
      <c r="L9" s="921">
        <f>K9/5</f>
        <v>4000</v>
      </c>
      <c r="M9" s="916">
        <f>L9/8</f>
        <v>500</v>
      </c>
    </row>
    <row r="10" spans="5:15" s="906" customFormat="1" ht="15.75" thickBot="1">
      <c r="E10" s="922" t="s">
        <v>959</v>
      </c>
      <c r="F10" s="923">
        <v>30000</v>
      </c>
      <c r="G10" s="923">
        <f>F10/12</f>
        <v>2500</v>
      </c>
      <c r="H10" s="923">
        <f>I10*5</f>
        <v>625</v>
      </c>
      <c r="I10" s="924">
        <f>G10/20</f>
        <v>125</v>
      </c>
      <c r="J10" s="925">
        <f>I10/8</f>
        <v>15.625</v>
      </c>
      <c r="K10" s="922">
        <f>F10/50</f>
        <v>600</v>
      </c>
      <c r="L10" s="924">
        <f>K10/5</f>
        <v>120</v>
      </c>
      <c r="M10" s="925">
        <f>L10/8</f>
        <v>15</v>
      </c>
    </row>
    <row r="11" spans="5:15" ht="15.75" thickTop="1"/>
    <row r="13" spans="5:15">
      <c r="O13" s="90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295A-D38F-43B3-A9EB-5259B906602C}">
  <sheetPr>
    <tabColor rgb="FF99FF99"/>
  </sheetPr>
  <dimension ref="A3:V4"/>
  <sheetViews>
    <sheetView workbookViewId="0">
      <selection activeCell="D1" sqref="D1:F1048576"/>
    </sheetView>
  </sheetViews>
  <sheetFormatPr defaultRowHeight="15"/>
  <cols>
    <col min="3" max="3" width="10.42578125" bestFit="1" customWidth="1"/>
    <col min="4" max="4" width="16.7109375" bestFit="1" customWidth="1"/>
  </cols>
  <sheetData>
    <row r="3" spans="1:22">
      <c r="D3" t="s">
        <v>25</v>
      </c>
      <c r="E3" t="s">
        <v>26</v>
      </c>
      <c r="F3" t="s">
        <v>27</v>
      </c>
    </row>
    <row r="4" spans="1:2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F881-9F28-47AD-8432-29C0AF39C985}">
  <sheetPr>
    <tabColor rgb="FFFFFF66"/>
  </sheetPr>
  <dimension ref="A3:D10"/>
  <sheetViews>
    <sheetView workbookViewId="0">
      <selection activeCell="E15" sqref="E15"/>
    </sheetView>
  </sheetViews>
  <sheetFormatPr defaultRowHeight="15"/>
  <cols>
    <col min="1" max="1" width="10.5703125" bestFit="1" customWidth="1"/>
    <col min="2" max="2" width="34.140625" bestFit="1" customWidth="1"/>
  </cols>
  <sheetData>
    <row r="3" spans="1:4">
      <c r="A3" t="s">
        <v>350</v>
      </c>
      <c r="B3" t="s">
        <v>960</v>
      </c>
      <c r="C3" s="879" t="s">
        <v>365</v>
      </c>
      <c r="D3" s="289">
        <v>0</v>
      </c>
    </row>
    <row r="4" spans="1:4">
      <c r="A4" t="s">
        <v>961</v>
      </c>
      <c r="B4" t="s">
        <v>329</v>
      </c>
      <c r="C4" s="880" t="s">
        <v>340</v>
      </c>
      <c r="D4" s="289">
        <v>0.25</v>
      </c>
    </row>
    <row r="5" spans="1:4">
      <c r="A5" t="s">
        <v>360</v>
      </c>
      <c r="B5" t="s">
        <v>388</v>
      </c>
      <c r="C5" s="881" t="s">
        <v>962</v>
      </c>
      <c r="D5" s="289">
        <v>0.5</v>
      </c>
    </row>
    <row r="6" spans="1:4">
      <c r="A6" t="s">
        <v>346</v>
      </c>
      <c r="B6" t="s">
        <v>337</v>
      </c>
      <c r="C6" s="882" t="s">
        <v>963</v>
      </c>
      <c r="D6" s="289">
        <v>0.75</v>
      </c>
    </row>
    <row r="7" spans="1:4">
      <c r="B7" t="s">
        <v>345</v>
      </c>
      <c r="D7" s="289">
        <v>1</v>
      </c>
    </row>
    <row r="8" spans="1:4">
      <c r="B8" t="s">
        <v>964</v>
      </c>
    </row>
    <row r="9" spans="1:4">
      <c r="B9" t="s">
        <v>965</v>
      </c>
    </row>
    <row r="10" spans="1:4">
      <c r="B10" t="s">
        <v>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8862-B6B3-448E-9392-F3598D0A622D}">
  <sheetPr>
    <tabColor rgb="FFFFFF66"/>
  </sheetPr>
  <dimension ref="A1:D5"/>
  <sheetViews>
    <sheetView workbookViewId="0">
      <selection activeCell="B20" sqref="B20"/>
    </sheetView>
  </sheetViews>
  <sheetFormatPr defaultRowHeight="15"/>
  <cols>
    <col min="1" max="1" width="34.140625" bestFit="1" customWidth="1"/>
  </cols>
  <sheetData>
    <row r="1" spans="1:4">
      <c r="A1" t="s">
        <v>960</v>
      </c>
    </row>
    <row r="2" spans="1:4">
      <c r="A2" t="s">
        <v>388</v>
      </c>
    </row>
    <row r="3" spans="1:4">
      <c r="A3" t="s">
        <v>337</v>
      </c>
    </row>
    <row r="4" spans="1:4">
      <c r="A4" t="s">
        <v>964</v>
      </c>
    </row>
    <row r="5" spans="1:4">
      <c r="A5" t="s">
        <v>965</v>
      </c>
      <c r="D5" t="s">
        <v>966</v>
      </c>
    </row>
  </sheetData>
  <dataValidations count="1">
    <dataValidation type="list" allowBlank="1" showInputMessage="1" showErrorMessage="1" sqref="D5" xr:uid="{5ADEAECC-A914-4477-B668-8FAEC9B94078}">
      <formula1>$A$1:$A$5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66"/>
    <pageSetUpPr fitToPage="1"/>
  </sheetPr>
  <dimension ref="A1:U167"/>
  <sheetViews>
    <sheetView zoomScale="80" zoomScaleNormal="80" zoomScaleSheetLayoutView="85" workbookViewId="0">
      <pane xSplit="2" ySplit="1" topLeftCell="C2" activePane="bottomRight" state="frozen"/>
      <selection pane="topRight" activeCell="E1" sqref="E1"/>
      <selection pane="bottomLeft" activeCell="D2" sqref="D2"/>
      <selection pane="bottomRight" activeCell="D109" sqref="D109"/>
    </sheetView>
  </sheetViews>
  <sheetFormatPr defaultColWidth="9" defaultRowHeight="15"/>
  <cols>
    <col min="1" max="1" width="3.7109375" style="333" bestFit="1" customWidth="1"/>
    <col min="2" max="2" width="40.7109375" style="350" hidden="1" customWidth="1"/>
    <col min="3" max="3" width="30" style="350" bestFit="1" customWidth="1"/>
    <col min="4" max="4" width="43.42578125" style="439" bestFit="1" customWidth="1"/>
    <col min="5" max="5" width="12.7109375" style="477" customWidth="1"/>
    <col min="6" max="6" width="10.7109375" style="464" customWidth="1"/>
    <col min="7" max="7" width="10.7109375" style="704" customWidth="1"/>
    <col min="8" max="8" width="10.7109375" style="693" customWidth="1"/>
    <col min="9" max="9" width="15.5703125" style="384" customWidth="1"/>
    <col min="10" max="10" width="7.42578125" style="385" bestFit="1" customWidth="1"/>
    <col min="11" max="11" width="4.5703125" style="386" customWidth="1"/>
    <col min="12" max="13" width="4.5703125" style="387" customWidth="1"/>
    <col min="14" max="14" width="4.5703125" style="344" customWidth="1"/>
    <col min="15" max="15" width="9.7109375" style="467" bestFit="1" customWidth="1"/>
    <col min="16" max="16384" width="9" style="333"/>
  </cols>
  <sheetData>
    <row r="1" spans="1:21" s="344" customFormat="1" ht="110.1" customHeight="1" thickTop="1" thickBot="1">
      <c r="A1" s="344" t="s">
        <v>29</v>
      </c>
      <c r="B1" s="326" t="s">
        <v>967</v>
      </c>
      <c r="C1" s="705" t="s">
        <v>968</v>
      </c>
      <c r="D1" s="327" t="s">
        <v>4</v>
      </c>
      <c r="E1" s="332" t="s">
        <v>12</v>
      </c>
      <c r="F1" s="440" t="s">
        <v>969</v>
      </c>
      <c r="G1" s="440" t="s">
        <v>18</v>
      </c>
      <c r="H1" s="440" t="s">
        <v>970</v>
      </c>
      <c r="I1" s="328" t="s">
        <v>11</v>
      </c>
      <c r="J1" s="329" t="s">
        <v>19</v>
      </c>
      <c r="K1" s="330" t="s">
        <v>14</v>
      </c>
      <c r="L1" s="331" t="s">
        <v>20</v>
      </c>
      <c r="M1" s="331" t="s">
        <v>21</v>
      </c>
      <c r="N1" s="332" t="s">
        <v>22</v>
      </c>
      <c r="O1" s="680" t="s">
        <v>13</v>
      </c>
    </row>
    <row r="2" spans="1:21" ht="61.5" thickTop="1" thickBot="1">
      <c r="B2" s="334"/>
      <c r="C2" s="335" t="s">
        <v>642</v>
      </c>
      <c r="D2" s="336" t="s">
        <v>971</v>
      </c>
      <c r="E2" s="336" t="s">
        <v>972</v>
      </c>
      <c r="F2" s="441"/>
      <c r="G2" s="441">
        <v>44053</v>
      </c>
      <c r="H2" s="441"/>
      <c r="I2" s="465" t="s">
        <v>973</v>
      </c>
      <c r="J2" s="339">
        <v>0.5</v>
      </c>
      <c r="K2" s="340">
        <v>3</v>
      </c>
      <c r="L2" s="341"/>
      <c r="M2" s="341"/>
      <c r="N2" s="337"/>
      <c r="O2" s="681" t="s">
        <v>974</v>
      </c>
      <c r="Q2" s="716"/>
      <c r="R2" s="717" t="s">
        <v>383</v>
      </c>
      <c r="S2" s="713" t="s">
        <v>384</v>
      </c>
      <c r="T2" s="714" t="s">
        <v>385</v>
      </c>
      <c r="U2" s="715" t="s">
        <v>386</v>
      </c>
    </row>
    <row r="3" spans="1:21" ht="15.75" thickTop="1">
      <c r="B3" s="334"/>
      <c r="C3" s="335"/>
      <c r="D3" s="336" t="s">
        <v>975</v>
      </c>
      <c r="E3" s="336"/>
      <c r="F3" s="441"/>
      <c r="G3" s="441"/>
      <c r="H3" s="441"/>
      <c r="I3" s="465"/>
      <c r="J3" s="339"/>
      <c r="K3" s="340"/>
      <c r="L3" s="341"/>
      <c r="M3" s="341"/>
      <c r="N3" s="337"/>
      <c r="O3" s="681"/>
      <c r="R3" s="278"/>
      <c r="S3" s="278"/>
      <c r="T3" s="278"/>
      <c r="U3" s="278"/>
    </row>
    <row r="4" spans="1:21" ht="210">
      <c r="B4" s="334"/>
      <c r="C4" s="335" t="s">
        <v>976</v>
      </c>
      <c r="D4" s="336" t="s">
        <v>977</v>
      </c>
      <c r="E4" s="336" t="s">
        <v>978</v>
      </c>
      <c r="F4" s="441">
        <v>44036</v>
      </c>
      <c r="G4" s="441"/>
      <c r="H4" s="441"/>
      <c r="I4" s="710" t="s">
        <v>979</v>
      </c>
      <c r="J4" s="339">
        <v>0.5</v>
      </c>
      <c r="K4" s="340">
        <v>3</v>
      </c>
      <c r="L4" s="341"/>
      <c r="M4" s="341"/>
      <c r="N4" s="337"/>
      <c r="O4" s="681" t="s">
        <v>980</v>
      </c>
      <c r="R4" s="333">
        <f>26000*0.03</f>
        <v>780</v>
      </c>
    </row>
    <row r="5" spans="1:21">
      <c r="B5" s="334"/>
      <c r="C5" s="335"/>
      <c r="D5" s="336"/>
      <c r="E5" s="336"/>
      <c r="F5" s="441"/>
      <c r="G5" s="441"/>
      <c r="H5" s="441"/>
      <c r="I5" s="710"/>
      <c r="J5" s="339"/>
      <c r="K5" s="340"/>
      <c r="L5" s="341"/>
      <c r="M5" s="341"/>
      <c r="N5" s="337"/>
      <c r="O5" s="681"/>
    </row>
    <row r="6" spans="1:21" ht="15.75" thickBot="1">
      <c r="B6" s="334"/>
      <c r="C6" s="335"/>
      <c r="D6" s="336" t="s">
        <v>981</v>
      </c>
      <c r="E6" s="336"/>
      <c r="F6" s="441"/>
      <c r="G6" s="441">
        <v>44076</v>
      </c>
      <c r="H6" s="441">
        <f>G6+20</f>
        <v>44096</v>
      </c>
      <c r="I6" s="710" t="s">
        <v>215</v>
      </c>
      <c r="J6" s="339">
        <v>0</v>
      </c>
      <c r="K6" s="340"/>
      <c r="L6" s="341"/>
      <c r="M6" s="341"/>
      <c r="N6" s="337"/>
      <c r="O6" s="681"/>
    </row>
    <row r="7" spans="1:21" ht="61.5" thickTop="1" thickBot="1">
      <c r="B7" s="334"/>
      <c r="C7" s="335" t="s">
        <v>642</v>
      </c>
      <c r="D7" s="336" t="s">
        <v>971</v>
      </c>
      <c r="E7" s="336" t="s">
        <v>972</v>
      </c>
      <c r="F7" s="441"/>
      <c r="G7" s="441">
        <v>44053</v>
      </c>
      <c r="H7" s="441"/>
      <c r="I7" s="465" t="s">
        <v>973</v>
      </c>
      <c r="J7" s="339">
        <v>0.5</v>
      </c>
      <c r="K7" s="340">
        <v>3</v>
      </c>
      <c r="L7" s="341"/>
      <c r="M7" s="341"/>
      <c r="N7" s="337"/>
      <c r="O7" s="681" t="s">
        <v>974</v>
      </c>
      <c r="Q7" s="716"/>
      <c r="R7" s="717" t="s">
        <v>383</v>
      </c>
      <c r="S7" s="713" t="s">
        <v>384</v>
      </c>
      <c r="T7" s="714" t="s">
        <v>385</v>
      </c>
      <c r="U7" s="715" t="s">
        <v>386</v>
      </c>
    </row>
    <row r="8" spans="1:21" ht="120.75" thickTop="1">
      <c r="B8" s="334"/>
      <c r="C8" s="335" t="s">
        <v>982</v>
      </c>
      <c r="D8" s="336" t="s">
        <v>983</v>
      </c>
      <c r="E8" s="336" t="s">
        <v>978</v>
      </c>
      <c r="F8" s="441">
        <v>44046</v>
      </c>
      <c r="G8" s="441">
        <v>44029</v>
      </c>
      <c r="H8" s="441"/>
      <c r="I8" s="710" t="s">
        <v>973</v>
      </c>
      <c r="J8" s="339">
        <v>0.8</v>
      </c>
      <c r="K8" s="340">
        <v>3</v>
      </c>
      <c r="L8" s="341"/>
      <c r="M8" s="341"/>
      <c r="N8" s="337"/>
      <c r="O8" s="681" t="s">
        <v>53</v>
      </c>
      <c r="R8" s="740"/>
      <c r="S8" s="741"/>
      <c r="T8" s="742"/>
      <c r="U8" s="739"/>
    </row>
    <row r="9" spans="1:21" ht="30">
      <c r="B9" s="334"/>
      <c r="C9" s="335" t="s">
        <v>416</v>
      </c>
      <c r="D9" s="336" t="s">
        <v>984</v>
      </c>
      <c r="E9" s="336"/>
      <c r="F9" s="441"/>
      <c r="G9" s="441"/>
      <c r="H9" s="441"/>
      <c r="I9" s="465"/>
      <c r="J9" s="339">
        <v>0</v>
      </c>
      <c r="K9" s="340">
        <v>3</v>
      </c>
      <c r="L9" s="341"/>
      <c r="M9" s="341"/>
      <c r="N9" s="337"/>
      <c r="O9" s="681" t="s">
        <v>980</v>
      </c>
    </row>
    <row r="10" spans="1:21" ht="45">
      <c r="B10" s="334"/>
      <c r="C10" s="335" t="s">
        <v>985</v>
      </c>
      <c r="D10" s="336" t="s">
        <v>986</v>
      </c>
      <c r="E10" s="336"/>
      <c r="F10" s="441"/>
      <c r="G10" s="441"/>
      <c r="H10" s="441"/>
      <c r="I10" s="338" t="s">
        <v>987</v>
      </c>
      <c r="J10" s="339">
        <v>0</v>
      </c>
      <c r="K10" s="340">
        <v>5</v>
      </c>
      <c r="L10" s="341"/>
      <c r="M10" s="341"/>
      <c r="N10" s="337"/>
      <c r="O10" s="681"/>
    </row>
    <row r="11" spans="1:21">
      <c r="B11" s="334"/>
      <c r="C11" s="335" t="s">
        <v>811</v>
      </c>
      <c r="D11" s="336" t="s">
        <v>988</v>
      </c>
      <c r="E11" s="336"/>
      <c r="F11" s="441"/>
      <c r="G11" s="441"/>
      <c r="H11" s="441"/>
      <c r="I11" s="472"/>
      <c r="J11" s="339">
        <v>0</v>
      </c>
      <c r="K11" s="340">
        <v>5</v>
      </c>
      <c r="L11" s="341"/>
      <c r="M11" s="341"/>
      <c r="N11" s="337"/>
      <c r="O11" s="681"/>
    </row>
    <row r="12" spans="1:21" ht="90">
      <c r="B12" s="334"/>
      <c r="C12" s="335"/>
      <c r="D12" s="336" t="s">
        <v>989</v>
      </c>
      <c r="E12" s="336" t="s">
        <v>990</v>
      </c>
      <c r="F12" s="441"/>
      <c r="G12" s="441"/>
      <c r="H12" s="441"/>
      <c r="I12" s="338"/>
      <c r="J12" s="339">
        <v>0.1</v>
      </c>
      <c r="K12" s="340">
        <v>5</v>
      </c>
      <c r="L12" s="341" t="s">
        <v>991</v>
      </c>
      <c r="M12" s="341"/>
      <c r="N12" s="337"/>
      <c r="O12" s="681"/>
    </row>
    <row r="13" spans="1:21" ht="30">
      <c r="B13" s="334"/>
      <c r="C13" s="335"/>
      <c r="D13" s="336" t="s">
        <v>992</v>
      </c>
      <c r="E13" s="336"/>
      <c r="F13" s="441"/>
      <c r="G13" s="441"/>
      <c r="H13" s="441"/>
      <c r="I13" s="338"/>
      <c r="J13" s="339"/>
      <c r="K13" s="340"/>
      <c r="L13" s="341"/>
      <c r="M13" s="341"/>
      <c r="N13" s="337"/>
      <c r="O13" s="681"/>
    </row>
    <row r="14" spans="1:21" ht="45">
      <c r="B14" s="334"/>
      <c r="C14" s="335"/>
      <c r="D14" s="336" t="s">
        <v>993</v>
      </c>
      <c r="E14" s="336"/>
      <c r="F14" s="441"/>
      <c r="G14" s="441"/>
      <c r="H14" s="441"/>
      <c r="I14" s="338"/>
      <c r="J14" s="339"/>
      <c r="K14" s="340"/>
      <c r="L14" s="341"/>
      <c r="M14" s="341"/>
      <c r="N14" s="337"/>
      <c r="O14" s="681"/>
    </row>
    <row r="15" spans="1:21">
      <c r="B15" s="334"/>
      <c r="C15" s="335"/>
      <c r="D15" s="342" t="s">
        <v>994</v>
      </c>
      <c r="E15" s="336"/>
      <c r="F15" s="441"/>
      <c r="G15" s="441"/>
      <c r="H15" s="441"/>
      <c r="I15" s="338"/>
      <c r="J15" s="339">
        <v>0.9</v>
      </c>
      <c r="K15" s="340">
        <v>1</v>
      </c>
      <c r="L15" s="341"/>
      <c r="M15" s="341"/>
      <c r="N15" s="337"/>
      <c r="O15" s="681"/>
    </row>
    <row r="16" spans="1:21">
      <c r="B16" s="334"/>
      <c r="C16" s="335" t="s">
        <v>995</v>
      </c>
      <c r="D16" s="336" t="s">
        <v>996</v>
      </c>
      <c r="E16" s="336"/>
      <c r="F16" s="441"/>
      <c r="G16" s="441"/>
      <c r="H16" s="441">
        <v>44090</v>
      </c>
      <c r="I16" s="718" t="s">
        <v>304</v>
      </c>
      <c r="J16" s="339">
        <v>1</v>
      </c>
      <c r="K16" s="340"/>
      <c r="L16" s="341"/>
      <c r="M16" s="341"/>
      <c r="N16" s="337"/>
      <c r="O16" s="681"/>
    </row>
    <row r="17" spans="2:15" ht="30">
      <c r="B17" s="334"/>
      <c r="C17" s="335" t="s">
        <v>997</v>
      </c>
      <c r="D17" s="336" t="s">
        <v>998</v>
      </c>
      <c r="E17" s="336"/>
      <c r="F17" s="441"/>
      <c r="G17" s="441"/>
      <c r="H17" s="441">
        <v>44090</v>
      </c>
      <c r="I17" s="718" t="s">
        <v>304</v>
      </c>
      <c r="J17" s="339"/>
      <c r="K17" s="340"/>
      <c r="L17" s="341"/>
      <c r="M17" s="341"/>
      <c r="N17" s="337"/>
      <c r="O17" s="681"/>
    </row>
    <row r="18" spans="2:15">
      <c r="B18" s="334"/>
      <c r="C18" s="343"/>
      <c r="D18" s="344"/>
      <c r="F18" s="442"/>
      <c r="G18" s="682"/>
      <c r="H18" s="442"/>
      <c r="I18" s="345"/>
      <c r="J18" s="346"/>
      <c r="K18" s="347"/>
      <c r="L18" s="348"/>
      <c r="M18" s="348"/>
      <c r="N18" s="349"/>
    </row>
    <row r="19" spans="2:15">
      <c r="B19" s="334"/>
      <c r="C19" s="343"/>
      <c r="D19" s="344"/>
      <c r="F19" s="442"/>
      <c r="G19" s="682"/>
      <c r="H19" s="442"/>
      <c r="I19" s="345"/>
      <c r="J19" s="346"/>
      <c r="K19" s="347"/>
      <c r="L19" s="348"/>
      <c r="M19" s="348"/>
      <c r="N19" s="349"/>
    </row>
    <row r="20" spans="2:15">
      <c r="B20" s="334"/>
      <c r="C20" s="343"/>
      <c r="D20" s="344"/>
      <c r="F20" s="442"/>
      <c r="G20" s="682"/>
      <c r="H20" s="442"/>
      <c r="I20" s="345"/>
      <c r="J20" s="346"/>
      <c r="K20" s="347"/>
      <c r="L20" s="348"/>
      <c r="M20" s="348"/>
      <c r="N20" s="349"/>
    </row>
    <row r="21" spans="2:15">
      <c r="B21" s="334"/>
      <c r="C21" s="343"/>
      <c r="D21" s="344"/>
      <c r="F21" s="442"/>
      <c r="G21" s="682"/>
      <c r="H21" s="442"/>
      <c r="I21" s="345"/>
      <c r="J21" s="346"/>
      <c r="K21" s="347"/>
      <c r="L21" s="348"/>
      <c r="M21" s="348"/>
      <c r="N21" s="349"/>
    </row>
    <row r="22" spans="2:15">
      <c r="B22" s="334"/>
      <c r="C22" s="343"/>
      <c r="D22" s="344"/>
      <c r="F22" s="442"/>
      <c r="G22" s="682"/>
      <c r="H22" s="442"/>
      <c r="I22" s="345"/>
      <c r="J22" s="346"/>
      <c r="K22" s="347"/>
      <c r="L22" s="348"/>
      <c r="M22" s="348"/>
      <c r="N22" s="349"/>
    </row>
    <row r="23" spans="2:15">
      <c r="B23" s="334"/>
      <c r="C23" s="343"/>
      <c r="D23" s="344"/>
      <c r="F23" s="442"/>
      <c r="G23" s="682"/>
      <c r="H23" s="442"/>
      <c r="I23" s="345"/>
      <c r="J23" s="346"/>
      <c r="K23" s="347"/>
      <c r="L23" s="348"/>
      <c r="M23" s="348"/>
      <c r="N23" s="349"/>
    </row>
    <row r="24" spans="2:15">
      <c r="B24" s="334"/>
      <c r="C24" s="343"/>
      <c r="D24" s="344"/>
      <c r="F24" s="442"/>
      <c r="G24" s="682"/>
      <c r="H24" s="442"/>
      <c r="I24" s="345"/>
      <c r="J24" s="346"/>
      <c r="K24" s="347"/>
      <c r="L24" s="348"/>
      <c r="M24" s="348"/>
      <c r="N24" s="349"/>
    </row>
    <row r="25" spans="2:15">
      <c r="B25" s="334"/>
      <c r="C25" s="343"/>
      <c r="D25" s="344"/>
      <c r="F25" s="442"/>
      <c r="G25" s="682"/>
      <c r="H25" s="442"/>
      <c r="I25" s="345"/>
      <c r="J25" s="346"/>
      <c r="K25" s="347"/>
      <c r="L25" s="348"/>
      <c r="M25" s="348"/>
      <c r="N25" s="349"/>
    </row>
    <row r="26" spans="2:15">
      <c r="B26" s="334"/>
      <c r="C26" s="343"/>
      <c r="D26" s="344"/>
      <c r="F26" s="442"/>
      <c r="G26" s="682"/>
      <c r="H26" s="442"/>
      <c r="I26" s="345"/>
      <c r="J26" s="346"/>
      <c r="K26" s="347"/>
      <c r="L26" s="348"/>
      <c r="M26" s="348"/>
      <c r="N26" s="349"/>
    </row>
    <row r="27" spans="2:15">
      <c r="B27" s="334"/>
      <c r="C27" s="343"/>
      <c r="D27" s="350"/>
      <c r="F27" s="442"/>
      <c r="G27" s="682"/>
      <c r="H27" s="442"/>
      <c r="I27" s="345"/>
      <c r="J27" s="346"/>
      <c r="K27" s="347"/>
      <c r="L27" s="348"/>
      <c r="M27" s="348"/>
      <c r="N27" s="349"/>
    </row>
    <row r="28" spans="2:15">
      <c r="B28" s="334"/>
      <c r="C28" s="343"/>
      <c r="D28" s="344"/>
      <c r="F28" s="442"/>
      <c r="G28" s="682"/>
      <c r="H28" s="442"/>
      <c r="I28" s="345"/>
      <c r="J28" s="346"/>
      <c r="K28" s="347"/>
      <c r="L28" s="348"/>
      <c r="M28" s="348"/>
      <c r="N28" s="349"/>
    </row>
    <row r="29" spans="2:15">
      <c r="B29" s="334"/>
      <c r="C29" s="343"/>
      <c r="D29" s="344"/>
      <c r="F29" s="442"/>
      <c r="G29" s="682"/>
      <c r="H29" s="442"/>
      <c r="I29" s="345"/>
      <c r="J29" s="346"/>
      <c r="K29" s="347"/>
      <c r="L29" s="348"/>
      <c r="M29" s="348"/>
      <c r="N29" s="349"/>
    </row>
    <row r="30" spans="2:15">
      <c r="B30" s="334"/>
      <c r="C30" s="343"/>
      <c r="D30" s="344"/>
      <c r="F30" s="442"/>
      <c r="G30" s="682"/>
      <c r="H30" s="442"/>
      <c r="I30" s="345"/>
      <c r="J30" s="346"/>
      <c r="K30" s="347"/>
      <c r="L30" s="348"/>
      <c r="M30" s="348"/>
      <c r="N30" s="349"/>
    </row>
    <row r="31" spans="2:15">
      <c r="B31" s="334"/>
      <c r="C31" s="343"/>
      <c r="D31" s="344"/>
      <c r="F31" s="442"/>
      <c r="G31" s="682"/>
      <c r="H31" s="442"/>
      <c r="I31" s="345"/>
      <c r="J31" s="346"/>
      <c r="K31" s="347"/>
      <c r="L31" s="348"/>
      <c r="M31" s="348"/>
      <c r="N31" s="349"/>
    </row>
    <row r="32" spans="2:15">
      <c r="B32" s="334"/>
      <c r="C32" s="343"/>
      <c r="D32" s="344"/>
      <c r="F32" s="442"/>
      <c r="G32" s="682"/>
      <c r="H32" s="442"/>
      <c r="I32" s="345"/>
      <c r="J32" s="346"/>
      <c r="K32" s="347"/>
      <c r="L32" s="348"/>
      <c r="M32" s="348"/>
      <c r="N32" s="349"/>
    </row>
    <row r="33" spans="2:15">
      <c r="B33" s="334"/>
      <c r="C33" s="343"/>
      <c r="D33" s="344" t="s">
        <v>999</v>
      </c>
      <c r="F33" s="442"/>
      <c r="G33" s="682"/>
      <c r="H33" s="442"/>
      <c r="I33" s="345"/>
      <c r="J33" s="346"/>
      <c r="K33" s="347"/>
      <c r="L33" s="348"/>
      <c r="M33" s="348"/>
      <c r="N33" s="349"/>
    </row>
    <row r="34" spans="2:15">
      <c r="B34" s="334"/>
      <c r="C34" s="343"/>
      <c r="D34" s="344" t="s">
        <v>1000</v>
      </c>
      <c r="F34" s="442"/>
      <c r="G34" s="682"/>
      <c r="H34" s="442"/>
      <c r="I34" s="345"/>
      <c r="J34" s="346"/>
      <c r="K34" s="347"/>
      <c r="L34" s="348"/>
      <c r="M34" s="348"/>
      <c r="N34" s="349"/>
    </row>
    <row r="35" spans="2:15">
      <c r="B35" s="334"/>
      <c r="C35" s="343"/>
      <c r="D35" s="344" t="s">
        <v>1001</v>
      </c>
      <c r="F35" s="442"/>
      <c r="G35" s="682"/>
      <c r="H35" s="442"/>
      <c r="I35" s="345"/>
      <c r="J35" s="346"/>
      <c r="K35" s="347"/>
      <c r="L35" s="348"/>
      <c r="M35" s="348"/>
      <c r="N35" s="349"/>
    </row>
    <row r="36" spans="2:15">
      <c r="B36" s="334"/>
      <c r="C36" s="343"/>
      <c r="D36" s="344" t="s">
        <v>1002</v>
      </c>
      <c r="F36" s="442"/>
      <c r="G36" s="682"/>
      <c r="H36" s="442"/>
      <c r="I36" s="345"/>
      <c r="J36" s="346"/>
      <c r="K36" s="347"/>
      <c r="L36" s="348"/>
      <c r="M36" s="348"/>
      <c r="N36" s="349"/>
    </row>
    <row r="37" spans="2:15">
      <c r="B37" s="334"/>
      <c r="C37" s="343"/>
      <c r="D37" s="344"/>
      <c r="F37" s="442"/>
      <c r="G37" s="682"/>
      <c r="H37" s="442"/>
      <c r="I37" s="345"/>
      <c r="J37" s="346"/>
      <c r="K37" s="347"/>
      <c r="L37" s="348"/>
      <c r="M37" s="348"/>
      <c r="N37" s="349"/>
    </row>
    <row r="38" spans="2:15" ht="45">
      <c r="B38" s="334"/>
      <c r="C38" s="343"/>
      <c r="D38" s="334" t="s">
        <v>1003</v>
      </c>
      <c r="F38" s="442"/>
      <c r="G38" s="682"/>
      <c r="H38" s="442"/>
      <c r="I38" s="345"/>
      <c r="J38" s="346"/>
      <c r="K38" s="347"/>
      <c r="L38" s="348"/>
      <c r="M38" s="348"/>
      <c r="N38" s="349"/>
    </row>
    <row r="39" spans="2:15" ht="60">
      <c r="B39" s="334"/>
      <c r="C39" s="335"/>
      <c r="D39" s="336" t="s">
        <v>1004</v>
      </c>
      <c r="E39" s="336" t="s">
        <v>978</v>
      </c>
      <c r="F39" s="441"/>
      <c r="G39" s="441">
        <v>44046</v>
      </c>
      <c r="H39" s="441"/>
      <c r="I39" s="557" t="s">
        <v>304</v>
      </c>
      <c r="J39" s="339">
        <v>1</v>
      </c>
      <c r="K39" s="340">
        <v>1</v>
      </c>
      <c r="L39" s="341"/>
      <c r="M39" s="341"/>
      <c r="N39" s="337"/>
      <c r="O39" s="681" t="s">
        <v>1005</v>
      </c>
    </row>
    <row r="40" spans="2:15">
      <c r="B40" s="334"/>
      <c r="C40" s="335"/>
      <c r="D40" s="342" t="s">
        <v>1006</v>
      </c>
      <c r="E40" s="473"/>
      <c r="F40" s="441"/>
      <c r="G40" s="683"/>
      <c r="H40" s="441"/>
      <c r="I40" s="338" t="s">
        <v>1007</v>
      </c>
      <c r="J40" s="339">
        <v>1</v>
      </c>
      <c r="K40" s="340"/>
      <c r="L40" s="341"/>
      <c r="M40" s="341"/>
      <c r="N40" s="337"/>
      <c r="O40" s="466"/>
    </row>
    <row r="41" spans="2:15" ht="75">
      <c r="B41" s="334"/>
      <c r="C41" s="335" t="s">
        <v>1008</v>
      </c>
      <c r="D41" s="336" t="s">
        <v>1009</v>
      </c>
      <c r="E41" s="473" t="s">
        <v>978</v>
      </c>
      <c r="F41" s="441"/>
      <c r="G41" s="683"/>
      <c r="H41" s="441"/>
      <c r="I41" s="465" t="s">
        <v>304</v>
      </c>
      <c r="J41" s="339">
        <v>1</v>
      </c>
      <c r="K41" s="340"/>
      <c r="L41" s="341"/>
      <c r="M41" s="341"/>
      <c r="N41" s="337"/>
      <c r="O41" s="466"/>
    </row>
    <row r="42" spans="2:15" ht="180">
      <c r="B42" s="334"/>
      <c r="C42" s="335" t="s">
        <v>1008</v>
      </c>
      <c r="D42" s="336" t="s">
        <v>1010</v>
      </c>
      <c r="E42" s="473" t="s">
        <v>978</v>
      </c>
      <c r="F42" s="441">
        <f>G42+21</f>
        <v>44074</v>
      </c>
      <c r="G42" s="683">
        <v>44053</v>
      </c>
      <c r="H42" s="441">
        <v>44074</v>
      </c>
      <c r="I42" s="583" t="s">
        <v>304</v>
      </c>
      <c r="J42" s="339">
        <v>1</v>
      </c>
      <c r="K42" s="340">
        <v>2</v>
      </c>
      <c r="L42" s="341"/>
      <c r="M42" s="341"/>
      <c r="N42" s="337"/>
      <c r="O42" s="466" t="s">
        <v>1011</v>
      </c>
    </row>
    <row r="43" spans="2:15" ht="30">
      <c r="B43" s="334"/>
      <c r="C43" s="335"/>
      <c r="D43" s="336" t="s">
        <v>1012</v>
      </c>
      <c r="E43" s="473"/>
      <c r="F43" s="441"/>
      <c r="G43" s="683"/>
      <c r="H43" s="441"/>
      <c r="I43" s="465" t="s">
        <v>304</v>
      </c>
      <c r="J43" s="339">
        <v>1</v>
      </c>
      <c r="K43" s="340"/>
      <c r="L43" s="341"/>
      <c r="M43" s="341"/>
      <c r="N43" s="337"/>
      <c r="O43" s="466"/>
    </row>
    <row r="44" spans="2:15" ht="30">
      <c r="B44" s="334"/>
      <c r="C44" s="335"/>
      <c r="D44" s="336" t="s">
        <v>1013</v>
      </c>
      <c r="E44" s="473"/>
      <c r="F44" s="441"/>
      <c r="G44" s="683"/>
      <c r="H44" s="441"/>
      <c r="I44" s="465" t="s">
        <v>304</v>
      </c>
      <c r="J44" s="339">
        <v>1</v>
      </c>
      <c r="K44" s="340"/>
      <c r="L44" s="341"/>
      <c r="M44" s="341"/>
      <c r="N44" s="337"/>
      <c r="O44" s="466"/>
    </row>
    <row r="45" spans="2:15" ht="60">
      <c r="B45" s="334"/>
      <c r="C45" s="335" t="s">
        <v>1014</v>
      </c>
      <c r="D45" s="336" t="s">
        <v>1015</v>
      </c>
      <c r="E45" s="473"/>
      <c r="F45" s="441"/>
      <c r="G45" s="683">
        <v>44050</v>
      </c>
      <c r="H45" s="683">
        <v>44071</v>
      </c>
      <c r="I45" s="557" t="s">
        <v>304</v>
      </c>
      <c r="J45" s="339">
        <v>1</v>
      </c>
      <c r="K45" s="340">
        <v>1</v>
      </c>
      <c r="L45" s="341"/>
      <c r="M45" s="341"/>
      <c r="N45" s="337"/>
      <c r="O45" s="466" t="s">
        <v>1016</v>
      </c>
    </row>
    <row r="46" spans="2:15">
      <c r="B46" s="334"/>
      <c r="C46" s="335" t="s">
        <v>1017</v>
      </c>
      <c r="D46" s="336" t="s">
        <v>1018</v>
      </c>
      <c r="E46" s="473"/>
      <c r="F46" s="441"/>
      <c r="G46" s="683"/>
      <c r="H46" s="441"/>
      <c r="I46" s="465" t="s">
        <v>304</v>
      </c>
      <c r="J46" s="339">
        <v>1</v>
      </c>
      <c r="K46" s="340">
        <v>1</v>
      </c>
      <c r="L46" s="341"/>
      <c r="M46" s="341"/>
      <c r="N46" s="337"/>
      <c r="O46" s="466"/>
    </row>
    <row r="47" spans="2:15">
      <c r="B47" s="334"/>
      <c r="C47" s="335" t="s">
        <v>1019</v>
      </c>
      <c r="D47" s="336" t="s">
        <v>1020</v>
      </c>
      <c r="E47" s="473"/>
      <c r="F47" s="441"/>
      <c r="G47" s="683"/>
      <c r="H47" s="441"/>
      <c r="I47" s="465" t="s">
        <v>304</v>
      </c>
      <c r="J47" s="339">
        <v>1</v>
      </c>
      <c r="K47" s="340">
        <v>1</v>
      </c>
      <c r="L47" s="341"/>
      <c r="M47" s="341"/>
      <c r="N47" s="337"/>
      <c r="O47" s="466"/>
    </row>
    <row r="48" spans="2:15" ht="30">
      <c r="B48" s="334"/>
      <c r="C48" s="335"/>
      <c r="D48" s="336" t="s">
        <v>1021</v>
      </c>
      <c r="E48" s="473" t="s">
        <v>978</v>
      </c>
      <c r="F48" s="683">
        <v>44046</v>
      </c>
      <c r="G48" s="683">
        <v>44046</v>
      </c>
      <c r="H48" s="683">
        <v>44046</v>
      </c>
      <c r="I48" s="582" t="s">
        <v>1022</v>
      </c>
      <c r="J48" s="339">
        <v>1</v>
      </c>
      <c r="K48" s="340">
        <v>1</v>
      </c>
      <c r="L48" s="341"/>
      <c r="M48" s="341"/>
      <c r="N48" s="337"/>
      <c r="O48" s="466" t="s">
        <v>1016</v>
      </c>
    </row>
    <row r="50" spans="2:15" ht="30">
      <c r="B50" s="351"/>
      <c r="C50" s="352" t="s">
        <v>1023</v>
      </c>
      <c r="D50" s="353" t="s">
        <v>1024</v>
      </c>
      <c r="E50" s="478"/>
      <c r="F50" s="443"/>
      <c r="G50" s="684"/>
      <c r="H50" s="443"/>
      <c r="I50" s="354"/>
      <c r="J50" s="355"/>
      <c r="K50" s="356"/>
      <c r="L50" s="357"/>
      <c r="M50" s="357"/>
      <c r="N50" s="358"/>
      <c r="O50" s="468"/>
    </row>
    <row r="51" spans="2:15">
      <c r="B51" s="351"/>
      <c r="C51" s="352" t="s">
        <v>1025</v>
      </c>
      <c r="D51" s="359" t="s">
        <v>1026</v>
      </c>
      <c r="E51" s="478"/>
      <c r="F51" s="443">
        <v>43498</v>
      </c>
      <c r="G51" s="684"/>
      <c r="H51" s="443"/>
      <c r="I51" s="354"/>
      <c r="J51" s="355"/>
      <c r="K51" s="356"/>
      <c r="L51" s="357"/>
      <c r="M51" s="357"/>
      <c r="N51" s="358"/>
      <c r="O51" s="468"/>
    </row>
    <row r="52" spans="2:15">
      <c r="B52" s="351"/>
      <c r="C52" s="352" t="s">
        <v>1027</v>
      </c>
      <c r="D52" s="359" t="s">
        <v>1028</v>
      </c>
      <c r="E52" s="478"/>
      <c r="F52" s="443"/>
      <c r="G52" s="684"/>
      <c r="H52" s="443"/>
      <c r="I52" s="354"/>
      <c r="J52" s="355"/>
      <c r="K52" s="356"/>
      <c r="L52" s="357"/>
      <c r="M52" s="357"/>
      <c r="N52" s="358"/>
      <c r="O52" s="468"/>
    </row>
    <row r="53" spans="2:15" ht="45">
      <c r="B53" s="360" t="s">
        <v>1029</v>
      </c>
      <c r="C53" s="360" t="s">
        <v>1030</v>
      </c>
      <c r="D53" s="274" t="s">
        <v>1031</v>
      </c>
      <c r="E53" s="476"/>
      <c r="F53" s="444">
        <v>43482</v>
      </c>
      <c r="G53" s="685">
        <v>43453</v>
      </c>
      <c r="H53" s="457"/>
      <c r="I53" s="361"/>
      <c r="J53" s="362"/>
      <c r="K53" s="363"/>
      <c r="L53" s="364"/>
      <c r="M53" s="364"/>
      <c r="N53" s="361"/>
      <c r="O53" s="469"/>
    </row>
    <row r="54" spans="2:15" ht="15.75" thickBot="1">
      <c r="B54" s="365"/>
      <c r="C54" s="366" t="s">
        <v>52</v>
      </c>
      <c r="D54" s="367" t="s">
        <v>1032</v>
      </c>
      <c r="E54" s="479"/>
      <c r="F54" s="445"/>
      <c r="G54" s="686"/>
      <c r="H54" s="445"/>
      <c r="I54" s="368"/>
      <c r="J54" s="369"/>
      <c r="K54" s="370"/>
      <c r="L54" s="371"/>
      <c r="M54" s="371"/>
      <c r="N54" s="372"/>
      <c r="O54" s="470"/>
    </row>
    <row r="55" spans="2:15" ht="30.75" thickTop="1">
      <c r="B55" s="351"/>
      <c r="C55" s="373" t="s">
        <v>1033</v>
      </c>
      <c r="D55" s="359" t="s">
        <v>1034</v>
      </c>
      <c r="E55" s="478"/>
      <c r="F55" s="443"/>
      <c r="G55" s="684"/>
      <c r="H55" s="443"/>
      <c r="I55" s="354"/>
      <c r="J55" s="355"/>
      <c r="K55" s="356"/>
      <c r="L55" s="357"/>
      <c r="M55" s="357"/>
      <c r="N55" s="358"/>
      <c r="O55" s="468"/>
    </row>
    <row r="56" spans="2:15">
      <c r="B56" s="334"/>
      <c r="C56" s="343"/>
      <c r="D56" s="374"/>
      <c r="E56" s="480"/>
      <c r="F56" s="446"/>
      <c r="G56" s="687"/>
      <c r="H56" s="446"/>
      <c r="I56" s="375"/>
      <c r="J56" s="346"/>
      <c r="K56" s="347"/>
      <c r="L56" s="348"/>
      <c r="M56" s="348"/>
      <c r="N56" s="349"/>
    </row>
    <row r="57" spans="2:15">
      <c r="B57" s="334"/>
      <c r="C57" s="343"/>
      <c r="D57" s="374"/>
      <c r="E57" s="480"/>
      <c r="F57" s="446"/>
      <c r="G57" s="687"/>
      <c r="H57" s="446"/>
      <c r="I57" s="375"/>
      <c r="J57" s="346"/>
      <c r="K57" s="347"/>
      <c r="L57" s="348"/>
      <c r="M57" s="348"/>
      <c r="N57" s="349"/>
    </row>
    <row r="58" spans="2:15">
      <c r="B58" s="334"/>
      <c r="C58" s="343"/>
      <c r="D58" s="374"/>
      <c r="E58" s="480"/>
      <c r="F58" s="446"/>
      <c r="G58" s="687"/>
      <c r="H58" s="446"/>
      <c r="I58" s="375"/>
      <c r="J58" s="346"/>
      <c r="K58" s="347"/>
      <c r="L58" s="348"/>
      <c r="M58" s="348"/>
      <c r="N58" s="349"/>
    </row>
    <row r="59" spans="2:15">
      <c r="B59" s="334"/>
      <c r="C59" s="343"/>
      <c r="D59" s="374"/>
      <c r="E59" s="480"/>
      <c r="F59" s="446"/>
      <c r="G59" s="687"/>
      <c r="H59" s="446"/>
      <c r="I59" s="375"/>
      <c r="J59" s="346"/>
      <c r="K59" s="347"/>
      <c r="L59" s="348"/>
      <c r="M59" s="348"/>
      <c r="N59" s="349"/>
    </row>
    <row r="60" spans="2:15">
      <c r="B60" s="334"/>
      <c r="C60" s="343"/>
      <c r="D60" s="374"/>
      <c r="E60" s="480"/>
      <c r="F60" s="446"/>
      <c r="G60" s="687"/>
      <c r="H60" s="446"/>
      <c r="I60" s="375"/>
      <c r="J60" s="346"/>
      <c r="K60" s="347"/>
      <c r="L60" s="348"/>
      <c r="M60" s="348"/>
      <c r="N60" s="349"/>
    </row>
    <row r="61" spans="2:15">
      <c r="B61" s="334"/>
      <c r="C61" s="343"/>
      <c r="D61" s="374"/>
      <c r="E61" s="480"/>
      <c r="F61" s="446"/>
      <c r="G61" s="687"/>
      <c r="H61" s="446"/>
      <c r="I61" s="375"/>
      <c r="J61" s="346"/>
      <c r="K61" s="347"/>
      <c r="L61" s="348"/>
      <c r="M61" s="348"/>
      <c r="N61" s="349"/>
    </row>
    <row r="62" spans="2:15">
      <c r="B62" s="334"/>
      <c r="C62" s="343"/>
      <c r="D62" s="374"/>
      <c r="E62" s="480"/>
      <c r="F62" s="446"/>
      <c r="G62" s="687"/>
      <c r="H62" s="446"/>
      <c r="I62" s="375"/>
      <c r="J62" s="346"/>
      <c r="K62" s="347"/>
      <c r="L62" s="348"/>
      <c r="M62" s="348"/>
      <c r="N62" s="349"/>
    </row>
    <row r="63" spans="2:15" s="380" customFormat="1" ht="30">
      <c r="B63" s="376" t="s">
        <v>1035</v>
      </c>
      <c r="C63" s="377" t="s">
        <v>1017</v>
      </c>
      <c r="D63" s="378" t="s">
        <v>1036</v>
      </c>
      <c r="E63" s="481" t="s">
        <v>1037</v>
      </c>
      <c r="F63" s="447"/>
      <c r="G63" s="688"/>
      <c r="H63" s="689"/>
      <c r="I63" s="379"/>
      <c r="O63" s="471"/>
    </row>
    <row r="64" spans="2:15" s="380" customFormat="1" ht="14.25">
      <c r="B64" s="376" t="s">
        <v>1038</v>
      </c>
      <c r="C64" s="377" t="s">
        <v>1038</v>
      </c>
      <c r="D64" s="381"/>
      <c r="E64" s="482"/>
      <c r="F64" s="448"/>
      <c r="G64" s="690"/>
      <c r="H64" s="691"/>
      <c r="O64" s="471"/>
    </row>
    <row r="65" spans="2:15" s="380" customFormat="1" ht="14.25">
      <c r="B65" s="376"/>
      <c r="C65" s="377" t="s">
        <v>1038</v>
      </c>
      <c r="D65" s="381"/>
      <c r="E65" s="482"/>
      <c r="F65" s="448"/>
      <c r="G65" s="690"/>
      <c r="H65" s="691"/>
      <c r="O65" s="471"/>
    </row>
    <row r="66" spans="2:15" s="380" customFormat="1" ht="14.25">
      <c r="B66" s="376" t="s">
        <v>1017</v>
      </c>
      <c r="C66" s="377" t="s">
        <v>1017</v>
      </c>
      <c r="D66" s="381" t="s">
        <v>1039</v>
      </c>
      <c r="E66" s="482" t="s">
        <v>1040</v>
      </c>
      <c r="F66" s="448" t="s">
        <v>1041</v>
      </c>
      <c r="G66" s="690"/>
      <c r="H66" s="691"/>
      <c r="O66" s="471"/>
    </row>
    <row r="67" spans="2:15" s="380" customFormat="1" ht="14.25">
      <c r="B67" s="376" t="s">
        <v>1017</v>
      </c>
      <c r="C67" s="377" t="s">
        <v>1017</v>
      </c>
      <c r="D67" s="381" t="s">
        <v>1042</v>
      </c>
      <c r="E67" s="482" t="s">
        <v>1040</v>
      </c>
      <c r="F67" s="448" t="s">
        <v>1043</v>
      </c>
      <c r="G67" s="690"/>
      <c r="H67" s="691"/>
      <c r="O67" s="471"/>
    </row>
    <row r="68" spans="2:15" s="380" customFormat="1" ht="14.25">
      <c r="B68" s="376" t="s">
        <v>1017</v>
      </c>
      <c r="C68" s="377" t="s">
        <v>1017</v>
      </c>
      <c r="D68" s="381" t="s">
        <v>1044</v>
      </c>
      <c r="E68" s="482" t="s">
        <v>1045</v>
      </c>
      <c r="F68" s="448" t="s">
        <v>1046</v>
      </c>
      <c r="G68" s="690"/>
      <c r="H68" s="691"/>
      <c r="O68" s="471"/>
    </row>
    <row r="69" spans="2:15" s="380" customFormat="1" ht="14.25">
      <c r="B69" s="376" t="s">
        <v>1017</v>
      </c>
      <c r="C69" s="377" t="s">
        <v>1017</v>
      </c>
      <c r="D69" s="381" t="s">
        <v>1047</v>
      </c>
      <c r="E69" s="482"/>
      <c r="F69" s="448"/>
      <c r="G69" s="690"/>
      <c r="H69" s="691"/>
      <c r="O69" s="471"/>
    </row>
    <row r="70" spans="2:15" s="380" customFormat="1" ht="14.25">
      <c r="B70" s="376" t="s">
        <v>1017</v>
      </c>
      <c r="C70" s="377" t="s">
        <v>1017</v>
      </c>
      <c r="D70" s="381" t="s">
        <v>1048</v>
      </c>
      <c r="E70" s="482"/>
      <c r="F70" s="448"/>
      <c r="G70" s="690"/>
      <c r="H70" s="691"/>
      <c r="O70" s="471"/>
    </row>
    <row r="71" spans="2:15">
      <c r="B71" s="344" t="s">
        <v>1017</v>
      </c>
      <c r="C71" s="382" t="s">
        <v>1017</v>
      </c>
      <c r="D71" s="383" t="s">
        <v>1049</v>
      </c>
      <c r="E71" s="483" t="s">
        <v>1050</v>
      </c>
      <c r="F71" s="449"/>
      <c r="G71" s="692"/>
    </row>
    <row r="72" spans="2:15">
      <c r="B72" s="344" t="s">
        <v>1017</v>
      </c>
      <c r="C72" s="382" t="s">
        <v>1017</v>
      </c>
      <c r="D72" s="383" t="s">
        <v>1051</v>
      </c>
      <c r="E72" s="483"/>
      <c r="F72" s="449"/>
      <c r="G72" s="692"/>
    </row>
    <row r="73" spans="2:15">
      <c r="B73" s="344"/>
      <c r="C73" s="382"/>
      <c r="D73" s="383"/>
      <c r="E73" s="483"/>
      <c r="F73" s="449"/>
      <c r="G73" s="692"/>
    </row>
    <row r="74" spans="2:15" s="380" customFormat="1" ht="14.25">
      <c r="B74" s="376">
        <v>411</v>
      </c>
      <c r="C74" s="377">
        <v>411</v>
      </c>
      <c r="D74" s="381" t="s">
        <v>1052</v>
      </c>
      <c r="E74" s="482" t="s">
        <v>1045</v>
      </c>
      <c r="F74" s="448" t="s">
        <v>1053</v>
      </c>
      <c r="G74" s="690"/>
      <c r="H74" s="691"/>
      <c r="O74" s="471"/>
    </row>
    <row r="75" spans="2:15" s="380" customFormat="1" ht="14.25">
      <c r="B75" s="376">
        <v>411</v>
      </c>
      <c r="C75" s="377">
        <v>411</v>
      </c>
      <c r="D75" s="381" t="s">
        <v>1054</v>
      </c>
      <c r="E75" s="482" t="s">
        <v>1045</v>
      </c>
      <c r="F75" s="448"/>
      <c r="G75" s="690"/>
      <c r="H75" s="691"/>
      <c r="O75" s="471"/>
    </row>
    <row r="76" spans="2:15">
      <c r="B76" s="334"/>
      <c r="C76" s="388"/>
      <c r="D76" s="382" t="s">
        <v>1055</v>
      </c>
      <c r="E76" s="483"/>
      <c r="F76" s="450"/>
      <c r="G76" s="694"/>
      <c r="H76" s="442"/>
      <c r="I76" s="345"/>
      <c r="J76" s="346"/>
      <c r="K76" s="347"/>
      <c r="L76" s="348"/>
      <c r="M76" s="348"/>
      <c r="N76" s="349"/>
    </row>
    <row r="77" spans="2:15">
      <c r="B77" s="389"/>
      <c r="C77" s="390"/>
      <c r="D77" s="391"/>
      <c r="E77" s="484"/>
      <c r="F77" s="451"/>
      <c r="G77" s="695"/>
      <c r="H77" s="451"/>
      <c r="I77" s="392"/>
      <c r="J77" s="393"/>
      <c r="K77" s="347"/>
      <c r="L77" s="348"/>
      <c r="M77" s="348"/>
      <c r="N77" s="349"/>
    </row>
    <row r="78" spans="2:15">
      <c r="B78" s="334"/>
      <c r="C78" s="388"/>
      <c r="D78" s="382" t="s">
        <v>1056</v>
      </c>
      <c r="E78" s="483"/>
      <c r="F78" s="450"/>
      <c r="G78" s="694"/>
      <c r="H78" s="442"/>
      <c r="I78" s="345"/>
      <c r="J78" s="346"/>
      <c r="K78" s="347"/>
      <c r="L78" s="348"/>
      <c r="M78" s="348"/>
      <c r="N78" s="349"/>
    </row>
    <row r="79" spans="2:15">
      <c r="B79" s="394" t="s">
        <v>1057</v>
      </c>
      <c r="C79" s="382" t="s">
        <v>1058</v>
      </c>
      <c r="D79" s="382" t="s">
        <v>1059</v>
      </c>
      <c r="E79" s="483"/>
      <c r="F79" s="449">
        <v>43524</v>
      </c>
      <c r="G79" s="692">
        <v>43451</v>
      </c>
    </row>
    <row r="80" spans="2:15">
      <c r="B80" s="394" t="s">
        <v>1057</v>
      </c>
      <c r="C80" s="382" t="s">
        <v>1058</v>
      </c>
      <c r="D80" s="382" t="s">
        <v>1060</v>
      </c>
      <c r="E80" s="483"/>
      <c r="F80" s="449">
        <v>43524</v>
      </c>
      <c r="G80" s="692">
        <v>43451</v>
      </c>
    </row>
    <row r="81" spans="2:15">
      <c r="B81" s="394" t="s">
        <v>1061</v>
      </c>
      <c r="C81" s="382" t="s">
        <v>1058</v>
      </c>
      <c r="D81" s="382" t="s">
        <v>1062</v>
      </c>
      <c r="E81" s="483"/>
      <c r="F81" s="449">
        <v>43524</v>
      </c>
      <c r="G81" s="692">
        <v>43451</v>
      </c>
    </row>
    <row r="82" spans="2:15">
      <c r="B82" s="394" t="s">
        <v>1063</v>
      </c>
      <c r="C82" s="382" t="s">
        <v>1058</v>
      </c>
      <c r="D82" s="382" t="s">
        <v>1064</v>
      </c>
      <c r="E82" s="483"/>
      <c r="F82" s="449">
        <v>43524</v>
      </c>
      <c r="G82" s="692">
        <v>43451</v>
      </c>
    </row>
    <row r="83" spans="2:15">
      <c r="B83" s="394" t="s">
        <v>1063</v>
      </c>
      <c r="C83" s="382" t="s">
        <v>1058</v>
      </c>
      <c r="D83" s="382" t="s">
        <v>1065</v>
      </c>
      <c r="E83" s="483"/>
      <c r="F83" s="449">
        <v>43524</v>
      </c>
      <c r="G83" s="692">
        <v>43451</v>
      </c>
    </row>
    <row r="84" spans="2:15">
      <c r="B84" s="395" t="s">
        <v>1066</v>
      </c>
      <c r="C84" s="382">
        <v>411</v>
      </c>
      <c r="D84" s="382" t="s">
        <v>1067</v>
      </c>
      <c r="E84" s="483"/>
      <c r="F84" s="449"/>
      <c r="G84" s="692">
        <v>43452</v>
      </c>
    </row>
    <row r="85" spans="2:15">
      <c r="B85" s="395" t="s">
        <v>1066</v>
      </c>
      <c r="C85" s="382">
        <v>411</v>
      </c>
      <c r="D85" s="382" t="s">
        <v>1068</v>
      </c>
      <c r="E85" s="483"/>
      <c r="F85" s="449"/>
      <c r="G85" s="692">
        <v>43452</v>
      </c>
    </row>
    <row r="86" spans="2:15">
      <c r="B86" s="395" t="s">
        <v>1066</v>
      </c>
      <c r="C86" s="382">
        <v>411</v>
      </c>
      <c r="D86" s="382" t="s">
        <v>1069</v>
      </c>
      <c r="E86" s="483"/>
      <c r="F86" s="449"/>
      <c r="G86" s="692">
        <v>43452</v>
      </c>
    </row>
    <row r="87" spans="2:15">
      <c r="B87" s="391"/>
      <c r="C87" s="391"/>
      <c r="D87" s="396"/>
      <c r="E87" s="484"/>
      <c r="F87" s="452"/>
      <c r="G87" s="696"/>
      <c r="H87" s="697"/>
      <c r="I87" s="397"/>
      <c r="J87" s="398"/>
    </row>
    <row r="88" spans="2:15">
      <c r="B88" s="399" t="s">
        <v>1070</v>
      </c>
      <c r="C88" s="400" t="s">
        <v>1071</v>
      </c>
      <c r="D88" s="401" t="s">
        <v>1072</v>
      </c>
      <c r="E88" s="474" t="s">
        <v>1073</v>
      </c>
      <c r="F88" s="453"/>
      <c r="G88" s="698">
        <v>43395</v>
      </c>
      <c r="H88" s="699"/>
      <c r="I88" s="402" t="s">
        <v>304</v>
      </c>
      <c r="J88" s="403">
        <v>1</v>
      </c>
      <c r="K88" s="404"/>
      <c r="L88" s="364"/>
      <c r="M88" s="364"/>
      <c r="N88" s="361"/>
      <c r="O88" s="469"/>
    </row>
    <row r="89" spans="2:15">
      <c r="B89" s="399" t="s">
        <v>1074</v>
      </c>
      <c r="C89" s="400" t="s">
        <v>1075</v>
      </c>
      <c r="D89" s="405" t="s">
        <v>1076</v>
      </c>
      <c r="E89" s="483"/>
      <c r="F89" s="449"/>
      <c r="G89" s="694">
        <v>43414</v>
      </c>
      <c r="H89" s="700"/>
      <c r="I89" s="406" t="s">
        <v>1077</v>
      </c>
      <c r="J89" s="407">
        <v>0</v>
      </c>
    </row>
    <row r="90" spans="2:15">
      <c r="B90" s="408"/>
      <c r="C90" s="408"/>
      <c r="D90" s="409"/>
      <c r="E90" s="484"/>
      <c r="F90" s="452"/>
      <c r="G90" s="695"/>
      <c r="H90" s="697"/>
      <c r="I90" s="392"/>
      <c r="J90" s="398"/>
    </row>
    <row r="91" spans="2:15" ht="90">
      <c r="B91" s="360" t="s">
        <v>1078</v>
      </c>
      <c r="C91" s="410" t="s">
        <v>1078</v>
      </c>
      <c r="D91" s="410" t="s">
        <v>1079</v>
      </c>
      <c r="E91" s="474"/>
      <c r="F91" s="454"/>
      <c r="G91" s="698">
        <v>43397</v>
      </c>
      <c r="H91" s="455"/>
      <c r="I91" s="402"/>
      <c r="J91" s="411">
        <v>0.8</v>
      </c>
      <c r="K91" s="412"/>
      <c r="L91" s="413"/>
      <c r="M91" s="413"/>
      <c r="N91" s="414"/>
      <c r="O91" s="469"/>
    </row>
    <row r="92" spans="2:15">
      <c r="B92" s="360" t="s">
        <v>1080</v>
      </c>
      <c r="C92" s="410" t="s">
        <v>1080</v>
      </c>
      <c r="D92" s="410" t="s">
        <v>1081</v>
      </c>
      <c r="E92" s="474"/>
      <c r="F92" s="454"/>
      <c r="G92" s="698">
        <v>43453</v>
      </c>
      <c r="H92" s="455"/>
      <c r="I92" s="402"/>
      <c r="J92" s="411"/>
      <c r="K92" s="412"/>
      <c r="L92" s="413"/>
      <c r="M92" s="413"/>
      <c r="N92" s="414"/>
      <c r="O92" s="469"/>
    </row>
    <row r="93" spans="2:15">
      <c r="B93" s="415" t="s">
        <v>1082</v>
      </c>
      <c r="C93" s="410" t="s">
        <v>1082</v>
      </c>
      <c r="D93" s="410"/>
      <c r="E93" s="474"/>
      <c r="F93" s="455">
        <v>43449</v>
      </c>
      <c r="G93" s="698"/>
      <c r="H93" s="455"/>
      <c r="I93" s="402"/>
      <c r="J93" s="416"/>
      <c r="K93" s="412"/>
      <c r="L93" s="413"/>
      <c r="M93" s="413"/>
      <c r="N93" s="414"/>
      <c r="O93" s="469"/>
    </row>
    <row r="94" spans="2:15">
      <c r="B94" s="417"/>
      <c r="C94" s="417"/>
      <c r="D94" s="417"/>
      <c r="E94" s="475"/>
      <c r="F94" s="456"/>
      <c r="G94" s="701"/>
      <c r="H94" s="458"/>
      <c r="I94" s="418"/>
      <c r="J94" s="419"/>
      <c r="K94" s="420"/>
      <c r="L94" s="421"/>
      <c r="M94" s="421"/>
      <c r="N94" s="414"/>
      <c r="O94" s="469"/>
    </row>
    <row r="95" spans="2:15">
      <c r="B95" s="422" t="s">
        <v>1083</v>
      </c>
      <c r="C95" s="422" t="s">
        <v>1083</v>
      </c>
      <c r="D95" s="422"/>
      <c r="E95" s="476"/>
      <c r="F95" s="457"/>
      <c r="G95" s="685"/>
      <c r="H95" s="457"/>
      <c r="I95" s="423"/>
      <c r="J95" s="362"/>
      <c r="K95" s="412"/>
      <c r="L95" s="413"/>
      <c r="M95" s="413"/>
      <c r="N95" s="414"/>
      <c r="O95" s="469"/>
    </row>
    <row r="96" spans="2:15" ht="30">
      <c r="B96" s="422" t="s">
        <v>1084</v>
      </c>
      <c r="C96" s="422" t="s">
        <v>1084</v>
      </c>
      <c r="D96" s="422" t="s">
        <v>1085</v>
      </c>
      <c r="E96" s="476" t="s">
        <v>1086</v>
      </c>
      <c r="F96" s="457">
        <v>43391</v>
      </c>
      <c r="G96" s="685">
        <v>43390</v>
      </c>
      <c r="H96" s="457">
        <v>43409</v>
      </c>
      <c r="I96" s="423"/>
      <c r="J96" s="362">
        <v>0.5</v>
      </c>
      <c r="K96" s="412"/>
      <c r="L96" s="413"/>
      <c r="M96" s="413"/>
      <c r="N96" s="414"/>
      <c r="O96" s="469"/>
    </row>
    <row r="97" spans="2:15" ht="30">
      <c r="B97" s="422" t="s">
        <v>1087</v>
      </c>
      <c r="C97" s="422" t="s">
        <v>1087</v>
      </c>
      <c r="D97" s="424" t="s">
        <v>1088</v>
      </c>
      <c r="E97" s="476" t="s">
        <v>978</v>
      </c>
      <c r="F97" s="457"/>
      <c r="G97" s="685">
        <v>43397</v>
      </c>
      <c r="H97" s="457">
        <v>43402</v>
      </c>
      <c r="I97" s="423"/>
      <c r="J97" s="362">
        <v>0.8</v>
      </c>
      <c r="K97" s="412"/>
      <c r="L97" s="413"/>
      <c r="M97" s="413"/>
      <c r="N97" s="414"/>
      <c r="O97" s="469"/>
    </row>
    <row r="98" spans="2:15">
      <c r="B98" s="417"/>
      <c r="C98" s="417"/>
      <c r="D98" s="425"/>
      <c r="E98" s="475"/>
      <c r="F98" s="458"/>
      <c r="G98" s="701"/>
      <c r="H98" s="458"/>
      <c r="I98" s="418"/>
      <c r="J98" s="419"/>
      <c r="K98" s="412"/>
      <c r="L98" s="413"/>
      <c r="M98" s="413"/>
      <c r="N98" s="414"/>
      <c r="O98" s="469"/>
    </row>
    <row r="99" spans="2:15" ht="60">
      <c r="B99" s="426" t="s">
        <v>1089</v>
      </c>
      <c r="C99" s="426" t="s">
        <v>1089</v>
      </c>
      <c r="D99" s="427" t="s">
        <v>1090</v>
      </c>
      <c r="E99" s="476" t="s">
        <v>978</v>
      </c>
      <c r="F99" s="457"/>
      <c r="G99" s="685">
        <v>43395</v>
      </c>
      <c r="H99" s="457"/>
      <c r="I99" s="423"/>
      <c r="J99" s="362">
        <v>0</v>
      </c>
      <c r="K99" s="412"/>
      <c r="L99" s="413"/>
      <c r="M99" s="413"/>
      <c r="N99" s="414"/>
      <c r="O99" s="469"/>
    </row>
    <row r="100" spans="2:15">
      <c r="B100" s="426" t="s">
        <v>980</v>
      </c>
      <c r="C100" s="426" t="s">
        <v>980</v>
      </c>
      <c r="D100" s="428" t="s">
        <v>1091</v>
      </c>
      <c r="E100" s="476" t="s">
        <v>978</v>
      </c>
      <c r="F100" s="457"/>
      <c r="G100" s="685">
        <v>43395</v>
      </c>
      <c r="H100" s="457"/>
      <c r="I100" s="423"/>
      <c r="J100" s="362">
        <v>0</v>
      </c>
      <c r="K100" s="412"/>
      <c r="L100" s="413"/>
      <c r="M100" s="413"/>
      <c r="N100" s="414"/>
      <c r="O100" s="469"/>
    </row>
    <row r="101" spans="2:15">
      <c r="B101" s="426" t="s">
        <v>980</v>
      </c>
      <c r="C101" s="426" t="s">
        <v>980</v>
      </c>
      <c r="D101" s="428" t="s">
        <v>1092</v>
      </c>
      <c r="E101" s="476" t="s">
        <v>222</v>
      </c>
      <c r="F101" s="457"/>
      <c r="G101" s="685"/>
      <c r="H101" s="457"/>
      <c r="I101" s="423"/>
      <c r="J101" s="429"/>
      <c r="K101" s="412"/>
      <c r="L101" s="413"/>
      <c r="M101" s="413"/>
      <c r="N101" s="414"/>
      <c r="O101" s="469"/>
    </row>
    <row r="102" spans="2:15">
      <c r="B102" s="426" t="s">
        <v>1093</v>
      </c>
      <c r="C102" s="426" t="s">
        <v>1093</v>
      </c>
      <c r="D102" s="428" t="s">
        <v>1094</v>
      </c>
      <c r="E102" s="476" t="s">
        <v>1037</v>
      </c>
      <c r="F102" s="457"/>
      <c r="G102" s="685">
        <v>43390</v>
      </c>
      <c r="H102" s="457"/>
      <c r="I102" s="423"/>
      <c r="J102" s="362">
        <v>0.1</v>
      </c>
      <c r="K102" s="412"/>
      <c r="L102" s="413"/>
      <c r="M102" s="413"/>
      <c r="N102" s="414"/>
      <c r="O102" s="469"/>
    </row>
    <row r="104" spans="2:15">
      <c r="B104" s="426" t="s">
        <v>1095</v>
      </c>
      <c r="C104" s="426" t="s">
        <v>1095</v>
      </c>
      <c r="D104" s="426"/>
      <c r="E104" s="476"/>
      <c r="F104" s="459"/>
      <c r="G104" s="685"/>
      <c r="H104" s="457"/>
      <c r="I104" s="423"/>
      <c r="J104" s="429"/>
      <c r="K104" s="412"/>
      <c r="L104" s="413"/>
      <c r="M104" s="413"/>
      <c r="N104" s="414"/>
      <c r="O104" s="469"/>
    </row>
    <row r="105" spans="2:15">
      <c r="B105" s="390"/>
      <c r="C105" s="390"/>
      <c r="D105" s="390"/>
      <c r="E105" s="484"/>
      <c r="F105" s="451"/>
      <c r="G105" s="695"/>
      <c r="H105" s="451"/>
      <c r="I105" s="392"/>
      <c r="J105" s="393"/>
      <c r="K105" s="430"/>
      <c r="L105" s="348"/>
      <c r="M105" s="348"/>
      <c r="N105" s="349"/>
    </row>
    <row r="113" spans="2:14">
      <c r="B113" s="343"/>
      <c r="C113" s="343"/>
      <c r="D113" s="344"/>
      <c r="F113" s="442"/>
      <c r="G113" s="682"/>
      <c r="H113" s="442"/>
      <c r="I113" s="345"/>
      <c r="J113" s="346"/>
      <c r="K113" s="347"/>
      <c r="L113" s="348"/>
      <c r="M113" s="348"/>
      <c r="N113" s="349"/>
    </row>
    <row r="114" spans="2:14">
      <c r="B114" s="343"/>
      <c r="C114" s="343"/>
      <c r="D114" s="344"/>
      <c r="F114" s="442"/>
      <c r="G114" s="682"/>
      <c r="H114" s="442"/>
      <c r="I114" s="345"/>
      <c r="J114" s="346"/>
      <c r="K114" s="347"/>
      <c r="L114" s="348"/>
      <c r="M114" s="348"/>
      <c r="N114" s="349"/>
    </row>
    <row r="152" spans="2:15">
      <c r="B152" s="431" t="s">
        <v>1096</v>
      </c>
      <c r="C152" s="431" t="s">
        <v>1096</v>
      </c>
      <c r="D152" s="432" t="s">
        <v>1097</v>
      </c>
      <c r="E152" s="485" t="s">
        <v>1073</v>
      </c>
      <c r="F152" s="457"/>
      <c r="G152" s="685">
        <v>43395</v>
      </c>
      <c r="H152" s="457"/>
      <c r="I152" s="423" t="s">
        <v>304</v>
      </c>
      <c r="J152" s="362"/>
      <c r="K152" s="412"/>
      <c r="L152" s="413"/>
      <c r="M152" s="413"/>
      <c r="N152" s="414"/>
      <c r="O152" s="469"/>
    </row>
    <row r="153" spans="2:15">
      <c r="B153" s="426" t="s">
        <v>93</v>
      </c>
      <c r="C153" s="426" t="s">
        <v>93</v>
      </c>
      <c r="D153" s="428" t="s">
        <v>1098</v>
      </c>
      <c r="E153" s="476"/>
      <c r="F153" s="460"/>
      <c r="G153" s="685"/>
      <c r="H153" s="457"/>
      <c r="I153" s="423"/>
      <c r="J153" s="429"/>
      <c r="K153" s="412"/>
      <c r="L153" s="413"/>
      <c r="M153" s="413"/>
      <c r="N153" s="414"/>
      <c r="O153" s="469"/>
    </row>
    <row r="154" spans="2:15">
      <c r="B154" s="415" t="s">
        <v>93</v>
      </c>
      <c r="C154" s="415" t="s">
        <v>93</v>
      </c>
      <c r="D154" s="227" t="s">
        <v>1099</v>
      </c>
      <c r="E154" s="476"/>
      <c r="F154" s="461"/>
      <c r="G154" s="702"/>
      <c r="H154" s="461"/>
      <c r="I154" s="433"/>
      <c r="J154" s="362">
        <v>0.5</v>
      </c>
      <c r="K154" s="412"/>
      <c r="L154" s="413"/>
      <c r="M154" s="413"/>
      <c r="N154" s="414"/>
      <c r="O154" s="469"/>
    </row>
    <row r="155" spans="2:15" ht="30">
      <c r="B155" s="415" t="s">
        <v>93</v>
      </c>
      <c r="C155" s="415" t="s">
        <v>93</v>
      </c>
      <c r="D155" s="227" t="s">
        <v>1100</v>
      </c>
      <c r="E155" s="476"/>
      <c r="F155" s="462">
        <v>43359</v>
      </c>
      <c r="G155" s="702"/>
      <c r="H155" s="461"/>
      <c r="I155" s="433"/>
      <c r="J155" s="362">
        <v>0.2</v>
      </c>
      <c r="K155" s="412"/>
      <c r="L155" s="413"/>
      <c r="M155" s="413"/>
      <c r="N155" s="414"/>
      <c r="O155" s="469"/>
    </row>
    <row r="156" spans="2:15">
      <c r="B156" s="415" t="s">
        <v>93</v>
      </c>
      <c r="C156" s="415" t="s">
        <v>93</v>
      </c>
      <c r="D156" s="227" t="s">
        <v>1101</v>
      </c>
      <c r="E156" s="476"/>
      <c r="F156" s="462"/>
      <c r="G156" s="702"/>
      <c r="H156" s="461"/>
      <c r="I156" s="433"/>
      <c r="J156" s="362"/>
      <c r="K156" s="412"/>
      <c r="L156" s="413"/>
      <c r="M156" s="413"/>
      <c r="N156" s="414"/>
      <c r="O156" s="469"/>
    </row>
    <row r="157" spans="2:15" ht="30">
      <c r="B157" s="434" t="s">
        <v>1102</v>
      </c>
      <c r="C157" s="434" t="s">
        <v>1102</v>
      </c>
      <c r="D157" s="236" t="s">
        <v>1103</v>
      </c>
      <c r="E157" s="476"/>
      <c r="F157" s="457"/>
      <c r="G157" s="685"/>
      <c r="H157" s="457"/>
      <c r="I157" s="361"/>
      <c r="J157" s="362"/>
      <c r="K157" s="412"/>
      <c r="L157" s="413"/>
      <c r="M157" s="413"/>
      <c r="N157" s="414"/>
      <c r="O157" s="469"/>
    </row>
    <row r="158" spans="2:15">
      <c r="B158" s="434"/>
      <c r="C158" s="434"/>
      <c r="D158" s="236" t="s">
        <v>1104</v>
      </c>
      <c r="E158" s="476"/>
      <c r="F158" s="444"/>
      <c r="G158" s="685"/>
      <c r="H158" s="457"/>
      <c r="I158" s="361"/>
      <c r="J158" s="362"/>
      <c r="K158" s="412"/>
      <c r="L158" s="413"/>
      <c r="M158" s="413"/>
      <c r="N158" s="414"/>
      <c r="O158" s="469"/>
    </row>
    <row r="159" spans="2:15">
      <c r="B159" s="434"/>
      <c r="C159" s="434"/>
      <c r="D159" s="236" t="s">
        <v>1105</v>
      </c>
      <c r="E159" s="476"/>
      <c r="F159" s="444"/>
      <c r="G159" s="685"/>
      <c r="H159" s="457"/>
      <c r="I159" s="361"/>
      <c r="J159" s="362"/>
      <c r="K159" s="412"/>
      <c r="L159" s="413"/>
      <c r="M159" s="413"/>
      <c r="N159" s="414"/>
      <c r="O159" s="469"/>
    </row>
    <row r="160" spans="2:15">
      <c r="B160" s="426" t="s">
        <v>1037</v>
      </c>
      <c r="C160" s="426" t="s">
        <v>1037</v>
      </c>
      <c r="D160" s="426"/>
      <c r="E160" s="476"/>
      <c r="F160" s="457"/>
      <c r="G160" s="685"/>
      <c r="H160" s="457"/>
      <c r="I160" s="423"/>
      <c r="J160" s="429"/>
      <c r="K160" s="412"/>
      <c r="L160" s="413"/>
      <c r="M160" s="413"/>
      <c r="N160" s="414"/>
      <c r="O160" s="469"/>
    </row>
    <row r="161" spans="2:15">
      <c r="B161" s="434" t="s">
        <v>1106</v>
      </c>
      <c r="C161" s="434" t="s">
        <v>1106</v>
      </c>
      <c r="D161" s="236" t="s">
        <v>966</v>
      </c>
      <c r="E161" s="476"/>
      <c r="F161" s="463"/>
      <c r="G161" s="703"/>
      <c r="H161" s="457">
        <v>43349</v>
      </c>
      <c r="I161" s="361" t="s">
        <v>966</v>
      </c>
      <c r="J161" s="362">
        <v>1</v>
      </c>
      <c r="K161" s="412"/>
      <c r="L161" s="413"/>
      <c r="M161" s="413"/>
      <c r="N161" s="414"/>
      <c r="O161" s="469"/>
    </row>
    <row r="162" spans="2:15" ht="30">
      <c r="B162" s="415" t="s">
        <v>1107</v>
      </c>
      <c r="C162" s="415" t="s">
        <v>1107</v>
      </c>
      <c r="D162" s="227" t="s">
        <v>1108</v>
      </c>
      <c r="E162" s="476"/>
      <c r="F162" s="461">
        <f>G162+84</f>
        <v>42674</v>
      </c>
      <c r="G162" s="702">
        <v>42590</v>
      </c>
      <c r="H162" s="461"/>
      <c r="I162" s="433"/>
      <c r="J162" s="362">
        <v>1</v>
      </c>
      <c r="K162" s="412"/>
      <c r="L162" s="413"/>
      <c r="M162" s="413"/>
      <c r="N162" s="414"/>
      <c r="O162" s="469"/>
    </row>
    <row r="163" spans="2:15">
      <c r="B163" s="431" t="s">
        <v>1109</v>
      </c>
      <c r="C163" s="431" t="s">
        <v>1109</v>
      </c>
      <c r="D163" s="428" t="s">
        <v>1110</v>
      </c>
      <c r="E163" s="476" t="s">
        <v>978</v>
      </c>
      <c r="F163" s="457"/>
      <c r="G163" s="685"/>
      <c r="H163" s="457">
        <v>43390</v>
      </c>
      <c r="I163" s="423"/>
      <c r="J163" s="362">
        <v>1</v>
      </c>
      <c r="K163" s="412"/>
      <c r="L163" s="413"/>
      <c r="M163" s="413"/>
      <c r="N163" s="414"/>
      <c r="O163" s="469"/>
    </row>
    <row r="165" spans="2:15">
      <c r="B165" s="435" t="s">
        <v>1111</v>
      </c>
      <c r="C165" s="435" t="s">
        <v>1111</v>
      </c>
      <c r="D165" s="436" t="s">
        <v>1112</v>
      </c>
      <c r="E165" s="477" t="s">
        <v>1037</v>
      </c>
      <c r="F165" s="442"/>
      <c r="G165" s="682"/>
      <c r="H165" s="442">
        <v>43391</v>
      </c>
      <c r="I165" s="345"/>
      <c r="J165" s="437">
        <v>1</v>
      </c>
      <c r="K165" s="347"/>
      <c r="L165" s="348"/>
      <c r="M165" s="348"/>
      <c r="N165" s="349"/>
    </row>
    <row r="166" spans="2:15">
      <c r="B166" s="435" t="s">
        <v>1113</v>
      </c>
      <c r="C166" s="435" t="s">
        <v>1113</v>
      </c>
      <c r="D166" s="436" t="s">
        <v>1114</v>
      </c>
      <c r="E166" s="477" t="s">
        <v>1115</v>
      </c>
      <c r="F166" s="442">
        <v>43391</v>
      </c>
      <c r="G166" s="682">
        <v>43390</v>
      </c>
      <c r="H166" s="442">
        <v>43392</v>
      </c>
      <c r="I166" s="345"/>
      <c r="J166" s="437">
        <v>1</v>
      </c>
      <c r="K166" s="347"/>
      <c r="L166" s="348"/>
      <c r="M166" s="348"/>
      <c r="N166" s="349"/>
    </row>
    <row r="167" spans="2:15">
      <c r="B167" s="435" t="s">
        <v>1113</v>
      </c>
      <c r="C167" s="435" t="s">
        <v>1113</v>
      </c>
      <c r="D167" s="438" t="s">
        <v>1116</v>
      </c>
      <c r="E167" s="477" t="s">
        <v>978</v>
      </c>
      <c r="F167" s="442">
        <v>43392</v>
      </c>
      <c r="G167" s="682">
        <v>43392</v>
      </c>
      <c r="H167" s="442">
        <v>43392</v>
      </c>
      <c r="I167" s="345"/>
      <c r="J167" s="437">
        <v>1</v>
      </c>
      <c r="K167" s="347"/>
      <c r="L167" s="348"/>
      <c r="M167" s="348"/>
      <c r="N167" s="349"/>
    </row>
  </sheetData>
  <autoFilter ref="B1:O214" xr:uid="{00000000-0009-0000-0000-000000000000}"/>
  <conditionalFormatting sqref="J2:J3 J9 J4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 J1 J8 J10:J40 J42:J48 J50:J62 J76:J78 J88:J96 J99:J102 J104:J105 J108:J1048576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 J1 J8 J10:J40 J42:J48 J50:J62 J76:J78 J88:J102 J104:J105 J108:J104857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 J1 J8 J10:J40 J42:J48 J50:J62 J76:J78 J91:J95 J99:J102 J104:J105 J113:J157 J159:J160 J162 J164 J168:J1048576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J7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:J9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 J163 J165:J16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38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1C1E-CAA6-46C7-A247-45BA7683C0CA}">
  <dimension ref="A1:I508"/>
  <sheetViews>
    <sheetView topLeftCell="A163" workbookViewId="0">
      <selection activeCell="C167" sqref="C167"/>
    </sheetView>
  </sheetViews>
  <sheetFormatPr defaultRowHeight="15"/>
  <cols>
    <col min="1" max="1" width="2" bestFit="1" customWidth="1"/>
    <col min="2" max="2" width="30.42578125" bestFit="1" customWidth="1"/>
    <col min="3" max="3" width="102.5703125" customWidth="1"/>
  </cols>
  <sheetData>
    <row r="1" spans="1:2">
      <c r="B1" s="303" t="s">
        <v>1117</v>
      </c>
    </row>
    <row r="2" spans="1:2">
      <c r="A2" s="304">
        <v>4</v>
      </c>
      <c r="B2" s="305">
        <v>43831</v>
      </c>
    </row>
    <row r="3" spans="1:2">
      <c r="A3" s="304">
        <v>5</v>
      </c>
      <c r="B3" s="305">
        <v>43832</v>
      </c>
    </row>
    <row r="4" spans="1:2">
      <c r="A4" s="304">
        <v>6</v>
      </c>
      <c r="B4" s="305">
        <v>43833</v>
      </c>
    </row>
    <row r="5" spans="1:2">
      <c r="A5" s="306">
        <v>7</v>
      </c>
      <c r="B5" s="307">
        <v>43834</v>
      </c>
    </row>
    <row r="6" spans="1:2">
      <c r="A6" s="306">
        <v>1</v>
      </c>
      <c r="B6" s="307">
        <v>43835</v>
      </c>
    </row>
    <row r="7" spans="1:2">
      <c r="A7" s="304">
        <v>2</v>
      </c>
      <c r="B7" s="305">
        <v>43836</v>
      </c>
    </row>
    <row r="8" spans="1:2">
      <c r="A8" s="304">
        <v>3</v>
      </c>
      <c r="B8" s="305">
        <v>43837</v>
      </c>
    </row>
    <row r="9" spans="1:2">
      <c r="A9" s="304">
        <v>4</v>
      </c>
      <c r="B9" s="305">
        <v>43838</v>
      </c>
    </row>
    <row r="10" spans="1:2">
      <c r="A10" s="304">
        <v>5</v>
      </c>
      <c r="B10" s="305">
        <v>43839</v>
      </c>
    </row>
    <row r="11" spans="1:2">
      <c r="A11" s="304">
        <v>6</v>
      </c>
      <c r="B11" s="305">
        <v>43840</v>
      </c>
    </row>
    <row r="12" spans="1:2">
      <c r="A12" s="306">
        <v>7</v>
      </c>
      <c r="B12" s="307">
        <v>43841</v>
      </c>
    </row>
    <row r="13" spans="1:2">
      <c r="A13" s="306">
        <v>1</v>
      </c>
      <c r="B13" s="307">
        <v>43842</v>
      </c>
    </row>
    <row r="14" spans="1:2">
      <c r="A14" s="304">
        <v>2</v>
      </c>
      <c r="B14" s="305">
        <v>43843</v>
      </c>
    </row>
    <row r="15" spans="1:2">
      <c r="A15" s="304">
        <v>3</v>
      </c>
      <c r="B15" s="305">
        <v>43844</v>
      </c>
    </row>
    <row r="16" spans="1:2">
      <c r="A16" s="304">
        <v>4</v>
      </c>
      <c r="B16" s="305">
        <v>43845</v>
      </c>
    </row>
    <row r="17" spans="1:2">
      <c r="A17" s="304">
        <v>5</v>
      </c>
      <c r="B17" s="305">
        <v>43846</v>
      </c>
    </row>
    <row r="18" spans="1:2">
      <c r="A18" s="304">
        <v>6</v>
      </c>
      <c r="B18" s="305">
        <v>43847</v>
      </c>
    </row>
    <row r="19" spans="1:2">
      <c r="A19" s="306">
        <v>7</v>
      </c>
      <c r="B19" s="307">
        <v>43848</v>
      </c>
    </row>
    <row r="20" spans="1:2">
      <c r="A20" s="306">
        <v>1</v>
      </c>
      <c r="B20" s="307">
        <v>43849</v>
      </c>
    </row>
    <row r="21" spans="1:2">
      <c r="A21" s="304">
        <v>2</v>
      </c>
      <c r="B21" s="305">
        <v>43850</v>
      </c>
    </row>
    <row r="22" spans="1:2">
      <c r="A22" s="304">
        <v>3</v>
      </c>
      <c r="B22" s="305">
        <v>43851</v>
      </c>
    </row>
    <row r="23" spans="1:2">
      <c r="A23" s="304">
        <v>4</v>
      </c>
      <c r="B23" s="305">
        <v>43852</v>
      </c>
    </row>
    <row r="24" spans="1:2">
      <c r="A24" s="304">
        <v>5</v>
      </c>
      <c r="B24" s="305">
        <v>43853</v>
      </c>
    </row>
    <row r="25" spans="1:2">
      <c r="A25" s="304">
        <v>6</v>
      </c>
      <c r="B25" s="305">
        <v>43854</v>
      </c>
    </row>
    <row r="26" spans="1:2">
      <c r="A26" s="306">
        <v>7</v>
      </c>
      <c r="B26" s="307">
        <v>43855</v>
      </c>
    </row>
    <row r="27" spans="1:2">
      <c r="A27" s="306">
        <v>1</v>
      </c>
      <c r="B27" s="307">
        <v>43856</v>
      </c>
    </row>
    <row r="28" spans="1:2">
      <c r="A28" s="304">
        <v>2</v>
      </c>
      <c r="B28" s="305">
        <v>43857</v>
      </c>
    </row>
    <row r="29" spans="1:2">
      <c r="A29" s="304">
        <v>3</v>
      </c>
      <c r="B29" s="305">
        <v>43858</v>
      </c>
    </row>
    <row r="30" spans="1:2">
      <c r="A30" s="304">
        <v>4</v>
      </c>
      <c r="B30" s="305">
        <v>43859</v>
      </c>
    </row>
    <row r="31" spans="1:2">
      <c r="A31" s="304">
        <v>5</v>
      </c>
      <c r="B31" s="305">
        <v>43860</v>
      </c>
    </row>
    <row r="32" spans="1:2">
      <c r="A32" s="304">
        <v>6</v>
      </c>
      <c r="B32" s="305">
        <v>43861</v>
      </c>
    </row>
    <row r="33" spans="1:2">
      <c r="A33" s="306">
        <v>7</v>
      </c>
      <c r="B33" s="307">
        <v>43862</v>
      </c>
    </row>
    <row r="34" spans="1:2">
      <c r="A34" s="306">
        <v>1</v>
      </c>
      <c r="B34" s="307">
        <v>43863</v>
      </c>
    </row>
    <row r="35" spans="1:2">
      <c r="A35" s="304">
        <v>2</v>
      </c>
      <c r="B35" s="305">
        <v>43864</v>
      </c>
    </row>
    <row r="36" spans="1:2">
      <c r="A36" s="304">
        <v>3</v>
      </c>
      <c r="B36" s="305">
        <v>43865</v>
      </c>
    </row>
    <row r="37" spans="1:2">
      <c r="A37" s="304">
        <v>4</v>
      </c>
      <c r="B37" s="305">
        <v>43866</v>
      </c>
    </row>
    <row r="38" spans="1:2">
      <c r="A38" s="304">
        <v>5</v>
      </c>
      <c r="B38" s="305">
        <v>43867</v>
      </c>
    </row>
    <row r="39" spans="1:2">
      <c r="A39" s="304">
        <v>6</v>
      </c>
      <c r="B39" s="305">
        <v>43868</v>
      </c>
    </row>
    <row r="40" spans="1:2">
      <c r="A40" s="306">
        <v>7</v>
      </c>
      <c r="B40" s="307">
        <v>43869</v>
      </c>
    </row>
    <row r="41" spans="1:2">
      <c r="A41" s="306">
        <v>1</v>
      </c>
      <c r="B41" s="307">
        <v>43870</v>
      </c>
    </row>
    <row r="42" spans="1:2">
      <c r="A42" s="304">
        <v>2</v>
      </c>
      <c r="B42" s="305">
        <v>43871</v>
      </c>
    </row>
    <row r="43" spans="1:2">
      <c r="A43" s="304">
        <v>3</v>
      </c>
      <c r="B43" s="305">
        <v>43872</v>
      </c>
    </row>
    <row r="44" spans="1:2">
      <c r="A44" s="304">
        <v>4</v>
      </c>
      <c r="B44" s="305">
        <v>43873</v>
      </c>
    </row>
    <row r="45" spans="1:2">
      <c r="A45" s="304">
        <v>5</v>
      </c>
      <c r="B45" s="305">
        <v>43874</v>
      </c>
    </row>
    <row r="46" spans="1:2">
      <c r="A46" s="304">
        <v>6</v>
      </c>
      <c r="B46" s="305">
        <v>43875</v>
      </c>
    </row>
    <row r="47" spans="1:2">
      <c r="A47" s="306">
        <v>7</v>
      </c>
      <c r="B47" s="307">
        <v>43876</v>
      </c>
    </row>
    <row r="48" spans="1:2">
      <c r="A48" s="306">
        <v>1</v>
      </c>
      <c r="B48" s="307">
        <v>43877</v>
      </c>
    </row>
    <row r="49" spans="1:2">
      <c r="A49" s="304">
        <v>2</v>
      </c>
      <c r="B49" s="305">
        <v>43878</v>
      </c>
    </row>
    <row r="50" spans="1:2">
      <c r="A50" s="304">
        <v>3</v>
      </c>
      <c r="B50" s="305">
        <v>43879</v>
      </c>
    </row>
    <row r="51" spans="1:2">
      <c r="A51" s="304">
        <v>4</v>
      </c>
      <c r="B51" s="305">
        <v>43880</v>
      </c>
    </row>
    <row r="52" spans="1:2">
      <c r="A52" s="304">
        <v>5</v>
      </c>
      <c r="B52" s="305">
        <v>43881</v>
      </c>
    </row>
    <row r="53" spans="1:2">
      <c r="A53" s="304">
        <v>6</v>
      </c>
      <c r="B53" s="305">
        <v>43882</v>
      </c>
    </row>
    <row r="54" spans="1:2">
      <c r="A54" s="306">
        <v>7</v>
      </c>
      <c r="B54" s="307">
        <v>43883</v>
      </c>
    </row>
    <row r="55" spans="1:2">
      <c r="A55" s="306">
        <v>1</v>
      </c>
      <c r="B55" s="307">
        <v>43884</v>
      </c>
    </row>
    <row r="56" spans="1:2">
      <c r="A56" s="304">
        <v>2</v>
      </c>
      <c r="B56" s="305">
        <v>43885</v>
      </c>
    </row>
    <row r="57" spans="1:2">
      <c r="A57" s="304">
        <v>3</v>
      </c>
      <c r="B57" s="305">
        <v>43886</v>
      </c>
    </row>
    <row r="58" spans="1:2">
      <c r="A58" s="304">
        <v>4</v>
      </c>
      <c r="B58" s="305">
        <v>43887</v>
      </c>
    </row>
    <row r="59" spans="1:2">
      <c r="A59" s="304">
        <v>5</v>
      </c>
      <c r="B59" s="305">
        <v>43888</v>
      </c>
    </row>
    <row r="60" spans="1:2">
      <c r="A60" s="304">
        <v>6</v>
      </c>
      <c r="B60" s="305">
        <v>43889</v>
      </c>
    </row>
    <row r="61" spans="1:2">
      <c r="A61" s="306">
        <v>7</v>
      </c>
      <c r="B61" s="307">
        <v>43890</v>
      </c>
    </row>
    <row r="62" spans="1:2">
      <c r="A62" s="306">
        <v>1</v>
      </c>
      <c r="B62" s="307">
        <v>43891</v>
      </c>
    </row>
    <row r="63" spans="1:2">
      <c r="A63" s="304">
        <v>2</v>
      </c>
      <c r="B63" s="305">
        <v>43892</v>
      </c>
    </row>
    <row r="64" spans="1:2">
      <c r="A64" s="304">
        <v>3</v>
      </c>
      <c r="B64" s="305">
        <v>43893</v>
      </c>
    </row>
    <row r="65" spans="1:2">
      <c r="A65" s="304">
        <v>4</v>
      </c>
      <c r="B65" s="305">
        <v>43894</v>
      </c>
    </row>
    <row r="66" spans="1:2">
      <c r="A66" s="304">
        <v>5</v>
      </c>
      <c r="B66" s="305">
        <v>43895</v>
      </c>
    </row>
    <row r="67" spans="1:2">
      <c r="A67" s="304">
        <v>6</v>
      </c>
      <c r="B67" s="305">
        <v>43896</v>
      </c>
    </row>
    <row r="68" spans="1:2">
      <c r="A68" s="306">
        <v>7</v>
      </c>
      <c r="B68" s="307">
        <v>43897</v>
      </c>
    </row>
    <row r="69" spans="1:2">
      <c r="A69" s="306">
        <v>1</v>
      </c>
      <c r="B69" s="307">
        <v>43898</v>
      </c>
    </row>
    <row r="70" spans="1:2">
      <c r="A70" s="304">
        <v>2</v>
      </c>
      <c r="B70" s="305">
        <v>43899</v>
      </c>
    </row>
    <row r="71" spans="1:2">
      <c r="A71" s="304">
        <v>3</v>
      </c>
      <c r="B71" s="305">
        <v>43900</v>
      </c>
    </row>
    <row r="72" spans="1:2">
      <c r="A72" s="304">
        <v>4</v>
      </c>
      <c r="B72" s="305">
        <v>43901</v>
      </c>
    </row>
    <row r="73" spans="1:2">
      <c r="A73" s="304">
        <v>5</v>
      </c>
      <c r="B73" s="305">
        <v>43902</v>
      </c>
    </row>
    <row r="74" spans="1:2">
      <c r="A74" s="304">
        <v>6</v>
      </c>
      <c r="B74" s="305">
        <v>43903</v>
      </c>
    </row>
    <row r="75" spans="1:2">
      <c r="A75" s="306">
        <v>7</v>
      </c>
      <c r="B75" s="307">
        <v>43904</v>
      </c>
    </row>
    <row r="76" spans="1:2">
      <c r="A76" s="306">
        <v>1</v>
      </c>
      <c r="B76" s="307">
        <v>43905</v>
      </c>
    </row>
    <row r="77" spans="1:2">
      <c r="A77" s="304">
        <v>2</v>
      </c>
      <c r="B77" s="305">
        <v>43906</v>
      </c>
    </row>
    <row r="78" spans="1:2">
      <c r="A78" s="304">
        <v>3</v>
      </c>
      <c r="B78" s="305">
        <v>43907</v>
      </c>
    </row>
    <row r="79" spans="1:2">
      <c r="A79" s="304">
        <v>4</v>
      </c>
      <c r="B79" s="305">
        <v>43908</v>
      </c>
    </row>
    <row r="80" spans="1:2">
      <c r="A80" s="304">
        <v>5</v>
      </c>
      <c r="B80" s="305">
        <v>43909</v>
      </c>
    </row>
    <row r="81" spans="1:2">
      <c r="A81" s="304">
        <v>6</v>
      </c>
      <c r="B81" s="305">
        <v>43910</v>
      </c>
    </row>
    <row r="82" spans="1:2">
      <c r="A82" s="306">
        <v>7</v>
      </c>
      <c r="B82" s="307">
        <v>43911</v>
      </c>
    </row>
    <row r="83" spans="1:2">
      <c r="A83" s="306">
        <v>1</v>
      </c>
      <c r="B83" s="307">
        <v>43912</v>
      </c>
    </row>
    <row r="84" spans="1:2">
      <c r="A84" s="304">
        <v>2</v>
      </c>
      <c r="B84" s="305">
        <v>43913</v>
      </c>
    </row>
    <row r="85" spans="1:2">
      <c r="A85" s="304">
        <v>3</v>
      </c>
      <c r="B85" s="305">
        <v>43914</v>
      </c>
    </row>
    <row r="86" spans="1:2">
      <c r="A86" s="304">
        <v>4</v>
      </c>
      <c r="B86" s="305">
        <v>43915</v>
      </c>
    </row>
    <row r="87" spans="1:2">
      <c r="A87" s="304">
        <v>5</v>
      </c>
      <c r="B87" s="305">
        <v>43916</v>
      </c>
    </row>
    <row r="88" spans="1:2">
      <c r="A88" s="304">
        <v>6</v>
      </c>
      <c r="B88" s="305">
        <v>43917</v>
      </c>
    </row>
    <row r="89" spans="1:2">
      <c r="A89" s="306">
        <v>7</v>
      </c>
      <c r="B89" s="307">
        <v>43918</v>
      </c>
    </row>
    <row r="90" spans="1:2">
      <c r="A90" s="306">
        <v>1</v>
      </c>
      <c r="B90" s="307">
        <v>43919</v>
      </c>
    </row>
    <row r="91" spans="1:2">
      <c r="A91" s="304">
        <v>2</v>
      </c>
      <c r="B91" s="305">
        <v>43920</v>
      </c>
    </row>
    <row r="92" spans="1:2">
      <c r="A92" s="304">
        <v>3</v>
      </c>
      <c r="B92" s="305">
        <v>43921</v>
      </c>
    </row>
    <row r="93" spans="1:2">
      <c r="A93" s="304">
        <v>4</v>
      </c>
      <c r="B93" s="305">
        <v>43922</v>
      </c>
    </row>
    <row r="94" spans="1:2">
      <c r="A94" s="304">
        <v>5</v>
      </c>
      <c r="B94" s="305">
        <v>43923</v>
      </c>
    </row>
    <row r="95" spans="1:2">
      <c r="A95" s="304">
        <v>6</v>
      </c>
      <c r="B95" s="305">
        <v>43924</v>
      </c>
    </row>
    <row r="96" spans="1:2">
      <c r="A96" s="306">
        <v>7</v>
      </c>
      <c r="B96" s="307">
        <v>43925</v>
      </c>
    </row>
    <row r="97" spans="1:2">
      <c r="A97" s="306">
        <v>1</v>
      </c>
      <c r="B97" s="307">
        <v>43926</v>
      </c>
    </row>
    <row r="98" spans="1:2">
      <c r="A98" s="304">
        <v>2</v>
      </c>
      <c r="B98" s="305">
        <v>43927</v>
      </c>
    </row>
    <row r="99" spans="1:2">
      <c r="A99" s="304">
        <v>3</v>
      </c>
      <c r="B99" s="305">
        <v>43928</v>
      </c>
    </row>
    <row r="100" spans="1:2">
      <c r="A100" s="304">
        <v>4</v>
      </c>
      <c r="B100" s="305">
        <v>43929</v>
      </c>
    </row>
    <row r="101" spans="1:2">
      <c r="A101" s="304">
        <v>5</v>
      </c>
      <c r="B101" s="305">
        <v>43930</v>
      </c>
    </row>
    <row r="102" spans="1:2">
      <c r="A102" s="304">
        <v>6</v>
      </c>
      <c r="B102" s="305">
        <v>43931</v>
      </c>
    </row>
    <row r="103" spans="1:2">
      <c r="A103" s="306">
        <v>7</v>
      </c>
      <c r="B103" s="307">
        <v>43932</v>
      </c>
    </row>
    <row r="104" spans="1:2">
      <c r="A104" s="306">
        <v>1</v>
      </c>
      <c r="B104" s="307">
        <v>43933</v>
      </c>
    </row>
    <row r="105" spans="1:2">
      <c r="A105" s="304">
        <v>2</v>
      </c>
      <c r="B105" s="305">
        <v>43934</v>
      </c>
    </row>
    <row r="106" spans="1:2">
      <c r="A106" s="304">
        <v>3</v>
      </c>
      <c r="B106" s="305">
        <v>43935</v>
      </c>
    </row>
    <row r="107" spans="1:2">
      <c r="A107" s="304">
        <v>4</v>
      </c>
      <c r="B107" s="305">
        <v>43936</v>
      </c>
    </row>
    <row r="108" spans="1:2">
      <c r="A108" s="304">
        <v>5</v>
      </c>
      <c r="B108" s="305">
        <v>43937</v>
      </c>
    </row>
    <row r="109" spans="1:2">
      <c r="A109" s="304">
        <v>6</v>
      </c>
      <c r="B109" s="305">
        <v>43938</v>
      </c>
    </row>
    <row r="110" spans="1:2">
      <c r="A110" s="306">
        <v>7</v>
      </c>
      <c r="B110" s="307">
        <v>43939</v>
      </c>
    </row>
    <row r="111" spans="1:2">
      <c r="A111" s="306">
        <v>1</v>
      </c>
      <c r="B111" s="307">
        <v>43940</v>
      </c>
    </row>
    <row r="112" spans="1:2">
      <c r="A112" s="304">
        <v>2</v>
      </c>
      <c r="B112" s="305">
        <v>43941</v>
      </c>
    </row>
    <row r="113" spans="1:2">
      <c r="A113" s="304">
        <v>3</v>
      </c>
      <c r="B113" s="305">
        <v>43942</v>
      </c>
    </row>
    <row r="114" spans="1:2">
      <c r="A114" s="304">
        <v>4</v>
      </c>
      <c r="B114" s="305">
        <v>43943</v>
      </c>
    </row>
    <row r="115" spans="1:2">
      <c r="A115" s="304">
        <v>5</v>
      </c>
      <c r="B115" s="305">
        <v>43944</v>
      </c>
    </row>
    <row r="116" spans="1:2">
      <c r="A116" s="304">
        <v>6</v>
      </c>
      <c r="B116" s="305">
        <v>43945</v>
      </c>
    </row>
    <row r="117" spans="1:2">
      <c r="A117" s="306">
        <v>7</v>
      </c>
      <c r="B117" s="307">
        <v>43946</v>
      </c>
    </row>
    <row r="118" spans="1:2">
      <c r="A118" s="306">
        <v>1</v>
      </c>
      <c r="B118" s="307">
        <v>43947</v>
      </c>
    </row>
    <row r="119" spans="1:2">
      <c r="A119" s="304">
        <v>2</v>
      </c>
      <c r="B119" s="305">
        <v>43948</v>
      </c>
    </row>
    <row r="120" spans="1:2">
      <c r="A120" s="304">
        <v>3</v>
      </c>
      <c r="B120" s="305">
        <v>43949</v>
      </c>
    </row>
    <row r="121" spans="1:2">
      <c r="A121" s="304">
        <v>4</v>
      </c>
      <c r="B121" s="305">
        <v>43950</v>
      </c>
    </row>
    <row r="122" spans="1:2">
      <c r="A122" s="304">
        <v>5</v>
      </c>
      <c r="B122" s="305">
        <v>43951</v>
      </c>
    </row>
    <row r="123" spans="1:2">
      <c r="A123" s="304">
        <v>6</v>
      </c>
      <c r="B123" s="305">
        <v>43952</v>
      </c>
    </row>
    <row r="124" spans="1:2">
      <c r="A124" s="306">
        <v>7</v>
      </c>
      <c r="B124" s="307">
        <v>43953</v>
      </c>
    </row>
    <row r="125" spans="1:2">
      <c r="A125" s="306">
        <v>1</v>
      </c>
      <c r="B125" s="307">
        <v>43954</v>
      </c>
    </row>
    <row r="126" spans="1:2">
      <c r="A126" s="304">
        <v>2</v>
      </c>
      <c r="B126" s="305">
        <v>43955</v>
      </c>
    </row>
    <row r="127" spans="1:2">
      <c r="A127" s="304">
        <v>3</v>
      </c>
      <c r="B127" s="305">
        <v>43956</v>
      </c>
    </row>
    <row r="128" spans="1:2">
      <c r="A128" s="304">
        <v>4</v>
      </c>
      <c r="B128" s="305">
        <v>43957</v>
      </c>
    </row>
    <row r="129" spans="1:2">
      <c r="A129" s="304">
        <v>5</v>
      </c>
      <c r="B129" s="305">
        <v>43958</v>
      </c>
    </row>
    <row r="130" spans="1:2">
      <c r="A130" s="304">
        <v>6</v>
      </c>
      <c r="B130" s="305">
        <v>43959</v>
      </c>
    </row>
    <row r="131" spans="1:2">
      <c r="A131" s="306">
        <v>7</v>
      </c>
      <c r="B131" s="307">
        <v>43960</v>
      </c>
    </row>
    <row r="132" spans="1:2">
      <c r="A132" s="306">
        <v>1</v>
      </c>
      <c r="B132" s="307">
        <v>43961</v>
      </c>
    </row>
    <row r="133" spans="1:2">
      <c r="A133" s="304">
        <v>2</v>
      </c>
      <c r="B133" s="305">
        <v>43962</v>
      </c>
    </row>
    <row r="134" spans="1:2">
      <c r="A134" s="304">
        <v>3</v>
      </c>
      <c r="B134" s="305">
        <v>43963</v>
      </c>
    </row>
    <row r="135" spans="1:2">
      <c r="A135" s="304">
        <v>4</v>
      </c>
      <c r="B135" s="305">
        <v>43964</v>
      </c>
    </row>
    <row r="136" spans="1:2">
      <c r="A136" s="304">
        <v>5</v>
      </c>
      <c r="B136" s="305">
        <v>43965</v>
      </c>
    </row>
    <row r="137" spans="1:2">
      <c r="A137" s="304">
        <v>6</v>
      </c>
      <c r="B137" s="305">
        <v>43966</v>
      </c>
    </row>
    <row r="138" spans="1:2">
      <c r="A138" s="306">
        <v>7</v>
      </c>
      <c r="B138" s="307">
        <v>43967</v>
      </c>
    </row>
    <row r="139" spans="1:2">
      <c r="A139" s="306">
        <v>1</v>
      </c>
      <c r="B139" s="307">
        <v>43968</v>
      </c>
    </row>
    <row r="140" spans="1:2">
      <c r="A140" s="304">
        <v>2</v>
      </c>
      <c r="B140" s="308">
        <v>43969</v>
      </c>
    </row>
    <row r="141" spans="1:2">
      <c r="A141" s="304">
        <v>3</v>
      </c>
      <c r="B141" s="305">
        <v>43970</v>
      </c>
    </row>
    <row r="142" spans="1:2">
      <c r="A142" s="304">
        <v>4</v>
      </c>
      <c r="B142" s="305">
        <v>43971</v>
      </c>
    </row>
    <row r="143" spans="1:2">
      <c r="A143" s="304">
        <v>5</v>
      </c>
      <c r="B143" s="305">
        <v>43972</v>
      </c>
    </row>
    <row r="144" spans="1:2">
      <c r="A144" s="304">
        <v>6</v>
      </c>
      <c r="B144" s="305">
        <v>43973</v>
      </c>
    </row>
    <row r="145" spans="1:3">
      <c r="A145" s="306">
        <v>7</v>
      </c>
      <c r="B145" s="307">
        <v>43974</v>
      </c>
    </row>
    <row r="146" spans="1:3">
      <c r="A146" s="306">
        <v>1</v>
      </c>
      <c r="B146" s="307">
        <v>43975</v>
      </c>
    </row>
    <row r="147" spans="1:3">
      <c r="A147" s="304">
        <v>2</v>
      </c>
      <c r="B147" s="305">
        <v>43976</v>
      </c>
    </row>
    <row r="148" spans="1:3">
      <c r="A148" s="304">
        <v>3</v>
      </c>
      <c r="B148" s="305">
        <v>43977</v>
      </c>
    </row>
    <row r="149" spans="1:3">
      <c r="A149" s="304">
        <v>4</v>
      </c>
      <c r="B149" s="305">
        <v>43978</v>
      </c>
    </row>
    <row r="150" spans="1:3">
      <c r="A150" s="304">
        <v>5</v>
      </c>
      <c r="B150" s="305">
        <v>43979</v>
      </c>
    </row>
    <row r="151" spans="1:3">
      <c r="A151" s="304">
        <v>6</v>
      </c>
      <c r="B151" s="305">
        <v>43980</v>
      </c>
    </row>
    <row r="152" spans="1:3">
      <c r="A152" s="306">
        <v>7</v>
      </c>
      <c r="B152" s="307">
        <v>43981</v>
      </c>
    </row>
    <row r="153" spans="1:3">
      <c r="A153" s="306">
        <v>1</v>
      </c>
      <c r="B153" s="307">
        <v>43982</v>
      </c>
    </row>
    <row r="154" spans="1:3">
      <c r="A154" s="304">
        <v>2</v>
      </c>
      <c r="B154" s="305">
        <v>43983</v>
      </c>
      <c r="C154" t="s">
        <v>1118</v>
      </c>
    </row>
    <row r="155" spans="1:3">
      <c r="A155" s="304">
        <v>3</v>
      </c>
      <c r="B155" s="305">
        <v>43984</v>
      </c>
    </row>
    <row r="156" spans="1:3">
      <c r="A156" s="306">
        <v>4</v>
      </c>
      <c r="B156" s="307">
        <v>43985</v>
      </c>
    </row>
    <row r="157" spans="1:3">
      <c r="A157" s="304">
        <v>5</v>
      </c>
      <c r="B157" s="305">
        <v>43986</v>
      </c>
      <c r="C157" t="s">
        <v>1119</v>
      </c>
    </row>
    <row r="158" spans="1:3">
      <c r="A158" s="304">
        <v>6</v>
      </c>
      <c r="B158" s="305">
        <v>43987</v>
      </c>
    </row>
    <row r="159" spans="1:3">
      <c r="A159" s="306">
        <v>7</v>
      </c>
      <c r="B159" s="307">
        <v>43988</v>
      </c>
    </row>
    <row r="160" spans="1:3">
      <c r="A160" s="306">
        <v>1</v>
      </c>
      <c r="B160" s="307">
        <v>43989</v>
      </c>
    </row>
    <row r="161" spans="1:9">
      <c r="A161" s="304">
        <v>2</v>
      </c>
      <c r="B161" s="305">
        <v>43990</v>
      </c>
    </row>
    <row r="162" spans="1:9">
      <c r="A162" s="304">
        <v>3</v>
      </c>
      <c r="B162" s="305">
        <v>43991</v>
      </c>
      <c r="H162">
        <v>28.178999999999998</v>
      </c>
    </row>
    <row r="163" spans="1:9">
      <c r="A163" s="304">
        <v>4</v>
      </c>
      <c r="B163" s="305">
        <v>43992</v>
      </c>
      <c r="I163">
        <v>6987</v>
      </c>
    </row>
    <row r="164" spans="1:9">
      <c r="A164" s="304">
        <v>5</v>
      </c>
      <c r="B164" s="305">
        <v>43993</v>
      </c>
    </row>
    <row r="165" spans="1:9">
      <c r="A165" s="304">
        <v>6</v>
      </c>
      <c r="B165" s="305">
        <v>43994</v>
      </c>
    </row>
    <row r="166" spans="1:9">
      <c r="A166" s="306">
        <v>7</v>
      </c>
      <c r="B166" s="307">
        <v>43995</v>
      </c>
    </row>
    <row r="167" spans="1:9">
      <c r="A167" s="306">
        <v>1</v>
      </c>
      <c r="B167" s="307">
        <v>43996</v>
      </c>
    </row>
    <row r="168" spans="1:9">
      <c r="A168" s="304">
        <v>2</v>
      </c>
      <c r="B168" s="305">
        <v>43997</v>
      </c>
    </row>
    <row r="169" spans="1:9">
      <c r="A169" s="304">
        <v>3</v>
      </c>
      <c r="B169" s="305">
        <v>43998</v>
      </c>
    </row>
    <row r="170" spans="1:9">
      <c r="A170" s="304">
        <v>4</v>
      </c>
      <c r="B170" s="305">
        <v>43999</v>
      </c>
    </row>
    <row r="171" spans="1:9">
      <c r="A171" s="304">
        <v>5</v>
      </c>
      <c r="B171" s="305">
        <v>44000</v>
      </c>
    </row>
    <row r="172" spans="1:9">
      <c r="A172" s="304">
        <v>6</v>
      </c>
      <c r="B172" s="305">
        <v>44001</v>
      </c>
    </row>
    <row r="173" spans="1:9">
      <c r="A173" s="306">
        <v>7</v>
      </c>
      <c r="B173" s="307">
        <v>44002</v>
      </c>
    </row>
    <row r="174" spans="1:9">
      <c r="A174" s="306">
        <v>1</v>
      </c>
      <c r="B174" s="307">
        <v>44003</v>
      </c>
    </row>
    <row r="175" spans="1:9">
      <c r="A175" s="304">
        <v>2</v>
      </c>
      <c r="B175" s="305">
        <v>44004</v>
      </c>
    </row>
    <row r="176" spans="1:9">
      <c r="A176" s="304">
        <v>3</v>
      </c>
      <c r="B176" s="305">
        <v>44005</v>
      </c>
    </row>
    <row r="177" spans="1:2">
      <c r="A177" s="304">
        <v>4</v>
      </c>
      <c r="B177" s="305">
        <v>44006</v>
      </c>
    </row>
    <row r="178" spans="1:2">
      <c r="A178" s="304">
        <v>5</v>
      </c>
      <c r="B178" s="305">
        <v>44007</v>
      </c>
    </row>
    <row r="179" spans="1:2">
      <c r="A179" s="304">
        <v>6</v>
      </c>
      <c r="B179" s="305">
        <v>44008</v>
      </c>
    </row>
    <row r="180" spans="1:2">
      <c r="A180" s="306">
        <v>7</v>
      </c>
      <c r="B180" s="307">
        <v>44009</v>
      </c>
    </row>
    <row r="181" spans="1:2">
      <c r="A181" s="306">
        <v>1</v>
      </c>
      <c r="B181" s="307">
        <v>44010</v>
      </c>
    </row>
    <row r="182" spans="1:2">
      <c r="A182" s="304">
        <v>2</v>
      </c>
      <c r="B182" s="305">
        <v>44011</v>
      </c>
    </row>
    <row r="183" spans="1:2">
      <c r="A183" s="304">
        <v>3</v>
      </c>
      <c r="B183" s="305">
        <v>44012</v>
      </c>
    </row>
    <row r="184" spans="1:2">
      <c r="A184" s="304">
        <v>4</v>
      </c>
      <c r="B184" s="305">
        <v>44013</v>
      </c>
    </row>
    <row r="185" spans="1:2">
      <c r="A185" s="304">
        <v>5</v>
      </c>
      <c r="B185" s="305">
        <v>44014</v>
      </c>
    </row>
    <row r="186" spans="1:2">
      <c r="A186" s="304">
        <v>6</v>
      </c>
      <c r="B186" s="305">
        <v>44015</v>
      </c>
    </row>
    <row r="187" spans="1:2">
      <c r="A187" s="306">
        <v>7</v>
      </c>
      <c r="B187" s="307">
        <v>44016</v>
      </c>
    </row>
    <row r="188" spans="1:2">
      <c r="A188" s="306">
        <v>1</v>
      </c>
      <c r="B188" s="307">
        <v>44017</v>
      </c>
    </row>
    <row r="189" spans="1:2">
      <c r="A189" s="304">
        <v>2</v>
      </c>
      <c r="B189" s="305">
        <v>44018</v>
      </c>
    </row>
    <row r="190" spans="1:2">
      <c r="A190" s="304">
        <v>3</v>
      </c>
      <c r="B190" s="305">
        <v>44019</v>
      </c>
    </row>
    <row r="191" spans="1:2">
      <c r="A191" s="304">
        <v>4</v>
      </c>
      <c r="B191" s="305">
        <v>44020</v>
      </c>
    </row>
    <row r="192" spans="1:2">
      <c r="A192" s="304">
        <v>5</v>
      </c>
      <c r="B192" s="305">
        <v>44021</v>
      </c>
    </row>
    <row r="193" spans="1:2">
      <c r="A193" s="304">
        <v>6</v>
      </c>
      <c r="B193" s="305">
        <v>44022</v>
      </c>
    </row>
    <row r="194" spans="1:2">
      <c r="A194" s="306">
        <v>7</v>
      </c>
      <c r="B194" s="307">
        <v>44023</v>
      </c>
    </row>
    <row r="195" spans="1:2">
      <c r="A195" s="306">
        <v>1</v>
      </c>
      <c r="B195" s="307">
        <v>44024</v>
      </c>
    </row>
    <row r="196" spans="1:2">
      <c r="A196" s="304">
        <v>2</v>
      </c>
      <c r="B196" s="305">
        <v>44025</v>
      </c>
    </row>
    <row r="197" spans="1:2">
      <c r="A197" s="304">
        <v>3</v>
      </c>
      <c r="B197" s="305">
        <v>44026</v>
      </c>
    </row>
    <row r="198" spans="1:2">
      <c r="A198" s="304">
        <v>4</v>
      </c>
      <c r="B198" s="305">
        <v>44027</v>
      </c>
    </row>
    <row r="199" spans="1:2">
      <c r="A199" s="304">
        <v>5</v>
      </c>
      <c r="B199" s="305">
        <v>44028</v>
      </c>
    </row>
    <row r="200" spans="1:2">
      <c r="A200" s="304">
        <v>6</v>
      </c>
      <c r="B200" s="305">
        <v>44029</v>
      </c>
    </row>
    <row r="201" spans="1:2">
      <c r="A201" s="306">
        <v>7</v>
      </c>
      <c r="B201" s="307">
        <v>44030</v>
      </c>
    </row>
    <row r="202" spans="1:2">
      <c r="A202" s="306">
        <v>1</v>
      </c>
      <c r="B202" s="307">
        <v>44031</v>
      </c>
    </row>
    <row r="203" spans="1:2">
      <c r="A203" s="304">
        <v>2</v>
      </c>
      <c r="B203" s="305">
        <v>44032</v>
      </c>
    </row>
    <row r="204" spans="1:2">
      <c r="A204" s="304">
        <v>3</v>
      </c>
      <c r="B204" s="305">
        <v>44033</v>
      </c>
    </row>
    <row r="205" spans="1:2">
      <c r="A205" s="304">
        <v>4</v>
      </c>
      <c r="B205" s="305">
        <v>44034</v>
      </c>
    </row>
    <row r="206" spans="1:2">
      <c r="A206" s="304">
        <v>5</v>
      </c>
      <c r="B206" s="305">
        <v>44035</v>
      </c>
    </row>
    <row r="207" spans="1:2">
      <c r="A207" s="304">
        <v>6</v>
      </c>
      <c r="B207" s="305">
        <v>44036</v>
      </c>
    </row>
    <row r="208" spans="1:2">
      <c r="A208" s="306">
        <v>7</v>
      </c>
      <c r="B208" s="307">
        <v>44037</v>
      </c>
    </row>
    <row r="209" spans="1:3">
      <c r="A209" s="306">
        <v>1</v>
      </c>
      <c r="B209" s="307">
        <v>44038</v>
      </c>
    </row>
    <row r="210" spans="1:3">
      <c r="A210" s="304">
        <v>2</v>
      </c>
      <c r="B210" s="305">
        <v>44039</v>
      </c>
    </row>
    <row r="211" spans="1:3">
      <c r="A211" s="304">
        <v>3</v>
      </c>
      <c r="B211" s="305">
        <v>44040</v>
      </c>
    </row>
    <row r="212" spans="1:3">
      <c r="A212" s="304">
        <v>4</v>
      </c>
      <c r="B212" s="305">
        <v>44041</v>
      </c>
    </row>
    <row r="213" spans="1:3">
      <c r="A213" s="304">
        <v>5</v>
      </c>
      <c r="B213" s="305">
        <v>44042</v>
      </c>
    </row>
    <row r="214" spans="1:3">
      <c r="A214" s="304">
        <v>6</v>
      </c>
      <c r="B214" s="305">
        <v>44043</v>
      </c>
    </row>
    <row r="215" spans="1:3">
      <c r="A215" s="306">
        <v>7</v>
      </c>
      <c r="B215" s="307">
        <v>44044</v>
      </c>
      <c r="C215" t="s">
        <v>1120</v>
      </c>
    </row>
    <row r="216" spans="1:3">
      <c r="A216" s="306">
        <v>1</v>
      </c>
      <c r="B216" s="307">
        <v>44045</v>
      </c>
    </row>
    <row r="217" spans="1:3">
      <c r="A217" s="304">
        <v>2</v>
      </c>
      <c r="B217" s="305">
        <v>44046</v>
      </c>
    </row>
    <row r="218" spans="1:3">
      <c r="A218" s="304">
        <v>3</v>
      </c>
      <c r="B218" s="305">
        <v>44047</v>
      </c>
    </row>
    <row r="219" spans="1:3">
      <c r="A219" s="304">
        <v>4</v>
      </c>
      <c r="B219" s="305">
        <v>44048</v>
      </c>
    </row>
    <row r="220" spans="1:3">
      <c r="A220" s="304">
        <v>5</v>
      </c>
      <c r="B220" s="305">
        <v>44049</v>
      </c>
    </row>
    <row r="221" spans="1:3">
      <c r="A221" s="304">
        <v>6</v>
      </c>
      <c r="B221" s="305">
        <v>44050</v>
      </c>
    </row>
    <row r="222" spans="1:3">
      <c r="A222" s="306">
        <v>7</v>
      </c>
      <c r="B222" s="307">
        <v>44051</v>
      </c>
    </row>
    <row r="223" spans="1:3">
      <c r="A223" s="306">
        <v>1</v>
      </c>
      <c r="B223" s="307">
        <v>44052</v>
      </c>
    </row>
    <row r="224" spans="1:3">
      <c r="A224" s="304">
        <v>2</v>
      </c>
      <c r="B224" s="305">
        <v>44053</v>
      </c>
    </row>
    <row r="225" spans="1:2">
      <c r="A225" s="304">
        <v>3</v>
      </c>
      <c r="B225" s="305">
        <v>44054</v>
      </c>
    </row>
    <row r="226" spans="1:2">
      <c r="A226" s="304">
        <v>4</v>
      </c>
      <c r="B226" s="305">
        <v>44055</v>
      </c>
    </row>
    <row r="227" spans="1:2">
      <c r="A227" s="304">
        <v>5</v>
      </c>
      <c r="B227" s="305">
        <v>44056</v>
      </c>
    </row>
    <row r="228" spans="1:2">
      <c r="A228" s="304">
        <v>6</v>
      </c>
      <c r="B228" s="305">
        <v>44057</v>
      </c>
    </row>
    <row r="229" spans="1:2">
      <c r="A229" s="306">
        <v>7</v>
      </c>
      <c r="B229" s="307">
        <v>44058</v>
      </c>
    </row>
    <row r="230" spans="1:2">
      <c r="A230" s="306">
        <v>1</v>
      </c>
      <c r="B230" s="307">
        <v>44059</v>
      </c>
    </row>
    <row r="231" spans="1:2">
      <c r="A231" s="304">
        <v>2</v>
      </c>
      <c r="B231" s="305">
        <v>44060</v>
      </c>
    </row>
    <row r="232" spans="1:2">
      <c r="A232" s="304">
        <v>3</v>
      </c>
      <c r="B232" s="305">
        <v>44061</v>
      </c>
    </row>
    <row r="233" spans="1:2">
      <c r="A233" s="304">
        <v>4</v>
      </c>
      <c r="B233" s="305">
        <v>44062</v>
      </c>
    </row>
    <row r="234" spans="1:2">
      <c r="A234" s="304">
        <v>5</v>
      </c>
      <c r="B234" s="305">
        <v>44063</v>
      </c>
    </row>
    <row r="235" spans="1:2">
      <c r="A235" s="304">
        <v>6</v>
      </c>
      <c r="B235" s="305">
        <v>44064</v>
      </c>
    </row>
    <row r="236" spans="1:2">
      <c r="A236" s="306">
        <v>7</v>
      </c>
      <c r="B236" s="307">
        <v>44065</v>
      </c>
    </row>
    <row r="237" spans="1:2">
      <c r="A237" s="306">
        <v>1</v>
      </c>
      <c r="B237" s="307">
        <v>44066</v>
      </c>
    </row>
    <row r="238" spans="1:2">
      <c r="A238" s="304">
        <v>2</v>
      </c>
      <c r="B238" s="305">
        <v>44067</v>
      </c>
    </row>
    <row r="239" spans="1:2">
      <c r="A239" s="304">
        <v>3</v>
      </c>
      <c r="B239" s="305">
        <v>44068</v>
      </c>
    </row>
    <row r="240" spans="1:2">
      <c r="A240" s="304">
        <v>4</v>
      </c>
      <c r="B240" s="305">
        <v>44069</v>
      </c>
    </row>
    <row r="241" spans="1:2">
      <c r="A241" s="304">
        <v>5</v>
      </c>
      <c r="B241" s="305">
        <v>44070</v>
      </c>
    </row>
    <row r="242" spans="1:2">
      <c r="A242" s="304">
        <v>6</v>
      </c>
      <c r="B242" s="305">
        <v>44071</v>
      </c>
    </row>
    <row r="243" spans="1:2">
      <c r="A243" s="306">
        <v>7</v>
      </c>
      <c r="B243" s="307">
        <v>44072</v>
      </c>
    </row>
    <row r="244" spans="1:2">
      <c r="A244" s="306">
        <v>1</v>
      </c>
      <c r="B244" s="307">
        <v>44073</v>
      </c>
    </row>
    <row r="245" spans="1:2">
      <c r="A245" s="304">
        <v>2</v>
      </c>
      <c r="B245" s="305">
        <v>44074</v>
      </c>
    </row>
    <row r="246" spans="1:2">
      <c r="A246" s="304">
        <v>3</v>
      </c>
      <c r="B246" s="305">
        <v>44075</v>
      </c>
    </row>
    <row r="247" spans="1:2">
      <c r="A247" s="304">
        <v>4</v>
      </c>
      <c r="B247" s="305">
        <v>44076</v>
      </c>
    </row>
    <row r="248" spans="1:2">
      <c r="A248" s="304">
        <v>5</v>
      </c>
      <c r="B248" s="305">
        <v>44077</v>
      </c>
    </row>
    <row r="249" spans="1:2">
      <c r="A249" s="304">
        <v>6</v>
      </c>
      <c r="B249" s="305">
        <v>44078</v>
      </c>
    </row>
    <row r="250" spans="1:2">
      <c r="A250" s="306">
        <v>7</v>
      </c>
      <c r="B250" s="307">
        <v>44079</v>
      </c>
    </row>
    <row r="251" spans="1:2">
      <c r="A251" s="306">
        <v>1</v>
      </c>
      <c r="B251" s="307">
        <v>44080</v>
      </c>
    </row>
    <row r="252" spans="1:2">
      <c r="A252" s="304">
        <v>2</v>
      </c>
      <c r="B252" s="305">
        <v>44081</v>
      </c>
    </row>
    <row r="253" spans="1:2">
      <c r="A253" s="304">
        <v>3</v>
      </c>
      <c r="B253" s="305">
        <v>44082</v>
      </c>
    </row>
    <row r="254" spans="1:2">
      <c r="A254" s="304">
        <v>4</v>
      </c>
      <c r="B254" s="305">
        <v>44083</v>
      </c>
    </row>
    <row r="255" spans="1:2">
      <c r="A255" s="304">
        <v>5</v>
      </c>
      <c r="B255" s="305">
        <v>44084</v>
      </c>
    </row>
    <row r="256" spans="1:2">
      <c r="A256" s="304">
        <v>6</v>
      </c>
      <c r="B256" s="305">
        <v>44085</v>
      </c>
    </row>
    <row r="257" spans="1:2">
      <c r="A257" s="306">
        <v>7</v>
      </c>
      <c r="B257" s="307">
        <v>44086</v>
      </c>
    </row>
    <row r="258" spans="1:2">
      <c r="A258" s="306">
        <v>1</v>
      </c>
      <c r="B258" s="307">
        <v>44087</v>
      </c>
    </row>
    <row r="259" spans="1:2">
      <c r="A259" s="304">
        <v>2</v>
      </c>
      <c r="B259" s="305">
        <v>44088</v>
      </c>
    </row>
    <row r="260" spans="1:2">
      <c r="A260" s="304">
        <v>3</v>
      </c>
      <c r="B260" s="305">
        <v>44089</v>
      </c>
    </row>
    <row r="261" spans="1:2">
      <c r="A261" s="304">
        <v>4</v>
      </c>
      <c r="B261" s="305">
        <v>44090</v>
      </c>
    </row>
    <row r="262" spans="1:2">
      <c r="A262" s="304">
        <v>5</v>
      </c>
      <c r="B262" s="305">
        <v>44091</v>
      </c>
    </row>
    <row r="263" spans="1:2">
      <c r="A263" s="304">
        <v>6</v>
      </c>
      <c r="B263" s="305">
        <v>44092</v>
      </c>
    </row>
    <row r="264" spans="1:2">
      <c r="A264" s="306">
        <v>7</v>
      </c>
      <c r="B264" s="307">
        <v>44093</v>
      </c>
    </row>
    <row r="265" spans="1:2">
      <c r="A265" s="306">
        <v>1</v>
      </c>
      <c r="B265" s="307">
        <v>44094</v>
      </c>
    </row>
    <row r="266" spans="1:2">
      <c r="A266" s="304">
        <v>2</v>
      </c>
      <c r="B266" s="305">
        <v>44095</v>
      </c>
    </row>
    <row r="267" spans="1:2">
      <c r="A267" s="304">
        <v>3</v>
      </c>
      <c r="B267" s="305">
        <v>44096</v>
      </c>
    </row>
    <row r="268" spans="1:2">
      <c r="A268" s="304">
        <v>4</v>
      </c>
      <c r="B268" s="305">
        <v>44097</v>
      </c>
    </row>
    <row r="269" spans="1:2">
      <c r="A269" s="304">
        <v>5</v>
      </c>
      <c r="B269" s="305">
        <v>44098</v>
      </c>
    </row>
    <row r="270" spans="1:2">
      <c r="A270" s="304">
        <v>6</v>
      </c>
      <c r="B270" s="305">
        <v>44099</v>
      </c>
    </row>
    <row r="271" spans="1:2">
      <c r="A271" s="306">
        <v>7</v>
      </c>
      <c r="B271" s="307">
        <v>44100</v>
      </c>
    </row>
    <row r="272" spans="1:2">
      <c r="A272" s="306">
        <v>1</v>
      </c>
      <c r="B272" s="307">
        <v>44101</v>
      </c>
    </row>
    <row r="273" spans="1:2">
      <c r="A273" s="304">
        <v>2</v>
      </c>
      <c r="B273" s="305">
        <v>44102</v>
      </c>
    </row>
    <row r="274" spans="1:2">
      <c r="A274" s="304">
        <v>3</v>
      </c>
      <c r="B274" s="305">
        <v>44103</v>
      </c>
    </row>
    <row r="275" spans="1:2">
      <c r="A275" s="304">
        <v>4</v>
      </c>
      <c r="B275" s="305">
        <v>44104</v>
      </c>
    </row>
    <row r="276" spans="1:2">
      <c r="A276" s="304">
        <v>5</v>
      </c>
      <c r="B276" s="305">
        <v>44105</v>
      </c>
    </row>
    <row r="277" spans="1:2">
      <c r="A277" s="304">
        <v>6</v>
      </c>
      <c r="B277" s="305">
        <v>44106</v>
      </c>
    </row>
    <row r="278" spans="1:2">
      <c r="A278" s="306">
        <v>7</v>
      </c>
      <c r="B278" s="307">
        <v>44107</v>
      </c>
    </row>
    <row r="279" spans="1:2">
      <c r="A279" s="306">
        <v>1</v>
      </c>
      <c r="B279" s="307">
        <v>44108</v>
      </c>
    </row>
    <row r="280" spans="1:2">
      <c r="A280" s="304">
        <v>2</v>
      </c>
      <c r="B280" s="305">
        <v>44109</v>
      </c>
    </row>
    <row r="281" spans="1:2">
      <c r="A281" s="304">
        <v>3</v>
      </c>
      <c r="B281" s="305">
        <v>44110</v>
      </c>
    </row>
    <row r="282" spans="1:2">
      <c r="A282" s="304">
        <v>4</v>
      </c>
      <c r="B282" s="305">
        <v>44111</v>
      </c>
    </row>
    <row r="283" spans="1:2">
      <c r="A283" s="304">
        <v>5</v>
      </c>
      <c r="B283" s="305">
        <v>44112</v>
      </c>
    </row>
    <row r="284" spans="1:2">
      <c r="A284" s="304">
        <v>6</v>
      </c>
      <c r="B284" s="305">
        <v>44113</v>
      </c>
    </row>
    <row r="285" spans="1:2">
      <c r="A285" s="306">
        <v>7</v>
      </c>
      <c r="B285" s="307">
        <v>44114</v>
      </c>
    </row>
    <row r="286" spans="1:2">
      <c r="A286" s="306">
        <v>1</v>
      </c>
      <c r="B286" s="307">
        <v>44115</v>
      </c>
    </row>
    <row r="287" spans="1:2">
      <c r="A287" s="304">
        <v>2</v>
      </c>
      <c r="B287" s="305">
        <v>44116</v>
      </c>
    </row>
    <row r="288" spans="1:2">
      <c r="A288" s="304">
        <v>3</v>
      </c>
      <c r="B288" s="305">
        <v>44117</v>
      </c>
    </row>
    <row r="289" spans="1:2">
      <c r="A289" s="304">
        <v>4</v>
      </c>
      <c r="B289" s="305">
        <v>44118</v>
      </c>
    </row>
    <row r="290" spans="1:2">
      <c r="A290" s="304">
        <v>5</v>
      </c>
      <c r="B290" s="305">
        <v>44119</v>
      </c>
    </row>
    <row r="291" spans="1:2">
      <c r="A291" s="304">
        <v>6</v>
      </c>
      <c r="B291" s="305">
        <v>44120</v>
      </c>
    </row>
    <row r="292" spans="1:2">
      <c r="A292" s="306">
        <v>7</v>
      </c>
      <c r="B292" s="307">
        <v>44121</v>
      </c>
    </row>
    <row r="293" spans="1:2">
      <c r="A293" s="306">
        <v>1</v>
      </c>
      <c r="B293" s="307">
        <v>44122</v>
      </c>
    </row>
    <row r="294" spans="1:2">
      <c r="A294" s="304">
        <v>2</v>
      </c>
      <c r="B294" s="305">
        <v>44123</v>
      </c>
    </row>
    <row r="295" spans="1:2">
      <c r="A295" s="304">
        <v>3</v>
      </c>
      <c r="B295" s="305">
        <v>44124</v>
      </c>
    </row>
    <row r="296" spans="1:2">
      <c r="A296" s="304">
        <v>4</v>
      </c>
      <c r="B296" s="305">
        <v>44125</v>
      </c>
    </row>
    <row r="297" spans="1:2">
      <c r="A297" s="304">
        <v>5</v>
      </c>
      <c r="B297" s="305">
        <v>44126</v>
      </c>
    </row>
    <row r="298" spans="1:2">
      <c r="A298" s="304">
        <v>6</v>
      </c>
      <c r="B298" s="305">
        <v>44127</v>
      </c>
    </row>
    <row r="299" spans="1:2">
      <c r="A299" s="306">
        <v>7</v>
      </c>
      <c r="B299" s="307">
        <v>44128</v>
      </c>
    </row>
    <row r="300" spans="1:2">
      <c r="A300" s="306">
        <v>1</v>
      </c>
      <c r="B300" s="307">
        <v>44129</v>
      </c>
    </row>
    <row r="301" spans="1:2">
      <c r="A301" s="304">
        <v>2</v>
      </c>
      <c r="B301" s="305">
        <v>44130</v>
      </c>
    </row>
    <row r="302" spans="1:2">
      <c r="A302" s="304">
        <v>3</v>
      </c>
      <c r="B302" s="305">
        <v>44131</v>
      </c>
    </row>
    <row r="303" spans="1:2">
      <c r="A303" s="304">
        <v>4</v>
      </c>
      <c r="B303" s="305">
        <v>44132</v>
      </c>
    </row>
    <row r="304" spans="1:2">
      <c r="A304" s="304">
        <v>5</v>
      </c>
      <c r="B304" s="305">
        <v>44133</v>
      </c>
    </row>
    <row r="305" spans="1:2">
      <c r="A305" s="304">
        <v>6</v>
      </c>
      <c r="B305" s="305">
        <v>44134</v>
      </c>
    </row>
    <row r="306" spans="1:2">
      <c r="A306" s="306">
        <v>7</v>
      </c>
      <c r="B306" s="307">
        <v>44135</v>
      </c>
    </row>
    <row r="307" spans="1:2">
      <c r="A307" s="306">
        <v>1</v>
      </c>
      <c r="B307" s="307">
        <v>44136</v>
      </c>
    </row>
    <row r="308" spans="1:2">
      <c r="A308" s="304">
        <v>2</v>
      </c>
      <c r="B308" s="305">
        <v>44137</v>
      </c>
    </row>
    <row r="309" spans="1:2">
      <c r="A309" s="304">
        <v>3</v>
      </c>
      <c r="B309" s="305">
        <v>44138</v>
      </c>
    </row>
    <row r="310" spans="1:2">
      <c r="A310" s="304">
        <v>4</v>
      </c>
      <c r="B310" s="305">
        <v>44139</v>
      </c>
    </row>
    <row r="311" spans="1:2">
      <c r="A311" s="304">
        <v>5</v>
      </c>
      <c r="B311" s="305">
        <v>44140</v>
      </c>
    </row>
    <row r="312" spans="1:2">
      <c r="A312" s="304">
        <v>6</v>
      </c>
      <c r="B312" s="305">
        <v>44141</v>
      </c>
    </row>
    <row r="313" spans="1:2">
      <c r="A313" s="306">
        <v>7</v>
      </c>
      <c r="B313" s="307">
        <v>44142</v>
      </c>
    </row>
    <row r="314" spans="1:2">
      <c r="A314" s="306">
        <v>1</v>
      </c>
      <c r="B314" s="307">
        <v>44143</v>
      </c>
    </row>
    <row r="315" spans="1:2">
      <c r="A315" s="304">
        <v>2</v>
      </c>
      <c r="B315" s="305">
        <v>44144</v>
      </c>
    </row>
    <row r="316" spans="1:2">
      <c r="A316" s="304">
        <v>3</v>
      </c>
      <c r="B316" s="305">
        <v>44145</v>
      </c>
    </row>
    <row r="317" spans="1:2">
      <c r="A317" s="304">
        <v>4</v>
      </c>
      <c r="B317" s="305">
        <v>44146</v>
      </c>
    </row>
    <row r="318" spans="1:2">
      <c r="A318" s="304">
        <v>5</v>
      </c>
      <c r="B318" s="305">
        <v>44147</v>
      </c>
    </row>
    <row r="319" spans="1:2">
      <c r="A319" s="304">
        <v>6</v>
      </c>
      <c r="B319" s="305">
        <v>44148</v>
      </c>
    </row>
    <row r="320" spans="1:2">
      <c r="A320" s="306">
        <v>7</v>
      </c>
      <c r="B320" s="307">
        <v>44149</v>
      </c>
    </row>
    <row r="321" spans="1:2">
      <c r="A321" s="306">
        <v>1</v>
      </c>
      <c r="B321" s="307">
        <v>44150</v>
      </c>
    </row>
    <row r="322" spans="1:2">
      <c r="A322" s="304">
        <v>2</v>
      </c>
      <c r="B322" s="305">
        <v>44151</v>
      </c>
    </row>
    <row r="323" spans="1:2">
      <c r="A323" s="304">
        <v>3</v>
      </c>
      <c r="B323" s="305">
        <v>44152</v>
      </c>
    </row>
    <row r="324" spans="1:2">
      <c r="A324" s="304">
        <v>4</v>
      </c>
      <c r="B324" s="305">
        <v>44153</v>
      </c>
    </row>
    <row r="325" spans="1:2">
      <c r="A325" s="304">
        <v>5</v>
      </c>
      <c r="B325" s="305">
        <v>44154</v>
      </c>
    </row>
    <row r="326" spans="1:2">
      <c r="A326" s="304">
        <v>6</v>
      </c>
      <c r="B326" s="305">
        <v>44155</v>
      </c>
    </row>
    <row r="327" spans="1:2">
      <c r="A327" s="306">
        <v>7</v>
      </c>
      <c r="B327" s="307">
        <v>44156</v>
      </c>
    </row>
    <row r="328" spans="1:2">
      <c r="A328" s="306">
        <v>1</v>
      </c>
      <c r="B328" s="307">
        <v>44157</v>
      </c>
    </row>
    <row r="329" spans="1:2">
      <c r="A329" s="304">
        <v>2</v>
      </c>
      <c r="B329" s="305">
        <v>44158</v>
      </c>
    </row>
    <row r="330" spans="1:2">
      <c r="A330" s="304">
        <v>3</v>
      </c>
      <c r="B330" s="305">
        <v>44159</v>
      </c>
    </row>
    <row r="331" spans="1:2">
      <c r="A331" s="304">
        <v>4</v>
      </c>
      <c r="B331" s="305">
        <v>44160</v>
      </c>
    </row>
    <row r="332" spans="1:2">
      <c r="A332" s="304">
        <v>5</v>
      </c>
      <c r="B332" s="305">
        <v>44161</v>
      </c>
    </row>
    <row r="333" spans="1:2">
      <c r="A333" s="304">
        <v>6</v>
      </c>
      <c r="B333" s="305">
        <v>44162</v>
      </c>
    </row>
    <row r="334" spans="1:2">
      <c r="A334" s="306">
        <v>7</v>
      </c>
      <c r="B334" s="307">
        <v>44163</v>
      </c>
    </row>
    <row r="335" spans="1:2">
      <c r="A335" s="306">
        <v>1</v>
      </c>
      <c r="B335" s="307">
        <v>44164</v>
      </c>
    </row>
    <row r="336" spans="1:2">
      <c r="A336" s="304">
        <v>2</v>
      </c>
      <c r="B336" s="305">
        <v>44165</v>
      </c>
    </row>
    <row r="337" spans="1:2">
      <c r="A337" s="304">
        <v>3</v>
      </c>
      <c r="B337" s="305">
        <v>44166</v>
      </c>
    </row>
    <row r="338" spans="1:2">
      <c r="A338" s="304">
        <v>4</v>
      </c>
      <c r="B338" s="305">
        <v>44167</v>
      </c>
    </row>
    <row r="339" spans="1:2">
      <c r="A339" s="304">
        <v>5</v>
      </c>
      <c r="B339" s="305">
        <v>44168</v>
      </c>
    </row>
    <row r="340" spans="1:2">
      <c r="A340" s="304">
        <v>6</v>
      </c>
      <c r="B340" s="305">
        <v>44169</v>
      </c>
    </row>
    <row r="341" spans="1:2">
      <c r="A341" s="306">
        <v>7</v>
      </c>
      <c r="B341" s="307">
        <v>44170</v>
      </c>
    </row>
    <row r="342" spans="1:2">
      <c r="A342" s="306">
        <v>1</v>
      </c>
      <c r="B342" s="307">
        <v>44171</v>
      </c>
    </row>
    <row r="343" spans="1:2">
      <c r="A343" s="304">
        <v>2</v>
      </c>
      <c r="B343" s="305">
        <v>44172</v>
      </c>
    </row>
    <row r="344" spans="1:2">
      <c r="A344" s="304">
        <v>3</v>
      </c>
      <c r="B344" s="305">
        <v>44173</v>
      </c>
    </row>
    <row r="345" spans="1:2">
      <c r="A345" s="304">
        <v>4</v>
      </c>
      <c r="B345" s="305">
        <v>44174</v>
      </c>
    </row>
    <row r="346" spans="1:2">
      <c r="A346" s="304">
        <v>5</v>
      </c>
      <c r="B346" s="305">
        <v>44175</v>
      </c>
    </row>
    <row r="347" spans="1:2">
      <c r="A347" s="304">
        <v>6</v>
      </c>
      <c r="B347" s="305">
        <v>44176</v>
      </c>
    </row>
    <row r="348" spans="1:2">
      <c r="A348" s="306">
        <v>7</v>
      </c>
      <c r="B348" s="307">
        <v>44177</v>
      </c>
    </row>
    <row r="349" spans="1:2">
      <c r="A349" s="306">
        <v>1</v>
      </c>
      <c r="B349" s="307">
        <v>44178</v>
      </c>
    </row>
    <row r="350" spans="1:2">
      <c r="A350" s="304">
        <v>2</v>
      </c>
      <c r="B350" s="305">
        <v>44179</v>
      </c>
    </row>
    <row r="351" spans="1:2">
      <c r="A351" s="304">
        <v>3</v>
      </c>
      <c r="B351" s="305">
        <v>44180</v>
      </c>
    </row>
    <row r="352" spans="1:2">
      <c r="A352" s="304">
        <v>4</v>
      </c>
      <c r="B352" s="305">
        <v>44181</v>
      </c>
    </row>
    <row r="353" spans="1:2">
      <c r="A353" s="304">
        <v>5</v>
      </c>
      <c r="B353" s="305">
        <v>44182</v>
      </c>
    </row>
    <row r="354" spans="1:2">
      <c r="A354" s="304">
        <v>6</v>
      </c>
      <c r="B354" s="305">
        <v>44183</v>
      </c>
    </row>
    <row r="355" spans="1:2">
      <c r="A355" s="306">
        <v>7</v>
      </c>
      <c r="B355" s="307">
        <v>44184</v>
      </c>
    </row>
    <row r="356" spans="1:2">
      <c r="A356" s="306">
        <v>1</v>
      </c>
      <c r="B356" s="307">
        <v>44185</v>
      </c>
    </row>
    <row r="357" spans="1:2">
      <c r="A357" s="304">
        <v>2</v>
      </c>
      <c r="B357" s="305">
        <v>44186</v>
      </c>
    </row>
    <row r="358" spans="1:2">
      <c r="A358" s="304">
        <v>3</v>
      </c>
      <c r="B358" s="305">
        <v>44187</v>
      </c>
    </row>
    <row r="359" spans="1:2">
      <c r="A359" s="304">
        <v>4</v>
      </c>
      <c r="B359" s="305">
        <v>44188</v>
      </c>
    </row>
    <row r="360" spans="1:2">
      <c r="A360" s="304">
        <v>5</v>
      </c>
      <c r="B360" s="305">
        <v>44189</v>
      </c>
    </row>
    <row r="361" spans="1:2">
      <c r="A361" s="304">
        <v>6</v>
      </c>
      <c r="B361" s="305">
        <v>44190</v>
      </c>
    </row>
    <row r="362" spans="1:2">
      <c r="A362" s="306">
        <v>7</v>
      </c>
      <c r="B362" s="307">
        <v>44191</v>
      </c>
    </row>
    <row r="363" spans="1:2">
      <c r="A363" s="306">
        <v>1</v>
      </c>
      <c r="B363" s="307">
        <v>44192</v>
      </c>
    </row>
    <row r="364" spans="1:2">
      <c r="A364" s="304">
        <v>2</v>
      </c>
      <c r="B364" s="305">
        <v>44193</v>
      </c>
    </row>
    <row r="365" spans="1:2">
      <c r="A365" s="304">
        <v>3</v>
      </c>
      <c r="B365" s="305">
        <v>44194</v>
      </c>
    </row>
    <row r="366" spans="1:2">
      <c r="A366" s="304">
        <v>4</v>
      </c>
      <c r="B366" s="305">
        <v>44195</v>
      </c>
    </row>
    <row r="367" spans="1:2">
      <c r="A367" s="304">
        <v>5</v>
      </c>
      <c r="B367" s="305">
        <v>44196</v>
      </c>
    </row>
    <row r="368" spans="1:2">
      <c r="B368" s="309"/>
    </row>
    <row r="369" spans="2:2">
      <c r="B369" s="309"/>
    </row>
    <row r="370" spans="2:2">
      <c r="B370" s="309"/>
    </row>
    <row r="371" spans="2:2">
      <c r="B371" s="309"/>
    </row>
    <row r="372" spans="2:2">
      <c r="B372" s="309"/>
    </row>
    <row r="373" spans="2:2">
      <c r="B373" s="309"/>
    </row>
    <row r="374" spans="2:2">
      <c r="B374" s="309"/>
    </row>
    <row r="375" spans="2:2">
      <c r="B375" s="309"/>
    </row>
    <row r="376" spans="2:2">
      <c r="B376" s="309"/>
    </row>
    <row r="377" spans="2:2">
      <c r="B377" s="309"/>
    </row>
    <row r="378" spans="2:2">
      <c r="B378" s="309"/>
    </row>
    <row r="379" spans="2:2">
      <c r="B379" s="309"/>
    </row>
    <row r="380" spans="2:2">
      <c r="B380" s="309"/>
    </row>
    <row r="381" spans="2:2">
      <c r="B381" s="309"/>
    </row>
    <row r="382" spans="2:2">
      <c r="B382" s="309"/>
    </row>
    <row r="383" spans="2:2">
      <c r="B383" s="309"/>
    </row>
    <row r="384" spans="2:2">
      <c r="B384" s="309"/>
    </row>
    <row r="385" spans="2:2">
      <c r="B385" s="309"/>
    </row>
    <row r="386" spans="2:2">
      <c r="B386" s="309"/>
    </row>
    <row r="387" spans="2:2">
      <c r="B387" s="309"/>
    </row>
    <row r="388" spans="2:2">
      <c r="B388" s="309"/>
    </row>
    <row r="389" spans="2:2">
      <c r="B389" s="309"/>
    </row>
    <row r="390" spans="2:2">
      <c r="B390" s="309"/>
    </row>
    <row r="391" spans="2:2">
      <c r="B391" s="309"/>
    </row>
    <row r="392" spans="2:2">
      <c r="B392" s="309"/>
    </row>
    <row r="393" spans="2:2">
      <c r="B393" s="309"/>
    </row>
    <row r="394" spans="2:2">
      <c r="B394" s="309"/>
    </row>
    <row r="395" spans="2:2">
      <c r="B395" s="309"/>
    </row>
    <row r="396" spans="2:2">
      <c r="B396" s="309"/>
    </row>
    <row r="397" spans="2:2">
      <c r="B397" s="309"/>
    </row>
    <row r="398" spans="2:2">
      <c r="B398" s="309"/>
    </row>
    <row r="399" spans="2:2">
      <c r="B399" s="309"/>
    </row>
    <row r="400" spans="2:2">
      <c r="B400" s="309"/>
    </row>
    <row r="401" spans="2:2">
      <c r="B401" s="309"/>
    </row>
    <row r="402" spans="2:2">
      <c r="B402" s="309"/>
    </row>
    <row r="403" spans="2:2">
      <c r="B403" s="309"/>
    </row>
    <row r="404" spans="2:2">
      <c r="B404" s="309"/>
    </row>
    <row r="405" spans="2:2">
      <c r="B405" s="309"/>
    </row>
    <row r="406" spans="2:2">
      <c r="B406" s="309"/>
    </row>
    <row r="407" spans="2:2">
      <c r="B407" s="309"/>
    </row>
    <row r="408" spans="2:2">
      <c r="B408" s="309"/>
    </row>
    <row r="409" spans="2:2">
      <c r="B409" s="309"/>
    </row>
    <row r="410" spans="2:2">
      <c r="B410" s="309"/>
    </row>
    <row r="411" spans="2:2">
      <c r="B411" s="309"/>
    </row>
    <row r="412" spans="2:2">
      <c r="B412" s="309"/>
    </row>
    <row r="413" spans="2:2">
      <c r="B413" s="309"/>
    </row>
    <row r="414" spans="2:2">
      <c r="B414" s="309"/>
    </row>
    <row r="415" spans="2:2">
      <c r="B415" s="309"/>
    </row>
    <row r="416" spans="2:2">
      <c r="B416" s="309"/>
    </row>
    <row r="417" spans="2:2">
      <c r="B417" s="309"/>
    </row>
    <row r="418" spans="2:2">
      <c r="B418" s="309"/>
    </row>
    <row r="419" spans="2:2">
      <c r="B419" s="309"/>
    </row>
    <row r="420" spans="2:2">
      <c r="B420" s="309"/>
    </row>
    <row r="421" spans="2:2">
      <c r="B421" s="309"/>
    </row>
    <row r="422" spans="2:2">
      <c r="B422" s="309"/>
    </row>
    <row r="423" spans="2:2">
      <c r="B423" s="309"/>
    </row>
    <row r="424" spans="2:2">
      <c r="B424" s="309"/>
    </row>
    <row r="425" spans="2:2">
      <c r="B425" s="309"/>
    </row>
    <row r="426" spans="2:2">
      <c r="B426" s="309"/>
    </row>
    <row r="427" spans="2:2">
      <c r="B427" s="309"/>
    </row>
    <row r="428" spans="2:2">
      <c r="B428" s="309"/>
    </row>
    <row r="429" spans="2:2">
      <c r="B429" s="309"/>
    </row>
    <row r="430" spans="2:2">
      <c r="B430" s="309"/>
    </row>
    <row r="431" spans="2:2">
      <c r="B431" s="309"/>
    </row>
    <row r="432" spans="2:2">
      <c r="B432" s="309"/>
    </row>
    <row r="433" spans="2:2">
      <c r="B433" s="309"/>
    </row>
    <row r="434" spans="2:2">
      <c r="B434" s="309"/>
    </row>
    <row r="435" spans="2:2">
      <c r="B435" s="309"/>
    </row>
    <row r="436" spans="2:2">
      <c r="B436" s="309"/>
    </row>
    <row r="437" spans="2:2">
      <c r="B437" s="309"/>
    </row>
    <row r="438" spans="2:2">
      <c r="B438" s="309"/>
    </row>
    <row r="439" spans="2:2">
      <c r="B439" s="309"/>
    </row>
    <row r="440" spans="2:2">
      <c r="B440" s="309"/>
    </row>
    <row r="441" spans="2:2">
      <c r="B441" s="309"/>
    </row>
    <row r="442" spans="2:2">
      <c r="B442" s="309"/>
    </row>
    <row r="443" spans="2:2">
      <c r="B443" s="309"/>
    </row>
    <row r="444" spans="2:2">
      <c r="B444" s="309"/>
    </row>
    <row r="445" spans="2:2">
      <c r="B445" s="309"/>
    </row>
    <row r="446" spans="2:2">
      <c r="B446" s="309"/>
    </row>
    <row r="447" spans="2:2">
      <c r="B447" s="309"/>
    </row>
    <row r="448" spans="2:2">
      <c r="B448" s="309"/>
    </row>
    <row r="449" spans="2:2">
      <c r="B449" s="309"/>
    </row>
    <row r="450" spans="2:2">
      <c r="B450" s="309"/>
    </row>
    <row r="451" spans="2:2">
      <c r="B451" s="309"/>
    </row>
    <row r="452" spans="2:2">
      <c r="B452" s="309"/>
    </row>
    <row r="453" spans="2:2">
      <c r="B453" s="309"/>
    </row>
    <row r="454" spans="2:2">
      <c r="B454" s="309"/>
    </row>
    <row r="455" spans="2:2">
      <c r="B455" s="309"/>
    </row>
    <row r="456" spans="2:2">
      <c r="B456" s="309"/>
    </row>
    <row r="457" spans="2:2">
      <c r="B457" s="309"/>
    </row>
    <row r="458" spans="2:2">
      <c r="B458" s="309"/>
    </row>
    <row r="459" spans="2:2">
      <c r="B459" s="309"/>
    </row>
    <row r="460" spans="2:2">
      <c r="B460" s="309"/>
    </row>
    <row r="461" spans="2:2">
      <c r="B461" s="309"/>
    </row>
    <row r="462" spans="2:2">
      <c r="B462" s="309"/>
    </row>
    <row r="463" spans="2:2">
      <c r="B463" s="309"/>
    </row>
    <row r="464" spans="2:2">
      <c r="B464" s="309"/>
    </row>
    <row r="465" spans="2:2">
      <c r="B465" s="309"/>
    </row>
    <row r="466" spans="2:2">
      <c r="B466" s="309"/>
    </row>
    <row r="467" spans="2:2">
      <c r="B467" s="309"/>
    </row>
    <row r="468" spans="2:2">
      <c r="B468" s="309"/>
    </row>
    <row r="469" spans="2:2">
      <c r="B469" s="309"/>
    </row>
    <row r="470" spans="2:2">
      <c r="B470" s="309"/>
    </row>
    <row r="471" spans="2:2">
      <c r="B471" s="309"/>
    </row>
    <row r="472" spans="2:2">
      <c r="B472" s="309"/>
    </row>
    <row r="473" spans="2:2">
      <c r="B473" s="309"/>
    </row>
    <row r="474" spans="2:2">
      <c r="B474" s="309"/>
    </row>
    <row r="475" spans="2:2">
      <c r="B475" s="309"/>
    </row>
    <row r="476" spans="2:2">
      <c r="B476" s="309"/>
    </row>
    <row r="477" spans="2:2">
      <c r="B477" s="309"/>
    </row>
    <row r="478" spans="2:2">
      <c r="B478" s="309"/>
    </row>
    <row r="479" spans="2:2">
      <c r="B479" s="309"/>
    </row>
    <row r="480" spans="2:2">
      <c r="B480" s="309"/>
    </row>
    <row r="481" spans="2:2">
      <c r="B481" s="309"/>
    </row>
    <row r="482" spans="2:2">
      <c r="B482" s="309"/>
    </row>
    <row r="483" spans="2:2">
      <c r="B483" s="309"/>
    </row>
    <row r="484" spans="2:2">
      <c r="B484" s="309"/>
    </row>
    <row r="485" spans="2:2">
      <c r="B485" s="309"/>
    </row>
    <row r="486" spans="2:2">
      <c r="B486" s="309"/>
    </row>
    <row r="487" spans="2:2">
      <c r="B487" s="309"/>
    </row>
    <row r="488" spans="2:2">
      <c r="B488" s="309"/>
    </row>
    <row r="489" spans="2:2">
      <c r="B489" s="309"/>
    </row>
    <row r="490" spans="2:2">
      <c r="B490" s="309"/>
    </row>
    <row r="491" spans="2:2">
      <c r="B491" s="309"/>
    </row>
    <row r="492" spans="2:2">
      <c r="B492" s="309"/>
    </row>
    <row r="493" spans="2:2">
      <c r="B493" s="309"/>
    </row>
    <row r="494" spans="2:2">
      <c r="B494" s="309"/>
    </row>
    <row r="495" spans="2:2">
      <c r="B495" s="309"/>
    </row>
    <row r="496" spans="2:2">
      <c r="B496" s="309"/>
    </row>
    <row r="497" spans="2:2">
      <c r="B497" s="309"/>
    </row>
    <row r="498" spans="2:2">
      <c r="B498" s="309"/>
    </row>
    <row r="499" spans="2:2">
      <c r="B499" s="309"/>
    </row>
    <row r="500" spans="2:2">
      <c r="B500" s="309"/>
    </row>
    <row r="501" spans="2:2">
      <c r="B501" s="309"/>
    </row>
    <row r="502" spans="2:2">
      <c r="B502" s="309"/>
    </row>
    <row r="503" spans="2:2">
      <c r="B503" s="309"/>
    </row>
    <row r="504" spans="2:2">
      <c r="B504" s="309"/>
    </row>
    <row r="505" spans="2:2">
      <c r="B505" s="309"/>
    </row>
    <row r="506" spans="2:2">
      <c r="B506" s="309"/>
    </row>
    <row r="507" spans="2:2">
      <c r="B507" s="309"/>
    </row>
    <row r="508" spans="2:2">
      <c r="B508" s="30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B8D7-7A8E-4172-B8AF-C57856E6C9A3}">
  <dimension ref="G4:G7"/>
  <sheetViews>
    <sheetView workbookViewId="0">
      <selection activeCell="K9" sqref="K9"/>
    </sheetView>
  </sheetViews>
  <sheetFormatPr defaultRowHeight="15"/>
  <cols>
    <col min="7" max="7" width="10.140625" bestFit="1" customWidth="1"/>
  </cols>
  <sheetData>
    <row r="4" spans="7:7">
      <c r="G4" s="558">
        <v>43963</v>
      </c>
    </row>
    <row r="5" spans="7:7">
      <c r="G5" s="559">
        <v>43964</v>
      </c>
    </row>
    <row r="6" spans="7:7">
      <c r="G6" s="558">
        <v>43965</v>
      </c>
    </row>
    <row r="7" spans="7:7">
      <c r="G7" s="558">
        <v>43966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B935-676B-453E-BCAD-77768EF4E7D3}">
  <dimension ref="A1:S44"/>
  <sheetViews>
    <sheetView topLeftCell="A16" workbookViewId="0">
      <selection activeCell="L34" sqref="L34"/>
    </sheetView>
  </sheetViews>
  <sheetFormatPr defaultRowHeight="15"/>
  <cols>
    <col min="7" max="10" width="8.5703125" bestFit="1" customWidth="1"/>
    <col min="11" max="11" width="8.28515625" bestFit="1" customWidth="1"/>
    <col min="12" max="14" width="8.5703125" bestFit="1" customWidth="1"/>
    <col min="15" max="17" width="8.28515625" bestFit="1" customWidth="1"/>
    <col min="18" max="18" width="8.5703125" bestFit="1" customWidth="1"/>
    <col min="19" max="19" width="8" bestFit="1" customWidth="1"/>
  </cols>
  <sheetData>
    <row r="1" spans="1:19" ht="15.75" thickBot="1"/>
    <row r="2" spans="1:19" ht="15.75" thickTop="1">
      <c r="E2" s="645" t="s">
        <v>1121</v>
      </c>
      <c r="G2" s="655" t="s">
        <v>1122</v>
      </c>
      <c r="H2" s="656" t="s">
        <v>1123</v>
      </c>
      <c r="I2" s="657" t="s">
        <v>1124</v>
      </c>
      <c r="J2" s="658" t="s">
        <v>1125</v>
      </c>
      <c r="K2" s="659" t="s">
        <v>1126</v>
      </c>
      <c r="L2" s="660" t="s">
        <v>1127</v>
      </c>
      <c r="M2" s="661" t="s">
        <v>1128</v>
      </c>
    </row>
    <row r="3" spans="1:19">
      <c r="D3" s="526" t="s">
        <v>1129</v>
      </c>
      <c r="E3" s="646" t="s">
        <v>1129</v>
      </c>
      <c r="G3" s="662" t="s">
        <v>1130</v>
      </c>
      <c r="H3" s="610" t="s">
        <v>1131</v>
      </c>
      <c r="I3" s="609" t="s">
        <v>1132</v>
      </c>
      <c r="J3" s="608" t="s">
        <v>1133</v>
      </c>
      <c r="K3" s="607" t="s">
        <v>1134</v>
      </c>
      <c r="L3" s="606" t="s">
        <v>1135</v>
      </c>
      <c r="M3" s="605" t="s">
        <v>1136</v>
      </c>
      <c r="N3" s="604" t="s">
        <v>1137</v>
      </c>
    </row>
    <row r="4" spans="1:19" ht="15.75" thickBot="1">
      <c r="D4" s="527" t="s">
        <v>1138</v>
      </c>
      <c r="E4" s="647" t="s">
        <v>1139</v>
      </c>
      <c r="G4" s="663" t="s">
        <v>1140</v>
      </c>
      <c r="H4" s="611" t="s">
        <v>1141</v>
      </c>
      <c r="I4" s="612" t="s">
        <v>385</v>
      </c>
      <c r="J4" s="613" t="s">
        <v>1142</v>
      </c>
      <c r="K4" s="614" t="s">
        <v>1143</v>
      </c>
      <c r="L4" s="615" t="s">
        <v>1144</v>
      </c>
      <c r="M4" s="616" t="s">
        <v>1145</v>
      </c>
      <c r="N4" s="641" t="s">
        <v>1146</v>
      </c>
      <c r="O4" s="643" t="s">
        <v>1147</v>
      </c>
    </row>
    <row r="5" spans="1:19" ht="15.75" thickTop="1">
      <c r="B5" s="706" t="s">
        <v>383</v>
      </c>
      <c r="D5" s="528" t="s">
        <v>1148</v>
      </c>
      <c r="E5" s="648" t="s">
        <v>1148</v>
      </c>
      <c r="G5" s="664" t="s">
        <v>1149</v>
      </c>
      <c r="H5" s="624" t="s">
        <v>1150</v>
      </c>
      <c r="I5" s="623" t="s">
        <v>1151</v>
      </c>
      <c r="J5" s="622" t="s">
        <v>1152</v>
      </c>
      <c r="K5" s="621" t="s">
        <v>1153</v>
      </c>
      <c r="L5" s="620" t="s">
        <v>1154</v>
      </c>
      <c r="M5" s="619" t="s">
        <v>1155</v>
      </c>
      <c r="N5" s="618" t="s">
        <v>1156</v>
      </c>
      <c r="O5" s="617" t="s">
        <v>1157</v>
      </c>
      <c r="P5" s="642" t="s">
        <v>1158</v>
      </c>
    </row>
    <row r="6" spans="1:19">
      <c r="B6" s="707" t="s">
        <v>384</v>
      </c>
      <c r="D6" s="529" t="s">
        <v>1159</v>
      </c>
      <c r="E6" s="649" t="s">
        <v>1160</v>
      </c>
      <c r="G6" s="665" t="s">
        <v>1161</v>
      </c>
      <c r="H6" s="625" t="s">
        <v>1162</v>
      </c>
      <c r="I6" s="626" t="s">
        <v>1163</v>
      </c>
      <c r="J6" s="627" t="s">
        <v>1164</v>
      </c>
      <c r="K6" s="628" t="s">
        <v>1165</v>
      </c>
      <c r="L6" s="629" t="s">
        <v>1166</v>
      </c>
      <c r="M6" s="630" t="s">
        <v>1167</v>
      </c>
      <c r="N6" s="631" t="s">
        <v>1168</v>
      </c>
      <c r="O6" s="632" t="s">
        <v>1169</v>
      </c>
      <c r="P6" s="633" t="s">
        <v>1170</v>
      </c>
      <c r="Q6" s="634" t="s">
        <v>1171</v>
      </c>
    </row>
    <row r="7" spans="1:19">
      <c r="B7" s="708" t="s">
        <v>385</v>
      </c>
      <c r="D7" s="530" t="s">
        <v>1135</v>
      </c>
      <c r="E7" s="650" t="s">
        <v>1172</v>
      </c>
      <c r="G7" s="666" t="s">
        <v>1173</v>
      </c>
      <c r="H7" s="593" t="s">
        <v>386</v>
      </c>
      <c r="I7" s="594" t="s">
        <v>1174</v>
      </c>
      <c r="J7" s="595" t="s">
        <v>1175</v>
      </c>
      <c r="K7" s="596" t="s">
        <v>1176</v>
      </c>
      <c r="L7" s="597" t="s">
        <v>1177</v>
      </c>
      <c r="M7" s="602" t="s">
        <v>1178</v>
      </c>
      <c r="N7" s="601" t="s">
        <v>1179</v>
      </c>
      <c r="O7" s="600" t="s">
        <v>1180</v>
      </c>
      <c r="P7" s="599" t="s">
        <v>1181</v>
      </c>
      <c r="Q7" s="598" t="s">
        <v>1182</v>
      </c>
      <c r="R7" s="603" t="s">
        <v>1183</v>
      </c>
    </row>
    <row r="8" spans="1:19" ht="15.75" thickBot="1">
      <c r="B8" s="709" t="s">
        <v>386</v>
      </c>
      <c r="D8" s="532" t="s">
        <v>1184</v>
      </c>
      <c r="E8" s="651" t="s">
        <v>1185</v>
      </c>
      <c r="G8" s="667" t="s">
        <v>1186</v>
      </c>
      <c r="H8" s="535" t="s">
        <v>1159</v>
      </c>
      <c r="I8" s="536" t="s">
        <v>1187</v>
      </c>
      <c r="J8" s="537" t="s">
        <v>1188</v>
      </c>
      <c r="K8" s="538" t="s">
        <v>1189</v>
      </c>
      <c r="L8" s="539" t="s">
        <v>1190</v>
      </c>
      <c r="M8" s="556" t="s">
        <v>1191</v>
      </c>
      <c r="N8" s="540" t="s">
        <v>1192</v>
      </c>
      <c r="O8" s="541" t="s">
        <v>1193</v>
      </c>
      <c r="P8" s="542" t="s">
        <v>1194</v>
      </c>
      <c r="Q8" s="543" t="s">
        <v>1195</v>
      </c>
      <c r="R8" s="544" t="s">
        <v>1196</v>
      </c>
      <c r="S8" s="545" t="s">
        <v>1197</v>
      </c>
    </row>
    <row r="9" spans="1:19" ht="15.75" thickTop="1">
      <c r="D9" s="531" t="s">
        <v>383</v>
      </c>
      <c r="E9" s="652" t="s">
        <v>1198</v>
      </c>
      <c r="G9" s="668" t="s">
        <v>1199</v>
      </c>
      <c r="H9" s="555" t="s">
        <v>1200</v>
      </c>
      <c r="I9" s="554" t="s">
        <v>1201</v>
      </c>
      <c r="J9" s="553" t="s">
        <v>1202</v>
      </c>
      <c r="K9" s="552" t="s">
        <v>1203</v>
      </c>
      <c r="L9" s="551" t="s">
        <v>1204</v>
      </c>
      <c r="M9" s="550" t="s">
        <v>1205</v>
      </c>
      <c r="N9" s="549" t="s">
        <v>1206</v>
      </c>
      <c r="O9" s="548" t="s">
        <v>1207</v>
      </c>
      <c r="P9" s="547" t="s">
        <v>1208</v>
      </c>
      <c r="Q9" s="546" t="s">
        <v>1209</v>
      </c>
      <c r="R9" s="638" t="s">
        <v>1210</v>
      </c>
    </row>
    <row r="10" spans="1:19">
      <c r="E10" s="653" t="s">
        <v>1211</v>
      </c>
      <c r="G10" s="669" t="s">
        <v>1212</v>
      </c>
      <c r="H10" s="584" t="s">
        <v>1213</v>
      </c>
      <c r="I10" s="585" t="s">
        <v>1214</v>
      </c>
      <c r="J10" s="586" t="s">
        <v>1215</v>
      </c>
      <c r="K10" s="587" t="s">
        <v>1216</v>
      </c>
      <c r="L10" s="588" t="s">
        <v>1217</v>
      </c>
      <c r="M10" s="592" t="s">
        <v>1218</v>
      </c>
      <c r="N10" s="591" t="s">
        <v>1219</v>
      </c>
      <c r="O10" s="590" t="s">
        <v>1220</v>
      </c>
      <c r="P10" s="589" t="s">
        <v>1221</v>
      </c>
      <c r="Q10" s="644" t="s">
        <v>1222</v>
      </c>
    </row>
    <row r="11" spans="1:19" ht="15.75" thickBot="1">
      <c r="D11" s="533" t="s">
        <v>1223</v>
      </c>
      <c r="E11" s="654" t="s">
        <v>1224</v>
      </c>
      <c r="G11" s="670" t="s">
        <v>1225</v>
      </c>
      <c r="H11" s="574" t="s">
        <v>1226</v>
      </c>
      <c r="I11" s="575" t="s">
        <v>1227</v>
      </c>
      <c r="J11" s="576" t="s">
        <v>1228</v>
      </c>
      <c r="K11" s="577" t="s">
        <v>1229</v>
      </c>
      <c r="L11" s="588" t="s">
        <v>1217</v>
      </c>
      <c r="M11" s="578" t="s">
        <v>1230</v>
      </c>
      <c r="N11" s="579" t="s">
        <v>1231</v>
      </c>
      <c r="O11" s="580" t="s">
        <v>1232</v>
      </c>
      <c r="P11" s="581" t="s">
        <v>1233</v>
      </c>
    </row>
    <row r="12" spans="1:19" ht="15.75" thickTop="1">
      <c r="D12" s="534" t="s">
        <v>1234</v>
      </c>
      <c r="G12" s="671" t="s">
        <v>1235</v>
      </c>
      <c r="H12" s="566" t="s">
        <v>1236</v>
      </c>
      <c r="I12" s="567" t="s">
        <v>1237</v>
      </c>
      <c r="J12" s="568" t="s">
        <v>384</v>
      </c>
      <c r="K12" s="569" t="s">
        <v>1238</v>
      </c>
      <c r="L12" s="570" t="s">
        <v>1239</v>
      </c>
      <c r="M12" s="571" t="s">
        <v>1240</v>
      </c>
      <c r="N12" s="572" t="s">
        <v>1241</v>
      </c>
      <c r="O12" s="573" t="s">
        <v>1242</v>
      </c>
    </row>
    <row r="13" spans="1:19">
      <c r="G13" s="672" t="s">
        <v>1243</v>
      </c>
      <c r="H13" s="560" t="s">
        <v>1244</v>
      </c>
      <c r="I13" s="561" t="s">
        <v>1245</v>
      </c>
      <c r="J13" s="562" t="s">
        <v>1246</v>
      </c>
      <c r="K13" s="563" t="s">
        <v>1247</v>
      </c>
      <c r="L13" s="564" t="s">
        <v>1129</v>
      </c>
      <c r="M13" s="565" t="s">
        <v>1248</v>
      </c>
      <c r="N13" s="640" t="s">
        <v>1249</v>
      </c>
    </row>
    <row r="14" spans="1:19" ht="15.75" thickBot="1">
      <c r="A14" s="306" t="s">
        <v>1190</v>
      </c>
      <c r="B14" s="523" t="s">
        <v>1172</v>
      </c>
      <c r="C14" s="524" t="s">
        <v>1160</v>
      </c>
      <c r="D14" s="525" t="s">
        <v>1250</v>
      </c>
      <c r="G14" s="673" t="s">
        <v>1251</v>
      </c>
      <c r="H14" s="674" t="s">
        <v>1252</v>
      </c>
      <c r="I14" s="675" t="s">
        <v>1253</v>
      </c>
      <c r="J14" s="676" t="s">
        <v>1254</v>
      </c>
      <c r="K14" s="677" t="s">
        <v>1255</v>
      </c>
      <c r="L14" s="678" t="s">
        <v>1256</v>
      </c>
      <c r="M14" s="679" t="s">
        <v>1257</v>
      </c>
    </row>
    <row r="15" spans="1:19" ht="15.75" thickTop="1"/>
    <row r="16" spans="1:19">
      <c r="A16" s="635" t="s">
        <v>1258</v>
      </c>
      <c r="B16" s="636" t="s">
        <v>1259</v>
      </c>
      <c r="C16" s="637" t="s">
        <v>1260</v>
      </c>
    </row>
    <row r="17" spans="2:14" ht="15.75" thickBot="1"/>
    <row r="18" spans="2:14" ht="15.75" thickTop="1">
      <c r="B18" s="743" t="s">
        <v>1191</v>
      </c>
      <c r="C18" s="744" t="s">
        <v>1261</v>
      </c>
      <c r="D18" s="745" t="s">
        <v>1262</v>
      </c>
      <c r="E18" s="746" t="s">
        <v>1250</v>
      </c>
      <c r="F18" s="747" t="s">
        <v>1263</v>
      </c>
      <c r="G18" s="748" t="s">
        <v>1264</v>
      </c>
      <c r="H18" s="749" t="s">
        <v>1265</v>
      </c>
      <c r="I18" s="750" t="s">
        <v>1266</v>
      </c>
      <c r="J18" s="751" t="s">
        <v>1267</v>
      </c>
      <c r="K18" s="752" t="s">
        <v>1268</v>
      </c>
      <c r="M18" s="639"/>
      <c r="N18" s="526" t="s">
        <v>1129</v>
      </c>
    </row>
    <row r="19" spans="2:14">
      <c r="B19" s="753" t="s">
        <v>1269</v>
      </c>
      <c r="C19" s="754" t="s">
        <v>1270</v>
      </c>
      <c r="D19" s="755" t="s">
        <v>1271</v>
      </c>
      <c r="E19" s="756" t="s">
        <v>1272</v>
      </c>
      <c r="F19" s="757" t="s">
        <v>1273</v>
      </c>
      <c r="G19" s="758" t="s">
        <v>1274</v>
      </c>
      <c r="H19" s="759" t="s">
        <v>1275</v>
      </c>
      <c r="I19" s="760" t="s">
        <v>1276</v>
      </c>
      <c r="J19" s="761" t="s">
        <v>1277</v>
      </c>
      <c r="K19" s="762" t="s">
        <v>1278</v>
      </c>
    </row>
    <row r="20" spans="2:14">
      <c r="B20" s="763" t="s">
        <v>1279</v>
      </c>
      <c r="C20" s="764" t="s">
        <v>1280</v>
      </c>
      <c r="D20" s="765" t="s">
        <v>1281</v>
      </c>
      <c r="E20" s="766" t="s">
        <v>1282</v>
      </c>
      <c r="F20" s="767" t="s">
        <v>1283</v>
      </c>
      <c r="G20" s="768" t="s">
        <v>1284</v>
      </c>
      <c r="H20" s="769" t="s">
        <v>1285</v>
      </c>
      <c r="I20" s="770" t="s">
        <v>1286</v>
      </c>
      <c r="J20" s="771" t="s">
        <v>1287</v>
      </c>
      <c r="K20" s="772" t="s">
        <v>1288</v>
      </c>
    </row>
    <row r="21" spans="2:14">
      <c r="B21" s="773" t="s">
        <v>1289</v>
      </c>
      <c r="C21" s="774" t="s">
        <v>1290</v>
      </c>
      <c r="D21" s="775" t="s">
        <v>1291</v>
      </c>
      <c r="E21" s="776" t="s">
        <v>1292</v>
      </c>
      <c r="F21" s="777" t="s">
        <v>1293</v>
      </c>
      <c r="G21" s="778" t="s">
        <v>1294</v>
      </c>
      <c r="H21" s="779" t="s">
        <v>1295</v>
      </c>
      <c r="I21" s="780" t="s">
        <v>1296</v>
      </c>
      <c r="J21" s="781" t="s">
        <v>1297</v>
      </c>
      <c r="K21" s="782" t="s">
        <v>1298</v>
      </c>
    </row>
    <row r="22" spans="2:14">
      <c r="B22" s="783" t="s">
        <v>1299</v>
      </c>
      <c r="C22" s="784" t="s">
        <v>1300</v>
      </c>
      <c r="D22" s="785" t="s">
        <v>1301</v>
      </c>
      <c r="E22" s="786" t="s">
        <v>1302</v>
      </c>
      <c r="F22" s="787" t="s">
        <v>1303</v>
      </c>
      <c r="G22" s="788" t="s">
        <v>1304</v>
      </c>
      <c r="H22" s="789" t="s">
        <v>1305</v>
      </c>
      <c r="I22" s="790" t="s">
        <v>1306</v>
      </c>
      <c r="J22" s="791" t="s">
        <v>1307</v>
      </c>
      <c r="K22" s="792" t="s">
        <v>1308</v>
      </c>
    </row>
    <row r="23" spans="2:14" ht="15.75" thickBot="1">
      <c r="B23" s="793" t="s">
        <v>1270</v>
      </c>
      <c r="C23" s="794" t="s">
        <v>1309</v>
      </c>
      <c r="D23" s="795" t="s">
        <v>1310</v>
      </c>
      <c r="E23" s="796" t="s">
        <v>1311</v>
      </c>
      <c r="F23" s="797" t="s">
        <v>1312</v>
      </c>
      <c r="G23" s="798" t="s">
        <v>1313</v>
      </c>
      <c r="H23" s="799" t="s">
        <v>1314</v>
      </c>
      <c r="I23" s="800" t="s">
        <v>1315</v>
      </c>
      <c r="J23" s="801" t="s">
        <v>1316</v>
      </c>
      <c r="K23" s="802" t="s">
        <v>1317</v>
      </c>
    </row>
    <row r="24" spans="2:14" ht="15.75" thickTop="1"/>
    <row r="25" spans="2:14" ht="15.75" thickBot="1"/>
    <row r="26" spans="2:14" ht="15.75" thickTop="1">
      <c r="B26" s="803">
        <v>1</v>
      </c>
      <c r="C26" s="804" t="s">
        <v>1318</v>
      </c>
      <c r="D26" s="805" t="s">
        <v>1319</v>
      </c>
      <c r="E26" s="806"/>
      <c r="F26" s="807"/>
      <c r="G26" s="808"/>
    </row>
    <row r="27" spans="2:14">
      <c r="B27" s="809">
        <v>2</v>
      </c>
      <c r="C27" s="810" t="s">
        <v>1320</v>
      </c>
      <c r="D27" s="811" t="s">
        <v>1321</v>
      </c>
      <c r="E27" s="812"/>
      <c r="F27" s="813"/>
      <c r="G27" s="814"/>
    </row>
    <row r="28" spans="2:14">
      <c r="B28" s="809">
        <v>3</v>
      </c>
      <c r="C28" s="815" t="s">
        <v>1322</v>
      </c>
      <c r="D28" s="871" t="s">
        <v>1323</v>
      </c>
      <c r="E28" s="872" t="s">
        <v>1324</v>
      </c>
      <c r="F28" s="873" t="s">
        <v>1325</v>
      </c>
      <c r="G28" s="874" t="s">
        <v>1326</v>
      </c>
    </row>
    <row r="29" spans="2:14">
      <c r="B29" s="809">
        <v>4</v>
      </c>
      <c r="C29" s="868" t="s">
        <v>1327</v>
      </c>
      <c r="D29" s="818" t="s">
        <v>1328</v>
      </c>
      <c r="E29" s="819"/>
      <c r="F29" s="869" t="s">
        <v>1329</v>
      </c>
      <c r="G29" s="820"/>
    </row>
    <row r="30" spans="2:14">
      <c r="B30" s="809">
        <v>5</v>
      </c>
      <c r="C30" s="877" t="s">
        <v>1330</v>
      </c>
      <c r="D30" s="821"/>
      <c r="E30" s="822"/>
      <c r="F30" s="823"/>
      <c r="G30" s="824"/>
    </row>
    <row r="31" spans="2:14">
      <c r="B31" s="809">
        <v>6</v>
      </c>
      <c r="C31" s="825"/>
      <c r="D31" s="826"/>
      <c r="E31" s="827"/>
      <c r="F31" s="816" t="s">
        <v>1331</v>
      </c>
      <c r="G31" s="828"/>
    </row>
    <row r="32" spans="2:14">
      <c r="B32" s="809">
        <v>7</v>
      </c>
      <c r="C32" s="829"/>
      <c r="D32" s="830"/>
      <c r="E32" s="831"/>
      <c r="F32" s="832"/>
      <c r="G32" s="833"/>
    </row>
    <row r="33" spans="2:16">
      <c r="B33" s="809">
        <v>8</v>
      </c>
      <c r="C33" s="834" t="s">
        <v>1332</v>
      </c>
      <c r="D33" s="835" t="s">
        <v>1333</v>
      </c>
      <c r="E33" s="836" t="s">
        <v>1334</v>
      </c>
      <c r="F33" s="837" t="s">
        <v>1335</v>
      </c>
      <c r="G33" s="838" t="s">
        <v>1336</v>
      </c>
      <c r="M33">
        <v>45</v>
      </c>
      <c r="N33">
        <v>136</v>
      </c>
      <c r="O33">
        <f>M33+N33</f>
        <v>181</v>
      </c>
      <c r="P33" s="870">
        <f>O33/2</f>
        <v>90.5</v>
      </c>
    </row>
    <row r="34" spans="2:16">
      <c r="B34" s="809">
        <v>9</v>
      </c>
      <c r="C34" s="839"/>
      <c r="D34" s="840"/>
      <c r="E34" s="841"/>
      <c r="F34" s="842"/>
      <c r="G34" s="843"/>
      <c r="M34">
        <v>130</v>
      </c>
      <c r="N34">
        <v>205</v>
      </c>
      <c r="O34">
        <f>M34+N34</f>
        <v>335</v>
      </c>
      <c r="P34" s="870">
        <f>O34/2</f>
        <v>167.5</v>
      </c>
    </row>
    <row r="35" spans="2:16">
      <c r="B35" s="809">
        <v>10</v>
      </c>
      <c r="C35" s="867" t="s">
        <v>1337</v>
      </c>
      <c r="D35" s="844"/>
      <c r="E35" s="845" t="s">
        <v>1338</v>
      </c>
      <c r="F35" s="846"/>
      <c r="G35" s="847"/>
      <c r="M35">
        <v>181</v>
      </c>
      <c r="N35">
        <v>246</v>
      </c>
      <c r="O35">
        <f>M35+N35</f>
        <v>427</v>
      </c>
      <c r="P35" s="870">
        <f>O35/2</f>
        <v>213.5</v>
      </c>
    </row>
    <row r="36" spans="2:16">
      <c r="B36" s="809">
        <v>11</v>
      </c>
      <c r="C36" s="875" t="s">
        <v>1339</v>
      </c>
      <c r="D36" s="876" t="s">
        <v>1340</v>
      </c>
      <c r="E36" s="848"/>
      <c r="F36" s="849"/>
      <c r="G36" s="850"/>
    </row>
    <row r="37" spans="2:16">
      <c r="B37" s="809">
        <v>12</v>
      </c>
      <c r="C37" s="851" t="s">
        <v>1341</v>
      </c>
      <c r="D37" s="852" t="s">
        <v>1342</v>
      </c>
      <c r="E37" s="870" t="s">
        <v>1343</v>
      </c>
      <c r="F37" s="854" t="s">
        <v>1344</v>
      </c>
      <c r="G37" s="855" t="s">
        <v>1345</v>
      </c>
      <c r="I37" s="870" t="s">
        <v>1343</v>
      </c>
      <c r="J37" s="853" t="s">
        <v>1346</v>
      </c>
    </row>
    <row r="38" spans="2:16">
      <c r="B38" s="809">
        <v>13</v>
      </c>
      <c r="C38" s="856"/>
      <c r="D38" s="857"/>
      <c r="E38" s="858"/>
      <c r="F38" s="859"/>
      <c r="G38" s="860"/>
    </row>
    <row r="39" spans="2:16">
      <c r="B39" s="809">
        <v>14</v>
      </c>
      <c r="C39" s="816"/>
      <c r="D39" s="816"/>
      <c r="E39" s="816"/>
      <c r="F39" s="816"/>
      <c r="G39" s="817"/>
    </row>
    <row r="40" spans="2:16">
      <c r="B40" s="809">
        <v>15</v>
      </c>
      <c r="C40" s="816"/>
      <c r="D40" s="816"/>
      <c r="E40" s="816"/>
      <c r="F40" s="816"/>
      <c r="G40" s="817"/>
    </row>
    <row r="41" spans="2:16">
      <c r="B41" s="809">
        <v>16</v>
      </c>
      <c r="C41" s="816"/>
      <c r="D41" s="816"/>
      <c r="E41" s="816"/>
      <c r="F41" s="816"/>
      <c r="G41" s="817"/>
    </row>
    <row r="42" spans="2:16">
      <c r="B42" s="809">
        <v>17</v>
      </c>
      <c r="C42" s="816"/>
      <c r="D42" s="816"/>
      <c r="E42" s="816"/>
      <c r="F42" s="816"/>
      <c r="G42" s="817"/>
    </row>
    <row r="43" spans="2:16" ht="15.75" thickBot="1">
      <c r="B43" s="861">
        <v>18</v>
      </c>
      <c r="C43" s="862" t="s">
        <v>1347</v>
      </c>
      <c r="D43" s="863" t="s">
        <v>1348</v>
      </c>
      <c r="E43" s="864" t="s">
        <v>1349</v>
      </c>
      <c r="F43" s="865" t="s">
        <v>1350</v>
      </c>
      <c r="G43" s="866" t="s">
        <v>1351</v>
      </c>
    </row>
    <row r="44" spans="2:16" ht="15.75" thickTop="1"/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E4C3-86E7-4F06-B95C-D00BB9B6D55A}">
  <dimension ref="B2:B6"/>
  <sheetViews>
    <sheetView workbookViewId="0">
      <selection activeCell="B5" sqref="B5"/>
    </sheetView>
  </sheetViews>
  <sheetFormatPr defaultRowHeight="15"/>
  <cols>
    <col min="2" max="8" width="131.5703125" customWidth="1"/>
  </cols>
  <sheetData>
    <row r="2" spans="2:2">
      <c r="B2">
        <v>19100000718</v>
      </c>
    </row>
    <row r="3" spans="2:2">
      <c r="B3" s="711" t="s">
        <v>1352</v>
      </c>
    </row>
    <row r="4" spans="2:2">
      <c r="B4" s="711" t="s">
        <v>1353</v>
      </c>
    </row>
    <row r="5" spans="2:2" ht="150">
      <c r="B5" s="712" t="s">
        <v>1354</v>
      </c>
    </row>
    <row r="6" spans="2:2" ht="150">
      <c r="B6" s="712" t="s">
        <v>1354</v>
      </c>
    </row>
  </sheetData>
  <phoneticPr fontId="44" type="noConversion"/>
  <hyperlinks>
    <hyperlink ref="B4" r:id="rId1" xr:uid="{5D496487-8379-47A4-981C-C10E4A688DE2}"/>
    <hyperlink ref="B3" r:id="rId2" xr:uid="{352FFC42-6713-4136-A45C-F41DF4EA23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E5E1-3E06-4289-9B79-6F1513659CD0}">
  <dimension ref="A1:I23"/>
  <sheetViews>
    <sheetView topLeftCell="A12" workbookViewId="0">
      <selection activeCell="E26" sqref="E26"/>
    </sheetView>
  </sheetViews>
  <sheetFormatPr defaultRowHeight="15"/>
  <cols>
    <col min="3" max="3" width="16.5703125" bestFit="1" customWidth="1"/>
    <col min="4" max="4" width="13.85546875" bestFit="1" customWidth="1"/>
    <col min="5" max="5" width="61.140625" bestFit="1" customWidth="1"/>
    <col min="6" max="6" width="14.85546875" bestFit="1" customWidth="1"/>
    <col min="7" max="7" width="18.140625" bestFit="1" customWidth="1"/>
    <col min="8" max="8" width="28.140625" bestFit="1" customWidth="1"/>
  </cols>
  <sheetData>
    <row r="1" spans="1:9" ht="15.75" thickBot="1">
      <c r="A1" s="1569" t="s">
        <v>1878</v>
      </c>
      <c r="B1" s="1570" t="s">
        <v>1879</v>
      </c>
      <c r="C1" s="1570" t="s">
        <v>1847</v>
      </c>
      <c r="D1" s="1570" t="s">
        <v>1842</v>
      </c>
      <c r="E1" s="1570" t="s">
        <v>1887</v>
      </c>
      <c r="F1" s="1570" t="s">
        <v>1950</v>
      </c>
      <c r="G1" s="1570" t="s">
        <v>1951</v>
      </c>
      <c r="H1" s="1570" t="s">
        <v>1956</v>
      </c>
      <c r="I1" s="1571" t="s">
        <v>1849</v>
      </c>
    </row>
    <row r="2" spans="1:9" ht="15.75" thickTop="1">
      <c r="A2" s="1572"/>
      <c r="B2" s="1573"/>
      <c r="C2" s="1573" t="s">
        <v>1862</v>
      </c>
      <c r="D2" s="1573" t="s">
        <v>1869</v>
      </c>
      <c r="E2" s="1573"/>
      <c r="F2" s="1573"/>
      <c r="G2" s="1573"/>
      <c r="H2" s="1574"/>
      <c r="I2" s="1575"/>
    </row>
    <row r="3" spans="1:9">
      <c r="A3" s="1576"/>
      <c r="B3" s="1577"/>
      <c r="C3" s="1577" t="s">
        <v>1818</v>
      </c>
      <c r="D3" s="1577" t="s">
        <v>1870</v>
      </c>
      <c r="E3" s="1577"/>
      <c r="F3" s="1577"/>
      <c r="G3" s="1577"/>
      <c r="H3" s="1576"/>
      <c r="I3" s="1578"/>
    </row>
    <row r="4" spans="1:9">
      <c r="A4" s="1579"/>
      <c r="B4" s="1580"/>
      <c r="C4" s="1580" t="s">
        <v>1863</v>
      </c>
      <c r="D4" s="1580" t="s">
        <v>1871</v>
      </c>
      <c r="E4" s="1580"/>
      <c r="F4" s="1580"/>
      <c r="G4" s="1580"/>
      <c r="H4" s="1579"/>
      <c r="I4" s="1581"/>
    </row>
    <row r="5" spans="1:9">
      <c r="A5" s="1576"/>
      <c r="B5" s="1577"/>
      <c r="C5" s="1577" t="s">
        <v>1864</v>
      </c>
      <c r="D5" s="1577" t="s">
        <v>1872</v>
      </c>
      <c r="E5" s="1577"/>
      <c r="F5" s="1577"/>
      <c r="G5" s="1577"/>
      <c r="H5" s="1576"/>
      <c r="I5" s="1578"/>
    </row>
    <row r="6" spans="1:9">
      <c r="A6" s="1579"/>
      <c r="B6" s="1580"/>
      <c r="C6" s="1580" t="s">
        <v>1865</v>
      </c>
      <c r="D6" s="1580" t="s">
        <v>1873</v>
      </c>
      <c r="E6" s="1580"/>
      <c r="F6" s="1580"/>
      <c r="G6" s="1580"/>
      <c r="H6" s="1579"/>
      <c r="I6" s="1581"/>
    </row>
    <row r="7" spans="1:9">
      <c r="A7" s="1576"/>
      <c r="B7" s="1577"/>
      <c r="C7" s="1577" t="s">
        <v>1866</v>
      </c>
      <c r="D7" s="1577" t="s">
        <v>1874</v>
      </c>
      <c r="E7" s="1577"/>
      <c r="F7" s="1577"/>
      <c r="G7" s="1577"/>
      <c r="H7" s="1576"/>
      <c r="I7" s="1578"/>
    </row>
    <row r="8" spans="1:9">
      <c r="A8" s="1579"/>
      <c r="B8" s="1580"/>
      <c r="C8" s="1580" t="s">
        <v>1867</v>
      </c>
      <c r="D8" s="1580" t="s">
        <v>1875</v>
      </c>
      <c r="E8" s="1580"/>
      <c r="F8" s="1580"/>
      <c r="G8" s="1580"/>
      <c r="H8" s="1579"/>
      <c r="I8" s="1581"/>
    </row>
    <row r="9" spans="1:9">
      <c r="A9" s="1576"/>
      <c r="B9" s="1577"/>
      <c r="C9" s="1577" t="s">
        <v>1868</v>
      </c>
      <c r="D9" s="1577" t="s">
        <v>1876</v>
      </c>
      <c r="E9" s="1577"/>
      <c r="F9" s="1577"/>
      <c r="G9" s="1577"/>
      <c r="H9" s="1576"/>
      <c r="I9" s="1578"/>
    </row>
    <row r="10" spans="1:9">
      <c r="A10" s="1576"/>
      <c r="B10" s="1577"/>
      <c r="C10" s="1577"/>
      <c r="D10" s="1577" t="s">
        <v>1480</v>
      </c>
      <c r="E10" s="1577"/>
      <c r="F10" s="1577"/>
      <c r="G10" s="1577"/>
      <c r="H10" s="1576"/>
      <c r="I10" s="1578"/>
    </row>
    <row r="11" spans="1:9">
      <c r="A11" s="1579"/>
      <c r="B11" s="1580"/>
      <c r="C11" s="1580" t="s">
        <v>1948</v>
      </c>
      <c r="D11" s="1580" t="s">
        <v>845</v>
      </c>
      <c r="E11" s="1580"/>
      <c r="F11" s="1580" t="s">
        <v>844</v>
      </c>
      <c r="G11" s="1582" t="s">
        <v>1952</v>
      </c>
      <c r="H11" s="1583" t="s">
        <v>1954</v>
      </c>
      <c r="I11" s="1581"/>
    </row>
    <row r="12" spans="1:9" ht="15.75" thickBot="1">
      <c r="A12" s="1579"/>
      <c r="B12" s="1580"/>
      <c r="C12" s="1580"/>
      <c r="D12" s="1580" t="s">
        <v>1975</v>
      </c>
      <c r="E12" s="1580"/>
      <c r="F12" s="1580"/>
      <c r="G12" s="1580"/>
      <c r="H12" s="1584"/>
      <c r="I12" s="1585"/>
    </row>
    <row r="13" spans="1:9" ht="15.75" thickTop="1">
      <c r="A13" s="1586"/>
      <c r="B13" s="1587"/>
      <c r="C13" s="1587"/>
      <c r="D13" s="1587" t="s">
        <v>1974</v>
      </c>
      <c r="E13" s="1587" t="s">
        <v>1977</v>
      </c>
      <c r="F13" s="1587"/>
      <c r="G13" s="1588"/>
      <c r="H13" s="1588"/>
      <c r="I13" s="1578"/>
    </row>
    <row r="14" spans="1:9">
      <c r="A14" s="1589"/>
      <c r="B14" s="1590"/>
      <c r="C14" s="1590"/>
      <c r="D14" s="1590" t="s">
        <v>1961</v>
      </c>
      <c r="E14" s="1590" t="s">
        <v>1958</v>
      </c>
      <c r="F14" s="1590"/>
      <c r="G14" s="1590"/>
      <c r="H14" s="1589"/>
      <c r="I14" s="1593"/>
    </row>
    <row r="15" spans="1:9">
      <c r="A15" s="1568"/>
      <c r="B15" s="1568"/>
      <c r="C15" s="1568"/>
      <c r="D15" s="1568" t="s">
        <v>1959</v>
      </c>
      <c r="E15" s="1568" t="s">
        <v>1960</v>
      </c>
      <c r="F15" s="1568"/>
      <c r="G15" s="1568"/>
      <c r="H15" s="1568"/>
      <c r="I15" s="1568"/>
    </row>
    <row r="16" spans="1:9">
      <c r="A16" s="1567"/>
      <c r="B16" s="1567"/>
      <c r="C16" s="1567"/>
      <c r="D16" s="1567" t="s">
        <v>1959</v>
      </c>
      <c r="E16" s="1567" t="s">
        <v>1976</v>
      </c>
      <c r="F16" s="1567"/>
      <c r="G16" s="1567"/>
      <c r="H16" s="1567"/>
      <c r="I16" s="1567"/>
    </row>
    <row r="17" spans="1:9" ht="30">
      <c r="A17" s="1567"/>
      <c r="B17" s="1567"/>
      <c r="C17" s="1591" t="s">
        <v>1844</v>
      </c>
      <c r="D17" s="1567" t="s">
        <v>1845</v>
      </c>
      <c r="E17" s="1567"/>
      <c r="F17" s="1567"/>
      <c r="G17" s="1567"/>
      <c r="H17" s="1567"/>
      <c r="I17" s="1567"/>
    </row>
    <row r="18" spans="1:9">
      <c r="A18" s="1568"/>
      <c r="B18" s="1568"/>
      <c r="C18" s="1568" t="s">
        <v>1843</v>
      </c>
      <c r="D18" s="1568" t="s">
        <v>1846</v>
      </c>
      <c r="E18" s="1568"/>
      <c r="F18" s="1568"/>
      <c r="G18" s="1568"/>
      <c r="H18" s="1568"/>
      <c r="I18" s="1568"/>
    </row>
    <row r="19" spans="1:9">
      <c r="A19" s="1567"/>
      <c r="B19" s="1567"/>
      <c r="C19" s="1567" t="s">
        <v>1941</v>
      </c>
      <c r="D19" s="1567" t="s">
        <v>1939</v>
      </c>
      <c r="E19" s="1567" t="s">
        <v>1942</v>
      </c>
      <c r="F19" s="1567" t="s">
        <v>1949</v>
      </c>
      <c r="G19" s="1592" t="s">
        <v>1953</v>
      </c>
      <c r="H19" s="1592" t="s">
        <v>1955</v>
      </c>
      <c r="I19" s="1567"/>
    </row>
    <row r="20" spans="1:9">
      <c r="A20" s="1567"/>
      <c r="B20" s="1567"/>
      <c r="C20" s="1567" t="s">
        <v>1990</v>
      </c>
      <c r="D20" s="1567" t="s">
        <v>1901</v>
      </c>
      <c r="E20" s="1567" t="s">
        <v>1994</v>
      </c>
      <c r="F20" s="1567"/>
      <c r="G20" s="1592"/>
      <c r="H20" s="1592"/>
      <c r="I20" s="1567"/>
    </row>
    <row r="21" spans="1:9">
      <c r="A21" s="1567"/>
      <c r="B21" s="1567"/>
      <c r="C21" s="1567" t="s">
        <v>1991</v>
      </c>
      <c r="D21" s="1567" t="s">
        <v>1901</v>
      </c>
      <c r="E21" s="1567" t="s">
        <v>1993</v>
      </c>
      <c r="F21" s="1567"/>
      <c r="G21" s="1592"/>
      <c r="H21" s="1592"/>
      <c r="I21" s="1567"/>
    </row>
    <row r="22" spans="1:9">
      <c r="A22" s="1567"/>
      <c r="B22" s="1567"/>
      <c r="C22" s="1567" t="s">
        <v>1992</v>
      </c>
      <c r="D22" s="1567" t="s">
        <v>1904</v>
      </c>
      <c r="E22" s="1567" t="s">
        <v>1995</v>
      </c>
      <c r="F22" s="1567"/>
      <c r="G22" s="1592"/>
      <c r="H22" s="1592"/>
      <c r="I22" s="1567"/>
    </row>
    <row r="23" spans="1:9">
      <c r="A23" s="1567"/>
      <c r="B23" s="1567"/>
      <c r="C23" s="1567" t="s">
        <v>1908</v>
      </c>
      <c r="D23" s="1567" t="s">
        <v>1962</v>
      </c>
      <c r="E23" s="1567"/>
      <c r="F23" s="1567"/>
      <c r="G23" s="1567"/>
      <c r="H23" s="1567"/>
      <c r="I23" s="1567"/>
    </row>
  </sheetData>
  <autoFilter ref="A1:I23" xr:uid="{8DB8E5E1-3E06-4289-9B79-6F1513659CD0}">
    <sortState xmlns:xlrd2="http://schemas.microsoft.com/office/spreadsheetml/2017/richdata2" ref="A2:I23">
      <sortCondition ref="D1:D23"/>
    </sortState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7F81-57A0-4E47-BCF8-E443DE15A00B}">
  <dimension ref="D3:F8"/>
  <sheetViews>
    <sheetView workbookViewId="0">
      <selection activeCell="F14" sqref="F14"/>
    </sheetView>
  </sheetViews>
  <sheetFormatPr defaultRowHeight="15"/>
  <cols>
    <col min="4" max="4" width="3.85546875" bestFit="1" customWidth="1"/>
    <col min="5" max="5" width="4.85546875" bestFit="1" customWidth="1"/>
    <col min="6" max="6" width="4.7109375" bestFit="1" customWidth="1"/>
  </cols>
  <sheetData>
    <row r="3" spans="4:6">
      <c r="E3">
        <v>5</v>
      </c>
    </row>
    <row r="4" spans="4:6">
      <c r="D4" t="s">
        <v>1355</v>
      </c>
      <c r="E4" t="s">
        <v>1356</v>
      </c>
    </row>
    <row r="5" spans="4:6">
      <c r="D5" t="s">
        <v>1357</v>
      </c>
      <c r="E5" t="s">
        <v>1358</v>
      </c>
    </row>
    <row r="6" spans="4:6">
      <c r="D6" t="s">
        <v>1359</v>
      </c>
      <c r="E6" t="s">
        <v>1360</v>
      </c>
    </row>
    <row r="7" spans="4:6">
      <c r="D7" t="s">
        <v>1361</v>
      </c>
      <c r="E7" t="s">
        <v>1362</v>
      </c>
      <c r="F7" t="s">
        <v>1363</v>
      </c>
    </row>
    <row r="8" spans="4:6">
      <c r="D8" t="s">
        <v>1364</v>
      </c>
      <c r="E8" t="s">
        <v>1365</v>
      </c>
      <c r="F8" t="s">
        <v>1366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F1CD-4579-460A-9D7D-70508DCDA6EE}">
  <dimension ref="F3:H7"/>
  <sheetViews>
    <sheetView workbookViewId="0">
      <selection activeCell="F7" sqref="F7"/>
    </sheetView>
  </sheetViews>
  <sheetFormatPr defaultRowHeight="15"/>
  <sheetData>
    <row r="3" spans="6:8">
      <c r="F3">
        <v>21.1587</v>
      </c>
      <c r="H3">
        <v>17.1599</v>
      </c>
    </row>
    <row r="4" spans="6:8">
      <c r="F4">
        <v>20.84</v>
      </c>
      <c r="H4">
        <v>16.84</v>
      </c>
    </row>
    <row r="5" spans="6:8">
      <c r="F5">
        <f>F3-F4</f>
        <v>0.31869999999999976</v>
      </c>
      <c r="H5">
        <f>H3-H4</f>
        <v>0.31990000000000052</v>
      </c>
    </row>
    <row r="6" spans="6:8">
      <c r="F6">
        <f>F3+H5</f>
        <v>21.4786</v>
      </c>
      <c r="H6">
        <f>H3+H5</f>
        <v>17.479800000000001</v>
      </c>
    </row>
    <row r="7" spans="6:8">
      <c r="F7">
        <v>21.4787</v>
      </c>
      <c r="H7">
        <v>17.479800000000001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4E6C-4A41-4FA5-B706-C1D8F8C1F6B2}">
  <dimension ref="A1:Y103"/>
  <sheetViews>
    <sheetView topLeftCell="B1" workbookViewId="0">
      <pane xSplit="12" ySplit="1" topLeftCell="N2" activePane="bottomRight" state="frozen"/>
      <selection pane="topRight" activeCell="N1" sqref="N1"/>
      <selection pane="bottomLeft" activeCell="B2" sqref="B2"/>
      <selection pane="bottomRight" activeCell="S5" sqref="S5"/>
    </sheetView>
  </sheetViews>
  <sheetFormatPr defaultRowHeight="15.75"/>
  <cols>
    <col min="1" max="1" width="16.140625" hidden="1" customWidth="1"/>
    <col min="2" max="12" width="2.5703125" customWidth="1"/>
    <col min="13" max="13" width="10.7109375" bestFit="1" customWidth="1"/>
    <col min="14" max="14" width="34.140625" customWidth="1"/>
    <col min="15" max="15" width="11.42578125" style="263" bestFit="1" customWidth="1"/>
    <col min="16" max="16" width="10.5703125" style="270" customWidth="1"/>
    <col min="20" max="20" width="9" style="289"/>
  </cols>
  <sheetData>
    <row r="1" spans="1:25" s="265" customFormat="1" ht="97.5" thickTop="1">
      <c r="A1" s="248" t="s">
        <v>967</v>
      </c>
      <c r="B1" s="279">
        <v>62</v>
      </c>
      <c r="C1" s="279">
        <v>63</v>
      </c>
      <c r="D1" s="279">
        <v>64</v>
      </c>
      <c r="E1" s="279">
        <v>65</v>
      </c>
      <c r="F1" s="279">
        <v>67</v>
      </c>
      <c r="G1" s="279">
        <v>68</v>
      </c>
      <c r="H1" s="279">
        <v>69</v>
      </c>
      <c r="I1" s="279">
        <v>70</v>
      </c>
      <c r="J1" s="279">
        <v>71</v>
      </c>
      <c r="K1" s="279">
        <v>72</v>
      </c>
      <c r="L1" s="279">
        <v>73</v>
      </c>
      <c r="M1" s="248" t="s">
        <v>1367</v>
      </c>
      <c r="N1" s="254" t="s">
        <v>4</v>
      </c>
      <c r="O1" s="254" t="s">
        <v>12</v>
      </c>
      <c r="P1" s="249" t="s">
        <v>969</v>
      </c>
      <c r="Q1" s="249" t="s">
        <v>18</v>
      </c>
      <c r="R1" s="249" t="s">
        <v>970</v>
      </c>
      <c r="S1" s="250" t="s">
        <v>11</v>
      </c>
      <c r="T1" s="288" t="s">
        <v>19</v>
      </c>
      <c r="U1" s="252" t="s">
        <v>14</v>
      </c>
      <c r="V1" s="247" t="s">
        <v>20</v>
      </c>
      <c r="W1" s="247" t="s">
        <v>21</v>
      </c>
      <c r="X1" s="253" t="s">
        <v>22</v>
      </c>
      <c r="Y1" s="248" t="s">
        <v>13</v>
      </c>
    </row>
    <row r="2" spans="1:25">
      <c r="A2" s="278"/>
      <c r="B2" s="280" t="s">
        <v>1368</v>
      </c>
      <c r="C2" s="280" t="s">
        <v>1368</v>
      </c>
      <c r="D2" s="280" t="s">
        <v>1368</v>
      </c>
      <c r="E2" s="280" t="s">
        <v>1368</v>
      </c>
      <c r="F2" s="280" t="s">
        <v>1368</v>
      </c>
      <c r="G2" s="280" t="s">
        <v>1368</v>
      </c>
      <c r="H2" s="280" t="s">
        <v>1368</v>
      </c>
      <c r="I2" s="280" t="s">
        <v>1368</v>
      </c>
      <c r="J2" s="280" t="s">
        <v>1368</v>
      </c>
      <c r="K2" s="280" t="s">
        <v>1368</v>
      </c>
      <c r="L2" s="280" t="s">
        <v>1368</v>
      </c>
      <c r="N2" s="291" t="s">
        <v>1369</v>
      </c>
      <c r="O2" s="292" t="s">
        <v>1370</v>
      </c>
      <c r="P2"/>
      <c r="S2" t="s">
        <v>1371</v>
      </c>
    </row>
    <row r="3" spans="1:25">
      <c r="N3" s="291" t="s">
        <v>1372</v>
      </c>
      <c r="O3" s="292" t="s">
        <v>1373</v>
      </c>
      <c r="P3" s="262"/>
      <c r="S3" t="s">
        <v>1371</v>
      </c>
    </row>
    <row r="4" spans="1:25" ht="15">
      <c r="A4" s="278" t="s">
        <v>1374</v>
      </c>
      <c r="B4" s="278"/>
      <c r="C4" s="278"/>
      <c r="D4" s="278"/>
      <c r="E4" s="280" t="s">
        <v>1368</v>
      </c>
      <c r="F4" s="280" t="s">
        <v>1368</v>
      </c>
      <c r="G4" s="280" t="s">
        <v>1368</v>
      </c>
      <c r="H4" s="280" t="s">
        <v>1368</v>
      </c>
      <c r="I4" s="280" t="s">
        <v>1368</v>
      </c>
      <c r="J4" s="280" t="s">
        <v>1368</v>
      </c>
      <c r="K4" s="278"/>
      <c r="L4" s="278"/>
      <c r="M4" t="s">
        <v>1375</v>
      </c>
      <c r="N4" t="s">
        <v>1376</v>
      </c>
      <c r="O4"/>
      <c r="P4"/>
      <c r="T4" s="289">
        <v>0</v>
      </c>
    </row>
    <row r="5" spans="1:25" ht="1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80" t="s">
        <v>1368</v>
      </c>
      <c r="M5" t="s">
        <v>1377</v>
      </c>
      <c r="N5" t="s">
        <v>1378</v>
      </c>
      <c r="O5"/>
      <c r="P5"/>
      <c r="T5" s="289">
        <v>0</v>
      </c>
    </row>
    <row r="6" spans="1:25" ht="15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80" t="s">
        <v>1368</v>
      </c>
      <c r="M6" t="s">
        <v>1379</v>
      </c>
      <c r="N6" t="s">
        <v>1378</v>
      </c>
      <c r="O6"/>
      <c r="P6"/>
      <c r="T6" s="289">
        <v>0</v>
      </c>
    </row>
    <row r="7" spans="1:25" ht="15">
      <c r="A7" s="278" t="s">
        <v>1380</v>
      </c>
      <c r="B7" s="280" t="s">
        <v>1368</v>
      </c>
      <c r="C7" s="280" t="s">
        <v>1368</v>
      </c>
      <c r="D7" s="280" t="s">
        <v>1368</v>
      </c>
      <c r="E7" s="278"/>
      <c r="F7" s="278"/>
      <c r="G7" s="278"/>
      <c r="H7" s="278"/>
      <c r="I7" s="278"/>
      <c r="J7" s="278"/>
      <c r="K7" s="278"/>
      <c r="L7" s="278"/>
      <c r="N7" t="s">
        <v>1381</v>
      </c>
      <c r="O7"/>
      <c r="P7"/>
    </row>
    <row r="8" spans="1:25" ht="15">
      <c r="A8" s="278">
        <v>62</v>
      </c>
      <c r="B8" s="282" t="s">
        <v>1368</v>
      </c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284" t="s">
        <v>1382</v>
      </c>
      <c r="O8" s="284"/>
      <c r="P8" s="284"/>
      <c r="Q8" s="284"/>
      <c r="R8" s="284"/>
      <c r="S8" s="284"/>
      <c r="T8" s="290">
        <v>1</v>
      </c>
    </row>
    <row r="9" spans="1:25" ht="15">
      <c r="A9" s="278">
        <v>63</v>
      </c>
      <c r="B9" s="278"/>
      <c r="C9" s="280" t="s">
        <v>1368</v>
      </c>
      <c r="D9" s="278"/>
      <c r="E9" s="278"/>
      <c r="F9" s="278"/>
      <c r="G9" s="278"/>
      <c r="H9" s="278"/>
      <c r="I9" s="278"/>
      <c r="J9" s="278"/>
      <c r="K9" s="278"/>
      <c r="L9" s="278"/>
      <c r="N9" t="s">
        <v>1382</v>
      </c>
      <c r="O9"/>
      <c r="P9"/>
      <c r="T9" s="290">
        <v>1</v>
      </c>
    </row>
    <row r="10" spans="1:25" ht="15">
      <c r="A10" s="278">
        <v>64</v>
      </c>
      <c r="B10" s="278"/>
      <c r="C10" s="278"/>
      <c r="D10" s="280" t="s">
        <v>1368</v>
      </c>
      <c r="E10" s="278"/>
      <c r="F10" s="278"/>
      <c r="G10" s="278"/>
      <c r="H10" s="278"/>
      <c r="I10" s="278"/>
      <c r="J10" s="278"/>
      <c r="K10" s="278"/>
      <c r="L10" s="278"/>
      <c r="N10" t="s">
        <v>1382</v>
      </c>
      <c r="O10"/>
      <c r="P10"/>
      <c r="T10" s="290">
        <v>1</v>
      </c>
    </row>
    <row r="11" spans="1:25" ht="15">
      <c r="A11" s="278" t="s">
        <v>1374</v>
      </c>
      <c r="B11" s="278"/>
      <c r="C11" s="278"/>
      <c r="D11" s="278"/>
      <c r="E11" s="280" t="s">
        <v>1368</v>
      </c>
      <c r="F11" s="280" t="s">
        <v>1368</v>
      </c>
      <c r="G11" s="280" t="s">
        <v>1368</v>
      </c>
      <c r="H11" s="280" t="s">
        <v>1368</v>
      </c>
      <c r="I11" s="280" t="s">
        <v>1368</v>
      </c>
      <c r="J11" s="280" t="s">
        <v>1368</v>
      </c>
      <c r="K11" s="278"/>
      <c r="L11" s="278"/>
      <c r="M11" t="s">
        <v>1375</v>
      </c>
      <c r="N11" t="s">
        <v>1383</v>
      </c>
      <c r="O11"/>
      <c r="P11"/>
      <c r="T11" s="290">
        <v>0.9</v>
      </c>
    </row>
    <row r="12" spans="1:25" ht="15">
      <c r="A12" s="278">
        <v>72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80" t="s">
        <v>1368</v>
      </c>
      <c r="L12" s="278"/>
      <c r="M12" t="s">
        <v>1377</v>
      </c>
      <c r="N12" t="s">
        <v>1383</v>
      </c>
      <c r="O12"/>
      <c r="P12"/>
      <c r="T12" s="290">
        <v>1</v>
      </c>
    </row>
    <row r="13" spans="1:25" ht="15">
      <c r="A13" s="278">
        <v>73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6" t="s">
        <v>1368</v>
      </c>
      <c r="M13" s="287" t="s">
        <v>1379</v>
      </c>
      <c r="N13" s="287" t="s">
        <v>1383</v>
      </c>
      <c r="O13" s="287"/>
      <c r="P13" s="287"/>
      <c r="Q13" s="287"/>
      <c r="R13" s="287"/>
      <c r="S13" s="287"/>
      <c r="T13" s="290">
        <v>1</v>
      </c>
    </row>
    <row r="14" spans="1:25" ht="15">
      <c r="A14" s="278"/>
      <c r="B14" s="278"/>
      <c r="C14" s="278"/>
      <c r="D14" s="278"/>
      <c r="E14" s="278"/>
      <c r="F14" s="278"/>
      <c r="G14" s="278"/>
      <c r="H14" s="278"/>
      <c r="I14" s="278"/>
      <c r="J14" s="278"/>
      <c r="K14" s="280" t="s">
        <v>1368</v>
      </c>
      <c r="L14" s="280" t="s">
        <v>1368</v>
      </c>
      <c r="M14" s="281" t="s">
        <v>1038</v>
      </c>
      <c r="N14" t="s">
        <v>1384</v>
      </c>
      <c r="O14" s="278"/>
      <c r="P14"/>
    </row>
    <row r="15" spans="1:25" ht="15">
      <c r="A15" s="278"/>
      <c r="B15" s="278"/>
      <c r="C15" s="278"/>
      <c r="D15" s="278"/>
      <c r="E15" s="278"/>
      <c r="F15" s="278"/>
      <c r="G15" s="278"/>
      <c r="H15" s="278"/>
      <c r="I15" s="278"/>
      <c r="J15" s="278"/>
      <c r="K15" s="280" t="s">
        <v>1368</v>
      </c>
      <c r="L15" s="280" t="s">
        <v>1368</v>
      </c>
      <c r="M15" s="281" t="s">
        <v>1038</v>
      </c>
      <c r="N15" t="s">
        <v>423</v>
      </c>
      <c r="O15" s="280" t="s">
        <v>978</v>
      </c>
      <c r="P15"/>
    </row>
    <row r="16" spans="1:25" ht="15">
      <c r="A16" s="278"/>
      <c r="B16" s="278"/>
      <c r="C16" s="278"/>
      <c r="D16" s="278"/>
      <c r="E16" s="278"/>
      <c r="F16" s="278"/>
      <c r="G16" s="278"/>
      <c r="H16" s="278"/>
      <c r="I16" s="278"/>
      <c r="J16" s="278"/>
      <c r="K16" s="280" t="s">
        <v>1368</v>
      </c>
      <c r="L16" s="280" t="s">
        <v>1368</v>
      </c>
      <c r="M16" s="281" t="s">
        <v>1038</v>
      </c>
      <c r="N16" t="s">
        <v>1385</v>
      </c>
      <c r="O16" s="280" t="s">
        <v>978</v>
      </c>
      <c r="P16"/>
    </row>
    <row r="17" spans="1:16" ht="15">
      <c r="A17" s="278" t="s">
        <v>1386</v>
      </c>
      <c r="B17" s="278"/>
      <c r="C17" s="278"/>
      <c r="D17" s="278"/>
      <c r="E17" s="278"/>
      <c r="F17" s="278"/>
      <c r="G17" s="278"/>
      <c r="H17" s="278"/>
      <c r="I17" s="278"/>
      <c r="J17" s="278"/>
      <c r="K17" s="280" t="s">
        <v>1368</v>
      </c>
      <c r="L17" s="280" t="s">
        <v>1368</v>
      </c>
      <c r="M17" s="281" t="s">
        <v>1038</v>
      </c>
      <c r="N17" t="s">
        <v>1387</v>
      </c>
      <c r="O17"/>
      <c r="P17"/>
    </row>
    <row r="18" spans="1:16" ht="15">
      <c r="A18" s="278">
        <v>72</v>
      </c>
      <c r="B18" s="278"/>
      <c r="C18" s="278"/>
      <c r="D18" s="278"/>
      <c r="E18" s="278"/>
      <c r="F18" s="278"/>
      <c r="G18" s="278"/>
      <c r="H18" s="278"/>
      <c r="I18" s="278"/>
      <c r="J18" s="278"/>
      <c r="K18" s="280" t="s">
        <v>1368</v>
      </c>
      <c r="L18" s="278"/>
      <c r="M18" t="s">
        <v>1377</v>
      </c>
      <c r="N18" t="s">
        <v>1378</v>
      </c>
      <c r="O18"/>
      <c r="P18"/>
    </row>
    <row r="19" spans="1:16" ht="15">
      <c r="A19" s="278">
        <v>73</v>
      </c>
      <c r="B19" s="278"/>
      <c r="C19" s="278"/>
      <c r="D19" s="278"/>
      <c r="E19" s="278"/>
      <c r="F19" s="278"/>
      <c r="G19" s="278"/>
      <c r="H19" s="278"/>
      <c r="I19" s="278"/>
      <c r="J19" s="278"/>
      <c r="K19" s="278"/>
      <c r="L19" s="280" t="s">
        <v>1368</v>
      </c>
      <c r="M19" t="s">
        <v>1379</v>
      </c>
      <c r="N19" t="s">
        <v>1378</v>
      </c>
      <c r="O19"/>
      <c r="P19"/>
    </row>
    <row r="20" spans="1:16" ht="15">
      <c r="B20" s="280" t="s">
        <v>1368</v>
      </c>
      <c r="C20" s="280" t="s">
        <v>1368</v>
      </c>
      <c r="D20" s="280" t="s">
        <v>1368</v>
      </c>
      <c r="E20" s="280" t="s">
        <v>1368</v>
      </c>
      <c r="F20" s="280" t="s">
        <v>1368</v>
      </c>
      <c r="G20" s="280" t="s">
        <v>1368</v>
      </c>
      <c r="H20" s="280" t="s">
        <v>1368</v>
      </c>
      <c r="I20" s="280" t="s">
        <v>1368</v>
      </c>
      <c r="J20" s="280" t="s">
        <v>1368</v>
      </c>
      <c r="K20" s="280" t="s">
        <v>1368</v>
      </c>
      <c r="L20" s="280" t="s">
        <v>1368</v>
      </c>
      <c r="N20" t="s">
        <v>1388</v>
      </c>
      <c r="O20" s="280" t="s">
        <v>978</v>
      </c>
      <c r="P20"/>
    </row>
    <row r="21" spans="1:16" ht="15">
      <c r="M21" t="s">
        <v>1389</v>
      </c>
      <c r="O21" t="s">
        <v>1037</v>
      </c>
      <c r="P21"/>
    </row>
    <row r="22" spans="1:16" ht="15">
      <c r="O22"/>
      <c r="P22"/>
    </row>
    <row r="23" spans="1:16" ht="15">
      <c r="O23"/>
      <c r="P23"/>
    </row>
    <row r="24" spans="1:16" ht="15">
      <c r="O24"/>
      <c r="P24"/>
    </row>
    <row r="25" spans="1:16" ht="15">
      <c r="O25"/>
      <c r="P25"/>
    </row>
    <row r="26" spans="1:16" ht="15">
      <c r="O26"/>
      <c r="P26"/>
    </row>
    <row r="27" spans="1:16" ht="15">
      <c r="O27"/>
      <c r="P27"/>
    </row>
    <row r="28" spans="1:16" ht="15">
      <c r="O28"/>
      <c r="P28"/>
    </row>
    <row r="29" spans="1:16" ht="15">
      <c r="O29"/>
      <c r="P29"/>
    </row>
    <row r="30" spans="1:16" ht="15">
      <c r="O30"/>
      <c r="P30"/>
    </row>
    <row r="31" spans="1:16" ht="15">
      <c r="O31"/>
      <c r="P31"/>
    </row>
    <row r="32" spans="1:16" ht="15">
      <c r="O32"/>
      <c r="P32"/>
    </row>
    <row r="33" spans="15:16" ht="15">
      <c r="O33"/>
      <c r="P33"/>
    </row>
    <row r="34" spans="15:16" ht="15">
      <c r="O34"/>
      <c r="P34"/>
    </row>
    <row r="35" spans="15:16" ht="15">
      <c r="O35"/>
      <c r="P35"/>
    </row>
    <row r="36" spans="15:16" ht="15">
      <c r="O36"/>
      <c r="P36"/>
    </row>
    <row r="37" spans="15:16" ht="15">
      <c r="O37"/>
      <c r="P37"/>
    </row>
    <row r="38" spans="15:16" ht="15">
      <c r="O38"/>
      <c r="P38"/>
    </row>
    <row r="39" spans="15:16" ht="15">
      <c r="O39"/>
      <c r="P39"/>
    </row>
    <row r="40" spans="15:16" ht="15">
      <c r="O40"/>
      <c r="P40"/>
    </row>
    <row r="41" spans="15:16" ht="15">
      <c r="O41"/>
      <c r="P41"/>
    </row>
    <row r="42" spans="15:16" ht="15">
      <c r="O42"/>
      <c r="P42"/>
    </row>
    <row r="43" spans="15:16" ht="15">
      <c r="O43"/>
      <c r="P43"/>
    </row>
    <row r="44" spans="15:16" ht="15">
      <c r="O44"/>
      <c r="P44"/>
    </row>
    <row r="45" spans="15:16" ht="15">
      <c r="O45"/>
      <c r="P45"/>
    </row>
    <row r="46" spans="15:16" ht="15">
      <c r="O46"/>
      <c r="P46"/>
    </row>
    <row r="47" spans="15:16" ht="15">
      <c r="O47"/>
      <c r="P47"/>
    </row>
    <row r="48" spans="15:16" ht="15">
      <c r="O48"/>
      <c r="P48"/>
    </row>
    <row r="49" spans="15:16" ht="15">
      <c r="O49"/>
      <c r="P49"/>
    </row>
    <row r="50" spans="15:16" ht="15">
      <c r="O50"/>
      <c r="P50"/>
    </row>
    <row r="51" spans="15:16" ht="15">
      <c r="O51"/>
      <c r="P51"/>
    </row>
    <row r="52" spans="15:16" ht="15">
      <c r="O52"/>
      <c r="P52"/>
    </row>
    <row r="53" spans="15:16" ht="15">
      <c r="O53"/>
      <c r="P53"/>
    </row>
    <row r="54" spans="15:16" ht="15">
      <c r="O54"/>
      <c r="P54"/>
    </row>
    <row r="55" spans="15:16" ht="15">
      <c r="O55"/>
      <c r="P55"/>
    </row>
    <row r="56" spans="15:16" ht="15">
      <c r="O56"/>
      <c r="P56"/>
    </row>
    <row r="57" spans="15:16" ht="15">
      <c r="O57"/>
      <c r="P57"/>
    </row>
    <row r="58" spans="15:16" ht="15">
      <c r="O58"/>
      <c r="P58"/>
    </row>
    <row r="59" spans="15:16" ht="15">
      <c r="O59"/>
      <c r="P59"/>
    </row>
    <row r="60" spans="15:16" ht="15">
      <c r="O60"/>
      <c r="P60"/>
    </row>
    <row r="61" spans="15:16" ht="15">
      <c r="O61"/>
      <c r="P61"/>
    </row>
    <row r="62" spans="15:16" ht="15">
      <c r="O62"/>
      <c r="P62"/>
    </row>
    <row r="63" spans="15:16" ht="15">
      <c r="O63"/>
      <c r="P63"/>
    </row>
    <row r="64" spans="15:16" ht="15">
      <c r="O64"/>
      <c r="P64"/>
    </row>
    <row r="65" spans="15:16" ht="15">
      <c r="O65"/>
      <c r="P65"/>
    </row>
    <row r="66" spans="15:16" ht="15">
      <c r="O66"/>
      <c r="P66"/>
    </row>
    <row r="67" spans="15:16" ht="15">
      <c r="O67"/>
      <c r="P67"/>
    </row>
    <row r="68" spans="15:16" ht="15">
      <c r="O68"/>
      <c r="P68"/>
    </row>
    <row r="69" spans="15:16" ht="15">
      <c r="O69"/>
      <c r="P69"/>
    </row>
    <row r="70" spans="15:16" ht="15">
      <c r="O70"/>
      <c r="P70"/>
    </row>
    <row r="71" spans="15:16" ht="15">
      <c r="O71"/>
      <c r="P71"/>
    </row>
    <row r="72" spans="15:16" ht="15">
      <c r="O72"/>
      <c r="P72"/>
    </row>
    <row r="73" spans="15:16" ht="15">
      <c r="O73"/>
      <c r="P73"/>
    </row>
    <row r="74" spans="15:16" ht="15">
      <c r="O74"/>
      <c r="P74"/>
    </row>
    <row r="75" spans="15:16" ht="15">
      <c r="O75"/>
      <c r="P75"/>
    </row>
    <row r="76" spans="15:16" ht="15">
      <c r="O76"/>
      <c r="P76"/>
    </row>
    <row r="77" spans="15:16" ht="15">
      <c r="O77"/>
      <c r="P77"/>
    </row>
    <row r="78" spans="15:16" ht="15">
      <c r="O78"/>
      <c r="P78"/>
    </row>
    <row r="79" spans="15:16" ht="15">
      <c r="O79"/>
      <c r="P79"/>
    </row>
    <row r="80" spans="15:16" ht="15">
      <c r="O80"/>
      <c r="P80"/>
    </row>
    <row r="81" spans="15:16" ht="15">
      <c r="O81"/>
      <c r="P81"/>
    </row>
    <row r="82" spans="15:16" ht="15">
      <c r="O82"/>
      <c r="P82"/>
    </row>
    <row r="83" spans="15:16" ht="15">
      <c r="O83"/>
      <c r="P83"/>
    </row>
    <row r="84" spans="15:16" ht="15">
      <c r="O84"/>
      <c r="P84"/>
    </row>
    <row r="85" spans="15:16" ht="15">
      <c r="O85"/>
      <c r="P85"/>
    </row>
    <row r="86" spans="15:16" ht="15">
      <c r="O86"/>
      <c r="P86"/>
    </row>
    <row r="87" spans="15:16" ht="15">
      <c r="O87"/>
      <c r="P87"/>
    </row>
    <row r="88" spans="15:16" ht="15">
      <c r="O88"/>
      <c r="P88"/>
    </row>
    <row r="89" spans="15:16" ht="15">
      <c r="O89"/>
      <c r="P89"/>
    </row>
    <row r="90" spans="15:16" ht="15">
      <c r="O90"/>
      <c r="P90"/>
    </row>
    <row r="91" spans="15:16" ht="15">
      <c r="O91"/>
      <c r="P91"/>
    </row>
    <row r="92" spans="15:16" ht="15">
      <c r="O92"/>
      <c r="P92"/>
    </row>
    <row r="93" spans="15:16" ht="15">
      <c r="O93"/>
      <c r="P93"/>
    </row>
    <row r="94" spans="15:16" ht="15">
      <c r="O94"/>
      <c r="P94"/>
    </row>
    <row r="95" spans="15:16" ht="15">
      <c r="O95"/>
      <c r="P95"/>
    </row>
    <row r="96" spans="15:16" ht="15">
      <c r="O96"/>
      <c r="P96"/>
    </row>
    <row r="97" spans="15:16" ht="15">
      <c r="O97"/>
      <c r="P97"/>
    </row>
    <row r="98" spans="15:16" ht="15">
      <c r="O98"/>
      <c r="P98"/>
    </row>
    <row r="99" spans="15:16" ht="15">
      <c r="O99"/>
      <c r="P99"/>
    </row>
    <row r="100" spans="15:16" ht="15">
      <c r="O100"/>
      <c r="P100"/>
    </row>
    <row r="101" spans="15:16" ht="15">
      <c r="O101"/>
      <c r="P101"/>
    </row>
    <row r="102" spans="15:16" ht="15">
      <c r="O102"/>
      <c r="P102"/>
    </row>
    <row r="103" spans="15:16" ht="15">
      <c r="O103"/>
      <c r="P103"/>
    </row>
  </sheetData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DD94-BAE0-4B1B-8EE0-A1BFC26F0EB4}">
  <sheetPr>
    <tabColor rgb="FFFF0000"/>
    <pageSetUpPr fitToPage="1"/>
  </sheetPr>
  <dimension ref="A1:Q201"/>
  <sheetViews>
    <sheetView zoomScaleNormal="100" zoomScaleSheetLayoutView="85" workbookViewId="0">
      <pane xSplit="1" ySplit="1" topLeftCell="B2" activePane="bottomRight" state="frozen"/>
      <selection pane="topRight" activeCell="E1" sqref="E1"/>
      <selection pane="bottomLeft" activeCell="D2" sqref="D2"/>
      <selection pane="bottomRight" activeCell="A2" sqref="A2:XFD2"/>
    </sheetView>
  </sheetViews>
  <sheetFormatPr defaultColWidth="9" defaultRowHeight="15.75"/>
  <cols>
    <col min="1" max="1" width="37.5703125" style="277" bestFit="1" customWidth="1"/>
    <col min="2" max="2" width="43.42578125" style="265" bestFit="1" customWidth="1"/>
    <col min="3" max="3" width="11.42578125" style="263" bestFit="1" customWidth="1"/>
    <col min="4" max="4" width="10.5703125" style="270" customWidth="1"/>
    <col min="5" max="6" width="10.5703125" style="271" customWidth="1"/>
    <col min="7" max="7" width="15.5703125" style="272" customWidth="1"/>
    <col min="8" max="8" width="7.42578125" style="268" bestFit="1" customWidth="1"/>
    <col min="9" max="9" width="4.5703125" style="269" customWidth="1"/>
    <col min="10" max="11" width="4.5703125" style="267" customWidth="1"/>
    <col min="12" max="12" width="4.5703125" style="263" customWidth="1"/>
    <col min="13" max="13" width="9.7109375" style="264" bestFit="1" customWidth="1"/>
    <col min="14" max="16384" width="9" style="265"/>
  </cols>
  <sheetData>
    <row r="1" spans="1:17" ht="97.5" thickTop="1">
      <c r="A1" s="248" t="s">
        <v>967</v>
      </c>
      <c r="B1" s="254" t="s">
        <v>4</v>
      </c>
      <c r="C1" s="254" t="s">
        <v>12</v>
      </c>
      <c r="D1" s="249" t="s">
        <v>969</v>
      </c>
      <c r="E1" s="249" t="s">
        <v>18</v>
      </c>
      <c r="F1" s="249" t="s">
        <v>970</v>
      </c>
      <c r="G1" s="250" t="s">
        <v>11</v>
      </c>
      <c r="H1" s="251" t="s">
        <v>19</v>
      </c>
      <c r="I1" s="252" t="s">
        <v>14</v>
      </c>
      <c r="J1" s="247" t="s">
        <v>20</v>
      </c>
      <c r="K1" s="247" t="s">
        <v>21</v>
      </c>
      <c r="L1" s="253" t="s">
        <v>22</v>
      </c>
      <c r="M1" s="248" t="s">
        <v>13</v>
      </c>
    </row>
    <row r="2" spans="1:17" ht="94.5">
      <c r="A2" s="293"/>
      <c r="B2" s="302" t="s">
        <v>162</v>
      </c>
      <c r="C2" s="302" t="s">
        <v>1390</v>
      </c>
      <c r="D2" s="294"/>
      <c r="E2" s="295"/>
      <c r="F2" s="295"/>
      <c r="G2" s="295"/>
      <c r="H2" s="296"/>
      <c r="I2" s="297"/>
      <c r="J2" s="298"/>
      <c r="K2" s="299"/>
      <c r="L2" s="299"/>
      <c r="M2" s="300"/>
      <c r="N2" s="301"/>
    </row>
    <row r="3" spans="1:17">
      <c r="A3" s="277" t="s">
        <v>1391</v>
      </c>
      <c r="B3" s="265" t="s">
        <v>1392</v>
      </c>
      <c r="D3" s="270">
        <v>43420</v>
      </c>
      <c r="E3" s="270">
        <v>43420</v>
      </c>
    </row>
    <row r="4" spans="1:17">
      <c r="A4" s="277" t="s">
        <v>1393</v>
      </c>
    </row>
    <row r="5" spans="1:17" ht="63">
      <c r="A5" s="276" t="s">
        <v>1394</v>
      </c>
      <c r="B5" s="274" t="s">
        <v>1395</v>
      </c>
      <c r="C5" s="219" t="s">
        <v>1396</v>
      </c>
      <c r="D5" s="275">
        <v>42641</v>
      </c>
      <c r="E5" s="231">
        <v>43312</v>
      </c>
      <c r="F5" s="231"/>
      <c r="G5" s="232" t="s">
        <v>1397</v>
      </c>
      <c r="H5" s="228">
        <v>1</v>
      </c>
      <c r="I5" s="233"/>
      <c r="J5" s="229"/>
      <c r="K5" s="229"/>
      <c r="L5" s="225"/>
      <c r="M5" s="219"/>
    </row>
    <row r="6" spans="1:17" ht="75">
      <c r="A6" s="265"/>
      <c r="C6" s="265"/>
      <c r="D6" s="265"/>
      <c r="E6" s="230" t="s">
        <v>1398</v>
      </c>
      <c r="F6" s="234" t="s">
        <v>1399</v>
      </c>
      <c r="G6" s="225"/>
      <c r="H6" s="235">
        <v>43350</v>
      </c>
      <c r="I6" s="231">
        <f>H6-30</f>
        <v>43320</v>
      </c>
      <c r="J6" s="231"/>
      <c r="K6" s="232"/>
      <c r="L6" s="228">
        <v>1</v>
      </c>
      <c r="M6" s="233"/>
      <c r="N6" s="229"/>
      <c r="O6" s="229"/>
      <c r="P6" s="225"/>
      <c r="Q6" s="219"/>
    </row>
    <row r="7" spans="1:17" s="226" customFormat="1" ht="16.5" thickBot="1">
      <c r="A7" s="217"/>
      <c r="B7" s="218"/>
      <c r="C7" s="219"/>
      <c r="D7" s="245" t="s">
        <v>162</v>
      </c>
      <c r="E7" s="238" t="s">
        <v>1400</v>
      </c>
      <c r="F7" s="220"/>
      <c r="G7" s="220"/>
      <c r="H7" s="220"/>
      <c r="I7" s="221"/>
      <c r="J7" s="228">
        <v>1</v>
      </c>
      <c r="K7" s="223"/>
      <c r="L7" s="218"/>
      <c r="M7" s="218"/>
      <c r="N7" s="224"/>
      <c r="O7" s="256" t="s">
        <v>1037</v>
      </c>
      <c r="P7" s="219"/>
    </row>
    <row r="8" spans="1:17" s="226" customFormat="1" ht="64.5" thickTop="1" thickBot="1">
      <c r="A8" s="217"/>
      <c r="B8" s="218"/>
      <c r="C8" s="219"/>
      <c r="D8" s="245" t="s">
        <v>162</v>
      </c>
      <c r="E8" s="239" t="s">
        <v>1401</v>
      </c>
      <c r="F8" s="220"/>
      <c r="G8" s="220"/>
      <c r="H8" s="220"/>
      <c r="I8" s="221"/>
      <c r="J8" s="228">
        <v>1</v>
      </c>
      <c r="K8" s="223"/>
      <c r="L8" s="218"/>
      <c r="M8" s="218"/>
      <c r="N8" s="224"/>
      <c r="O8" s="225"/>
      <c r="P8" s="219"/>
    </row>
    <row r="9" spans="1:17" s="255" customFormat="1" ht="270.75" thickTop="1">
      <c r="A9" s="246"/>
      <c r="B9" s="247"/>
      <c r="C9" s="248"/>
      <c r="D9" s="259" t="s">
        <v>1102</v>
      </c>
      <c r="E9" s="260" t="s">
        <v>1402</v>
      </c>
      <c r="F9" s="249"/>
      <c r="G9" s="249"/>
      <c r="H9" s="249"/>
      <c r="I9" s="254"/>
      <c r="J9" s="258"/>
      <c r="K9" s="252"/>
      <c r="L9" s="247"/>
      <c r="M9" s="247"/>
      <c r="N9" s="253"/>
      <c r="O9" s="254"/>
      <c r="P9" s="248"/>
    </row>
    <row r="10" spans="1:17" s="226" customFormat="1" ht="30">
      <c r="A10" s="217"/>
      <c r="B10" s="218"/>
      <c r="C10" s="219"/>
      <c r="D10" s="261"/>
      <c r="E10" s="236" t="s">
        <v>1403</v>
      </c>
      <c r="F10" s="220">
        <v>43353</v>
      </c>
      <c r="G10" s="220"/>
      <c r="H10" s="220"/>
      <c r="I10" s="225"/>
      <c r="J10" s="228"/>
      <c r="K10" s="223"/>
      <c r="L10" s="218"/>
      <c r="M10" s="218"/>
      <c r="N10" s="224"/>
      <c r="O10" s="225"/>
      <c r="P10" s="219"/>
    </row>
    <row r="11" spans="1:17" s="226" customFormat="1" ht="75">
      <c r="A11" s="217"/>
      <c r="B11" s="229"/>
      <c r="C11" s="230"/>
      <c r="D11" s="257" t="s">
        <v>1398</v>
      </c>
      <c r="E11" s="234" t="s">
        <v>1404</v>
      </c>
      <c r="F11" s="231"/>
      <c r="G11" s="231"/>
      <c r="H11" s="231"/>
      <c r="I11" s="232"/>
      <c r="J11" s="228">
        <v>0.1</v>
      </c>
      <c r="K11" s="233"/>
      <c r="L11" s="229"/>
      <c r="M11" s="229"/>
      <c r="N11" s="225"/>
      <c r="O11" s="225"/>
      <c r="P11" s="219"/>
    </row>
    <row r="12" spans="1:17" s="226" customFormat="1" ht="31.5">
      <c r="A12" s="217"/>
      <c r="B12" s="218"/>
      <c r="C12" s="219"/>
      <c r="D12" s="230" t="s">
        <v>1405</v>
      </c>
      <c r="E12" s="234" t="s">
        <v>966</v>
      </c>
      <c r="F12" s="237">
        <v>43343</v>
      </c>
      <c r="G12" s="220">
        <v>43340</v>
      </c>
      <c r="H12" s="220">
        <v>43349</v>
      </c>
      <c r="I12" s="225" t="s">
        <v>966</v>
      </c>
      <c r="J12" s="228">
        <v>1</v>
      </c>
      <c r="K12" s="223"/>
      <c r="L12" s="218"/>
      <c r="M12" s="218"/>
      <c r="N12" s="224"/>
      <c r="O12" s="225"/>
      <c r="P12" s="219"/>
    </row>
    <row r="13" spans="1:17" s="226" customFormat="1">
      <c r="A13" s="217"/>
      <c r="B13" s="218"/>
      <c r="C13" s="219"/>
      <c r="D13" s="243" t="s">
        <v>93</v>
      </c>
      <c r="E13" s="238" t="s">
        <v>1406</v>
      </c>
      <c r="F13" s="220"/>
      <c r="G13" s="220"/>
      <c r="H13" s="220"/>
      <c r="I13" s="221"/>
      <c r="J13" s="228"/>
      <c r="K13" s="223"/>
      <c r="L13" s="218"/>
      <c r="M13" s="218"/>
      <c r="N13" s="224"/>
      <c r="O13" s="225" t="s">
        <v>1115</v>
      </c>
      <c r="P13" s="219"/>
    </row>
    <row r="14" spans="1:17" ht="47.25">
      <c r="A14" s="239" t="s">
        <v>212</v>
      </c>
      <c r="B14" s="239" t="s">
        <v>1407</v>
      </c>
      <c r="C14" s="225"/>
      <c r="D14" s="273" t="s">
        <v>1408</v>
      </c>
      <c r="E14" s="220"/>
      <c r="F14" s="220"/>
      <c r="G14" s="221"/>
      <c r="H14" s="222"/>
      <c r="I14" s="223"/>
      <c r="J14" s="218"/>
      <c r="K14" s="218"/>
      <c r="L14" s="224"/>
      <c r="M14" s="219"/>
    </row>
    <row r="15" spans="1:17">
      <c r="A15" s="239" t="s">
        <v>0</v>
      </c>
      <c r="B15" s="238" t="s">
        <v>1409</v>
      </c>
      <c r="C15" s="225" t="s">
        <v>978</v>
      </c>
      <c r="D15" s="220"/>
      <c r="E15" s="220">
        <v>43398</v>
      </c>
      <c r="F15" s="220"/>
      <c r="G15" s="221"/>
      <c r="H15" s="228"/>
      <c r="I15" s="223"/>
      <c r="J15" s="218"/>
      <c r="K15" s="218"/>
      <c r="L15" s="224"/>
      <c r="M15" s="219"/>
    </row>
    <row r="16" spans="1:17" ht="47.25">
      <c r="A16" s="239" t="s">
        <v>896</v>
      </c>
      <c r="B16" s="239" t="s">
        <v>1410</v>
      </c>
      <c r="C16" s="225" t="s">
        <v>978</v>
      </c>
      <c r="D16" s="266"/>
      <c r="E16" s="220">
        <v>43398</v>
      </c>
      <c r="F16" s="220"/>
      <c r="G16" s="221"/>
      <c r="H16" s="228">
        <v>1</v>
      </c>
      <c r="I16" s="233"/>
      <c r="J16" s="229"/>
      <c r="K16" s="229"/>
      <c r="L16" s="225"/>
      <c r="M16" s="219"/>
    </row>
    <row r="17" spans="1:17" s="226" customFormat="1">
      <c r="A17" s="217"/>
      <c r="B17" s="218"/>
      <c r="C17" s="219"/>
      <c r="D17" s="244"/>
      <c r="E17" s="238" t="s">
        <v>1411</v>
      </c>
      <c r="F17" s="220"/>
      <c r="G17" s="220"/>
      <c r="H17" s="220"/>
      <c r="I17" s="221"/>
      <c r="J17" s="228"/>
      <c r="K17" s="223"/>
      <c r="L17" s="218"/>
      <c r="M17" s="218"/>
      <c r="N17" s="224"/>
      <c r="O17" s="225" t="s">
        <v>1115</v>
      </c>
      <c r="P17" s="219"/>
    </row>
    <row r="18" spans="1:17" s="226" customFormat="1">
      <c r="A18" s="217"/>
      <c r="B18" s="218"/>
      <c r="C18" s="219"/>
      <c r="D18" s="179"/>
      <c r="E18" s="238" t="s">
        <v>1412</v>
      </c>
      <c r="F18" s="220"/>
      <c r="G18" s="220"/>
      <c r="H18" s="220"/>
      <c r="I18" s="221"/>
      <c r="J18" s="228"/>
      <c r="K18" s="223"/>
      <c r="L18" s="218"/>
      <c r="M18" s="218"/>
      <c r="N18" s="224"/>
      <c r="O18" s="225" t="s">
        <v>1115</v>
      </c>
      <c r="P18" s="219"/>
    </row>
    <row r="19" spans="1:17" s="147" customFormat="1" ht="15">
      <c r="A19" s="199"/>
      <c r="B19" s="127"/>
      <c r="C19" s="181" t="s">
        <v>1413</v>
      </c>
      <c r="D19" s="179"/>
      <c r="E19" s="179"/>
      <c r="F19" s="135" t="s">
        <v>270</v>
      </c>
      <c r="G19" s="1412"/>
      <c r="H19" s="1412"/>
      <c r="I19" s="1412"/>
      <c r="J19" s="133"/>
      <c r="K19" s="1413"/>
      <c r="L19" s="1414"/>
      <c r="M19" s="1415"/>
      <c r="N19" s="1415"/>
      <c r="O19" s="1416"/>
      <c r="P19" s="118"/>
      <c r="Q19" s="179"/>
    </row>
    <row r="20" spans="1:17" s="147" customFormat="1" ht="15">
      <c r="A20" s="199"/>
      <c r="B20" s="127"/>
      <c r="C20" s="181" t="s">
        <v>1413</v>
      </c>
      <c r="D20" s="179"/>
      <c r="E20" s="179"/>
      <c r="F20" s="135" t="s">
        <v>404</v>
      </c>
      <c r="G20" s="1412"/>
      <c r="H20" s="1412"/>
      <c r="I20" s="1412"/>
      <c r="J20" s="133"/>
      <c r="K20" s="1413"/>
      <c r="L20" s="1414"/>
      <c r="M20" s="1415"/>
      <c r="N20" s="1415"/>
      <c r="O20" s="1416"/>
      <c r="P20" s="118"/>
      <c r="Q20" s="179"/>
    </row>
    <row r="21" spans="1:17" s="147" customFormat="1" ht="15">
      <c r="A21" s="199"/>
      <c r="B21" s="127"/>
      <c r="C21" s="181" t="s">
        <v>1413</v>
      </c>
      <c r="D21" s="179"/>
      <c r="E21" s="179"/>
      <c r="F21" s="135" t="s">
        <v>221</v>
      </c>
      <c r="G21" s="1412"/>
      <c r="H21" s="1412"/>
      <c r="I21" s="1412"/>
      <c r="J21" s="133"/>
      <c r="K21" s="1413"/>
      <c r="L21" s="1414"/>
      <c r="M21" s="1415"/>
      <c r="N21" s="1415"/>
      <c r="O21" s="1416"/>
      <c r="P21" s="118"/>
      <c r="Q21" s="179"/>
    </row>
    <row r="22" spans="1:17" s="147" customFormat="1" ht="15">
      <c r="A22" s="199"/>
      <c r="B22" s="127"/>
      <c r="C22" s="181" t="s">
        <v>1413</v>
      </c>
      <c r="D22" s="179"/>
      <c r="E22" s="179"/>
      <c r="F22" s="135" t="s">
        <v>933</v>
      </c>
      <c r="G22" s="1412"/>
      <c r="H22" s="1412"/>
      <c r="I22" s="1412"/>
      <c r="J22" s="133"/>
      <c r="K22" s="1413"/>
      <c r="L22" s="1414"/>
      <c r="M22" s="1415"/>
      <c r="N22" s="1415"/>
      <c r="O22" s="1416"/>
      <c r="P22" s="118"/>
      <c r="Q22" s="179"/>
    </row>
    <row r="23" spans="1:17" s="147" customFormat="1" ht="15">
      <c r="A23" s="199"/>
      <c r="B23" s="127"/>
      <c r="C23" s="181" t="s">
        <v>1413</v>
      </c>
      <c r="D23" s="179"/>
      <c r="E23" s="179"/>
      <c r="F23" s="118"/>
      <c r="G23" s="1412"/>
      <c r="H23" s="1412"/>
      <c r="I23" s="1412"/>
      <c r="J23" s="133"/>
      <c r="K23" s="1413"/>
      <c r="L23" s="1414"/>
      <c r="M23" s="1415"/>
      <c r="N23" s="1415"/>
      <c r="O23" s="1416"/>
      <c r="P23" s="118"/>
      <c r="Q23" s="179"/>
    </row>
    <row r="24" spans="1:17" s="147" customFormat="1" ht="15">
      <c r="A24" s="199"/>
      <c r="B24" s="118">
        <v>2</v>
      </c>
      <c r="C24" s="181" t="s">
        <v>1413</v>
      </c>
      <c r="D24" s="118"/>
      <c r="E24" s="118" t="s">
        <v>1414</v>
      </c>
      <c r="F24" s="194" t="s">
        <v>1415</v>
      </c>
      <c r="G24" s="1417"/>
      <c r="H24" s="1417"/>
      <c r="I24" s="1417"/>
      <c r="J24" s="1418"/>
      <c r="K24" s="1419"/>
      <c r="L24" s="1420"/>
      <c r="M24" s="134"/>
      <c r="N24" s="134"/>
      <c r="O24" s="118"/>
      <c r="P24" s="118"/>
      <c r="Q24" s="179"/>
    </row>
    <row r="25" spans="1:17" s="147" customFormat="1" ht="15">
      <c r="A25" s="199"/>
      <c r="B25" s="118">
        <v>3</v>
      </c>
      <c r="C25" s="181" t="s">
        <v>1413</v>
      </c>
      <c r="D25" s="179"/>
      <c r="E25" s="179"/>
      <c r="F25" s="135"/>
      <c r="G25" s="1412"/>
      <c r="H25" s="1412"/>
      <c r="I25" s="1412"/>
      <c r="J25" s="133"/>
      <c r="K25" s="1413"/>
      <c r="L25" s="1414"/>
      <c r="M25" s="1415"/>
      <c r="N25" s="1415"/>
      <c r="O25" s="1416"/>
      <c r="P25" s="118"/>
      <c r="Q25" s="179"/>
    </row>
    <row r="26" spans="1:17" s="147" customFormat="1" ht="15">
      <c r="A26" s="199"/>
      <c r="B26" s="127"/>
      <c r="C26" s="181" t="s">
        <v>1413</v>
      </c>
      <c r="D26" s="179"/>
      <c r="E26" s="179"/>
      <c r="F26" s="135"/>
      <c r="G26" s="1412"/>
      <c r="H26" s="1412"/>
      <c r="I26" s="1412"/>
      <c r="J26" s="133"/>
      <c r="K26" s="1413"/>
      <c r="L26" s="1414"/>
      <c r="M26" s="1415"/>
      <c r="N26" s="1415"/>
      <c r="O26" s="1416"/>
      <c r="P26" s="118"/>
      <c r="Q26" s="179"/>
    </row>
    <row r="27" spans="1:17" s="147" customFormat="1" ht="15">
      <c r="A27" s="199"/>
      <c r="B27" s="127"/>
      <c r="C27" s="181" t="s">
        <v>1413</v>
      </c>
      <c r="D27" s="179"/>
      <c r="E27" s="179"/>
      <c r="F27" s="135" t="s">
        <v>1416</v>
      </c>
      <c r="G27" s="1412"/>
      <c r="H27" s="1412"/>
      <c r="I27" s="1412"/>
      <c r="J27" s="133"/>
      <c r="K27" s="1413"/>
      <c r="L27" s="1414"/>
      <c r="M27" s="1415"/>
      <c r="N27" s="1415"/>
      <c r="O27" s="1416"/>
      <c r="P27" s="118"/>
      <c r="Q27" s="179"/>
    </row>
    <row r="28" spans="1:17" s="147" customFormat="1" ht="15">
      <c r="A28" s="199"/>
      <c r="B28" s="127"/>
      <c r="C28" s="181" t="s">
        <v>1413</v>
      </c>
      <c r="D28" s="179"/>
      <c r="E28" s="179"/>
      <c r="F28" s="135" t="s">
        <v>1417</v>
      </c>
      <c r="G28" s="1412"/>
      <c r="H28" s="1412"/>
      <c r="I28" s="1412"/>
      <c r="J28" s="133"/>
      <c r="K28" s="1413"/>
      <c r="L28" s="1414"/>
      <c r="M28" s="1415"/>
      <c r="N28" s="1415"/>
      <c r="O28" s="1416"/>
      <c r="P28" s="118"/>
      <c r="Q28" s="179"/>
    </row>
    <row r="29" spans="1:17" s="147" customFormat="1" ht="15">
      <c r="A29" s="199"/>
      <c r="B29" s="127"/>
      <c r="C29" s="181" t="s">
        <v>1413</v>
      </c>
      <c r="D29" s="179"/>
      <c r="E29" s="179"/>
      <c r="F29" s="135" t="s">
        <v>52</v>
      </c>
      <c r="G29" s="1412"/>
      <c r="H29" s="1412"/>
      <c r="I29" s="1412"/>
      <c r="J29" s="133"/>
      <c r="K29" s="1413"/>
      <c r="L29" s="1414"/>
      <c r="M29" s="1415"/>
      <c r="N29" s="1415"/>
      <c r="O29" s="1416"/>
      <c r="P29" s="118"/>
      <c r="Q29" s="179"/>
    </row>
    <row r="30" spans="1:17" s="147" customFormat="1" ht="15">
      <c r="A30" s="199"/>
      <c r="B30" s="127"/>
      <c r="C30" s="181" t="s">
        <v>1413</v>
      </c>
      <c r="D30" s="179"/>
      <c r="E30" s="179"/>
      <c r="F30" s="135"/>
      <c r="G30" s="1412"/>
      <c r="H30" s="1412"/>
      <c r="I30" s="1412"/>
      <c r="J30" s="133"/>
      <c r="K30" s="1413"/>
      <c r="L30" s="1414"/>
      <c r="M30" s="1415"/>
      <c r="N30" s="1415"/>
      <c r="O30" s="1416"/>
      <c r="P30" s="118"/>
      <c r="Q30" s="179"/>
    </row>
    <row r="31" spans="1:17" s="147" customFormat="1" ht="15">
      <c r="A31" s="199"/>
      <c r="B31" s="127"/>
      <c r="C31" s="181" t="s">
        <v>1413</v>
      </c>
      <c r="D31" s="179"/>
      <c r="E31" s="179"/>
      <c r="F31" s="135"/>
      <c r="G31" s="1412"/>
      <c r="H31" s="1412"/>
      <c r="I31" s="1412"/>
      <c r="J31" s="133"/>
      <c r="K31" s="1413"/>
      <c r="L31" s="1414"/>
      <c r="M31" s="1415"/>
      <c r="N31" s="1415"/>
      <c r="O31" s="1416"/>
      <c r="P31" s="118"/>
      <c r="Q31" s="179"/>
    </row>
    <row r="32" spans="1:17" s="147" customFormat="1" ht="15">
      <c r="A32" s="199"/>
      <c r="B32" s="127"/>
      <c r="C32" s="181" t="s">
        <v>1413</v>
      </c>
      <c r="D32" s="179"/>
      <c r="E32" s="179"/>
      <c r="F32" s="135"/>
      <c r="G32" s="1412"/>
      <c r="H32" s="1412"/>
      <c r="I32" s="1412"/>
      <c r="J32" s="133"/>
      <c r="K32" s="1413"/>
      <c r="L32" s="1414"/>
      <c r="M32" s="1415"/>
      <c r="N32" s="1415"/>
      <c r="O32" s="1416"/>
      <c r="P32" s="118"/>
      <c r="Q32" s="179"/>
    </row>
    <row r="33" spans="2:17" s="147" customFormat="1" ht="15">
      <c r="B33" s="127"/>
      <c r="C33" s="181" t="s">
        <v>1413</v>
      </c>
      <c r="D33" s="179"/>
      <c r="E33" s="179"/>
      <c r="F33" s="135">
        <v>2224</v>
      </c>
      <c r="G33" s="1412"/>
      <c r="H33" s="1412"/>
      <c r="I33" s="1412"/>
      <c r="J33" s="133"/>
      <c r="K33" s="1413"/>
      <c r="L33" s="1414"/>
      <c r="M33" s="1415"/>
      <c r="N33" s="1415"/>
      <c r="O33" s="1416"/>
      <c r="P33" s="118"/>
      <c r="Q33" s="179"/>
    </row>
    <row r="34" spans="2:17" s="147" customFormat="1" ht="15">
      <c r="B34" s="127"/>
      <c r="C34" s="181" t="s">
        <v>1413</v>
      </c>
      <c r="D34" s="179"/>
      <c r="E34" s="179"/>
      <c r="F34" s="135"/>
      <c r="G34" s="1412"/>
      <c r="H34" s="1412"/>
      <c r="I34" s="1412"/>
      <c r="J34" s="133"/>
      <c r="K34" s="1413"/>
      <c r="L34" s="1414"/>
      <c r="M34" s="1415"/>
      <c r="N34" s="1415"/>
      <c r="O34" s="1416"/>
      <c r="P34" s="118"/>
      <c r="Q34" s="179"/>
    </row>
    <row r="35" spans="2:17" s="147" customFormat="1" ht="15">
      <c r="B35" s="127"/>
      <c r="C35" s="181" t="s">
        <v>1413</v>
      </c>
      <c r="D35" s="179"/>
      <c r="E35" s="179"/>
      <c r="F35" s="135"/>
      <c r="G35" s="1412"/>
      <c r="H35" s="1412"/>
      <c r="I35" s="1412"/>
      <c r="J35" s="133"/>
      <c r="K35" s="1413"/>
      <c r="L35" s="1414"/>
      <c r="M35" s="1415"/>
      <c r="N35" s="1415"/>
      <c r="O35" s="1416"/>
      <c r="P35" s="118"/>
      <c r="Q35" s="179"/>
    </row>
    <row r="36" spans="2:17" s="147" customFormat="1" ht="15">
      <c r="B36" s="127"/>
      <c r="C36" s="181" t="s">
        <v>1413</v>
      </c>
      <c r="D36" s="179"/>
      <c r="E36" s="179"/>
      <c r="F36" s="135"/>
      <c r="G36" s="1412"/>
      <c r="H36" s="1412"/>
      <c r="I36" s="1412"/>
      <c r="J36" s="133"/>
      <c r="K36" s="1413"/>
      <c r="L36" s="1414"/>
      <c r="M36" s="1415"/>
      <c r="N36" s="1415"/>
      <c r="O36" s="1416"/>
      <c r="P36" s="118"/>
      <c r="Q36" s="179"/>
    </row>
    <row r="37" spans="2:17" s="147" customFormat="1" ht="15">
      <c r="B37" s="127"/>
      <c r="C37" s="181" t="s">
        <v>1413</v>
      </c>
      <c r="D37" s="179"/>
      <c r="E37" s="179"/>
      <c r="F37" s="135"/>
      <c r="G37" s="1412"/>
      <c r="H37" s="1412"/>
      <c r="I37" s="1412"/>
      <c r="J37" s="133"/>
      <c r="K37" s="1413"/>
      <c r="L37" s="1414"/>
      <c r="M37" s="1415"/>
      <c r="N37" s="1415"/>
      <c r="O37" s="1416"/>
      <c r="P37" s="118"/>
      <c r="Q37" s="179"/>
    </row>
    <row r="38" spans="2:17" s="147" customFormat="1" ht="15">
      <c r="B38" s="127"/>
      <c r="C38" s="181" t="s">
        <v>1413</v>
      </c>
      <c r="D38" s="179"/>
      <c r="E38" s="179"/>
      <c r="F38" s="135"/>
      <c r="G38" s="1412"/>
      <c r="H38" s="1412"/>
      <c r="I38" s="1412"/>
      <c r="J38" s="133"/>
      <c r="K38" s="1413"/>
      <c r="L38" s="1414"/>
      <c r="M38" s="1415"/>
      <c r="N38" s="1415"/>
      <c r="O38" s="1416"/>
      <c r="P38" s="118"/>
      <c r="Q38" s="179"/>
    </row>
    <row r="39" spans="2:17" s="147" customFormat="1" ht="15">
      <c r="B39" s="127"/>
      <c r="C39" s="181" t="s">
        <v>1413</v>
      </c>
      <c r="D39" s="179"/>
      <c r="E39" s="179"/>
      <c r="F39" s="135"/>
      <c r="G39" s="1412"/>
      <c r="H39" s="1412"/>
      <c r="I39" s="1412"/>
      <c r="J39" s="133"/>
      <c r="K39" s="1413"/>
      <c r="L39" s="1414"/>
      <c r="M39" s="1415"/>
      <c r="N39" s="1415"/>
      <c r="O39" s="1416"/>
      <c r="P39" s="118"/>
      <c r="Q39" s="179"/>
    </row>
    <row r="40" spans="2:17" s="147" customFormat="1" ht="15">
      <c r="B40" s="127"/>
      <c r="C40" s="181" t="s">
        <v>1413</v>
      </c>
      <c r="D40" s="118"/>
      <c r="E40" s="127"/>
      <c r="F40" s="194"/>
      <c r="G40" s="1417"/>
      <c r="H40" s="1417"/>
      <c r="I40" s="1417"/>
      <c r="J40" s="1418"/>
      <c r="K40" s="1419"/>
      <c r="L40" s="1420"/>
      <c r="M40" s="134"/>
      <c r="N40" s="134"/>
      <c r="O40" s="118"/>
      <c r="P40" s="118"/>
      <c r="Q40" s="179"/>
    </row>
    <row r="41" spans="2:17" s="148" customFormat="1" ht="75">
      <c r="B41" s="136"/>
      <c r="C41" s="181" t="s">
        <v>1413</v>
      </c>
      <c r="D41" s="118"/>
      <c r="E41" s="195" t="s">
        <v>1418</v>
      </c>
      <c r="F41" s="1421" t="s">
        <v>1419</v>
      </c>
      <c r="G41" s="1422"/>
      <c r="H41" s="130"/>
      <c r="I41" s="130"/>
      <c r="J41" s="133" t="s">
        <v>1420</v>
      </c>
      <c r="K41" s="132"/>
      <c r="L41" s="118">
        <v>3</v>
      </c>
      <c r="M41" s="134"/>
      <c r="N41" s="134"/>
      <c r="O41" s="118"/>
      <c r="P41" s="118"/>
      <c r="Q41" s="179"/>
    </row>
    <row r="42" spans="2:17" s="148" customFormat="1" ht="135">
      <c r="B42" s="136"/>
      <c r="C42" s="181" t="s">
        <v>1413</v>
      </c>
      <c r="D42" s="118"/>
      <c r="E42" s="192" t="s">
        <v>1421</v>
      </c>
      <c r="F42" s="1421" t="s">
        <v>1422</v>
      </c>
      <c r="G42" s="130"/>
      <c r="H42" s="130">
        <v>42996</v>
      </c>
      <c r="I42" s="130"/>
      <c r="J42" s="133"/>
      <c r="K42" s="132">
        <v>0.8</v>
      </c>
      <c r="L42" s="1420">
        <v>3</v>
      </c>
      <c r="M42" s="134"/>
      <c r="N42" s="134"/>
      <c r="O42" s="118"/>
      <c r="P42" s="118"/>
      <c r="Q42" s="179" t="s">
        <v>1423</v>
      </c>
    </row>
    <row r="43" spans="2:17" s="148" customFormat="1" ht="30">
      <c r="B43" s="136"/>
      <c r="C43" s="181" t="s">
        <v>1413</v>
      </c>
      <c r="D43" s="118" t="s">
        <v>1424</v>
      </c>
      <c r="E43" s="192" t="s">
        <v>1425</v>
      </c>
      <c r="F43" s="1423" t="s">
        <v>1426</v>
      </c>
      <c r="G43" s="130">
        <v>43028</v>
      </c>
      <c r="H43" s="130">
        <v>43025</v>
      </c>
      <c r="I43" s="130"/>
      <c r="J43" s="133"/>
      <c r="K43" s="132"/>
      <c r="L43" s="1420">
        <v>6</v>
      </c>
      <c r="M43" s="134"/>
      <c r="N43" s="134"/>
      <c r="O43" s="118"/>
      <c r="P43" s="118" t="s">
        <v>1427</v>
      </c>
      <c r="Q43" s="179" t="s">
        <v>978</v>
      </c>
    </row>
    <row r="44" spans="2:17" s="148" customFormat="1" ht="90.75">
      <c r="B44" s="136"/>
      <c r="C44" s="181" t="s">
        <v>1413</v>
      </c>
      <c r="D44" s="118" t="s">
        <v>1424</v>
      </c>
      <c r="E44" s="192" t="s">
        <v>1425</v>
      </c>
      <c r="F44" s="1421" t="s">
        <v>1428</v>
      </c>
      <c r="G44" s="130"/>
      <c r="H44" s="130">
        <v>43003</v>
      </c>
      <c r="I44" s="130"/>
      <c r="J44" s="133"/>
      <c r="K44" s="132">
        <v>0.1</v>
      </c>
      <c r="L44" s="1420">
        <v>6</v>
      </c>
      <c r="M44" s="134"/>
      <c r="N44" s="134"/>
      <c r="O44" s="118"/>
      <c r="P44" s="179" t="s">
        <v>978</v>
      </c>
      <c r="Q44" s="179" t="s">
        <v>1427</v>
      </c>
    </row>
    <row r="45" spans="2:17" s="148" customFormat="1" ht="105">
      <c r="B45" s="136"/>
      <c r="C45" s="181" t="s">
        <v>1413</v>
      </c>
      <c r="D45" s="118" t="s">
        <v>1424</v>
      </c>
      <c r="E45" s="192" t="s">
        <v>1425</v>
      </c>
      <c r="F45" s="1421" t="s">
        <v>1429</v>
      </c>
      <c r="G45" s="130"/>
      <c r="H45" s="130">
        <v>43003</v>
      </c>
      <c r="I45" s="130"/>
      <c r="J45" s="133"/>
      <c r="K45" s="132">
        <v>0.1</v>
      </c>
      <c r="L45" s="1420">
        <v>2</v>
      </c>
      <c r="M45" s="134"/>
      <c r="N45" s="134"/>
      <c r="O45" s="118"/>
      <c r="P45" s="179" t="s">
        <v>978</v>
      </c>
      <c r="Q45" s="179" t="s">
        <v>1427</v>
      </c>
    </row>
    <row r="46" spans="2:17" s="148" customFormat="1" ht="75">
      <c r="B46" s="136"/>
      <c r="C46" s="181" t="s">
        <v>1413</v>
      </c>
      <c r="D46" s="118" t="s">
        <v>1424</v>
      </c>
      <c r="E46" s="192" t="s">
        <v>1425</v>
      </c>
      <c r="F46" s="1421" t="s">
        <v>1430</v>
      </c>
      <c r="G46" s="130"/>
      <c r="H46" s="130">
        <v>43003</v>
      </c>
      <c r="I46" s="130"/>
      <c r="J46" s="133"/>
      <c r="K46" s="132">
        <v>0</v>
      </c>
      <c r="L46" s="1420">
        <v>1</v>
      </c>
      <c r="M46" s="134"/>
      <c r="N46" s="134"/>
      <c r="O46" s="118"/>
      <c r="P46" s="179" t="s">
        <v>978</v>
      </c>
      <c r="Q46" s="179" t="s">
        <v>1427</v>
      </c>
    </row>
    <row r="47" spans="2:17" s="148" customFormat="1" ht="30">
      <c r="B47" s="136"/>
      <c r="C47" s="181" t="s">
        <v>1413</v>
      </c>
      <c r="D47" s="118" t="s">
        <v>1424</v>
      </c>
      <c r="E47" s="192" t="s">
        <v>1425</v>
      </c>
      <c r="F47" s="1423" t="s">
        <v>1431</v>
      </c>
      <c r="G47" s="130">
        <v>43101</v>
      </c>
      <c r="H47" s="130">
        <v>43003</v>
      </c>
      <c r="I47" s="130"/>
      <c r="J47" s="133"/>
      <c r="K47" s="132">
        <v>0</v>
      </c>
      <c r="L47" s="1420"/>
      <c r="M47" s="134"/>
      <c r="N47" s="134"/>
      <c r="O47" s="118"/>
      <c r="P47" s="179" t="s">
        <v>978</v>
      </c>
      <c r="Q47" s="179" t="s">
        <v>1427</v>
      </c>
    </row>
    <row r="48" spans="2:17" s="148" customFormat="1" ht="30">
      <c r="B48" s="136"/>
      <c r="C48" s="181" t="s">
        <v>1413</v>
      </c>
      <c r="D48" s="118" t="s">
        <v>1424</v>
      </c>
      <c r="E48" s="192" t="s">
        <v>1425</v>
      </c>
      <c r="F48" s="1423" t="s">
        <v>1432</v>
      </c>
      <c r="G48" s="130"/>
      <c r="H48" s="130">
        <v>43035</v>
      </c>
      <c r="I48" s="130"/>
      <c r="J48" s="133"/>
      <c r="K48" s="132"/>
      <c r="L48" s="1420"/>
      <c r="M48" s="134"/>
      <c r="N48" s="134"/>
      <c r="O48" s="118"/>
      <c r="P48" s="179" t="s">
        <v>978</v>
      </c>
      <c r="Q48" s="179" t="s">
        <v>1427</v>
      </c>
    </row>
    <row r="49" spans="2:17" s="148" customFormat="1" ht="30">
      <c r="B49" s="136"/>
      <c r="C49" s="181" t="s">
        <v>1413</v>
      </c>
      <c r="D49" s="118" t="s">
        <v>1424</v>
      </c>
      <c r="E49" s="192" t="s">
        <v>1425</v>
      </c>
      <c r="F49" s="1423" t="s">
        <v>1433</v>
      </c>
      <c r="G49" s="130"/>
      <c r="H49" s="130">
        <v>43035</v>
      </c>
      <c r="I49" s="130"/>
      <c r="J49" s="133"/>
      <c r="K49" s="132"/>
      <c r="L49" s="1420"/>
      <c r="M49" s="134"/>
      <c r="N49" s="134"/>
      <c r="O49" s="118"/>
      <c r="P49" s="179" t="s">
        <v>978</v>
      </c>
      <c r="Q49" s="179" t="s">
        <v>1427</v>
      </c>
    </row>
    <row r="50" spans="2:17" s="148" customFormat="1" ht="30">
      <c r="B50" s="136"/>
      <c r="C50" s="181" t="s">
        <v>1413</v>
      </c>
      <c r="D50" s="118" t="s">
        <v>1424</v>
      </c>
      <c r="E50" s="192" t="s">
        <v>1425</v>
      </c>
      <c r="F50" s="1423" t="s">
        <v>1434</v>
      </c>
      <c r="G50" s="130"/>
      <c r="H50" s="130">
        <v>43035</v>
      </c>
      <c r="I50" s="130"/>
      <c r="J50" s="133"/>
      <c r="K50" s="132"/>
      <c r="L50" s="1420"/>
      <c r="M50" s="134"/>
      <c r="N50" s="134"/>
      <c r="O50" s="118"/>
      <c r="P50" s="179" t="s">
        <v>978</v>
      </c>
      <c r="Q50" s="179" t="s">
        <v>1427</v>
      </c>
    </row>
    <row r="51" spans="2:17" s="148" customFormat="1" ht="30">
      <c r="B51" s="136"/>
      <c r="C51" s="181" t="s">
        <v>1413</v>
      </c>
      <c r="D51" s="118" t="s">
        <v>1424</v>
      </c>
      <c r="E51" s="192" t="s">
        <v>1425</v>
      </c>
      <c r="F51" s="1423" t="s">
        <v>1435</v>
      </c>
      <c r="G51" s="130"/>
      <c r="H51" s="130">
        <v>43035</v>
      </c>
      <c r="I51" s="130"/>
      <c r="J51" s="133"/>
      <c r="K51" s="132"/>
      <c r="L51" s="1420"/>
      <c r="M51" s="134"/>
      <c r="N51" s="134"/>
      <c r="O51" s="118"/>
      <c r="P51" s="179" t="s">
        <v>978</v>
      </c>
      <c r="Q51" s="179" t="s">
        <v>1427</v>
      </c>
    </row>
    <row r="52" spans="2:17" s="148" customFormat="1" ht="60">
      <c r="B52" s="136"/>
      <c r="C52" s="181" t="s">
        <v>1413</v>
      </c>
      <c r="D52" s="118" t="s">
        <v>1424</v>
      </c>
      <c r="E52" s="192" t="s">
        <v>1425</v>
      </c>
      <c r="F52" s="1421" t="s">
        <v>1436</v>
      </c>
      <c r="G52" s="130"/>
      <c r="H52" s="130">
        <v>43035</v>
      </c>
      <c r="I52" s="130"/>
      <c r="J52" s="133"/>
      <c r="K52" s="132"/>
      <c r="L52" s="1420"/>
      <c r="M52" s="134"/>
      <c r="N52" s="134"/>
      <c r="O52" s="118"/>
      <c r="P52" s="179" t="s">
        <v>978</v>
      </c>
      <c r="Q52" s="179" t="s">
        <v>1427</v>
      </c>
    </row>
    <row r="53" spans="2:17" s="148" customFormat="1" ht="30">
      <c r="B53" s="136"/>
      <c r="C53" s="181" t="s">
        <v>1413</v>
      </c>
      <c r="D53" s="118" t="s">
        <v>1424</v>
      </c>
      <c r="E53" s="192" t="s">
        <v>1425</v>
      </c>
      <c r="F53" s="1423" t="s">
        <v>1437</v>
      </c>
      <c r="G53" s="130"/>
      <c r="H53" s="130">
        <v>43035</v>
      </c>
      <c r="I53" s="130"/>
      <c r="J53" s="133"/>
      <c r="K53" s="132"/>
      <c r="L53" s="1420"/>
      <c r="M53" s="134"/>
      <c r="N53" s="134"/>
      <c r="O53" s="118"/>
      <c r="P53" s="179" t="s">
        <v>978</v>
      </c>
      <c r="Q53" s="179" t="s">
        <v>1427</v>
      </c>
    </row>
    <row r="54" spans="2:17" s="148" customFormat="1" ht="75">
      <c r="B54" s="136"/>
      <c r="C54" s="181" t="s">
        <v>1413</v>
      </c>
      <c r="D54" s="118" t="s">
        <v>1424</v>
      </c>
      <c r="E54" s="192" t="s">
        <v>1425</v>
      </c>
      <c r="F54" s="1421" t="s">
        <v>1438</v>
      </c>
      <c r="G54" s="130"/>
      <c r="H54" s="130">
        <v>43003</v>
      </c>
      <c r="I54" s="130"/>
      <c r="J54" s="133"/>
      <c r="K54" s="132">
        <v>1</v>
      </c>
      <c r="L54" s="1420">
        <v>5</v>
      </c>
      <c r="M54" s="134"/>
      <c r="N54" s="134"/>
      <c r="O54" s="118"/>
      <c r="P54" s="179" t="s">
        <v>978</v>
      </c>
      <c r="Q54" s="179" t="s">
        <v>1427</v>
      </c>
    </row>
    <row r="55" spans="2:17" s="148" customFormat="1" ht="30">
      <c r="B55" s="136"/>
      <c r="C55" s="181" t="s">
        <v>1413</v>
      </c>
      <c r="D55" s="118" t="s">
        <v>1424</v>
      </c>
      <c r="E55" s="192" t="s">
        <v>1425</v>
      </c>
      <c r="F55" s="1423" t="s">
        <v>1439</v>
      </c>
      <c r="G55" s="130"/>
      <c r="H55" s="130">
        <v>43035</v>
      </c>
      <c r="I55" s="130"/>
      <c r="J55" s="133"/>
      <c r="K55" s="132"/>
      <c r="L55" s="1420"/>
      <c r="M55" s="134"/>
      <c r="N55" s="134"/>
      <c r="O55" s="118"/>
      <c r="P55" s="179" t="s">
        <v>978</v>
      </c>
      <c r="Q55" s="179" t="s">
        <v>1427</v>
      </c>
    </row>
    <row r="56" spans="2:17" s="148" customFormat="1" ht="30">
      <c r="B56" s="136"/>
      <c r="C56" s="181" t="s">
        <v>1413</v>
      </c>
      <c r="D56" s="118" t="s">
        <v>1424</v>
      </c>
      <c r="E56" s="192" t="s">
        <v>1425</v>
      </c>
      <c r="F56" s="1423" t="s">
        <v>1440</v>
      </c>
      <c r="G56" s="130"/>
      <c r="H56" s="130">
        <v>43035</v>
      </c>
      <c r="I56" s="130"/>
      <c r="J56" s="133"/>
      <c r="K56" s="132"/>
      <c r="L56" s="1420"/>
      <c r="M56" s="134"/>
      <c r="N56" s="134"/>
      <c r="O56" s="118"/>
      <c r="P56" s="179" t="s">
        <v>978</v>
      </c>
      <c r="Q56" s="179" t="s">
        <v>1427</v>
      </c>
    </row>
    <row r="57" spans="2:17" s="148" customFormat="1" ht="15">
      <c r="B57" s="136"/>
      <c r="C57" s="181" t="s">
        <v>1413</v>
      </c>
      <c r="D57" s="118"/>
      <c r="E57" s="192"/>
      <c r="F57" s="1423"/>
      <c r="G57" s="130"/>
      <c r="H57" s="130"/>
      <c r="I57" s="130"/>
      <c r="J57" s="133"/>
      <c r="K57" s="132"/>
      <c r="L57" s="1420"/>
      <c r="M57" s="134"/>
      <c r="N57" s="134"/>
      <c r="O57" s="118"/>
      <c r="P57" s="118"/>
      <c r="Q57" s="179"/>
    </row>
    <row r="58" spans="2:17" s="153" customFormat="1" ht="15">
      <c r="B58" s="191">
        <v>1</v>
      </c>
      <c r="C58" s="181" t="s">
        <v>1441</v>
      </c>
      <c r="D58" s="181"/>
      <c r="E58" s="180"/>
      <c r="F58" s="183" t="s">
        <v>1442</v>
      </c>
      <c r="G58" s="184"/>
      <c r="H58" s="184"/>
      <c r="I58" s="184"/>
      <c r="J58" s="185"/>
      <c r="K58" s="186"/>
      <c r="L58" s="187"/>
      <c r="M58" s="188"/>
      <c r="N58" s="188"/>
      <c r="O58" s="181"/>
      <c r="P58" s="181" t="s">
        <v>1441</v>
      </c>
      <c r="Q58" s="182"/>
    </row>
    <row r="59" spans="2:17" s="153" customFormat="1" ht="15">
      <c r="B59" s="181">
        <v>2</v>
      </c>
      <c r="C59" s="181"/>
      <c r="D59" s="181"/>
      <c r="E59" s="180"/>
      <c r="F59" s="183"/>
      <c r="G59" s="184"/>
      <c r="H59" s="184"/>
      <c r="I59" s="184"/>
      <c r="J59" s="185"/>
      <c r="K59" s="186"/>
      <c r="L59" s="187"/>
      <c r="M59" s="188"/>
      <c r="N59" s="188"/>
      <c r="O59" s="181"/>
      <c r="P59" s="181"/>
      <c r="Q59" s="182"/>
    </row>
    <row r="60" spans="2:17" s="153" customFormat="1" ht="15">
      <c r="B60" s="181">
        <v>3</v>
      </c>
      <c r="C60" s="181"/>
      <c r="D60" s="181"/>
      <c r="E60" s="180"/>
      <c r="F60" s="183"/>
      <c r="G60" s="184"/>
      <c r="H60" s="184"/>
      <c r="I60" s="184"/>
      <c r="J60" s="185"/>
      <c r="K60" s="186"/>
      <c r="L60" s="187"/>
      <c r="M60" s="188"/>
      <c r="N60" s="188"/>
      <c r="O60" s="181"/>
      <c r="P60" s="181"/>
      <c r="Q60" s="182"/>
    </row>
    <row r="61" spans="2:17" s="151" customFormat="1" ht="15">
      <c r="B61" s="118">
        <v>11</v>
      </c>
      <c r="C61" s="118" t="s">
        <v>1443</v>
      </c>
      <c r="D61" s="179"/>
      <c r="E61" s="179">
        <v>1</v>
      </c>
      <c r="F61" s="135" t="s">
        <v>1444</v>
      </c>
      <c r="G61" s="1412"/>
      <c r="H61" s="1412"/>
      <c r="I61" s="1412"/>
      <c r="J61" s="133"/>
      <c r="K61" s="1424"/>
      <c r="L61" s="1425"/>
      <c r="M61" s="134"/>
      <c r="N61" s="134"/>
      <c r="O61" s="118"/>
      <c r="P61" s="118" t="s">
        <v>1443</v>
      </c>
      <c r="Q61" s="1426"/>
    </row>
    <row r="62" spans="2:17" s="151" customFormat="1" ht="15">
      <c r="B62" s="118">
        <v>12</v>
      </c>
      <c r="C62" s="134"/>
      <c r="D62" s="118"/>
      <c r="E62" s="118">
        <v>2</v>
      </c>
      <c r="F62" s="135" t="s">
        <v>1445</v>
      </c>
      <c r="G62" s="1417"/>
      <c r="H62" s="1417"/>
      <c r="I62" s="1417"/>
      <c r="J62" s="1418"/>
      <c r="K62" s="1419"/>
      <c r="L62" s="1420"/>
      <c r="M62" s="134"/>
      <c r="N62" s="134"/>
      <c r="O62" s="118"/>
      <c r="P62" s="118"/>
      <c r="Q62" s="1426"/>
    </row>
    <row r="63" spans="2:17" s="151" customFormat="1" ht="15">
      <c r="B63" s="118">
        <v>13</v>
      </c>
      <c r="C63" s="134"/>
      <c r="D63" s="118"/>
      <c r="E63" s="118">
        <v>3</v>
      </c>
      <c r="F63" s="127" t="s">
        <v>1446</v>
      </c>
      <c r="G63" s="1417"/>
      <c r="H63" s="1417"/>
      <c r="I63" s="1417"/>
      <c r="J63" s="1418"/>
      <c r="K63" s="1419"/>
      <c r="L63" s="1420"/>
      <c r="M63" s="134"/>
      <c r="N63" s="134"/>
      <c r="O63" s="118"/>
      <c r="P63" s="118"/>
      <c r="Q63" s="1426"/>
    </row>
    <row r="64" spans="2:17" s="151" customFormat="1" ht="15">
      <c r="B64" s="136"/>
      <c r="C64" s="134"/>
      <c r="D64" s="118"/>
      <c r="E64" s="118">
        <v>4</v>
      </c>
      <c r="F64" s="127"/>
      <c r="G64" s="1417"/>
      <c r="H64" s="1417"/>
      <c r="I64" s="1417"/>
      <c r="J64" s="1418"/>
      <c r="K64" s="1419"/>
      <c r="L64" s="1420"/>
      <c r="M64" s="134"/>
      <c r="N64" s="134"/>
      <c r="O64" s="118"/>
      <c r="P64" s="118"/>
      <c r="Q64" s="1426"/>
    </row>
    <row r="65" spans="2:17" s="151" customFormat="1" ht="15">
      <c r="B65" s="136"/>
      <c r="C65" s="134"/>
      <c r="D65" s="118"/>
      <c r="E65" s="118"/>
      <c r="F65" s="127"/>
      <c r="G65" s="1417"/>
      <c r="H65" s="1417"/>
      <c r="I65" s="1417"/>
      <c r="J65" s="1418"/>
      <c r="K65" s="1419"/>
      <c r="L65" s="1420"/>
      <c r="M65" s="134"/>
      <c r="N65" s="134"/>
      <c r="O65" s="118"/>
      <c r="P65" s="118"/>
      <c r="Q65" s="1426"/>
    </row>
    <row r="66" spans="2:17" s="151" customFormat="1" ht="30">
      <c r="B66" s="118">
        <v>2</v>
      </c>
      <c r="C66" s="134"/>
      <c r="D66" s="118"/>
      <c r="E66" s="189" t="s">
        <v>1447</v>
      </c>
      <c r="F66" s="135" t="s">
        <v>1448</v>
      </c>
      <c r="G66" s="1412"/>
      <c r="H66" s="1412">
        <v>43182</v>
      </c>
      <c r="I66" s="1412"/>
      <c r="J66" s="133"/>
      <c r="K66" s="1424"/>
      <c r="L66" s="1425"/>
      <c r="M66" s="134"/>
      <c r="N66" s="134"/>
      <c r="O66" s="118"/>
      <c r="P66" s="118"/>
      <c r="Q66" s="1426"/>
    </row>
    <row r="67" spans="2:17" s="147" customFormat="1" ht="30">
      <c r="B67" s="118">
        <v>4</v>
      </c>
      <c r="C67" s="134"/>
      <c r="D67" s="189"/>
      <c r="E67" s="179" t="s">
        <v>1449</v>
      </c>
      <c r="F67" s="135" t="s">
        <v>1450</v>
      </c>
      <c r="G67" s="1412"/>
      <c r="H67" s="1412">
        <v>43181</v>
      </c>
      <c r="I67" s="1412"/>
      <c r="J67" s="133" t="s">
        <v>880</v>
      </c>
      <c r="K67" s="1424"/>
      <c r="L67" s="1425"/>
      <c r="M67" s="134"/>
      <c r="N67" s="134"/>
      <c r="O67" s="118"/>
      <c r="P67" s="118"/>
      <c r="Q67" s="1426"/>
    </row>
    <row r="68" spans="2:17" s="147" customFormat="1" ht="75">
      <c r="B68" s="118">
        <v>5</v>
      </c>
      <c r="C68" s="134"/>
      <c r="D68" s="189"/>
      <c r="E68" s="179" t="s">
        <v>1451</v>
      </c>
      <c r="F68" s="135" t="s">
        <v>1452</v>
      </c>
      <c r="G68" s="1412"/>
      <c r="H68" s="1412">
        <v>43181</v>
      </c>
      <c r="I68" s="1412"/>
      <c r="J68" s="133"/>
      <c r="K68" s="1424"/>
      <c r="L68" s="1425">
        <v>5</v>
      </c>
      <c r="M68" s="134"/>
      <c r="N68" s="134"/>
      <c r="O68" s="118"/>
      <c r="P68" s="118"/>
      <c r="Q68" s="1426"/>
    </row>
    <row r="69" spans="2:17" s="147" customFormat="1" ht="90">
      <c r="B69" s="118">
        <v>6</v>
      </c>
      <c r="C69" s="134"/>
      <c r="D69" s="190"/>
      <c r="E69" s="179" t="s">
        <v>1453</v>
      </c>
      <c r="F69" s="135" t="s">
        <v>1454</v>
      </c>
      <c r="G69" s="1412"/>
      <c r="H69" s="1412">
        <v>43181</v>
      </c>
      <c r="I69" s="1412"/>
      <c r="J69" s="133" t="s">
        <v>880</v>
      </c>
      <c r="K69" s="1424"/>
      <c r="L69" s="1425">
        <v>5</v>
      </c>
      <c r="M69" s="134"/>
      <c r="N69" s="134"/>
      <c r="O69" s="118"/>
      <c r="P69" s="118"/>
      <c r="Q69" s="1426"/>
    </row>
    <row r="70" spans="2:17" s="147" customFormat="1" ht="240">
      <c r="B70" s="118">
        <v>7</v>
      </c>
      <c r="C70" s="134"/>
      <c r="D70" s="189"/>
      <c r="E70" s="179" t="s">
        <v>1455</v>
      </c>
      <c r="F70" s="135" t="s">
        <v>1456</v>
      </c>
      <c r="G70" s="1412"/>
      <c r="H70" s="1412">
        <v>43175</v>
      </c>
      <c r="I70" s="1412"/>
      <c r="J70" s="133" t="s">
        <v>1457</v>
      </c>
      <c r="K70" s="1424"/>
      <c r="L70" s="1425">
        <v>3</v>
      </c>
      <c r="M70" s="134"/>
      <c r="N70" s="134"/>
      <c r="O70" s="118"/>
      <c r="P70" s="118" t="s">
        <v>978</v>
      </c>
      <c r="Q70" s="1426"/>
    </row>
    <row r="71" spans="2:17" s="147" customFormat="1" ht="45">
      <c r="B71" s="118">
        <v>8</v>
      </c>
      <c r="C71" s="134"/>
      <c r="D71" s="118"/>
      <c r="E71" s="196" t="s">
        <v>1418</v>
      </c>
      <c r="F71" s="135" t="s">
        <v>1458</v>
      </c>
      <c r="G71" s="1412"/>
      <c r="H71" s="1412"/>
      <c r="I71" s="1412"/>
      <c r="J71" s="133"/>
      <c r="K71" s="1424"/>
      <c r="L71" s="1425"/>
      <c r="M71" s="134"/>
      <c r="N71" s="134"/>
      <c r="O71" s="118"/>
      <c r="P71" s="118"/>
      <c r="Q71" s="1427"/>
    </row>
    <row r="72" spans="2:17" s="147" customFormat="1" ht="15">
      <c r="B72" s="118">
        <v>9</v>
      </c>
      <c r="C72" s="134"/>
      <c r="D72" s="179"/>
      <c r="E72" s="179" t="s">
        <v>52</v>
      </c>
      <c r="F72" s="135"/>
      <c r="G72" s="1412"/>
      <c r="H72" s="1412"/>
      <c r="I72" s="1412"/>
      <c r="J72" s="133"/>
      <c r="K72" s="1424"/>
      <c r="L72" s="1425"/>
      <c r="M72" s="134"/>
      <c r="N72" s="134"/>
      <c r="O72" s="118"/>
      <c r="P72" s="118"/>
      <c r="Q72" s="1426"/>
    </row>
    <row r="73" spans="2:17" s="151" customFormat="1" ht="15">
      <c r="B73" s="136"/>
      <c r="C73" s="134"/>
      <c r="D73" s="118"/>
      <c r="E73" s="118"/>
      <c r="F73" s="127"/>
      <c r="G73" s="1417"/>
      <c r="H73" s="1417"/>
      <c r="I73" s="1417"/>
      <c r="J73" s="1418"/>
      <c r="K73" s="1419"/>
      <c r="L73" s="1420"/>
      <c r="M73" s="134"/>
      <c r="N73" s="134"/>
      <c r="O73" s="118"/>
      <c r="P73" s="118"/>
      <c r="Q73" s="1426"/>
    </row>
    <row r="74" spans="2:17" s="151" customFormat="1" ht="15">
      <c r="B74" s="136"/>
      <c r="C74" s="134"/>
      <c r="D74" s="118"/>
      <c r="E74" s="118"/>
      <c r="F74" s="127"/>
      <c r="G74" s="1417"/>
      <c r="H74" s="1417"/>
      <c r="I74" s="1417"/>
      <c r="J74" s="1418"/>
      <c r="K74" s="1419"/>
      <c r="L74" s="1420"/>
      <c r="M74" s="134"/>
      <c r="N74" s="134"/>
      <c r="O74" s="118"/>
      <c r="P74" s="118"/>
      <c r="Q74" s="1426"/>
    </row>
    <row r="75" spans="2:17" s="151" customFormat="1" ht="15">
      <c r="B75" s="136"/>
      <c r="C75" s="134"/>
      <c r="D75" s="118"/>
      <c r="E75" s="118"/>
      <c r="F75" s="127" t="s">
        <v>1459</v>
      </c>
      <c r="G75" s="1417"/>
      <c r="H75" s="1417"/>
      <c r="I75" s="1417"/>
      <c r="J75" s="1418"/>
      <c r="K75" s="1419"/>
      <c r="L75" s="1420"/>
      <c r="M75" s="134"/>
      <c r="N75" s="134"/>
      <c r="O75" s="118"/>
      <c r="P75" s="118"/>
      <c r="Q75" s="1426"/>
    </row>
    <row r="76" spans="2:17" s="151" customFormat="1" ht="15">
      <c r="B76" s="136"/>
      <c r="C76" s="134"/>
      <c r="D76" s="118"/>
      <c r="E76" s="118"/>
      <c r="F76" s="127" t="s">
        <v>1460</v>
      </c>
      <c r="G76" s="1417"/>
      <c r="H76" s="1417"/>
      <c r="I76" s="1417"/>
      <c r="J76" s="1418"/>
      <c r="K76" s="1419"/>
      <c r="L76" s="1420"/>
      <c r="M76" s="134"/>
      <c r="N76" s="134"/>
      <c r="O76" s="118"/>
      <c r="P76" s="118"/>
      <c r="Q76" s="1426"/>
    </row>
    <row r="77" spans="2:17" s="151" customFormat="1" ht="15">
      <c r="B77" s="136"/>
      <c r="C77" s="134"/>
      <c r="D77" s="118"/>
      <c r="E77" s="118"/>
      <c r="F77" s="127" t="s">
        <v>1461</v>
      </c>
      <c r="G77" s="1417"/>
      <c r="H77" s="1417"/>
      <c r="I77" s="1417"/>
      <c r="J77" s="1418"/>
      <c r="K77" s="1419"/>
      <c r="L77" s="1420"/>
      <c r="M77" s="134"/>
      <c r="N77" s="134"/>
      <c r="O77" s="118"/>
      <c r="P77" s="118"/>
      <c r="Q77" s="1426"/>
    </row>
    <row r="78" spans="2:17" s="151" customFormat="1" ht="15">
      <c r="B78" s="136"/>
      <c r="C78" s="134"/>
      <c r="D78" s="118"/>
      <c r="E78" s="118"/>
      <c r="F78" s="127" t="s">
        <v>1462</v>
      </c>
      <c r="G78" s="1417"/>
      <c r="H78" s="1417"/>
      <c r="I78" s="1417"/>
      <c r="J78" s="1418"/>
      <c r="K78" s="1419"/>
      <c r="L78" s="1420"/>
      <c r="M78" s="134"/>
      <c r="N78" s="134"/>
      <c r="O78" s="118"/>
      <c r="P78" s="118"/>
      <c r="Q78" s="1426"/>
    </row>
    <row r="79" spans="2:17" s="151" customFormat="1" ht="30">
      <c r="B79" s="118">
        <v>10</v>
      </c>
      <c r="C79" s="1428"/>
      <c r="D79" s="118" t="s">
        <v>222</v>
      </c>
      <c r="E79" s="179" t="s">
        <v>222</v>
      </c>
      <c r="F79" s="193" t="s">
        <v>1463</v>
      </c>
      <c r="G79" s="1429"/>
      <c r="H79" s="1429">
        <v>42989</v>
      </c>
      <c r="I79" s="1429"/>
      <c r="J79" s="133"/>
      <c r="K79" s="132"/>
      <c r="L79" s="1420">
        <v>0</v>
      </c>
      <c r="M79" s="136"/>
      <c r="N79" s="1428"/>
      <c r="O79" s="136"/>
      <c r="P79" s="118"/>
      <c r="Q79" s="1426"/>
    </row>
    <row r="80" spans="2:17" s="151" customFormat="1" ht="30">
      <c r="B80" s="118">
        <v>1</v>
      </c>
      <c r="C80" s="189" t="s">
        <v>1447</v>
      </c>
      <c r="D80" s="179" t="s">
        <v>1449</v>
      </c>
      <c r="E80" s="135" t="s">
        <v>1464</v>
      </c>
      <c r="F80" s="1412"/>
      <c r="G80" s="1412">
        <v>43185</v>
      </c>
      <c r="H80" s="1412">
        <v>43195</v>
      </c>
      <c r="I80" s="133" t="s">
        <v>304</v>
      </c>
      <c r="J80" s="1424">
        <v>1</v>
      </c>
      <c r="K80" s="1425"/>
      <c r="L80" s="134"/>
      <c r="M80" s="134"/>
      <c r="N80" s="118"/>
      <c r="O80" s="118"/>
      <c r="P80" s="1426"/>
      <c r="Q80" s="199"/>
    </row>
    <row r="81" spans="2:16" s="147" customFormat="1" ht="30">
      <c r="B81" s="1430">
        <v>1</v>
      </c>
      <c r="C81" s="179" t="s">
        <v>1465</v>
      </c>
      <c r="D81" s="179" t="s">
        <v>1465</v>
      </c>
      <c r="E81" s="135" t="s">
        <v>1466</v>
      </c>
      <c r="F81" s="1412"/>
      <c r="G81" s="1412">
        <v>43175</v>
      </c>
      <c r="H81" s="1412"/>
      <c r="I81" s="133" t="s">
        <v>304</v>
      </c>
      <c r="J81" s="1424">
        <v>1</v>
      </c>
      <c r="K81" s="1425"/>
      <c r="L81" s="134"/>
      <c r="M81" s="134"/>
      <c r="N81" s="118"/>
      <c r="O81" s="118"/>
      <c r="P81" s="1426"/>
    </row>
    <row r="82" spans="2:16" s="151" customFormat="1" ht="30">
      <c r="B82" s="118">
        <v>3</v>
      </c>
      <c r="C82" s="189" t="s">
        <v>1447</v>
      </c>
      <c r="D82" s="179" t="s">
        <v>1449</v>
      </c>
      <c r="E82" s="135" t="s">
        <v>1467</v>
      </c>
      <c r="F82" s="1412"/>
      <c r="G82" s="1412">
        <v>43181</v>
      </c>
      <c r="H82" s="1412">
        <v>43194</v>
      </c>
      <c r="I82" s="133"/>
      <c r="J82" s="1424"/>
      <c r="K82" s="1425">
        <v>0</v>
      </c>
      <c r="L82" s="134"/>
      <c r="M82" s="134"/>
      <c r="N82" s="118"/>
      <c r="O82" s="118"/>
      <c r="P82" s="1426"/>
    </row>
    <row r="83" spans="2:16" s="153" customFormat="1" ht="15">
      <c r="B83" s="181">
        <v>2</v>
      </c>
      <c r="C83" s="181"/>
      <c r="D83" s="180"/>
      <c r="E83" s="183" t="s">
        <v>1468</v>
      </c>
      <c r="F83" s="184"/>
      <c r="G83" s="184"/>
      <c r="H83" s="184">
        <v>43193</v>
      </c>
      <c r="I83" s="185"/>
      <c r="J83" s="186"/>
      <c r="K83" s="187"/>
      <c r="L83" s="188"/>
      <c r="M83" s="188"/>
      <c r="N83" s="181"/>
      <c r="O83" s="181"/>
      <c r="P83" s="182"/>
    </row>
    <row r="84" spans="2:16" s="148" customFormat="1" ht="180">
      <c r="B84" s="1431"/>
      <c r="C84" s="118" t="s">
        <v>1424</v>
      </c>
      <c r="D84" s="192" t="s">
        <v>1425</v>
      </c>
      <c r="E84" s="195" t="s">
        <v>1469</v>
      </c>
      <c r="F84" s="130"/>
      <c r="G84" s="130">
        <v>42996</v>
      </c>
      <c r="H84" s="130"/>
      <c r="I84" s="133"/>
      <c r="J84" s="132">
        <v>0.5</v>
      </c>
      <c r="K84" s="1420">
        <v>2</v>
      </c>
      <c r="L84" s="134"/>
      <c r="M84" s="134"/>
      <c r="N84" s="118"/>
      <c r="O84" s="118" t="s">
        <v>1470</v>
      </c>
      <c r="P84" s="1426" t="s">
        <v>1470</v>
      </c>
    </row>
    <row r="85" spans="2:16" s="150" customFormat="1" ht="135">
      <c r="B85" s="118">
        <v>1</v>
      </c>
      <c r="C85" s="179" t="s">
        <v>1471</v>
      </c>
      <c r="D85" s="179" t="s">
        <v>1472</v>
      </c>
      <c r="E85" s="179" t="s">
        <v>1473</v>
      </c>
      <c r="F85" s="1412">
        <v>43182</v>
      </c>
      <c r="G85" s="1412">
        <v>43181</v>
      </c>
      <c r="H85" s="1412">
        <v>43182</v>
      </c>
      <c r="I85" s="133"/>
      <c r="J85" s="1413">
        <v>1</v>
      </c>
      <c r="K85" s="1414"/>
      <c r="L85" s="1415"/>
      <c r="M85" s="1415"/>
      <c r="N85" s="1416"/>
      <c r="O85" s="118"/>
      <c r="P85" s="1426"/>
    </row>
    <row r="86" spans="2:16" s="148" customFormat="1" ht="45">
      <c r="B86" s="143"/>
      <c r="C86" s="137"/>
      <c r="D86" s="195"/>
      <c r="E86" s="195" t="s">
        <v>1474</v>
      </c>
      <c r="F86" s="1429"/>
      <c r="G86" s="1429">
        <v>43024</v>
      </c>
      <c r="H86" s="1429"/>
      <c r="I86" s="133" t="s">
        <v>1475</v>
      </c>
      <c r="J86" s="132">
        <v>1</v>
      </c>
      <c r="K86" s="1420"/>
      <c r="L86" s="136"/>
      <c r="M86" s="1428"/>
      <c r="N86" s="136"/>
      <c r="O86" s="118"/>
      <c r="P86" s="179"/>
    </row>
    <row r="87" spans="2:16" s="147" customFormat="1" ht="15">
      <c r="B87" s="199"/>
      <c r="C87" s="137" t="s">
        <v>1476</v>
      </c>
      <c r="D87" s="1432"/>
      <c r="E87" s="1432" t="s">
        <v>1477</v>
      </c>
      <c r="F87" s="1417"/>
      <c r="G87" s="1417">
        <v>42996</v>
      </c>
      <c r="H87" s="1417"/>
      <c r="I87" s="1418"/>
      <c r="J87" s="1419">
        <v>0</v>
      </c>
      <c r="K87" s="1420"/>
      <c r="L87" s="118"/>
      <c r="M87" s="134"/>
      <c r="N87" s="118"/>
      <c r="O87" s="118"/>
      <c r="P87" s="179"/>
    </row>
    <row r="88" spans="2:16" s="147" customFormat="1" ht="150">
      <c r="B88" s="199"/>
      <c r="C88" s="137"/>
      <c r="D88" s="1433"/>
      <c r="E88" s="1434" t="s">
        <v>1478</v>
      </c>
      <c r="F88" s="1417"/>
      <c r="G88" s="1417">
        <v>43032</v>
      </c>
      <c r="H88" s="1417"/>
      <c r="I88" s="1418"/>
      <c r="J88" s="1419"/>
      <c r="K88" s="1420"/>
      <c r="L88" s="118"/>
      <c r="M88" s="134"/>
      <c r="N88" s="118"/>
      <c r="O88" s="118"/>
      <c r="P88" s="179"/>
    </row>
    <row r="89" spans="2:16" s="147" customFormat="1" ht="15">
      <c r="B89" s="199"/>
      <c r="C89" s="137"/>
      <c r="D89" s="1435"/>
      <c r="E89" s="1435" t="s">
        <v>1479</v>
      </c>
      <c r="F89" s="1417"/>
      <c r="G89" s="1417">
        <v>43024</v>
      </c>
      <c r="H89" s="1417"/>
      <c r="I89" s="1418"/>
      <c r="J89" s="1419"/>
      <c r="K89" s="1420"/>
      <c r="L89" s="118"/>
      <c r="M89" s="134"/>
      <c r="N89" s="118"/>
      <c r="O89" s="118"/>
      <c r="P89" s="179"/>
    </row>
    <row r="90" spans="2:16" s="148" customFormat="1" ht="30">
      <c r="B90" s="143"/>
      <c r="C90" s="1436" t="s">
        <v>1480</v>
      </c>
      <c r="D90" s="138"/>
      <c r="E90" s="138" t="s">
        <v>1480</v>
      </c>
      <c r="F90" s="1429"/>
      <c r="G90" s="1429">
        <v>42981</v>
      </c>
      <c r="H90" s="1429"/>
      <c r="I90" s="133"/>
      <c r="J90" s="132"/>
      <c r="K90" s="1420"/>
      <c r="L90" s="136"/>
      <c r="M90" s="1428"/>
      <c r="N90" s="136"/>
      <c r="O90" s="118" t="s">
        <v>1481</v>
      </c>
      <c r="P90" s="179" t="s">
        <v>1482</v>
      </c>
    </row>
    <row r="91" spans="2:16" s="148" customFormat="1" ht="30">
      <c r="B91" s="143"/>
      <c r="C91" s="1436" t="s">
        <v>1480</v>
      </c>
      <c r="D91" s="138"/>
      <c r="E91" s="138" t="s">
        <v>1483</v>
      </c>
      <c r="F91" s="130"/>
      <c r="G91" s="130"/>
      <c r="H91" s="130"/>
      <c r="I91" s="133"/>
      <c r="J91" s="132"/>
      <c r="K91" s="1420"/>
      <c r="L91" s="118"/>
      <c r="M91" s="134"/>
      <c r="N91" s="1416"/>
      <c r="O91" s="118"/>
      <c r="P91" s="179"/>
    </row>
    <row r="92" spans="2:16" s="148" customFormat="1" ht="105">
      <c r="B92" s="143"/>
      <c r="C92" s="137" t="s">
        <v>1484</v>
      </c>
      <c r="D92" s="138" t="s">
        <v>1485</v>
      </c>
      <c r="E92" s="138" t="s">
        <v>1486</v>
      </c>
      <c r="F92" s="1429"/>
      <c r="G92" s="1429">
        <v>43010</v>
      </c>
      <c r="H92" s="1429"/>
      <c r="I92" s="133"/>
      <c r="J92" s="132">
        <v>0.1</v>
      </c>
      <c r="K92" s="1420"/>
      <c r="L92" s="136"/>
      <c r="M92" s="1428"/>
      <c r="N92" s="136"/>
      <c r="O92" s="118" t="s">
        <v>1487</v>
      </c>
      <c r="P92" s="179" t="s">
        <v>1488</v>
      </c>
    </row>
    <row r="93" spans="2:16" s="147" customFormat="1" ht="75">
      <c r="B93" s="199"/>
      <c r="C93" s="137"/>
      <c r="D93" s="119"/>
      <c r="E93" s="1437" t="s">
        <v>1489</v>
      </c>
      <c r="F93" s="1417"/>
      <c r="G93" s="1417"/>
      <c r="H93" s="1417"/>
      <c r="I93" s="1418"/>
      <c r="J93" s="1419"/>
      <c r="K93" s="1420"/>
      <c r="L93" s="118"/>
      <c r="M93" s="134"/>
      <c r="N93" s="118"/>
      <c r="O93" s="1438" t="s">
        <v>1490</v>
      </c>
      <c r="P93" s="179" t="s">
        <v>1488</v>
      </c>
    </row>
    <row r="94" spans="2:16" s="147" customFormat="1" ht="120">
      <c r="B94" s="199"/>
      <c r="C94" s="137"/>
      <c r="D94" s="1439"/>
      <c r="E94" s="138" t="s">
        <v>1491</v>
      </c>
      <c r="F94" s="130"/>
      <c r="G94" s="130">
        <v>42996</v>
      </c>
      <c r="H94" s="130"/>
      <c r="I94" s="133"/>
      <c r="J94" s="132">
        <v>0.1</v>
      </c>
      <c r="K94" s="1420"/>
      <c r="L94" s="134"/>
      <c r="M94" s="134"/>
      <c r="N94" s="118"/>
      <c r="O94" s="118" t="s">
        <v>1490</v>
      </c>
      <c r="P94" s="179" t="s">
        <v>1488</v>
      </c>
    </row>
    <row r="95" spans="2:16" s="147" customFormat="1" ht="30">
      <c r="B95" s="199"/>
      <c r="C95" s="1440" t="s">
        <v>335</v>
      </c>
      <c r="D95" s="138" t="s">
        <v>1017</v>
      </c>
      <c r="E95" s="119" t="s">
        <v>1492</v>
      </c>
      <c r="F95" s="1417"/>
      <c r="G95" s="1417"/>
      <c r="H95" s="1417"/>
      <c r="I95" s="1418" t="s">
        <v>17</v>
      </c>
      <c r="J95" s="1419"/>
      <c r="K95" s="1420"/>
      <c r="L95" s="134"/>
      <c r="M95" s="134"/>
      <c r="N95" s="118"/>
      <c r="O95" s="118" t="s">
        <v>1493</v>
      </c>
      <c r="P95" s="179" t="s">
        <v>978</v>
      </c>
    </row>
    <row r="96" spans="2:16" s="148" customFormat="1" ht="60">
      <c r="B96" s="143"/>
      <c r="C96" s="1440" t="s">
        <v>335</v>
      </c>
      <c r="D96" s="138" t="s">
        <v>1017</v>
      </c>
      <c r="E96" s="138" t="s">
        <v>1494</v>
      </c>
      <c r="F96" s="1429"/>
      <c r="G96" s="1429">
        <v>41890</v>
      </c>
      <c r="H96" s="1429"/>
      <c r="I96" s="133"/>
      <c r="J96" s="132">
        <v>0</v>
      </c>
      <c r="K96" s="1420"/>
      <c r="L96" s="136"/>
      <c r="M96" s="1428"/>
      <c r="N96" s="136"/>
      <c r="O96" s="118"/>
      <c r="P96" s="1441"/>
    </row>
    <row r="97" spans="3:16" s="147" customFormat="1" ht="120">
      <c r="C97" s="137"/>
      <c r="D97" s="138"/>
      <c r="E97" s="138" t="s">
        <v>1495</v>
      </c>
      <c r="F97" s="1429">
        <v>42986</v>
      </c>
      <c r="G97" s="1429">
        <v>42975</v>
      </c>
      <c r="H97" s="1429"/>
      <c r="I97" s="133" t="s">
        <v>1496</v>
      </c>
      <c r="J97" s="132">
        <v>0.6</v>
      </c>
      <c r="K97" s="1420">
        <v>0</v>
      </c>
      <c r="L97" s="136">
        <v>16</v>
      </c>
      <c r="M97" s="1428">
        <v>8</v>
      </c>
      <c r="N97" s="136"/>
      <c r="O97" s="118" t="s">
        <v>1497</v>
      </c>
      <c r="P97" s="1441" t="s">
        <v>1498</v>
      </c>
    </row>
    <row r="98" spans="3:16" s="147" customFormat="1" ht="30">
      <c r="C98" s="137"/>
      <c r="D98" s="138" t="s">
        <v>1499</v>
      </c>
      <c r="E98" s="138" t="s">
        <v>1500</v>
      </c>
      <c r="F98" s="1429"/>
      <c r="G98" s="1429"/>
      <c r="H98" s="1429"/>
      <c r="I98" s="133"/>
      <c r="J98" s="132"/>
      <c r="K98" s="1420"/>
      <c r="L98" s="136"/>
      <c r="M98" s="1428"/>
      <c r="N98" s="136"/>
      <c r="O98" s="118"/>
      <c r="P98" s="1441"/>
    </row>
    <row r="99" spans="3:16" s="148" customFormat="1" ht="105">
      <c r="C99" s="137" t="s">
        <v>1501</v>
      </c>
      <c r="D99" s="119" t="s">
        <v>1502</v>
      </c>
      <c r="E99" s="1442" t="s">
        <v>1503</v>
      </c>
      <c r="F99" s="1417"/>
      <c r="G99" s="1417">
        <v>42977</v>
      </c>
      <c r="H99" s="1417"/>
      <c r="I99" s="1418"/>
      <c r="J99" s="1419">
        <v>0.8</v>
      </c>
      <c r="K99" s="1420">
        <v>3</v>
      </c>
      <c r="L99" s="134"/>
      <c r="M99" s="134"/>
      <c r="N99" s="118"/>
      <c r="O99" s="118" t="s">
        <v>1504</v>
      </c>
      <c r="P99" s="179" t="s">
        <v>978</v>
      </c>
    </row>
    <row r="100" spans="3:16" s="148" customFormat="1" ht="105">
      <c r="C100" s="137"/>
      <c r="D100" s="1437" t="s">
        <v>1505</v>
      </c>
      <c r="E100" s="1437" t="s">
        <v>1506</v>
      </c>
      <c r="F100" s="1417"/>
      <c r="G100" s="1417"/>
      <c r="H100" s="1417"/>
      <c r="I100" s="1418"/>
      <c r="J100" s="1419"/>
      <c r="K100" s="1420"/>
      <c r="L100" s="118"/>
      <c r="M100" s="134"/>
      <c r="N100" s="118"/>
      <c r="O100" s="118"/>
      <c r="P100" s="179"/>
    </row>
    <row r="101" spans="3:16" s="148" customFormat="1" ht="30">
      <c r="C101" s="137" t="s">
        <v>1507</v>
      </c>
      <c r="D101" s="138" t="s">
        <v>1508</v>
      </c>
      <c r="E101" s="136" t="s">
        <v>1509</v>
      </c>
      <c r="F101" s="130">
        <v>43045</v>
      </c>
      <c r="G101" s="1417">
        <v>42996</v>
      </c>
      <c r="H101" s="130"/>
      <c r="I101" s="133"/>
      <c r="J101" s="132"/>
      <c r="K101" s="1420"/>
      <c r="L101" s="134"/>
      <c r="M101" s="134"/>
      <c r="N101" s="118"/>
      <c r="O101" s="118" t="s">
        <v>1481</v>
      </c>
      <c r="P101" s="179"/>
    </row>
    <row r="102" spans="3:16" s="148" customFormat="1" ht="75">
      <c r="C102" s="137"/>
      <c r="D102" s="138" t="s">
        <v>1508</v>
      </c>
      <c r="E102" s="1441" t="s">
        <v>1510</v>
      </c>
      <c r="F102" s="130">
        <v>43045</v>
      </c>
      <c r="G102" s="1417"/>
      <c r="H102" s="130"/>
      <c r="I102" s="133"/>
      <c r="J102" s="132">
        <v>1</v>
      </c>
      <c r="K102" s="1420"/>
      <c r="L102" s="134"/>
      <c r="M102" s="134"/>
      <c r="N102" s="118"/>
      <c r="O102" s="118" t="s">
        <v>1481</v>
      </c>
      <c r="P102" s="179"/>
    </row>
    <row r="103" spans="3:16" s="148" customFormat="1" ht="15">
      <c r="C103" s="137"/>
      <c r="D103" s="138"/>
      <c r="E103" s="1441"/>
      <c r="F103" s="130">
        <v>43045</v>
      </c>
      <c r="G103" s="1417"/>
      <c r="H103" s="130"/>
      <c r="I103" s="133"/>
      <c r="J103" s="132"/>
      <c r="K103" s="1420"/>
      <c r="L103" s="134"/>
      <c r="M103" s="134"/>
      <c r="N103" s="118"/>
      <c r="O103" s="118"/>
      <c r="P103" s="179"/>
    </row>
    <row r="104" spans="3:16" s="148" customFormat="1" ht="15">
      <c r="C104" s="137"/>
      <c r="D104" s="138"/>
      <c r="E104" s="1441"/>
      <c r="F104" s="130">
        <v>43045</v>
      </c>
      <c r="G104" s="1417"/>
      <c r="H104" s="130"/>
      <c r="I104" s="133"/>
      <c r="J104" s="132"/>
      <c r="K104" s="1420"/>
      <c r="L104" s="134"/>
      <c r="M104" s="134"/>
      <c r="N104" s="118"/>
      <c r="O104" s="118"/>
      <c r="P104" s="179"/>
    </row>
    <row r="105" spans="3:16" s="148" customFormat="1" ht="135">
      <c r="C105" s="137" t="s">
        <v>1511</v>
      </c>
      <c r="D105" s="138" t="s">
        <v>1508</v>
      </c>
      <c r="E105" s="1441" t="s">
        <v>1512</v>
      </c>
      <c r="F105" s="130">
        <v>43045</v>
      </c>
      <c r="G105" s="1429">
        <v>42981</v>
      </c>
      <c r="H105" s="1429"/>
      <c r="I105" s="133"/>
      <c r="J105" s="132"/>
      <c r="K105" s="1420"/>
      <c r="L105" s="136"/>
      <c r="M105" s="1428"/>
      <c r="N105" s="136"/>
      <c r="O105" s="118" t="s">
        <v>1513</v>
      </c>
      <c r="P105" s="179" t="s">
        <v>1488</v>
      </c>
    </row>
    <row r="106" spans="3:16" s="148" customFormat="1" ht="15">
      <c r="C106" s="137"/>
      <c r="D106" s="136"/>
      <c r="E106" s="136" t="s">
        <v>1514</v>
      </c>
      <c r="F106" s="130"/>
      <c r="G106" s="130"/>
      <c r="H106" s="130"/>
      <c r="I106" s="133"/>
      <c r="J106" s="132"/>
      <c r="K106" s="1420">
        <v>0</v>
      </c>
      <c r="L106" s="134"/>
      <c r="M106" s="134"/>
      <c r="N106" s="118"/>
      <c r="O106" s="118"/>
      <c r="P106" s="179"/>
    </row>
    <row r="107" spans="3:16" s="148" customFormat="1" ht="15">
      <c r="C107" s="137"/>
      <c r="D107" s="1443"/>
      <c r="E107" s="1443" t="s">
        <v>1515</v>
      </c>
      <c r="F107" s="130"/>
      <c r="G107" s="130"/>
      <c r="H107" s="130"/>
      <c r="I107" s="133" t="s">
        <v>1077</v>
      </c>
      <c r="J107" s="132"/>
      <c r="K107" s="1420">
        <v>0</v>
      </c>
      <c r="L107" s="134"/>
      <c r="M107" s="134"/>
      <c r="N107" s="118"/>
      <c r="O107" s="118"/>
      <c r="P107" s="179" t="s">
        <v>1516</v>
      </c>
    </row>
    <row r="108" spans="3:16" s="148" customFormat="1" ht="15">
      <c r="C108" s="137"/>
      <c r="D108" s="1433"/>
      <c r="E108" s="1433" t="s">
        <v>1517</v>
      </c>
      <c r="F108" s="1417"/>
      <c r="G108" s="1417"/>
      <c r="H108" s="1417"/>
      <c r="I108" s="1418"/>
      <c r="J108" s="1419"/>
      <c r="K108" s="1420">
        <v>0</v>
      </c>
      <c r="L108" s="118"/>
      <c r="M108" s="134"/>
      <c r="N108" s="118"/>
      <c r="O108" s="118" t="s">
        <v>1518</v>
      </c>
      <c r="P108" s="1444" t="s">
        <v>1487</v>
      </c>
    </row>
    <row r="109" spans="3:16" s="152" customFormat="1" ht="15">
      <c r="C109" s="137"/>
      <c r="D109" s="136"/>
      <c r="E109" s="136" t="s">
        <v>1514</v>
      </c>
      <c r="F109" s="130"/>
      <c r="G109" s="130"/>
      <c r="H109" s="130"/>
      <c r="I109" s="133"/>
      <c r="J109" s="132"/>
      <c r="K109" s="1420">
        <v>0</v>
      </c>
      <c r="L109" s="134"/>
      <c r="M109" s="134"/>
      <c r="N109" s="118"/>
      <c r="O109" s="118"/>
      <c r="P109" s="179"/>
    </row>
    <row r="110" spans="3:16" s="151" customFormat="1" ht="15">
      <c r="C110" s="137"/>
      <c r="D110" s="1435"/>
      <c r="E110" s="1435" t="s">
        <v>1479</v>
      </c>
      <c r="F110" s="1417"/>
      <c r="G110" s="1417">
        <v>43024</v>
      </c>
      <c r="H110" s="1417"/>
      <c r="I110" s="1418"/>
      <c r="J110" s="1419"/>
      <c r="K110" s="1420"/>
      <c r="L110" s="118"/>
      <c r="M110" s="134"/>
      <c r="N110" s="118"/>
      <c r="O110" s="118"/>
      <c r="P110" s="179"/>
    </row>
    <row r="111" spans="3:16" s="151" customFormat="1" ht="15">
      <c r="C111" s="1445"/>
      <c r="D111" s="199"/>
      <c r="E111" s="199"/>
      <c r="F111" s="1446"/>
      <c r="G111" s="1446"/>
      <c r="H111" s="1446"/>
      <c r="I111" s="1447"/>
      <c r="J111" s="1448"/>
      <c r="K111" s="1449"/>
      <c r="L111" s="1450"/>
      <c r="M111" s="1450"/>
      <c r="N111" s="1445"/>
      <c r="O111" s="1445"/>
      <c r="P111" s="1444"/>
    </row>
    <row r="112" spans="3:16" s="151" customFormat="1" ht="15">
      <c r="C112" s="137"/>
      <c r="D112" s="127"/>
      <c r="E112" s="149" t="s">
        <v>1519</v>
      </c>
      <c r="F112" s="1417"/>
      <c r="G112" s="1417"/>
      <c r="H112" s="1417"/>
      <c r="I112" s="1418"/>
      <c r="J112" s="1419"/>
      <c r="K112" s="1420"/>
      <c r="L112" s="134"/>
      <c r="M112" s="134"/>
      <c r="N112" s="118"/>
      <c r="O112" s="118"/>
      <c r="P112" s="179"/>
    </row>
    <row r="113" spans="3:16" s="151" customFormat="1" ht="15">
      <c r="C113" s="1445"/>
      <c r="D113" s="199" t="s">
        <v>1520</v>
      </c>
      <c r="E113" s="199" t="s">
        <v>1521</v>
      </c>
      <c r="F113" s="1446"/>
      <c r="G113" s="1446"/>
      <c r="H113" s="1446"/>
      <c r="I113" s="1447"/>
      <c r="J113" s="1448"/>
      <c r="K113" s="1449"/>
      <c r="L113" s="1450"/>
      <c r="M113" s="1450"/>
      <c r="N113" s="1445"/>
      <c r="O113" s="1445"/>
      <c r="P113" s="1444"/>
    </row>
    <row r="114" spans="3:16" s="151" customFormat="1" ht="15">
      <c r="C114" s="1445"/>
      <c r="D114" s="199" t="s">
        <v>1522</v>
      </c>
      <c r="E114" s="199" t="s">
        <v>1523</v>
      </c>
      <c r="F114" s="1446"/>
      <c r="G114" s="1446"/>
      <c r="H114" s="1446"/>
      <c r="I114" s="1447"/>
      <c r="J114" s="1448"/>
      <c r="K114" s="1449"/>
      <c r="L114" s="1450"/>
      <c r="M114" s="1450"/>
      <c r="N114" s="1445"/>
      <c r="O114" s="1445"/>
      <c r="P114" s="1444"/>
    </row>
    <row r="115" spans="3:16" s="147" customFormat="1" ht="15">
      <c r="C115" s="1451"/>
      <c r="D115" s="244"/>
      <c r="E115" s="178" t="s">
        <v>1524</v>
      </c>
      <c r="F115" s="1452"/>
      <c r="G115" s="1452"/>
      <c r="H115" s="1452"/>
      <c r="I115" s="1453"/>
      <c r="J115" s="1454"/>
      <c r="K115" s="1455"/>
      <c r="L115" s="1456"/>
      <c r="M115" s="1456"/>
      <c r="N115" s="1457"/>
      <c r="O115" s="178"/>
      <c r="P115" s="244"/>
    </row>
    <row r="116" spans="3:16" s="147" customFormat="1" ht="15">
      <c r="C116" s="137" t="s">
        <v>1525</v>
      </c>
      <c r="D116" s="126" t="s">
        <v>1526</v>
      </c>
      <c r="E116" s="127" t="s">
        <v>1527</v>
      </c>
      <c r="F116" s="1417" t="s">
        <v>1528</v>
      </c>
      <c r="G116" s="1417">
        <v>42917</v>
      </c>
      <c r="H116" s="1417" t="s">
        <v>1528</v>
      </c>
      <c r="I116" s="1418" t="s">
        <v>1496</v>
      </c>
      <c r="J116" s="1419">
        <v>0.2</v>
      </c>
      <c r="K116" s="1420">
        <v>0</v>
      </c>
      <c r="L116" s="134">
        <v>24</v>
      </c>
      <c r="M116" s="134">
        <v>4</v>
      </c>
      <c r="N116" s="118"/>
      <c r="O116" s="118" t="s">
        <v>1481</v>
      </c>
      <c r="P116" s="179" t="s">
        <v>1482</v>
      </c>
    </row>
    <row r="117" spans="3:16" s="147" customFormat="1" ht="75">
      <c r="C117" s="137" t="s">
        <v>1525</v>
      </c>
      <c r="D117" s="126" t="s">
        <v>1526</v>
      </c>
      <c r="E117" s="1442" t="s">
        <v>1529</v>
      </c>
      <c r="F117" s="1417">
        <v>43006</v>
      </c>
      <c r="G117" s="1417">
        <v>42999</v>
      </c>
      <c r="H117" s="1417"/>
      <c r="I117" s="133" t="s">
        <v>17</v>
      </c>
      <c r="J117" s="1419">
        <v>1</v>
      </c>
      <c r="K117" s="1420"/>
      <c r="L117" s="134"/>
      <c r="M117" s="134"/>
      <c r="N117" s="118"/>
      <c r="O117" s="118" t="s">
        <v>1493</v>
      </c>
      <c r="P117" s="179" t="s">
        <v>1482</v>
      </c>
    </row>
    <row r="118" spans="3:16" s="147" customFormat="1" ht="75">
      <c r="C118" s="137" t="s">
        <v>1525</v>
      </c>
      <c r="D118" s="126" t="s">
        <v>1526</v>
      </c>
      <c r="E118" s="1442" t="s">
        <v>1530</v>
      </c>
      <c r="F118" s="1417"/>
      <c r="G118" s="1417">
        <v>43013</v>
      </c>
      <c r="H118" s="1417"/>
      <c r="I118" s="133"/>
      <c r="J118" s="1419">
        <v>0</v>
      </c>
      <c r="K118" s="1420"/>
      <c r="L118" s="134"/>
      <c r="M118" s="134"/>
      <c r="N118" s="118"/>
      <c r="O118" s="118"/>
      <c r="P118" s="179"/>
    </row>
    <row r="119" spans="3:16" s="147" customFormat="1" ht="75">
      <c r="C119" s="137" t="s">
        <v>1525</v>
      </c>
      <c r="D119" s="126" t="s">
        <v>1526</v>
      </c>
      <c r="E119" s="138" t="s">
        <v>1531</v>
      </c>
      <c r="F119" s="130">
        <v>43007</v>
      </c>
      <c r="G119" s="130">
        <v>42996</v>
      </c>
      <c r="H119" s="130"/>
      <c r="I119" s="133" t="s">
        <v>17</v>
      </c>
      <c r="J119" s="132">
        <v>1</v>
      </c>
      <c r="K119" s="1420"/>
      <c r="L119" s="134"/>
      <c r="M119" s="134"/>
      <c r="N119" s="118"/>
      <c r="O119" s="118" t="s">
        <v>1532</v>
      </c>
      <c r="P119" s="179" t="s">
        <v>1482</v>
      </c>
    </row>
    <row r="120" spans="3:16" s="147" customFormat="1" ht="60">
      <c r="C120" s="137" t="s">
        <v>1476</v>
      </c>
      <c r="D120" s="1458" t="s">
        <v>1533</v>
      </c>
      <c r="E120" s="1459" t="s">
        <v>1534</v>
      </c>
      <c r="F120" s="1460"/>
      <c r="G120" s="130">
        <v>42996</v>
      </c>
      <c r="H120" s="1417"/>
      <c r="I120" s="1418"/>
      <c r="J120" s="1419"/>
      <c r="K120" s="1420">
        <v>5</v>
      </c>
      <c r="L120" s="134"/>
      <c r="M120" s="134"/>
      <c r="N120" s="118"/>
      <c r="O120" s="118"/>
      <c r="P120" s="179"/>
    </row>
    <row r="121" spans="3:16" s="147" customFormat="1" ht="15">
      <c r="C121" s="137"/>
      <c r="D121" s="136"/>
      <c r="E121" s="136"/>
      <c r="F121" s="130"/>
      <c r="G121" s="130"/>
      <c r="H121" s="130"/>
      <c r="I121" s="133"/>
      <c r="J121" s="132"/>
      <c r="K121" s="1420"/>
      <c r="L121" s="134"/>
      <c r="M121" s="134"/>
      <c r="N121" s="118"/>
      <c r="O121" s="118"/>
      <c r="P121" s="179"/>
    </row>
    <row r="122" spans="3:16" s="147" customFormat="1" ht="15">
      <c r="C122" s="137"/>
      <c r="D122" s="127"/>
      <c r="E122" s="127"/>
      <c r="F122" s="1417"/>
      <c r="G122" s="1417"/>
      <c r="H122" s="1417"/>
      <c r="I122" s="1418"/>
      <c r="J122" s="1419"/>
      <c r="K122" s="1420"/>
      <c r="L122" s="134"/>
      <c r="M122" s="134"/>
      <c r="N122" s="118"/>
      <c r="O122" s="118"/>
      <c r="P122" s="179"/>
    </row>
    <row r="123" spans="3:16" s="147" customFormat="1" ht="15">
      <c r="C123" s="137"/>
      <c r="D123" s="127"/>
      <c r="E123" s="149" t="s">
        <v>1519</v>
      </c>
      <c r="F123" s="1417"/>
      <c r="G123" s="1417"/>
      <c r="H123" s="1417"/>
      <c r="I123" s="1418"/>
      <c r="J123" s="1419"/>
      <c r="K123" s="1420"/>
      <c r="L123" s="134"/>
      <c r="M123" s="134"/>
      <c r="N123" s="118"/>
      <c r="O123" s="118"/>
      <c r="P123" s="179"/>
    </row>
    <row r="124" spans="3:16" s="151" customFormat="1" ht="60">
      <c r="C124" s="137" t="s">
        <v>1476</v>
      </c>
      <c r="D124" s="1458" t="s">
        <v>1533</v>
      </c>
      <c r="E124" s="1459" t="s">
        <v>1534</v>
      </c>
      <c r="F124" s="1460"/>
      <c r="G124" s="130">
        <v>42996</v>
      </c>
      <c r="H124" s="1417"/>
      <c r="I124" s="1418"/>
      <c r="J124" s="1419"/>
      <c r="K124" s="1420">
        <v>5</v>
      </c>
      <c r="L124" s="134"/>
      <c r="M124" s="134"/>
      <c r="N124" s="118"/>
      <c r="O124" s="118"/>
      <c r="P124" s="179"/>
    </row>
    <row r="125" spans="3:16" s="152" customFormat="1" ht="45">
      <c r="C125" s="137"/>
      <c r="D125" s="195"/>
      <c r="E125" s="195" t="s">
        <v>1474</v>
      </c>
      <c r="F125" s="1429"/>
      <c r="G125" s="1429">
        <v>43024</v>
      </c>
      <c r="H125" s="1429"/>
      <c r="I125" s="133" t="s">
        <v>1475</v>
      </c>
      <c r="J125" s="132">
        <v>1</v>
      </c>
      <c r="K125" s="1420"/>
      <c r="L125" s="136"/>
      <c r="M125" s="1428"/>
      <c r="N125" s="136"/>
      <c r="O125" s="118"/>
      <c r="P125" s="179"/>
    </row>
    <row r="126" spans="3:16" s="151" customFormat="1" ht="15">
      <c r="C126" s="137" t="s">
        <v>1476</v>
      </c>
      <c r="D126" s="1432"/>
      <c r="E126" s="1432" t="s">
        <v>1477</v>
      </c>
      <c r="F126" s="1417"/>
      <c r="G126" s="1417">
        <v>42996</v>
      </c>
      <c r="H126" s="1417"/>
      <c r="I126" s="1418"/>
      <c r="J126" s="1419">
        <v>0</v>
      </c>
      <c r="K126" s="1420"/>
      <c r="L126" s="118"/>
      <c r="M126" s="134"/>
      <c r="N126" s="118"/>
      <c r="O126" s="118"/>
      <c r="P126" s="179"/>
    </row>
    <row r="127" spans="3:16" s="152" customFormat="1" ht="135">
      <c r="C127" s="137" t="s">
        <v>1511</v>
      </c>
      <c r="D127" s="138" t="s">
        <v>1508</v>
      </c>
      <c r="E127" s="1441" t="s">
        <v>1512</v>
      </c>
      <c r="F127" s="130">
        <v>43045</v>
      </c>
      <c r="G127" s="1429">
        <v>42981</v>
      </c>
      <c r="H127" s="1429"/>
      <c r="I127" s="133"/>
      <c r="J127" s="132"/>
      <c r="K127" s="1420"/>
      <c r="L127" s="136"/>
      <c r="M127" s="1428"/>
      <c r="N127" s="136"/>
      <c r="O127" s="118" t="s">
        <v>1513</v>
      </c>
      <c r="P127" s="179" t="s">
        <v>1488</v>
      </c>
    </row>
    <row r="128" spans="3:16" s="151" customFormat="1" ht="15">
      <c r="C128" s="137" t="s">
        <v>1525</v>
      </c>
      <c r="D128" s="126" t="s">
        <v>1526</v>
      </c>
      <c r="E128" s="127" t="s">
        <v>1527</v>
      </c>
      <c r="F128" s="1417" t="s">
        <v>1528</v>
      </c>
      <c r="G128" s="1417">
        <v>42917</v>
      </c>
      <c r="H128" s="1417" t="s">
        <v>1528</v>
      </c>
      <c r="I128" s="1418" t="s">
        <v>1496</v>
      </c>
      <c r="J128" s="1419">
        <v>0.2</v>
      </c>
      <c r="K128" s="1420">
        <v>0</v>
      </c>
      <c r="L128" s="134">
        <v>24</v>
      </c>
      <c r="M128" s="134">
        <v>4</v>
      </c>
      <c r="N128" s="118"/>
      <c r="O128" s="118" t="s">
        <v>1481</v>
      </c>
      <c r="P128" s="179" t="s">
        <v>1482</v>
      </c>
    </row>
    <row r="129" spans="3:16" s="151" customFormat="1" ht="75">
      <c r="C129" s="137" t="s">
        <v>1525</v>
      </c>
      <c r="D129" s="126" t="s">
        <v>1526</v>
      </c>
      <c r="E129" s="1442" t="s">
        <v>1529</v>
      </c>
      <c r="F129" s="1417">
        <v>43006</v>
      </c>
      <c r="G129" s="1417">
        <v>42999</v>
      </c>
      <c r="H129" s="1417"/>
      <c r="I129" s="133" t="s">
        <v>17</v>
      </c>
      <c r="J129" s="1419">
        <v>1</v>
      </c>
      <c r="K129" s="1420"/>
      <c r="L129" s="134"/>
      <c r="M129" s="134"/>
      <c r="N129" s="118"/>
      <c r="O129" s="118" t="s">
        <v>1493</v>
      </c>
      <c r="P129" s="179" t="s">
        <v>1482</v>
      </c>
    </row>
    <row r="130" spans="3:16" s="151" customFormat="1" ht="75">
      <c r="C130" s="137" t="s">
        <v>1525</v>
      </c>
      <c r="D130" s="126" t="s">
        <v>1526</v>
      </c>
      <c r="E130" s="1442" t="s">
        <v>1530</v>
      </c>
      <c r="F130" s="1417"/>
      <c r="G130" s="1417">
        <v>43013</v>
      </c>
      <c r="H130" s="1417"/>
      <c r="I130" s="133"/>
      <c r="J130" s="1419">
        <v>0</v>
      </c>
      <c r="K130" s="1420"/>
      <c r="L130" s="134"/>
      <c r="M130" s="134"/>
      <c r="N130" s="118"/>
      <c r="O130" s="118"/>
      <c r="P130" s="179"/>
    </row>
    <row r="131" spans="3:16" s="151" customFormat="1" ht="75">
      <c r="C131" s="137" t="s">
        <v>1525</v>
      </c>
      <c r="D131" s="126" t="s">
        <v>1526</v>
      </c>
      <c r="E131" s="138" t="s">
        <v>1531</v>
      </c>
      <c r="F131" s="130">
        <v>43007</v>
      </c>
      <c r="G131" s="130">
        <v>42996</v>
      </c>
      <c r="H131" s="130"/>
      <c r="I131" s="133" t="s">
        <v>17</v>
      </c>
      <c r="J131" s="132">
        <v>1</v>
      </c>
      <c r="K131" s="1420"/>
      <c r="L131" s="134"/>
      <c r="M131" s="134"/>
      <c r="N131" s="118"/>
      <c r="O131" s="118" t="s">
        <v>1532</v>
      </c>
      <c r="P131" s="179" t="s">
        <v>1482</v>
      </c>
    </row>
    <row r="132" spans="3:16" s="151" customFormat="1" ht="150">
      <c r="C132" s="137"/>
      <c r="D132" s="1433"/>
      <c r="E132" s="1434" t="s">
        <v>1478</v>
      </c>
      <c r="F132" s="1417"/>
      <c r="G132" s="130">
        <v>43032</v>
      </c>
      <c r="H132" s="1417"/>
      <c r="I132" s="1418"/>
      <c r="J132" s="1419"/>
      <c r="K132" s="1420"/>
      <c r="L132" s="118"/>
      <c r="M132" s="134"/>
      <c r="N132" s="118"/>
      <c r="O132" s="118"/>
      <c r="P132" s="179"/>
    </row>
    <row r="133" spans="3:16" s="152" customFormat="1" ht="30">
      <c r="C133" s="137" t="s">
        <v>1507</v>
      </c>
      <c r="D133" s="138" t="s">
        <v>1508</v>
      </c>
      <c r="E133" s="136" t="s">
        <v>1509</v>
      </c>
      <c r="F133" s="130">
        <v>43045</v>
      </c>
      <c r="G133" s="1417">
        <v>42996</v>
      </c>
      <c r="H133" s="130"/>
      <c r="I133" s="133"/>
      <c r="J133" s="132"/>
      <c r="K133" s="1420"/>
      <c r="L133" s="134"/>
      <c r="M133" s="134"/>
      <c r="N133" s="118"/>
      <c r="O133" s="118" t="s">
        <v>1481</v>
      </c>
      <c r="P133" s="179"/>
    </row>
    <row r="134" spans="3:16" s="152" customFormat="1" ht="75">
      <c r="C134" s="137"/>
      <c r="D134" s="138" t="s">
        <v>1508</v>
      </c>
      <c r="E134" s="1441" t="s">
        <v>1510</v>
      </c>
      <c r="F134" s="130">
        <v>43045</v>
      </c>
      <c r="G134" s="1417"/>
      <c r="H134" s="130"/>
      <c r="I134" s="133"/>
      <c r="J134" s="132">
        <v>1</v>
      </c>
      <c r="K134" s="1420"/>
      <c r="L134" s="134"/>
      <c r="M134" s="134"/>
      <c r="N134" s="118"/>
      <c r="O134" s="118" t="s">
        <v>1481</v>
      </c>
      <c r="P134" s="179"/>
    </row>
    <row r="135" spans="3:16" s="152" customFormat="1" ht="15">
      <c r="C135" s="137"/>
      <c r="D135" s="138"/>
      <c r="E135" s="1441"/>
      <c r="F135" s="130">
        <v>43045</v>
      </c>
      <c r="G135" s="1417"/>
      <c r="H135" s="130"/>
      <c r="I135" s="133"/>
      <c r="J135" s="132"/>
      <c r="K135" s="1420"/>
      <c r="L135" s="134"/>
      <c r="M135" s="134"/>
      <c r="N135" s="118"/>
      <c r="O135" s="118"/>
      <c r="P135" s="179"/>
    </row>
    <row r="136" spans="3:16" s="152" customFormat="1" ht="15">
      <c r="C136" s="137"/>
      <c r="D136" s="138"/>
      <c r="E136" s="1441"/>
      <c r="F136" s="130">
        <v>43045</v>
      </c>
      <c r="G136" s="1417"/>
      <c r="H136" s="130"/>
      <c r="I136" s="133"/>
      <c r="J136" s="132"/>
      <c r="K136" s="1420"/>
      <c r="L136" s="134"/>
      <c r="M136" s="134"/>
      <c r="N136" s="118"/>
      <c r="O136" s="118"/>
      <c r="P136" s="179"/>
    </row>
    <row r="137" spans="3:16" s="152" customFormat="1" ht="30">
      <c r="C137" s="1436" t="s">
        <v>1480</v>
      </c>
      <c r="D137" s="138"/>
      <c r="E137" s="138" t="s">
        <v>1480</v>
      </c>
      <c r="F137" s="1429"/>
      <c r="G137" s="1429">
        <v>42981</v>
      </c>
      <c r="H137" s="1429"/>
      <c r="I137" s="133"/>
      <c r="J137" s="132"/>
      <c r="K137" s="1420"/>
      <c r="L137" s="136"/>
      <c r="M137" s="1428"/>
      <c r="N137" s="136"/>
      <c r="O137" s="118" t="s">
        <v>1481</v>
      </c>
      <c r="P137" s="179" t="s">
        <v>1482</v>
      </c>
    </row>
    <row r="138" spans="3:16" s="152" customFormat="1" ht="30">
      <c r="C138" s="1436" t="s">
        <v>1480</v>
      </c>
      <c r="D138" s="138"/>
      <c r="E138" s="138" t="s">
        <v>1483</v>
      </c>
      <c r="F138" s="130"/>
      <c r="G138" s="130"/>
      <c r="H138" s="130"/>
      <c r="I138" s="133"/>
      <c r="J138" s="132"/>
      <c r="K138" s="1420"/>
      <c r="L138" s="118"/>
      <c r="M138" s="134"/>
      <c r="N138" s="1416"/>
      <c r="O138" s="118"/>
      <c r="P138" s="179"/>
    </row>
    <row r="139" spans="3:16" s="152" customFormat="1" ht="120">
      <c r="C139" s="137" t="s">
        <v>1484</v>
      </c>
      <c r="D139" s="138" t="s">
        <v>1485</v>
      </c>
      <c r="E139" s="138" t="s">
        <v>1535</v>
      </c>
      <c r="F139" s="1429"/>
      <c r="G139" s="1429">
        <v>43010</v>
      </c>
      <c r="H139" s="1429"/>
      <c r="I139" s="133"/>
      <c r="J139" s="132">
        <v>0.1</v>
      </c>
      <c r="K139" s="1420"/>
      <c r="L139" s="136"/>
      <c r="M139" s="1428"/>
      <c r="N139" s="136"/>
      <c r="O139" s="118" t="s">
        <v>1487</v>
      </c>
      <c r="P139" s="179" t="s">
        <v>1488</v>
      </c>
    </row>
    <row r="140" spans="3:16" s="151" customFormat="1" ht="75">
      <c r="C140" s="137"/>
      <c r="D140" s="119"/>
      <c r="E140" s="1437" t="s">
        <v>1489</v>
      </c>
      <c r="F140" s="1417"/>
      <c r="G140" s="1417"/>
      <c r="H140" s="1417"/>
      <c r="I140" s="1418"/>
      <c r="J140" s="1419"/>
      <c r="K140" s="1420"/>
      <c r="L140" s="118"/>
      <c r="M140" s="134"/>
      <c r="N140" s="118"/>
      <c r="O140" s="1438" t="s">
        <v>1490</v>
      </c>
      <c r="P140" s="179" t="s">
        <v>1488</v>
      </c>
    </row>
    <row r="141" spans="3:16" s="151" customFormat="1" ht="120">
      <c r="C141" s="137"/>
      <c r="D141" s="1439"/>
      <c r="E141" s="138" t="s">
        <v>1491</v>
      </c>
      <c r="F141" s="130"/>
      <c r="G141" s="130">
        <v>42996</v>
      </c>
      <c r="H141" s="130"/>
      <c r="I141" s="133"/>
      <c r="J141" s="132">
        <v>0.1</v>
      </c>
      <c r="K141" s="1420"/>
      <c r="L141" s="134"/>
      <c r="M141" s="134"/>
      <c r="N141" s="118"/>
      <c r="O141" s="118" t="s">
        <v>1490</v>
      </c>
      <c r="P141" s="179" t="s">
        <v>1488</v>
      </c>
    </row>
    <row r="142" spans="3:16" s="151" customFormat="1" ht="30">
      <c r="C142" s="1440" t="s">
        <v>335</v>
      </c>
      <c r="D142" s="138" t="s">
        <v>1017</v>
      </c>
      <c r="E142" s="119" t="s">
        <v>1492</v>
      </c>
      <c r="F142" s="1417"/>
      <c r="G142" s="1417"/>
      <c r="H142" s="1417"/>
      <c r="I142" s="1418" t="s">
        <v>17</v>
      </c>
      <c r="J142" s="1419"/>
      <c r="K142" s="1420"/>
      <c r="L142" s="134"/>
      <c r="M142" s="134"/>
      <c r="N142" s="118"/>
      <c r="O142" s="118" t="s">
        <v>1493</v>
      </c>
      <c r="P142" s="179" t="s">
        <v>978</v>
      </c>
    </row>
    <row r="143" spans="3:16" s="152" customFormat="1" ht="60">
      <c r="C143" s="1440" t="s">
        <v>335</v>
      </c>
      <c r="D143" s="138" t="s">
        <v>1017</v>
      </c>
      <c r="E143" s="138" t="s">
        <v>1494</v>
      </c>
      <c r="F143" s="1429"/>
      <c r="G143" s="1429">
        <v>41890</v>
      </c>
      <c r="H143" s="1429"/>
      <c r="I143" s="133"/>
      <c r="J143" s="132">
        <v>0</v>
      </c>
      <c r="K143" s="1420"/>
      <c r="L143" s="136"/>
      <c r="M143" s="1428"/>
      <c r="N143" s="136"/>
      <c r="O143" s="118"/>
      <c r="P143" s="1441"/>
    </row>
    <row r="144" spans="3:16" s="151" customFormat="1" ht="120">
      <c r="C144" s="137"/>
      <c r="D144" s="138"/>
      <c r="E144" s="138" t="s">
        <v>1495</v>
      </c>
      <c r="F144" s="1429">
        <v>42986</v>
      </c>
      <c r="G144" s="1429">
        <v>42975</v>
      </c>
      <c r="H144" s="1429"/>
      <c r="I144" s="133" t="s">
        <v>1496</v>
      </c>
      <c r="J144" s="132">
        <v>0.6</v>
      </c>
      <c r="K144" s="1420">
        <v>0</v>
      </c>
      <c r="L144" s="136">
        <v>16</v>
      </c>
      <c r="M144" s="1428">
        <v>8</v>
      </c>
      <c r="N144" s="136"/>
      <c r="O144" s="118" t="s">
        <v>1497</v>
      </c>
      <c r="P144" s="1441" t="s">
        <v>1498</v>
      </c>
    </row>
    <row r="145" spans="3:16" s="151" customFormat="1" ht="30">
      <c r="C145" s="137"/>
      <c r="D145" s="138" t="s">
        <v>1499</v>
      </c>
      <c r="E145" s="138" t="s">
        <v>1500</v>
      </c>
      <c r="F145" s="1429"/>
      <c r="G145" s="1429"/>
      <c r="H145" s="1429"/>
      <c r="I145" s="133"/>
      <c r="J145" s="132"/>
      <c r="K145" s="1420"/>
      <c r="L145" s="136"/>
      <c r="M145" s="1428"/>
      <c r="N145" s="136"/>
      <c r="O145" s="118"/>
      <c r="P145" s="1441"/>
    </row>
    <row r="146" spans="3:16" s="152" customFormat="1" ht="105">
      <c r="C146" s="137" t="s">
        <v>1501</v>
      </c>
      <c r="D146" s="119" t="s">
        <v>1502</v>
      </c>
      <c r="E146" s="1442" t="s">
        <v>1503</v>
      </c>
      <c r="F146" s="1417"/>
      <c r="G146" s="1417">
        <v>42977</v>
      </c>
      <c r="H146" s="1417"/>
      <c r="I146" s="1418"/>
      <c r="J146" s="1419">
        <v>0.8</v>
      </c>
      <c r="K146" s="1420">
        <v>3</v>
      </c>
      <c r="L146" s="134"/>
      <c r="M146" s="134"/>
      <c r="N146" s="118"/>
      <c r="O146" s="118" t="s">
        <v>1504</v>
      </c>
      <c r="P146" s="179" t="s">
        <v>978</v>
      </c>
    </row>
    <row r="147" spans="3:16" s="152" customFormat="1" ht="105">
      <c r="C147" s="137"/>
      <c r="D147" s="1437" t="s">
        <v>1505</v>
      </c>
      <c r="E147" s="1437" t="s">
        <v>1506</v>
      </c>
      <c r="F147" s="1417"/>
      <c r="G147" s="1417"/>
      <c r="H147" s="1417"/>
      <c r="I147" s="1418"/>
      <c r="J147" s="1419"/>
      <c r="K147" s="1420"/>
      <c r="L147" s="118"/>
      <c r="M147" s="134"/>
      <c r="N147" s="118"/>
      <c r="O147" s="118"/>
      <c r="P147" s="179"/>
    </row>
    <row r="148" spans="3:16" s="152" customFormat="1" ht="15">
      <c r="C148" s="137"/>
      <c r="D148" s="1443"/>
      <c r="E148" s="1443" t="s">
        <v>1515</v>
      </c>
      <c r="F148" s="130"/>
      <c r="G148" s="130"/>
      <c r="H148" s="130"/>
      <c r="I148" s="133" t="s">
        <v>1077</v>
      </c>
      <c r="J148" s="132"/>
      <c r="K148" s="1420">
        <v>0</v>
      </c>
      <c r="L148" s="134"/>
      <c r="M148" s="134"/>
      <c r="N148" s="118"/>
      <c r="O148" s="118"/>
      <c r="P148" s="179" t="s">
        <v>1516</v>
      </c>
    </row>
    <row r="149" spans="3:16" s="152" customFormat="1" ht="15">
      <c r="C149" s="137"/>
      <c r="D149" s="1433"/>
      <c r="E149" s="1433" t="s">
        <v>1517</v>
      </c>
      <c r="F149" s="1417"/>
      <c r="G149" s="1417"/>
      <c r="H149" s="1417"/>
      <c r="I149" s="1418"/>
      <c r="J149" s="1419"/>
      <c r="K149" s="1420">
        <v>0</v>
      </c>
      <c r="L149" s="118"/>
      <c r="M149" s="134"/>
      <c r="N149" s="118"/>
      <c r="O149" s="118" t="s">
        <v>1518</v>
      </c>
      <c r="P149" s="1444" t="s">
        <v>1487</v>
      </c>
    </row>
    <row r="150" spans="3:16" s="152" customFormat="1" ht="120">
      <c r="C150" s="137" t="s">
        <v>1476</v>
      </c>
      <c r="D150" s="1461" t="s">
        <v>1536</v>
      </c>
      <c r="E150" s="1462" t="s">
        <v>1537</v>
      </c>
      <c r="F150" s="130">
        <v>43007</v>
      </c>
      <c r="G150" s="130">
        <v>43007</v>
      </c>
      <c r="H150" s="130">
        <v>43007</v>
      </c>
      <c r="I150" s="133"/>
      <c r="J150" s="132">
        <v>1</v>
      </c>
      <c r="K150" s="1420">
        <v>0</v>
      </c>
      <c r="L150" s="118"/>
      <c r="M150" s="134"/>
      <c r="N150" s="118"/>
      <c r="O150" s="1463" t="s">
        <v>978</v>
      </c>
      <c r="P150" s="179" t="s">
        <v>1538</v>
      </c>
    </row>
    <row r="151" spans="3:16" s="152" customFormat="1" ht="105">
      <c r="C151" s="137" t="s">
        <v>1476</v>
      </c>
      <c r="D151" s="1461" t="s">
        <v>1536</v>
      </c>
      <c r="E151" s="1462" t="s">
        <v>1539</v>
      </c>
      <c r="F151" s="1422"/>
      <c r="G151" s="130">
        <v>43033</v>
      </c>
      <c r="H151" s="130"/>
      <c r="I151" s="133" t="s">
        <v>880</v>
      </c>
      <c r="J151" s="132">
        <v>0.1</v>
      </c>
      <c r="K151" s="1420">
        <v>3</v>
      </c>
      <c r="L151" s="118"/>
      <c r="M151" s="134"/>
      <c r="N151" s="118"/>
      <c r="O151" s="1463"/>
      <c r="P151" s="1464"/>
    </row>
    <row r="152" spans="3:16" s="152" customFormat="1" ht="90">
      <c r="C152" s="137" t="s">
        <v>1476</v>
      </c>
      <c r="D152" s="1461" t="s">
        <v>1536</v>
      </c>
      <c r="E152" s="1462" t="s">
        <v>1540</v>
      </c>
      <c r="F152" s="1422"/>
      <c r="G152" s="130"/>
      <c r="H152" s="130"/>
      <c r="I152" s="1465" t="s">
        <v>1541</v>
      </c>
      <c r="J152" s="132"/>
      <c r="K152" s="1420">
        <v>3</v>
      </c>
      <c r="L152" s="118"/>
      <c r="M152" s="134"/>
      <c r="N152" s="118"/>
      <c r="O152" s="1463"/>
      <c r="P152" s="1464"/>
    </row>
    <row r="153" spans="3:16" s="152" customFormat="1" ht="75">
      <c r="C153" s="137" t="s">
        <v>1476</v>
      </c>
      <c r="D153" s="1461" t="s">
        <v>1536</v>
      </c>
      <c r="E153" s="1462" t="s">
        <v>1542</v>
      </c>
      <c r="F153" s="130"/>
      <c r="G153" s="130">
        <v>43013</v>
      </c>
      <c r="H153" s="130"/>
      <c r="I153" s="133"/>
      <c r="J153" s="132">
        <v>0</v>
      </c>
      <c r="K153" s="1420"/>
      <c r="L153" s="118"/>
      <c r="M153" s="134"/>
      <c r="N153" s="118"/>
      <c r="O153" s="1463" t="s">
        <v>1493</v>
      </c>
      <c r="P153" s="1464" t="s">
        <v>978</v>
      </c>
    </row>
    <row r="154" spans="3:16" s="151" customFormat="1" ht="45">
      <c r="C154" s="1466" t="s">
        <v>1543</v>
      </c>
      <c r="D154" s="197"/>
      <c r="E154" s="1467" t="s">
        <v>1544</v>
      </c>
      <c r="F154" s="1429"/>
      <c r="G154" s="1429">
        <v>116088</v>
      </c>
      <c r="H154" s="1429"/>
      <c r="I154" s="133"/>
      <c r="J154" s="132"/>
      <c r="K154" s="1420"/>
      <c r="L154" s="136"/>
      <c r="M154" s="1428"/>
      <c r="N154" s="136"/>
      <c r="O154" s="118"/>
      <c r="P154" s="1441"/>
    </row>
    <row r="155" spans="3:16" s="151" customFormat="1" ht="60">
      <c r="C155" s="1445" t="s">
        <v>1543</v>
      </c>
      <c r="D155" s="199"/>
      <c r="E155" s="1468" t="s">
        <v>1545</v>
      </c>
      <c r="F155" s="1429"/>
      <c r="G155" s="1429"/>
      <c r="H155" s="1429"/>
      <c r="I155" s="133"/>
      <c r="J155" s="132"/>
      <c r="K155" s="1420"/>
      <c r="L155" s="136"/>
      <c r="M155" s="1428"/>
      <c r="N155" s="136"/>
      <c r="O155" s="118"/>
      <c r="P155" s="1441"/>
    </row>
    <row r="156" spans="3:16" s="151" customFormat="1" ht="15">
      <c r="C156" s="1440" t="s">
        <v>1543</v>
      </c>
      <c r="D156" s="127"/>
      <c r="E156" s="127" t="s">
        <v>1543</v>
      </c>
      <c r="F156" s="1469">
        <v>42987</v>
      </c>
      <c r="G156" s="1469">
        <v>42987</v>
      </c>
      <c r="H156" s="1469"/>
      <c r="I156" s="1418"/>
      <c r="J156" s="1470"/>
      <c r="K156" s="1420">
        <v>0</v>
      </c>
      <c r="L156" s="1415"/>
      <c r="M156" s="1415"/>
      <c r="N156" s="118"/>
      <c r="O156" s="118" t="s">
        <v>1546</v>
      </c>
      <c r="P156" s="179" t="s">
        <v>1482</v>
      </c>
    </row>
    <row r="157" spans="3:16" s="151" customFormat="1" ht="120">
      <c r="C157" s="1440" t="s">
        <v>1543</v>
      </c>
      <c r="D157" s="127"/>
      <c r="E157" s="1442" t="s">
        <v>1547</v>
      </c>
      <c r="F157" s="1469"/>
      <c r="G157" s="1469">
        <v>42987</v>
      </c>
      <c r="H157" s="1469"/>
      <c r="I157" s="1418"/>
      <c r="J157" s="1470"/>
      <c r="K157" s="1420">
        <v>5</v>
      </c>
      <c r="L157" s="1415"/>
      <c r="M157" s="1415"/>
      <c r="N157" s="118"/>
      <c r="O157" s="118" t="s">
        <v>978</v>
      </c>
      <c r="P157" s="179" t="s">
        <v>1487</v>
      </c>
    </row>
    <row r="158" spans="3:16" s="151" customFormat="1" ht="105">
      <c r="C158" s="1440" t="s">
        <v>1543</v>
      </c>
      <c r="D158" s="127"/>
      <c r="E158" s="1442" t="s">
        <v>1548</v>
      </c>
      <c r="F158" s="1469"/>
      <c r="G158" s="1469">
        <v>42987</v>
      </c>
      <c r="H158" s="1469"/>
      <c r="I158" s="1418"/>
      <c r="J158" s="1470"/>
      <c r="K158" s="1420">
        <v>5</v>
      </c>
      <c r="L158" s="1415"/>
      <c r="M158" s="1415"/>
      <c r="N158" s="118"/>
      <c r="O158" s="118" t="s">
        <v>978</v>
      </c>
      <c r="P158" s="179" t="s">
        <v>1487</v>
      </c>
    </row>
    <row r="159" spans="3:16" s="151" customFormat="1" ht="75">
      <c r="C159" s="1440" t="s">
        <v>1543</v>
      </c>
      <c r="D159" s="127"/>
      <c r="E159" s="1442" t="s">
        <v>1549</v>
      </c>
      <c r="F159" s="1469"/>
      <c r="G159" s="1469"/>
      <c r="H159" s="1469"/>
      <c r="I159" s="1418"/>
      <c r="J159" s="1470"/>
      <c r="K159" s="1420">
        <v>0</v>
      </c>
      <c r="L159" s="1415"/>
      <c r="M159" s="1415"/>
      <c r="N159" s="118"/>
      <c r="O159" s="118"/>
      <c r="P159" s="179"/>
    </row>
    <row r="160" spans="3:16" s="151" customFormat="1" ht="15">
      <c r="C160" s="1440" t="s">
        <v>1543</v>
      </c>
      <c r="D160" s="127"/>
      <c r="E160" s="127" t="s">
        <v>1550</v>
      </c>
      <c r="F160" s="1469"/>
      <c r="G160" s="1469">
        <v>42987</v>
      </c>
      <c r="H160" s="1469"/>
      <c r="I160" s="1418"/>
      <c r="J160" s="1470"/>
      <c r="K160" s="1420">
        <v>0</v>
      </c>
      <c r="L160" s="1415"/>
      <c r="M160" s="1415"/>
      <c r="N160" s="118"/>
      <c r="O160" s="118" t="s">
        <v>978</v>
      </c>
      <c r="P160" s="179" t="s">
        <v>1487</v>
      </c>
    </row>
    <row r="161" spans="2:17" s="148" customFormat="1" ht="120">
      <c r="B161" s="143"/>
      <c r="C161" s="137" t="s">
        <v>1476</v>
      </c>
      <c r="D161" s="1461" t="s">
        <v>1536</v>
      </c>
      <c r="E161" s="1462" t="s">
        <v>1537</v>
      </c>
      <c r="F161" s="130">
        <v>43007</v>
      </c>
      <c r="G161" s="130">
        <v>43007</v>
      </c>
      <c r="H161" s="130">
        <v>43007</v>
      </c>
      <c r="I161" s="133"/>
      <c r="J161" s="132">
        <v>1</v>
      </c>
      <c r="K161" s="1420">
        <v>0</v>
      </c>
      <c r="L161" s="118"/>
      <c r="M161" s="134"/>
      <c r="N161" s="118"/>
      <c r="O161" s="1463" t="s">
        <v>978</v>
      </c>
      <c r="P161" s="179" t="s">
        <v>1538</v>
      </c>
      <c r="Q161" s="143"/>
    </row>
    <row r="162" spans="2:17" s="148" customFormat="1" ht="105">
      <c r="B162" s="143"/>
      <c r="C162" s="137" t="s">
        <v>1476</v>
      </c>
      <c r="D162" s="1461" t="s">
        <v>1536</v>
      </c>
      <c r="E162" s="1462" t="s">
        <v>1539</v>
      </c>
      <c r="F162" s="1422"/>
      <c r="G162" s="130">
        <v>43033</v>
      </c>
      <c r="H162" s="130"/>
      <c r="I162" s="133" t="s">
        <v>880</v>
      </c>
      <c r="J162" s="132">
        <v>0.1</v>
      </c>
      <c r="K162" s="1420">
        <v>3</v>
      </c>
      <c r="L162" s="118"/>
      <c r="M162" s="134"/>
      <c r="N162" s="118"/>
      <c r="O162" s="1463"/>
      <c r="P162" s="1464"/>
      <c r="Q162" s="143"/>
    </row>
    <row r="163" spans="2:17" s="148" customFormat="1" ht="90">
      <c r="B163" s="143"/>
      <c r="C163" s="137" t="s">
        <v>1476</v>
      </c>
      <c r="D163" s="1461" t="s">
        <v>1536</v>
      </c>
      <c r="E163" s="1462" t="s">
        <v>1540</v>
      </c>
      <c r="F163" s="1422"/>
      <c r="G163" s="130"/>
      <c r="H163" s="130"/>
      <c r="I163" s="1465" t="s">
        <v>1541</v>
      </c>
      <c r="J163" s="132"/>
      <c r="K163" s="1420">
        <v>3</v>
      </c>
      <c r="L163" s="118"/>
      <c r="M163" s="134"/>
      <c r="N163" s="118"/>
      <c r="O163" s="1463"/>
      <c r="P163" s="1464"/>
      <c r="Q163" s="143"/>
    </row>
    <row r="164" spans="2:17" s="148" customFormat="1" ht="75">
      <c r="B164" s="143"/>
      <c r="C164" s="137" t="s">
        <v>1476</v>
      </c>
      <c r="D164" s="1461" t="s">
        <v>1536</v>
      </c>
      <c r="E164" s="1462" t="s">
        <v>1542</v>
      </c>
      <c r="F164" s="130"/>
      <c r="G164" s="130">
        <v>43013</v>
      </c>
      <c r="H164" s="130"/>
      <c r="I164" s="133"/>
      <c r="J164" s="132">
        <v>0</v>
      </c>
      <c r="K164" s="1420"/>
      <c r="L164" s="118"/>
      <c r="M164" s="134"/>
      <c r="N164" s="118"/>
      <c r="O164" s="1463" t="s">
        <v>1493</v>
      </c>
      <c r="P164" s="1464" t="s">
        <v>978</v>
      </c>
      <c r="Q164" s="143"/>
    </row>
    <row r="165" spans="2:17" s="163" customFormat="1" ht="240">
      <c r="B165" s="155" t="s">
        <v>1476</v>
      </c>
      <c r="C165" s="155" t="s">
        <v>1551</v>
      </c>
      <c r="D165" s="156" t="s">
        <v>1552</v>
      </c>
      <c r="E165" s="157"/>
      <c r="F165" s="158">
        <v>43041</v>
      </c>
      <c r="G165" s="157"/>
      <c r="H165" s="164"/>
      <c r="I165" s="165"/>
      <c r="J165" s="160"/>
      <c r="K165" s="161"/>
      <c r="L165" s="161"/>
      <c r="M165" s="162"/>
      <c r="O165" s="155"/>
    </row>
    <row r="166" spans="2:17" s="153" customFormat="1" ht="105">
      <c r="B166" s="155" t="s">
        <v>1476</v>
      </c>
      <c r="C166" s="155" t="s">
        <v>1553</v>
      </c>
      <c r="D166" s="156" t="s">
        <v>1554</v>
      </c>
      <c r="E166" s="157"/>
      <c r="F166" s="157"/>
      <c r="G166" s="157"/>
      <c r="H166" s="164" t="s">
        <v>1555</v>
      </c>
      <c r="I166" s="165"/>
      <c r="J166" s="160"/>
      <c r="K166" s="161"/>
      <c r="L166" s="161"/>
      <c r="M166" s="162"/>
      <c r="N166" s="163"/>
      <c r="O166" s="155"/>
    </row>
    <row r="167" spans="2:17" s="153" customFormat="1" ht="15">
      <c r="B167" s="163"/>
      <c r="D167" s="175"/>
      <c r="E167" s="171"/>
      <c r="F167" s="171"/>
      <c r="G167" s="171"/>
      <c r="H167" s="172"/>
      <c r="I167" s="167"/>
      <c r="J167" s="173"/>
      <c r="K167" s="174"/>
      <c r="L167" s="174"/>
      <c r="M167" s="163"/>
      <c r="N167" s="163"/>
      <c r="O167" s="155"/>
    </row>
    <row r="168" spans="2:17" s="153" customFormat="1" ht="15">
      <c r="B168" s="163"/>
      <c r="D168" s="175"/>
      <c r="E168" s="171"/>
      <c r="F168" s="171"/>
      <c r="G168" s="171"/>
      <c r="H168" s="172"/>
      <c r="I168" s="167"/>
      <c r="J168" s="173"/>
      <c r="K168" s="174"/>
      <c r="L168" s="174"/>
      <c r="M168" s="163"/>
      <c r="N168" s="163"/>
      <c r="O168" s="155"/>
    </row>
    <row r="169" spans="2:17" s="153" customFormat="1" ht="15">
      <c r="B169" s="163"/>
      <c r="D169" s="175"/>
      <c r="E169" s="171"/>
      <c r="F169" s="171"/>
      <c r="G169" s="171"/>
      <c r="H169" s="172"/>
      <c r="I169" s="167"/>
      <c r="J169" s="173"/>
      <c r="K169" s="174"/>
      <c r="L169" s="174"/>
      <c r="M169" s="163"/>
      <c r="N169" s="163"/>
      <c r="O169" s="155"/>
    </row>
    <row r="170" spans="2:17" s="153" customFormat="1" ht="15">
      <c r="B170" s="168" t="s">
        <v>1543</v>
      </c>
      <c r="D170" s="169" t="s">
        <v>1556</v>
      </c>
      <c r="E170" s="166"/>
      <c r="F170" s="166"/>
      <c r="G170" s="166"/>
      <c r="I170" s="167"/>
    </row>
    <row r="171" spans="2:17" s="153" customFormat="1" ht="60">
      <c r="B171" s="163" t="s">
        <v>1543</v>
      </c>
      <c r="D171" s="170" t="s">
        <v>1545</v>
      </c>
      <c r="E171" s="171"/>
      <c r="F171" s="171"/>
      <c r="G171" s="171"/>
      <c r="H171" s="177" t="s">
        <v>1557</v>
      </c>
      <c r="I171" s="167">
        <v>1</v>
      </c>
      <c r="J171" s="173"/>
      <c r="K171" s="174"/>
      <c r="L171" s="174"/>
      <c r="M171" s="163"/>
      <c r="N171" s="163"/>
      <c r="O171" s="155"/>
    </row>
    <row r="172" spans="2:17" s="153" customFormat="1" ht="90">
      <c r="D172" s="1471" t="s">
        <v>1558</v>
      </c>
      <c r="E172" s="166"/>
      <c r="F172" s="166">
        <v>43039</v>
      </c>
      <c r="G172" s="166">
        <v>43041</v>
      </c>
      <c r="H172" s="163" t="s">
        <v>17</v>
      </c>
      <c r="I172" s="167">
        <v>1</v>
      </c>
    </row>
    <row r="173" spans="2:17" s="153" customFormat="1" ht="75">
      <c r="D173" s="1471" t="s">
        <v>1559</v>
      </c>
      <c r="E173" s="166"/>
      <c r="F173" s="166">
        <v>43039</v>
      </c>
      <c r="G173" s="166">
        <v>43046</v>
      </c>
      <c r="H173" s="163" t="s">
        <v>17</v>
      </c>
      <c r="I173" s="167">
        <v>1</v>
      </c>
    </row>
    <row r="174" spans="2:17" s="153" customFormat="1" ht="195">
      <c r="D174" s="156" t="s">
        <v>1560</v>
      </c>
      <c r="E174" s="166"/>
      <c r="F174" s="166">
        <v>43035</v>
      </c>
      <c r="G174" s="166"/>
      <c r="I174" s="167">
        <v>1</v>
      </c>
    </row>
    <row r="175" spans="2:17" s="154" customFormat="1" ht="105">
      <c r="B175" s="1445">
        <v>1</v>
      </c>
      <c r="C175" s="137" t="s">
        <v>1476</v>
      </c>
      <c r="D175" s="1461" t="s">
        <v>1536</v>
      </c>
      <c r="E175" s="1462" t="s">
        <v>1539</v>
      </c>
      <c r="F175" s="1422"/>
      <c r="G175" s="130">
        <v>43046</v>
      </c>
      <c r="H175" s="130"/>
      <c r="I175" s="133" t="s">
        <v>1561</v>
      </c>
      <c r="J175" s="132">
        <v>0.1</v>
      </c>
      <c r="K175" s="1420">
        <v>3</v>
      </c>
      <c r="L175" s="118"/>
      <c r="M175" s="134"/>
      <c r="N175" s="118"/>
      <c r="O175" s="1463"/>
      <c r="P175" s="1464"/>
      <c r="Q175" s="143"/>
    </row>
    <row r="176" spans="2:17" s="163" customFormat="1" ht="409.5">
      <c r="B176" s="163">
        <v>2</v>
      </c>
      <c r="C176" s="155" t="s">
        <v>1562</v>
      </c>
      <c r="D176" s="155" t="s">
        <v>1563</v>
      </c>
      <c r="E176" s="156" t="s">
        <v>1564</v>
      </c>
      <c r="F176" s="157"/>
      <c r="G176" s="158">
        <v>43041</v>
      </c>
      <c r="H176" s="157"/>
      <c r="I176" s="176" t="s">
        <v>1565</v>
      </c>
      <c r="J176" s="159">
        <v>1</v>
      </c>
      <c r="K176" s="160"/>
      <c r="L176" s="161"/>
      <c r="M176" s="161"/>
      <c r="N176" s="162" t="s">
        <v>1566</v>
      </c>
      <c r="P176" s="155"/>
      <c r="Q176" s="163" t="s">
        <v>1567</v>
      </c>
    </row>
    <row r="177" spans="1:17" s="72" customFormat="1" ht="15">
      <c r="A177" s="197"/>
      <c r="B177" s="1445">
        <v>3</v>
      </c>
      <c r="D177" s="73"/>
      <c r="E177" s="74" t="s">
        <v>1568</v>
      </c>
      <c r="F177" s="75">
        <v>42978</v>
      </c>
      <c r="G177" s="75">
        <v>42977</v>
      </c>
      <c r="H177" s="75">
        <v>42978</v>
      </c>
      <c r="I177" s="76" t="s">
        <v>1569</v>
      </c>
      <c r="J177" s="77">
        <v>1</v>
      </c>
      <c r="K177" s="78">
        <v>3</v>
      </c>
      <c r="L177" s="79">
        <v>40</v>
      </c>
      <c r="M177" s="79">
        <v>8</v>
      </c>
      <c r="N177" s="80" t="s">
        <v>1570</v>
      </c>
      <c r="O177" s="80"/>
      <c r="P177" s="80" t="s">
        <v>1571</v>
      </c>
    </row>
    <row r="178" spans="1:17" s="72" customFormat="1" ht="15">
      <c r="A178" s="197"/>
      <c r="B178" s="163">
        <v>4</v>
      </c>
      <c r="D178" s="73"/>
      <c r="E178" s="81" t="s">
        <v>1572</v>
      </c>
      <c r="F178" s="82">
        <v>42978</v>
      </c>
      <c r="G178" s="82">
        <v>42978</v>
      </c>
      <c r="H178" s="82">
        <v>42978</v>
      </c>
      <c r="I178" s="83" t="s">
        <v>17</v>
      </c>
      <c r="J178" s="84">
        <v>1</v>
      </c>
      <c r="K178" s="85" t="s">
        <v>61</v>
      </c>
      <c r="L178" s="86"/>
      <c r="M178" s="86"/>
      <c r="N178" s="87"/>
      <c r="O178" s="87"/>
      <c r="P178" s="87"/>
    </row>
    <row r="179" spans="1:17" s="72" customFormat="1" ht="15">
      <c r="A179" s="197"/>
      <c r="B179" s="1445">
        <v>5</v>
      </c>
      <c r="D179" s="73"/>
      <c r="E179" s="72" t="s">
        <v>1573</v>
      </c>
      <c r="F179" s="88"/>
      <c r="G179" s="88">
        <v>42976</v>
      </c>
      <c r="H179" s="88">
        <v>42979</v>
      </c>
      <c r="I179" s="89" t="s">
        <v>1496</v>
      </c>
      <c r="J179" s="90">
        <v>1</v>
      </c>
      <c r="K179" s="91">
        <v>1</v>
      </c>
      <c r="L179" s="92"/>
      <c r="M179" s="92"/>
      <c r="N179" s="73"/>
      <c r="O179" s="73"/>
      <c r="P179" s="73"/>
    </row>
    <row r="180" spans="1:17" s="72" customFormat="1" ht="15">
      <c r="A180" s="197"/>
      <c r="B180" s="163">
        <v>6</v>
      </c>
      <c r="C180" s="73">
        <v>3</v>
      </c>
      <c r="D180" s="73"/>
      <c r="E180" s="81" t="s">
        <v>1574</v>
      </c>
      <c r="F180" s="82">
        <v>42986</v>
      </c>
      <c r="G180" s="82">
        <v>42977</v>
      </c>
      <c r="H180" s="82"/>
      <c r="I180" s="93" t="s">
        <v>1569</v>
      </c>
      <c r="J180" s="84">
        <v>1</v>
      </c>
      <c r="K180" s="85"/>
      <c r="L180" s="86"/>
      <c r="M180" s="86"/>
      <c r="N180" s="87"/>
      <c r="O180" s="87"/>
      <c r="P180" s="87"/>
    </row>
    <row r="181" spans="1:17" s="97" customFormat="1" ht="90">
      <c r="A181" s="198"/>
      <c r="B181" s="1445">
        <v>7</v>
      </c>
      <c r="C181" s="73"/>
      <c r="D181" s="73"/>
      <c r="E181" s="94" t="s">
        <v>1575</v>
      </c>
      <c r="F181" s="95"/>
      <c r="G181" s="95">
        <v>42989</v>
      </c>
      <c r="H181" s="95"/>
      <c r="I181" s="89"/>
      <c r="J181" s="96"/>
      <c r="K181" s="89"/>
      <c r="L181" s="92"/>
      <c r="M181" s="92"/>
      <c r="N181" s="73"/>
      <c r="O181" s="73" t="s">
        <v>1417</v>
      </c>
      <c r="Q181" s="98" t="s">
        <v>1576</v>
      </c>
    </row>
    <row r="182" spans="1:17" s="97" customFormat="1" ht="60">
      <c r="A182" s="198"/>
      <c r="B182" s="163">
        <v>8</v>
      </c>
      <c r="C182" s="73"/>
      <c r="D182" s="73"/>
      <c r="E182" s="99" t="s">
        <v>1577</v>
      </c>
      <c r="F182" s="100">
        <v>42983</v>
      </c>
      <c r="G182" s="100">
        <v>42982</v>
      </c>
      <c r="H182" s="100">
        <v>42983</v>
      </c>
      <c r="I182" s="83"/>
      <c r="J182" s="101">
        <v>1</v>
      </c>
      <c r="K182" s="83"/>
      <c r="L182" s="102"/>
      <c r="M182" s="103"/>
      <c r="N182" s="102"/>
      <c r="O182" s="102"/>
      <c r="P182" s="102"/>
    </row>
    <row r="183" spans="1:17" s="72" customFormat="1" ht="15">
      <c r="A183" s="197"/>
      <c r="B183" s="1445">
        <v>9</v>
      </c>
      <c r="C183" s="73"/>
      <c r="D183" s="73"/>
      <c r="E183" s="104" t="s">
        <v>1578</v>
      </c>
      <c r="F183" s="105"/>
      <c r="G183" s="105"/>
      <c r="H183" s="105"/>
      <c r="I183" s="83" t="s">
        <v>17</v>
      </c>
      <c r="J183" s="106">
        <v>1</v>
      </c>
      <c r="K183" s="107"/>
      <c r="L183" s="103"/>
      <c r="M183" s="103"/>
      <c r="N183" s="102"/>
      <c r="O183" s="102"/>
      <c r="P183" s="102"/>
    </row>
    <row r="184" spans="1:17" s="72" customFormat="1" ht="15">
      <c r="A184" s="197"/>
      <c r="B184" s="163">
        <v>10</v>
      </c>
      <c r="C184" s="73"/>
      <c r="D184" s="73"/>
      <c r="E184" s="81" t="s">
        <v>1579</v>
      </c>
      <c r="F184" s="88">
        <v>42983</v>
      </c>
      <c r="G184" s="88"/>
      <c r="H184" s="88">
        <v>42985</v>
      </c>
      <c r="I184" s="89" t="s">
        <v>1496</v>
      </c>
      <c r="J184" s="90">
        <v>1</v>
      </c>
      <c r="K184" s="91">
        <v>1</v>
      </c>
      <c r="L184" s="73">
        <v>16</v>
      </c>
      <c r="M184" s="92">
        <v>8</v>
      </c>
      <c r="N184" s="73"/>
      <c r="O184" s="73" t="s">
        <v>1580</v>
      </c>
      <c r="P184" s="73"/>
    </row>
    <row r="185" spans="1:17" s="97" customFormat="1" ht="60">
      <c r="A185" s="198"/>
      <c r="B185" s="1445">
        <v>11</v>
      </c>
      <c r="C185" s="73"/>
      <c r="D185" s="108"/>
      <c r="E185" s="109" t="s">
        <v>1581</v>
      </c>
      <c r="F185" s="110" t="s">
        <v>1528</v>
      </c>
      <c r="G185" s="110">
        <v>42977</v>
      </c>
      <c r="H185" s="110">
        <v>42979</v>
      </c>
      <c r="I185" s="83" t="s">
        <v>17</v>
      </c>
      <c r="J185" s="111">
        <v>1</v>
      </c>
      <c r="K185" s="112" t="s">
        <v>61</v>
      </c>
      <c r="L185" s="113"/>
      <c r="M185" s="113"/>
      <c r="N185" s="114"/>
      <c r="O185" s="114"/>
      <c r="P185" s="114"/>
      <c r="Q185" s="115"/>
    </row>
    <row r="186" spans="1:17" s="97" customFormat="1" ht="15">
      <c r="A186" s="198"/>
      <c r="B186" s="163">
        <v>12</v>
      </c>
      <c r="C186" s="73"/>
      <c r="D186" s="74"/>
      <c r="E186" s="74" t="s">
        <v>1582</v>
      </c>
      <c r="F186" s="75">
        <v>42999</v>
      </c>
      <c r="G186" s="75">
        <v>42999</v>
      </c>
      <c r="H186" s="75">
        <v>42999</v>
      </c>
      <c r="I186" s="76"/>
      <c r="J186" s="77">
        <v>1</v>
      </c>
      <c r="K186" s="116"/>
      <c r="L186" s="80"/>
      <c r="M186" s="79"/>
      <c r="N186" s="80"/>
      <c r="O186" s="1472" t="s">
        <v>1583</v>
      </c>
      <c r="Q186" s="117" t="s">
        <v>1584</v>
      </c>
    </row>
    <row r="187" spans="1:17" s="127" customFormat="1" ht="15">
      <c r="A187" s="199"/>
      <c r="B187" s="1445">
        <v>13</v>
      </c>
      <c r="C187" s="118"/>
      <c r="D187" s="119"/>
      <c r="E187" s="119" t="s">
        <v>1585</v>
      </c>
      <c r="F187" s="120">
        <v>42998</v>
      </c>
      <c r="G187" s="120">
        <v>42982</v>
      </c>
      <c r="H187" s="120" t="s">
        <v>1528</v>
      </c>
      <c r="I187" s="121" t="s">
        <v>1586</v>
      </c>
      <c r="J187" s="122">
        <v>1</v>
      </c>
      <c r="K187" s="123">
        <v>1</v>
      </c>
      <c r="L187" s="124"/>
      <c r="M187" s="124"/>
      <c r="N187" s="125"/>
      <c r="O187" s="125"/>
      <c r="P187" s="125"/>
      <c r="Q187" s="126"/>
    </row>
    <row r="188" spans="1:17" s="136" customFormat="1" ht="180">
      <c r="A188" s="143"/>
      <c r="B188" s="163">
        <v>14</v>
      </c>
      <c r="C188" s="118" t="s">
        <v>1476</v>
      </c>
      <c r="D188" s="128"/>
      <c r="E188" s="129" t="s">
        <v>1587</v>
      </c>
      <c r="F188" s="130">
        <v>42984</v>
      </c>
      <c r="G188" s="130">
        <v>42982</v>
      </c>
      <c r="H188" s="130">
        <v>42985</v>
      </c>
      <c r="I188" s="131" t="s">
        <v>17</v>
      </c>
      <c r="J188" s="132">
        <v>1</v>
      </c>
      <c r="K188" s="133"/>
      <c r="L188" s="134"/>
      <c r="M188" s="134"/>
      <c r="N188" s="118"/>
      <c r="O188" s="118"/>
      <c r="P188" s="118" t="s">
        <v>1588</v>
      </c>
      <c r="Q188" s="135" t="s">
        <v>1589</v>
      </c>
    </row>
    <row r="189" spans="1:17" s="143" customFormat="1" ht="45">
      <c r="B189" s="1445">
        <v>15</v>
      </c>
      <c r="C189" s="137" t="s">
        <v>1501</v>
      </c>
      <c r="D189" s="119" t="s">
        <v>1502</v>
      </c>
      <c r="E189" s="138" t="s">
        <v>1590</v>
      </c>
      <c r="F189" s="139">
        <v>42986</v>
      </c>
      <c r="G189" s="139">
        <v>42985</v>
      </c>
      <c r="H189" s="139"/>
      <c r="I189" s="140" t="s">
        <v>17</v>
      </c>
      <c r="J189" s="141">
        <v>1</v>
      </c>
      <c r="K189" s="121"/>
      <c r="L189" s="125"/>
      <c r="M189" s="124"/>
      <c r="N189" s="125"/>
      <c r="O189" s="125" t="s">
        <v>1504</v>
      </c>
      <c r="P189" s="125" t="s">
        <v>978</v>
      </c>
      <c r="Q189" s="142"/>
    </row>
    <row r="190" spans="1:17" s="72" customFormat="1" ht="180">
      <c r="A190" s="197"/>
      <c r="B190" s="163">
        <v>16</v>
      </c>
      <c r="D190" s="117" t="s">
        <v>1019</v>
      </c>
      <c r="E190" s="144" t="s">
        <v>1591</v>
      </c>
      <c r="I190" s="73"/>
      <c r="J190" s="72">
        <v>100</v>
      </c>
    </row>
    <row r="191" spans="1:17" s="145" customFormat="1" ht="150">
      <c r="A191" s="143"/>
      <c r="B191" s="1445">
        <v>17</v>
      </c>
      <c r="C191" s="137" t="s">
        <v>1476</v>
      </c>
      <c r="D191" s="138" t="s">
        <v>1592</v>
      </c>
      <c r="E191" s="138" t="s">
        <v>1593</v>
      </c>
      <c r="F191" s="139">
        <v>43006</v>
      </c>
      <c r="G191" s="139">
        <v>43006</v>
      </c>
      <c r="H191" s="139">
        <v>43006</v>
      </c>
      <c r="I191" s="121" t="s">
        <v>1475</v>
      </c>
      <c r="J191" s="141">
        <v>1</v>
      </c>
      <c r="K191" s="121"/>
      <c r="L191" s="125"/>
      <c r="M191" s="124"/>
      <c r="N191" s="1473" t="s">
        <v>1441</v>
      </c>
      <c r="O191" s="125" t="s">
        <v>1594</v>
      </c>
      <c r="P191" s="125"/>
      <c r="Q191" s="142" t="s">
        <v>1595</v>
      </c>
    </row>
    <row r="192" spans="1:17" s="145" customFormat="1" ht="45">
      <c r="A192" s="143"/>
      <c r="B192" s="163">
        <v>18</v>
      </c>
      <c r="C192" s="137" t="s">
        <v>1424</v>
      </c>
      <c r="D192" s="192" t="s">
        <v>1425</v>
      </c>
      <c r="E192" s="192" t="s">
        <v>1596</v>
      </c>
      <c r="F192" s="130">
        <v>43024</v>
      </c>
      <c r="G192" s="130">
        <v>43004</v>
      </c>
      <c r="H192" s="130">
        <v>43024</v>
      </c>
      <c r="I192" s="133"/>
      <c r="J192" s="132">
        <v>1</v>
      </c>
      <c r="K192" s="133"/>
      <c r="L192" s="134"/>
      <c r="M192" s="134"/>
      <c r="N192" s="118"/>
      <c r="O192" s="118" t="s">
        <v>978</v>
      </c>
      <c r="P192" s="118" t="s">
        <v>1597</v>
      </c>
      <c r="Q192" s="1474" t="s">
        <v>1598</v>
      </c>
    </row>
    <row r="193" spans="1:16" s="146" customFormat="1" ht="60">
      <c r="A193" s="199"/>
      <c r="B193" s="1445">
        <v>19</v>
      </c>
      <c r="C193" s="137" t="s">
        <v>1525</v>
      </c>
      <c r="D193" s="126" t="s">
        <v>1526</v>
      </c>
      <c r="E193" s="1437" t="s">
        <v>1599</v>
      </c>
      <c r="F193" s="1417" t="s">
        <v>1528</v>
      </c>
      <c r="G193" s="1417">
        <v>42979</v>
      </c>
      <c r="H193" s="1417">
        <v>43003</v>
      </c>
      <c r="I193" s="133" t="s">
        <v>1475</v>
      </c>
      <c r="J193" s="1419">
        <v>1</v>
      </c>
      <c r="K193" s="118">
        <v>0</v>
      </c>
      <c r="L193" s="134"/>
      <c r="M193" s="134"/>
      <c r="N193" s="118"/>
      <c r="O193" s="118"/>
      <c r="P193" s="179"/>
    </row>
    <row r="194" spans="1:16" s="146" customFormat="1" ht="15">
      <c r="A194" s="199"/>
      <c r="B194" s="163">
        <v>20</v>
      </c>
      <c r="C194" s="137" t="s">
        <v>1525</v>
      </c>
      <c r="D194" s="126" t="s">
        <v>1526</v>
      </c>
      <c r="E194" s="119" t="s">
        <v>1600</v>
      </c>
      <c r="F194" s="1417">
        <v>43011</v>
      </c>
      <c r="G194" s="1417">
        <v>43011</v>
      </c>
      <c r="H194" s="1417">
        <v>43011</v>
      </c>
      <c r="I194" s="133" t="s">
        <v>17</v>
      </c>
      <c r="J194" s="1419">
        <v>1</v>
      </c>
      <c r="K194" s="118"/>
      <c r="L194" s="134"/>
      <c r="M194" s="134"/>
      <c r="N194" s="118"/>
      <c r="O194" s="118"/>
      <c r="P194" s="179"/>
    </row>
    <row r="195" spans="1:16" s="72" customFormat="1" ht="15">
      <c r="A195" s="197"/>
      <c r="B195" s="1445">
        <v>21</v>
      </c>
      <c r="I195" s="73"/>
    </row>
    <row r="196" spans="1:16" s="72" customFormat="1" ht="15">
      <c r="A196" s="197"/>
      <c r="B196" s="163">
        <v>22</v>
      </c>
      <c r="I196" s="73"/>
    </row>
    <row r="197" spans="1:16" s="72" customFormat="1" ht="15">
      <c r="A197" s="197"/>
      <c r="B197" s="1445">
        <v>23</v>
      </c>
      <c r="I197" s="73"/>
    </row>
    <row r="198" spans="1:16" s="72" customFormat="1" ht="15">
      <c r="A198" s="197"/>
      <c r="B198" s="163">
        <v>24</v>
      </c>
      <c r="I198" s="73"/>
    </row>
    <row r="199" spans="1:16" s="72" customFormat="1" ht="15">
      <c r="A199" s="197"/>
      <c r="B199" s="1445">
        <v>25</v>
      </c>
      <c r="I199" s="73"/>
    </row>
    <row r="200" spans="1:16" s="72" customFormat="1" ht="15">
      <c r="A200" s="197"/>
      <c r="B200" s="163">
        <v>26</v>
      </c>
      <c r="I200" s="73"/>
    </row>
    <row r="201" spans="1:16" s="72" customFormat="1" ht="15">
      <c r="A201" s="197"/>
      <c r="B201" s="1445">
        <v>27</v>
      </c>
      <c r="I201" s="73"/>
    </row>
  </sheetData>
  <autoFilter ref="A1:M244" xr:uid="{00000000-0009-0000-0000-000000000000}"/>
  <conditionalFormatting sqref="F166 F17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 G8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10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G110 G112:G1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3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:G1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:G15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:G156 G158:G16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:G16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:G19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3 H25:H39 H41:H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:H54 H56:H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2:H1048576 H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66 I170:I17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66 I17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:I1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 J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 J8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:J8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10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6:J10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9:J110 J112:J1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:J12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8:J13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:J13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7:J1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:J15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4:J156 J158:J16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:J16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:J166 J17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:J188 J190 J195:J20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3:J19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3 K25:K39 K41:K42 K47:K53 K56:K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K46 K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8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:K10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:K10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 K112:K1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6:K12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5:K1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8:K13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3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7:K14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5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4:K156 K158:K16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1:K16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 L25:L39 L41:L54 L56:L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O186" r:id="rId1" xr:uid="{00000000-0004-0000-0100-000000000000}"/>
    <hyperlink ref="D14" r:id="rId2" xr:uid="{AD2EF2AB-55A4-4CEB-B75A-DD9C8384A9C0}"/>
  </hyperlinks>
  <pageMargins left="0.7" right="0.7" top="0.75" bottom="0.75" header="0.3" footer="0.3"/>
  <pageSetup paperSize="9" scale="32" fitToHeight="0"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opLeftCell="A10" workbookViewId="0">
      <selection activeCell="G11" sqref="G11"/>
    </sheetView>
  </sheetViews>
  <sheetFormatPr defaultRowHeight="15"/>
  <cols>
    <col min="2" max="2" width="19.85546875" customWidth="1"/>
    <col min="5" max="5" width="36" bestFit="1" customWidth="1"/>
    <col min="7" max="7" width="10.7109375" bestFit="1" customWidth="1"/>
  </cols>
  <sheetData>
    <row r="1" spans="1:16" s="1" customFormat="1">
      <c r="A1" s="1" t="s">
        <v>1601</v>
      </c>
      <c r="B1" s="1" t="s">
        <v>1602</v>
      </c>
      <c r="C1" s="2" t="s">
        <v>829</v>
      </c>
      <c r="D1" s="2" t="s">
        <v>1603</v>
      </c>
      <c r="E1" s="3" t="s">
        <v>1604</v>
      </c>
      <c r="F1" s="3"/>
      <c r="H1" s="1" t="s">
        <v>1605</v>
      </c>
      <c r="I1" s="1" t="s">
        <v>1602</v>
      </c>
      <c r="J1" s="4" t="s">
        <v>1606</v>
      </c>
    </row>
    <row r="2" spans="1:16" s="226" customFormat="1" ht="157.5">
      <c r="A2" s="217"/>
      <c r="B2" s="218"/>
      <c r="C2" s="219"/>
      <c r="D2" s="219"/>
      <c r="E2" s="239" t="s">
        <v>1607</v>
      </c>
      <c r="F2" s="220"/>
      <c r="G2" s="220">
        <v>43343</v>
      </c>
      <c r="H2" s="220"/>
      <c r="I2" s="221"/>
      <c r="J2" s="222"/>
      <c r="K2" s="223"/>
      <c r="L2" s="218"/>
      <c r="M2" s="218"/>
      <c r="N2" s="224"/>
      <c r="O2" s="225"/>
      <c r="P2" s="219"/>
    </row>
    <row r="3" spans="1:16" s="226" customFormat="1" ht="47.25">
      <c r="A3" s="217"/>
      <c r="B3" s="218"/>
      <c r="C3" s="219"/>
      <c r="D3" s="219"/>
      <c r="E3" s="239" t="s">
        <v>1608</v>
      </c>
      <c r="F3" s="220"/>
      <c r="G3" s="220">
        <v>43346</v>
      </c>
      <c r="H3" s="220"/>
      <c r="I3" s="221"/>
      <c r="J3" s="222"/>
      <c r="K3" s="223"/>
      <c r="L3" s="218"/>
      <c r="M3" s="218"/>
      <c r="N3" s="224"/>
      <c r="O3" s="225"/>
      <c r="P3" s="219"/>
    </row>
    <row r="4" spans="1:16" s="226" customFormat="1" ht="236.25">
      <c r="A4" s="217"/>
      <c r="B4" s="218"/>
      <c r="C4" s="219"/>
      <c r="D4" s="219"/>
      <c r="E4" s="239" t="s">
        <v>1609</v>
      </c>
      <c r="F4" s="220"/>
      <c r="G4" s="220">
        <v>43346</v>
      </c>
      <c r="H4" s="220"/>
      <c r="I4" s="221"/>
      <c r="J4" s="222"/>
      <c r="K4" s="223"/>
      <c r="L4" s="218"/>
      <c r="M4" s="218"/>
      <c r="N4" s="224"/>
      <c r="O4" s="225"/>
      <c r="P4" s="219"/>
    </row>
    <row r="5" spans="1:16" s="226" customFormat="1" ht="31.5">
      <c r="A5" s="217"/>
      <c r="B5" s="218"/>
      <c r="C5" s="219"/>
      <c r="D5" s="219"/>
      <c r="E5" s="239" t="s">
        <v>1610</v>
      </c>
      <c r="F5" s="220"/>
      <c r="G5" s="220"/>
      <c r="H5" s="220"/>
      <c r="I5" s="221"/>
      <c r="J5" s="222"/>
      <c r="K5" s="223"/>
      <c r="L5" s="218"/>
      <c r="M5" s="218"/>
      <c r="N5" s="224"/>
      <c r="O5" s="225"/>
      <c r="P5" s="219"/>
    </row>
    <row r="6" spans="1:16" s="226" customFormat="1" ht="110.25">
      <c r="A6" s="217"/>
      <c r="B6" s="218"/>
      <c r="C6" s="219"/>
      <c r="D6" s="219"/>
      <c r="E6" s="239" t="s">
        <v>1611</v>
      </c>
      <c r="F6" s="220"/>
      <c r="G6" s="220">
        <v>43347</v>
      </c>
      <c r="H6" s="220"/>
      <c r="I6" s="221"/>
      <c r="J6" s="222"/>
      <c r="K6" s="223"/>
      <c r="L6" s="218"/>
      <c r="M6" s="218"/>
      <c r="N6" s="224"/>
      <c r="O6" s="225"/>
      <c r="P6" s="219"/>
    </row>
    <row r="7" spans="1:16" s="226" customFormat="1" ht="204.75">
      <c r="A7" s="217"/>
      <c r="B7" s="218"/>
      <c r="C7" s="219"/>
      <c r="D7" s="219"/>
      <c r="E7" s="239" t="s">
        <v>1612</v>
      </c>
      <c r="F7" s="220"/>
      <c r="G7" s="220">
        <v>43348</v>
      </c>
      <c r="H7" s="220"/>
      <c r="I7" s="221"/>
      <c r="J7" s="222"/>
      <c r="K7" s="223"/>
      <c r="L7" s="218"/>
      <c r="M7" s="218"/>
      <c r="N7" s="224"/>
      <c r="O7" s="225"/>
      <c r="P7" s="219"/>
    </row>
    <row r="8" spans="1:16" s="226" customFormat="1" ht="110.25">
      <c r="A8" s="217"/>
      <c r="B8" s="218"/>
      <c r="C8" s="219"/>
      <c r="D8" s="219"/>
      <c r="E8" s="239" t="s">
        <v>1613</v>
      </c>
      <c r="F8" s="220"/>
      <c r="G8" s="220">
        <v>43349</v>
      </c>
      <c r="H8" s="220"/>
      <c r="I8" s="221"/>
      <c r="J8" s="222"/>
      <c r="K8" s="223"/>
      <c r="L8" s="218"/>
      <c r="M8" s="218"/>
      <c r="N8" s="224"/>
      <c r="O8" s="225"/>
      <c r="P8" s="219"/>
    </row>
    <row r="9" spans="1:16" s="226" customFormat="1" ht="31.5">
      <c r="A9" s="217"/>
      <c r="B9" s="218"/>
      <c r="C9" s="219"/>
      <c r="D9" s="242"/>
      <c r="E9" s="241" t="s">
        <v>1614</v>
      </c>
      <c r="F9" s="220"/>
      <c r="G9" s="220"/>
      <c r="H9" s="220"/>
      <c r="I9" s="221" t="s">
        <v>1615</v>
      </c>
      <c r="J9" s="228">
        <v>0</v>
      </c>
      <c r="K9" s="223"/>
      <c r="L9" s="218"/>
      <c r="M9" s="218"/>
      <c r="N9" s="224"/>
      <c r="O9" s="225"/>
      <c r="P9" s="219"/>
    </row>
    <row r="10" spans="1:16" s="226" customFormat="1" ht="31.5">
      <c r="A10" s="217"/>
      <c r="B10" s="218"/>
      <c r="C10" s="219"/>
      <c r="D10" s="242"/>
      <c r="E10" s="241" t="s">
        <v>1614</v>
      </c>
      <c r="F10" s="220"/>
      <c r="G10" s="220"/>
      <c r="H10" s="220"/>
      <c r="I10" s="221" t="s">
        <v>1615</v>
      </c>
      <c r="J10" s="228">
        <v>0</v>
      </c>
      <c r="K10" s="223"/>
      <c r="L10" s="218"/>
      <c r="M10" s="218"/>
      <c r="N10" s="224"/>
      <c r="O10" s="225"/>
      <c r="P10" s="219"/>
    </row>
    <row r="11" spans="1:16" s="226" customFormat="1" ht="31.5">
      <c r="A11" s="217"/>
      <c r="B11" s="218"/>
      <c r="C11" s="219"/>
      <c r="D11" s="242"/>
      <c r="E11" s="241" t="s">
        <v>1614</v>
      </c>
      <c r="F11" s="220"/>
      <c r="G11" s="220"/>
      <c r="H11" s="220"/>
      <c r="I11" s="221" t="s">
        <v>1615</v>
      </c>
      <c r="J11" s="228">
        <v>0</v>
      </c>
      <c r="K11" s="223"/>
      <c r="L11" s="218"/>
      <c r="M11" s="218"/>
      <c r="N11" s="224"/>
      <c r="O11" s="225"/>
      <c r="P11" s="219"/>
    </row>
    <row r="12" spans="1:16" s="226" customFormat="1" ht="15.75">
      <c r="A12" s="217"/>
      <c r="B12" s="218"/>
      <c r="C12" s="219"/>
      <c r="D12" s="242"/>
      <c r="E12" s="238" t="s">
        <v>1616</v>
      </c>
      <c r="F12" s="220" t="s">
        <v>222</v>
      </c>
      <c r="G12" s="220">
        <v>43327</v>
      </c>
      <c r="H12" s="220"/>
      <c r="I12" s="221" t="s">
        <v>1615</v>
      </c>
      <c r="J12" s="228">
        <v>0</v>
      </c>
      <c r="K12" s="223"/>
      <c r="L12" s="218"/>
      <c r="M12" s="218"/>
      <c r="N12" s="224"/>
      <c r="O12" s="225"/>
      <c r="P12" s="219"/>
    </row>
    <row r="13" spans="1:16" s="226" customFormat="1" ht="15.75">
      <c r="A13" s="217"/>
      <c r="B13" s="218"/>
      <c r="C13" s="219"/>
      <c r="D13" s="242"/>
      <c r="E13" s="238" t="s">
        <v>1617</v>
      </c>
      <c r="F13" s="220">
        <v>43353</v>
      </c>
      <c r="G13" s="220">
        <v>43327</v>
      </c>
      <c r="H13" s="220">
        <v>43357</v>
      </c>
      <c r="I13" s="221" t="s">
        <v>1618</v>
      </c>
      <c r="J13" s="228"/>
      <c r="K13" s="223"/>
      <c r="L13" s="218"/>
      <c r="M13" s="218"/>
      <c r="N13" s="224"/>
      <c r="O13" s="225"/>
      <c r="P13" s="219"/>
    </row>
    <row r="14" spans="1:16" s="226" customFormat="1" ht="15.75">
      <c r="A14" s="217"/>
      <c r="B14" s="218"/>
      <c r="C14" s="219"/>
      <c r="D14" s="242"/>
      <c r="E14" s="238" t="s">
        <v>1619</v>
      </c>
      <c r="F14" s="220"/>
      <c r="G14" s="220"/>
      <c r="H14" s="220"/>
      <c r="I14" s="221" t="s">
        <v>966</v>
      </c>
      <c r="J14" s="228">
        <v>1</v>
      </c>
      <c r="K14" s="223"/>
      <c r="L14" s="218"/>
      <c r="M14" s="218"/>
      <c r="N14" s="224"/>
      <c r="O14" s="225"/>
      <c r="P14" s="219"/>
    </row>
    <row r="15" spans="1:16" s="226" customFormat="1" ht="15.75">
      <c r="A15" s="217"/>
      <c r="B15" s="218"/>
      <c r="C15" s="219"/>
      <c r="D15" s="242"/>
      <c r="E15" s="238" t="s">
        <v>1620</v>
      </c>
      <c r="F15" s="220"/>
      <c r="G15" s="220"/>
      <c r="H15" s="220">
        <v>43349</v>
      </c>
      <c r="I15" s="221" t="s">
        <v>966</v>
      </c>
      <c r="J15" s="228">
        <v>1</v>
      </c>
      <c r="K15" s="223"/>
      <c r="L15" s="218"/>
      <c r="M15" s="218"/>
      <c r="N15" s="224"/>
      <c r="O15" s="225"/>
      <c r="P15" s="219"/>
    </row>
    <row r="16" spans="1:16" s="226" customFormat="1" ht="110.25">
      <c r="A16" s="217"/>
      <c r="B16" s="218"/>
      <c r="C16" s="219"/>
      <c r="D16" s="242"/>
      <c r="E16" s="239" t="s">
        <v>1621</v>
      </c>
      <c r="F16" s="240" t="s">
        <v>1622</v>
      </c>
      <c r="G16" s="220"/>
      <c r="H16" s="220"/>
      <c r="I16" s="221" t="s">
        <v>1615</v>
      </c>
      <c r="J16" s="228">
        <v>0</v>
      </c>
      <c r="K16" s="223"/>
      <c r="L16" s="218"/>
      <c r="M16" s="218"/>
      <c r="N16" s="224"/>
      <c r="O16" s="225"/>
      <c r="P16" s="219"/>
    </row>
    <row r="17" spans="1:16" s="200" customFormat="1" ht="21">
      <c r="A17" s="201"/>
      <c r="B17" s="206"/>
      <c r="C17" s="216"/>
      <c r="D17" s="211" t="s">
        <v>1106</v>
      </c>
      <c r="E17" s="212" t="s">
        <v>1623</v>
      </c>
      <c r="F17" s="213"/>
      <c r="G17" s="213"/>
      <c r="H17" s="213"/>
      <c r="I17" s="214"/>
      <c r="J17" s="203"/>
      <c r="K17" s="207"/>
      <c r="L17" s="206"/>
      <c r="M17" s="206"/>
      <c r="N17" s="208"/>
      <c r="O17" s="204"/>
      <c r="P17" s="205"/>
    </row>
    <row r="18" spans="1:16" s="200" customFormat="1" ht="42">
      <c r="A18" s="201"/>
      <c r="B18" s="206"/>
      <c r="C18" s="209"/>
      <c r="D18" s="1714" t="s">
        <v>1405</v>
      </c>
      <c r="E18" s="202" t="s">
        <v>1624</v>
      </c>
      <c r="F18" s="215">
        <v>43343</v>
      </c>
      <c r="G18" s="210">
        <v>43340</v>
      </c>
      <c r="H18" s="210">
        <v>43349</v>
      </c>
      <c r="I18" s="204" t="s">
        <v>966</v>
      </c>
      <c r="J18" s="203">
        <v>1</v>
      </c>
      <c r="K18" s="207"/>
      <c r="L18" s="206"/>
      <c r="M18" s="206"/>
      <c r="N18" s="208"/>
      <c r="O18" s="204"/>
      <c r="P18" s="205"/>
    </row>
    <row r="19" spans="1:16" s="200" customFormat="1" ht="11.25">
      <c r="A19" s="201"/>
      <c r="B19" s="206"/>
      <c r="C19" s="209"/>
      <c r="D19" s="1715"/>
      <c r="E19" s="202"/>
      <c r="F19" s="215"/>
      <c r="G19" s="210"/>
      <c r="H19" s="210"/>
      <c r="I19" s="204"/>
      <c r="J19" s="203"/>
      <c r="K19" s="207"/>
      <c r="L19" s="206"/>
      <c r="M19" s="206"/>
      <c r="N19" s="208"/>
      <c r="O19" s="204"/>
      <c r="P19" s="205"/>
    </row>
    <row r="20" spans="1:16" s="1" customFormat="1" ht="60">
      <c r="A20" s="10" t="s">
        <v>1625</v>
      </c>
      <c r="B20" s="10" t="s">
        <v>1626</v>
      </c>
      <c r="C20" s="6">
        <v>41750</v>
      </c>
      <c r="D20" s="2" t="s">
        <v>304</v>
      </c>
      <c r="E20" s="7">
        <v>0</v>
      </c>
      <c r="F20" s="7"/>
      <c r="G20" s="5"/>
      <c r="H20" s="5"/>
      <c r="I20" s="5"/>
      <c r="J20" s="8"/>
    </row>
    <row r="21" spans="1:16" s="1" customFormat="1">
      <c r="A21" s="5" t="s">
        <v>1627</v>
      </c>
      <c r="B21" s="5"/>
      <c r="C21" s="6">
        <v>41750</v>
      </c>
      <c r="D21" s="2" t="s">
        <v>304</v>
      </c>
      <c r="E21" s="7">
        <v>0</v>
      </c>
      <c r="F21" s="7"/>
      <c r="G21" s="5"/>
      <c r="H21" s="5" t="s">
        <v>1628</v>
      </c>
      <c r="I21" s="5"/>
      <c r="J21" s="8" t="s">
        <v>1629</v>
      </c>
    </row>
    <row r="22" spans="1:16" s="1" customFormat="1" ht="75">
      <c r="A22" s="9" t="s">
        <v>1630</v>
      </c>
      <c r="B22" s="10" t="s">
        <v>1631</v>
      </c>
      <c r="C22" s="6">
        <v>41750</v>
      </c>
      <c r="D22" s="2" t="s">
        <v>304</v>
      </c>
      <c r="E22" s="7">
        <v>0</v>
      </c>
      <c r="F22" s="7"/>
      <c r="G22" s="5" t="s">
        <v>1632</v>
      </c>
      <c r="H22" s="5" t="e">
        <f>#REF!</f>
        <v>#REF!</v>
      </c>
      <c r="I22" s="10" t="s">
        <v>1633</v>
      </c>
      <c r="J22" s="8"/>
    </row>
    <row r="23" spans="1:16" s="1" customFormat="1" ht="45">
      <c r="A23" s="9" t="s">
        <v>1630</v>
      </c>
      <c r="B23" s="10" t="s">
        <v>1634</v>
      </c>
      <c r="C23" s="6">
        <v>41751</v>
      </c>
      <c r="D23" s="2" t="s">
        <v>304</v>
      </c>
      <c r="E23" s="7">
        <v>0</v>
      </c>
      <c r="F23" s="7"/>
      <c r="G23" s="5"/>
      <c r="H23" s="5"/>
      <c r="I23" s="5"/>
      <c r="J23" s="8" t="s">
        <v>1635</v>
      </c>
    </row>
    <row r="24" spans="1:16" s="1" customFormat="1" ht="45">
      <c r="A24" s="9" t="s">
        <v>1630</v>
      </c>
      <c r="B24" s="10" t="s">
        <v>1636</v>
      </c>
      <c r="C24" s="6">
        <v>41751</v>
      </c>
      <c r="D24" s="2" t="s">
        <v>304</v>
      </c>
      <c r="E24" s="7">
        <v>0</v>
      </c>
      <c r="F24" s="7"/>
      <c r="G24" s="5"/>
      <c r="H24" s="5"/>
      <c r="I24" s="5"/>
      <c r="J24" s="8" t="s">
        <v>1635</v>
      </c>
    </row>
    <row r="25" spans="1:16" s="1" customFormat="1" ht="60">
      <c r="A25" s="11" t="s">
        <v>1637</v>
      </c>
      <c r="B25" s="5" t="s">
        <v>1638</v>
      </c>
      <c r="C25" s="6">
        <v>41751</v>
      </c>
      <c r="D25" s="2" t="s">
        <v>304</v>
      </c>
      <c r="E25" s="12">
        <v>0</v>
      </c>
      <c r="F25" s="12"/>
      <c r="G25" s="5"/>
      <c r="H25" s="5"/>
      <c r="I25" s="5"/>
      <c r="J25" s="8" t="s">
        <v>1639</v>
      </c>
    </row>
    <row r="26" spans="1:16" s="1" customFormat="1" ht="60">
      <c r="A26" s="11" t="s">
        <v>1637</v>
      </c>
      <c r="B26" s="5" t="s">
        <v>1640</v>
      </c>
      <c r="C26" s="6">
        <v>41757</v>
      </c>
      <c r="D26" s="2" t="s">
        <v>304</v>
      </c>
      <c r="E26" s="12">
        <v>0</v>
      </c>
      <c r="F26" s="12"/>
      <c r="G26" s="5"/>
      <c r="H26" s="5"/>
      <c r="I26" s="5"/>
      <c r="J26" s="8"/>
    </row>
    <row r="27" spans="1:16" s="1" customFormat="1" ht="45">
      <c r="A27" s="14" t="s">
        <v>1630</v>
      </c>
      <c r="B27" s="15" t="s">
        <v>1641</v>
      </c>
      <c r="C27" s="16">
        <v>41759</v>
      </c>
      <c r="D27" s="2" t="s">
        <v>304</v>
      </c>
      <c r="E27" s="17">
        <v>10</v>
      </c>
      <c r="F27" s="17"/>
      <c r="G27" s="15"/>
      <c r="H27" s="15" t="s">
        <v>1642</v>
      </c>
      <c r="I27" s="15"/>
      <c r="J27" s="18"/>
    </row>
    <row r="28" spans="1:16" s="1" customFormat="1" ht="45">
      <c r="A28" s="10" t="s">
        <v>1630</v>
      </c>
      <c r="B28" s="5" t="s">
        <v>1643</v>
      </c>
      <c r="C28" s="6">
        <v>41764</v>
      </c>
      <c r="D28" s="2" t="s">
        <v>304</v>
      </c>
      <c r="E28" s="7">
        <v>0</v>
      </c>
      <c r="F28" s="7"/>
      <c r="G28" s="5"/>
      <c r="H28" s="5"/>
      <c r="I28" s="5"/>
      <c r="J28" s="8"/>
    </row>
    <row r="29" spans="1:16" s="1" customFormat="1" ht="60">
      <c r="A29" s="11" t="s">
        <v>1637</v>
      </c>
      <c r="B29" s="5" t="s">
        <v>1644</v>
      </c>
      <c r="C29" s="6">
        <v>41764</v>
      </c>
      <c r="D29" s="2" t="s">
        <v>304</v>
      </c>
      <c r="E29" s="7">
        <v>0</v>
      </c>
      <c r="F29" s="7"/>
      <c r="G29" s="5"/>
      <c r="H29" s="5"/>
      <c r="I29" s="5"/>
      <c r="J29" s="8"/>
    </row>
    <row r="30" spans="1:16" s="1" customFormat="1" ht="60">
      <c r="A30" s="11" t="s">
        <v>1637</v>
      </c>
      <c r="B30" s="5" t="s">
        <v>1645</v>
      </c>
      <c r="C30" s="6">
        <v>41764</v>
      </c>
      <c r="D30" s="2" t="s">
        <v>304</v>
      </c>
      <c r="E30" s="7">
        <v>0</v>
      </c>
      <c r="F30" s="7"/>
      <c r="G30" s="5"/>
      <c r="H30" s="5"/>
      <c r="I30" s="5"/>
      <c r="J30" s="8"/>
    </row>
    <row r="31" spans="1:16" s="1" customFormat="1" ht="60">
      <c r="A31" s="11" t="s">
        <v>1637</v>
      </c>
      <c r="B31" s="5" t="s">
        <v>1646</v>
      </c>
      <c r="C31" s="6">
        <v>41765</v>
      </c>
      <c r="D31" s="2" t="s">
        <v>304</v>
      </c>
      <c r="E31" s="12">
        <v>0</v>
      </c>
      <c r="F31" s="12"/>
      <c r="G31" s="5"/>
      <c r="H31" s="5"/>
      <c r="I31" s="5"/>
      <c r="J31" s="8"/>
    </row>
    <row r="32" spans="1:16" s="1" customFormat="1" ht="330">
      <c r="A32" s="5" t="s">
        <v>1647</v>
      </c>
      <c r="B32" s="5" t="s">
        <v>1648</v>
      </c>
      <c r="C32" s="6">
        <v>41765</v>
      </c>
      <c r="D32" s="2" t="s">
        <v>304</v>
      </c>
      <c r="E32" s="7">
        <v>0</v>
      </c>
      <c r="F32" s="7"/>
      <c r="G32" s="5"/>
      <c r="H32" s="10" t="s">
        <v>1649</v>
      </c>
      <c r="I32" s="5"/>
      <c r="J32" s="8"/>
    </row>
    <row r="33" spans="1:10" s="1" customFormat="1">
      <c r="A33" s="5" t="s">
        <v>1650</v>
      </c>
      <c r="B33" s="5" t="s">
        <v>1651</v>
      </c>
      <c r="C33" s="6">
        <v>41765</v>
      </c>
      <c r="D33" s="2" t="s">
        <v>304</v>
      </c>
      <c r="E33" s="7">
        <v>0</v>
      </c>
      <c r="F33" s="7"/>
      <c r="G33" s="5"/>
      <c r="H33" s="5" t="s">
        <v>1652</v>
      </c>
      <c r="I33" s="5" t="s">
        <v>1653</v>
      </c>
      <c r="J33" s="8"/>
    </row>
    <row r="34" spans="1:10" s="1" customFormat="1">
      <c r="A34" s="13" t="s">
        <v>1647</v>
      </c>
      <c r="B34" s="5" t="s">
        <v>1654</v>
      </c>
      <c r="C34" s="6">
        <v>41766</v>
      </c>
      <c r="D34" s="2" t="s">
        <v>304</v>
      </c>
      <c r="E34" s="12">
        <v>0</v>
      </c>
      <c r="F34" s="12"/>
      <c r="G34" s="5"/>
      <c r="H34" s="5"/>
      <c r="I34" s="5"/>
      <c r="J34" s="8"/>
    </row>
    <row r="35" spans="1:10" s="1" customFormat="1">
      <c r="A35" s="5" t="s">
        <v>93</v>
      </c>
      <c r="B35" s="5" t="s">
        <v>1655</v>
      </c>
      <c r="C35" s="6">
        <v>41766</v>
      </c>
      <c r="D35" s="2" t="s">
        <v>304</v>
      </c>
      <c r="E35" s="7">
        <v>0</v>
      </c>
      <c r="F35" s="7"/>
      <c r="G35" s="5"/>
      <c r="H35" s="5"/>
      <c r="I35" s="5" t="s">
        <v>1656</v>
      </c>
      <c r="J35" s="8"/>
    </row>
    <row r="36" spans="1:10" s="1" customFormat="1">
      <c r="A36" s="5" t="s">
        <v>93</v>
      </c>
      <c r="B36" s="5" t="s">
        <v>1657</v>
      </c>
      <c r="C36" s="6">
        <v>41766</v>
      </c>
      <c r="D36" s="2" t="s">
        <v>304</v>
      </c>
      <c r="E36" s="7">
        <v>0</v>
      </c>
      <c r="F36" s="7"/>
      <c r="G36" s="5"/>
      <c r="H36" s="5" t="s">
        <v>1658</v>
      </c>
      <c r="I36" s="5" t="s">
        <v>1659</v>
      </c>
      <c r="J36" s="8"/>
    </row>
    <row r="37" spans="1:10" s="1" customFormat="1" ht="60">
      <c r="A37" s="10" t="s">
        <v>1637</v>
      </c>
      <c r="B37" s="5" t="s">
        <v>1660</v>
      </c>
      <c r="C37" s="6">
        <v>41766</v>
      </c>
      <c r="D37" s="2" t="s">
        <v>304</v>
      </c>
      <c r="E37" s="7">
        <v>0</v>
      </c>
      <c r="F37" s="7"/>
      <c r="G37" s="5"/>
      <c r="H37" s="5"/>
      <c r="I37" s="5"/>
      <c r="J37" s="8"/>
    </row>
    <row r="38" spans="1:10" s="1" customFormat="1">
      <c r="A38" s="5"/>
      <c r="B38" s="5" t="s">
        <v>1661</v>
      </c>
      <c r="C38" s="6">
        <v>41767</v>
      </c>
      <c r="D38" s="2" t="s">
        <v>304</v>
      </c>
      <c r="E38" s="12">
        <v>0</v>
      </c>
      <c r="F38" s="12"/>
      <c r="G38" s="5"/>
      <c r="H38" s="5"/>
      <c r="I38" s="5"/>
      <c r="J38" s="8"/>
    </row>
    <row r="39" spans="1:10" s="1" customFormat="1">
      <c r="A39" s="5">
        <v>554</v>
      </c>
      <c r="B39" s="5" t="s">
        <v>1662</v>
      </c>
      <c r="C39" s="6">
        <v>41773</v>
      </c>
      <c r="D39" s="2" t="s">
        <v>304</v>
      </c>
      <c r="E39" s="7">
        <v>0</v>
      </c>
      <c r="F39" s="7"/>
      <c r="G39" s="5"/>
      <c r="H39" s="5"/>
      <c r="I39" s="5"/>
      <c r="J39" s="5"/>
    </row>
    <row r="40" spans="1:10" s="1" customFormat="1">
      <c r="A40" s="5"/>
      <c r="B40" s="5" t="s">
        <v>1663</v>
      </c>
      <c r="C40" s="6">
        <v>41787</v>
      </c>
      <c r="D40" s="2" t="s">
        <v>304</v>
      </c>
      <c r="E40" s="7">
        <v>0</v>
      </c>
      <c r="F40" s="7"/>
      <c r="G40" s="5"/>
      <c r="H40" s="5" t="s">
        <v>1664</v>
      </c>
      <c r="I40" s="5"/>
      <c r="J40" s="5"/>
    </row>
    <row r="41" spans="1:10" s="1" customFormat="1" ht="45">
      <c r="A41" s="10" t="s">
        <v>1630</v>
      </c>
      <c r="B41" s="5" t="s">
        <v>1665</v>
      </c>
      <c r="C41" s="6">
        <v>41788</v>
      </c>
      <c r="D41" s="2" t="s">
        <v>304</v>
      </c>
      <c r="E41" s="7">
        <v>0</v>
      </c>
      <c r="F41" s="7"/>
      <c r="G41" s="5"/>
      <c r="H41" s="5" t="s">
        <v>304</v>
      </c>
      <c r="I41" s="5"/>
      <c r="J41" s="5"/>
    </row>
    <row r="42" spans="1:10" s="1" customFormat="1" ht="120">
      <c r="A42" s="10" t="s">
        <v>1625</v>
      </c>
      <c r="B42" s="5"/>
      <c r="C42" s="6">
        <v>41796</v>
      </c>
      <c r="D42" s="2" t="s">
        <v>304</v>
      </c>
      <c r="E42" s="7">
        <v>0</v>
      </c>
      <c r="F42" s="7"/>
      <c r="G42" s="5"/>
      <c r="H42" s="10" t="s">
        <v>1666</v>
      </c>
      <c r="I42" s="5"/>
      <c r="J42" s="5"/>
    </row>
    <row r="43" spans="1:10" s="1" customFormat="1">
      <c r="A43" s="5"/>
      <c r="B43" s="5" t="s">
        <v>1667</v>
      </c>
      <c r="C43" s="6">
        <v>41799</v>
      </c>
      <c r="D43" s="2" t="s">
        <v>304</v>
      </c>
      <c r="E43" s="7">
        <v>0</v>
      </c>
      <c r="F43" s="7"/>
      <c r="G43" s="5"/>
      <c r="H43" s="5"/>
      <c r="I43" s="5"/>
      <c r="J43" s="5"/>
    </row>
    <row r="44" spans="1:10" s="1" customFormat="1">
      <c r="A44" s="5" t="s">
        <v>1668</v>
      </c>
      <c r="B44" s="5" t="s">
        <v>1669</v>
      </c>
      <c r="C44" s="6">
        <v>41802</v>
      </c>
      <c r="D44" s="2" t="s">
        <v>304</v>
      </c>
      <c r="E44" s="7">
        <v>0</v>
      </c>
      <c r="F44" s="7"/>
      <c r="G44" s="5"/>
      <c r="H44" s="5"/>
      <c r="I44" s="5"/>
      <c r="J44" s="5"/>
    </row>
    <row r="45" spans="1:10" s="1" customFormat="1">
      <c r="A45" s="5" t="s">
        <v>1650</v>
      </c>
      <c r="B45" s="5" t="s">
        <v>1670</v>
      </c>
      <c r="C45" s="6">
        <v>41808</v>
      </c>
      <c r="D45" s="2" t="s">
        <v>304</v>
      </c>
      <c r="E45" s="7">
        <v>0</v>
      </c>
      <c r="F45" s="7"/>
      <c r="G45" s="5"/>
      <c r="H45" s="5"/>
      <c r="I45" s="5"/>
      <c r="J45" s="5"/>
    </row>
    <row r="46" spans="1:10" s="1" customFormat="1">
      <c r="A46" s="5"/>
      <c r="B46" s="5" t="s">
        <v>1671</v>
      </c>
      <c r="C46" s="6"/>
      <c r="D46" s="2" t="s">
        <v>304</v>
      </c>
      <c r="E46" s="7">
        <v>0</v>
      </c>
      <c r="F46" s="7"/>
      <c r="G46" s="5"/>
      <c r="H46" s="5"/>
      <c r="I46" s="5"/>
      <c r="J46" s="5"/>
    </row>
    <row r="47" spans="1:10" s="1" customFormat="1">
      <c r="A47" s="10" t="s">
        <v>1650</v>
      </c>
      <c r="B47" s="5"/>
      <c r="C47" s="6"/>
      <c r="D47" s="2" t="s">
        <v>304</v>
      </c>
      <c r="E47" s="7">
        <v>0</v>
      </c>
      <c r="F47" s="7"/>
      <c r="G47" s="5"/>
      <c r="H47" s="5"/>
      <c r="I47" s="5"/>
      <c r="J47" s="8"/>
    </row>
    <row r="48" spans="1:10" s="1" customFormat="1">
      <c r="A48" s="10" t="s">
        <v>1650</v>
      </c>
      <c r="B48" s="5" t="s">
        <v>1672</v>
      </c>
      <c r="C48" s="6"/>
      <c r="D48" s="2" t="s">
        <v>304</v>
      </c>
      <c r="E48" s="7">
        <v>0</v>
      </c>
      <c r="F48" s="7"/>
      <c r="G48" s="5"/>
      <c r="H48" s="5" t="s">
        <v>1673</v>
      </c>
      <c r="I48" s="5" t="s">
        <v>1674</v>
      </c>
      <c r="J48" s="5" t="s">
        <v>1675</v>
      </c>
    </row>
    <row r="49" spans="1:10" s="1" customFormat="1">
      <c r="A49" s="5"/>
      <c r="B49" s="5" t="s">
        <v>1676</v>
      </c>
      <c r="C49" s="6"/>
      <c r="D49" s="2" t="s">
        <v>304</v>
      </c>
      <c r="E49" s="7">
        <v>0</v>
      </c>
      <c r="F49" s="7"/>
      <c r="G49" s="5"/>
      <c r="H49" s="5" t="s">
        <v>304</v>
      </c>
      <c r="I49" s="5"/>
      <c r="J49" s="5"/>
    </row>
    <row r="50" spans="1:10" s="1" customFormat="1">
      <c r="A50" s="5" t="s">
        <v>1650</v>
      </c>
      <c r="B50" s="5" t="s">
        <v>1677</v>
      </c>
      <c r="C50" s="6"/>
      <c r="D50" s="2" t="s">
        <v>304</v>
      </c>
      <c r="E50" s="7">
        <v>0</v>
      </c>
      <c r="F50" s="7"/>
      <c r="G50" s="5"/>
      <c r="H50" s="5"/>
      <c r="I50" s="5"/>
      <c r="J50" s="5"/>
    </row>
    <row r="51" spans="1:10" s="1" customFormat="1">
      <c r="A51" s="26">
        <v>554</v>
      </c>
      <c r="B51" s="1" t="s">
        <v>1678</v>
      </c>
      <c r="C51" s="2">
        <v>41835</v>
      </c>
      <c r="D51" s="2" t="s">
        <v>304</v>
      </c>
      <c r="E51" s="3">
        <v>0</v>
      </c>
      <c r="F51" s="3"/>
    </row>
    <row r="52" spans="1:10" s="1" customFormat="1">
      <c r="A52" s="26">
        <v>681</v>
      </c>
      <c r="B52" s="1" t="s">
        <v>1679</v>
      </c>
      <c r="C52" s="2">
        <v>41835</v>
      </c>
      <c r="D52" s="2" t="s">
        <v>304</v>
      </c>
      <c r="E52" s="3">
        <v>0</v>
      </c>
      <c r="F52" s="3"/>
    </row>
    <row r="53" spans="1:10" s="1" customFormat="1">
      <c r="A53" s="28" t="s">
        <v>1680</v>
      </c>
      <c r="B53" s="1" t="s">
        <v>1681</v>
      </c>
      <c r="C53" s="2">
        <v>41836</v>
      </c>
      <c r="D53" s="2" t="s">
        <v>304</v>
      </c>
      <c r="E53" s="3">
        <v>0</v>
      </c>
      <c r="F53" s="3"/>
    </row>
    <row r="54" spans="1:10" s="1" customFormat="1">
      <c r="A54" s="28" t="s">
        <v>1680</v>
      </c>
      <c r="B54" s="1" t="s">
        <v>1682</v>
      </c>
      <c r="C54" s="2">
        <v>41836</v>
      </c>
      <c r="D54" s="2" t="s">
        <v>304</v>
      </c>
      <c r="E54" s="3">
        <v>0</v>
      </c>
      <c r="F54" s="3"/>
    </row>
    <row r="55" spans="1:10" s="1" customFormat="1">
      <c r="A55" s="28" t="s">
        <v>1680</v>
      </c>
      <c r="B55" s="1" t="s">
        <v>1683</v>
      </c>
      <c r="C55" s="2">
        <v>42933</v>
      </c>
      <c r="D55" s="2" t="s">
        <v>304</v>
      </c>
      <c r="E55" s="3">
        <v>0</v>
      </c>
      <c r="F55" s="3"/>
    </row>
    <row r="56" spans="1:10" s="1" customFormat="1">
      <c r="A56" s="26" t="s">
        <v>1650</v>
      </c>
      <c r="B56" s="1" t="s">
        <v>1684</v>
      </c>
      <c r="C56" s="2">
        <v>42933</v>
      </c>
      <c r="D56" s="2" t="s">
        <v>304</v>
      </c>
      <c r="E56" s="3">
        <v>0</v>
      </c>
      <c r="F56" s="3"/>
    </row>
    <row r="57" spans="1:10" s="1" customFormat="1" ht="60">
      <c r="A57" s="27" t="s">
        <v>1650</v>
      </c>
      <c r="B57" s="23" t="s">
        <v>1685</v>
      </c>
      <c r="C57" s="24">
        <v>41823</v>
      </c>
      <c r="D57" s="24" t="s">
        <v>304</v>
      </c>
      <c r="E57" s="25">
        <v>0</v>
      </c>
      <c r="F57" s="25"/>
      <c r="G57" s="22"/>
      <c r="H57" s="22"/>
      <c r="I57" s="22"/>
      <c r="J57" s="22"/>
    </row>
    <row r="58" spans="1:10" s="1" customFormat="1">
      <c r="A58" s="28" t="s">
        <v>1680</v>
      </c>
      <c r="B58" s="19" t="s">
        <v>1686</v>
      </c>
      <c r="C58" s="20">
        <v>41773</v>
      </c>
      <c r="D58" s="24" t="s">
        <v>304</v>
      </c>
      <c r="E58" s="21">
        <v>0</v>
      </c>
      <c r="F58" s="21"/>
      <c r="G58" s="19"/>
      <c r="H58" s="19"/>
      <c r="I58" s="19"/>
      <c r="J58" s="19"/>
    </row>
    <row r="59" spans="1:10" s="30" customFormat="1">
      <c r="A59" s="29"/>
      <c r="B59" s="30" t="s">
        <v>1687</v>
      </c>
      <c r="C59" s="31"/>
      <c r="D59" s="31" t="s">
        <v>304</v>
      </c>
      <c r="E59" s="32">
        <v>0</v>
      </c>
      <c r="F59" s="32"/>
      <c r="G59" s="32"/>
    </row>
    <row r="60" spans="1:10" s="30" customFormat="1">
      <c r="A60" s="29"/>
      <c r="B60" s="30" t="s">
        <v>1688</v>
      </c>
      <c r="C60" s="31"/>
      <c r="D60" s="31" t="s">
        <v>304</v>
      </c>
      <c r="E60" s="32">
        <v>0</v>
      </c>
      <c r="F60" s="32"/>
      <c r="G60" s="32"/>
    </row>
    <row r="61" spans="1:10" s="30" customFormat="1">
      <c r="A61" s="29" t="s">
        <v>1689</v>
      </c>
      <c r="B61" s="30" t="s">
        <v>1690</v>
      </c>
      <c r="C61" s="31">
        <v>41837</v>
      </c>
      <c r="D61" s="31" t="s">
        <v>304</v>
      </c>
      <c r="E61" s="32">
        <v>0</v>
      </c>
      <c r="F61" s="32"/>
    </row>
    <row r="62" spans="1:10" s="30" customFormat="1" ht="45">
      <c r="A62" s="29" t="s">
        <v>1691</v>
      </c>
      <c r="B62" s="35" t="s">
        <v>1692</v>
      </c>
      <c r="C62" s="31">
        <v>41827</v>
      </c>
      <c r="D62" s="31" t="s">
        <v>304</v>
      </c>
      <c r="E62" s="32">
        <v>0</v>
      </c>
      <c r="F62" s="32"/>
    </row>
    <row r="63" spans="1:10" s="30" customFormat="1" ht="45">
      <c r="A63" s="33" t="s">
        <v>1630</v>
      </c>
      <c r="B63" s="34" t="s">
        <v>1693</v>
      </c>
      <c r="C63" s="31"/>
      <c r="D63" s="31" t="s">
        <v>304</v>
      </c>
      <c r="E63" s="32"/>
      <c r="F63" s="32"/>
      <c r="I63" s="30" t="s">
        <v>1694</v>
      </c>
    </row>
    <row r="64" spans="1:10" s="30" customFormat="1">
      <c r="A64" s="29"/>
      <c r="B64" s="36" t="s">
        <v>1695</v>
      </c>
      <c r="C64" s="31">
        <v>41848</v>
      </c>
      <c r="D64" s="31" t="s">
        <v>304</v>
      </c>
      <c r="E64" s="32">
        <v>0</v>
      </c>
      <c r="F64" s="32"/>
    </row>
    <row r="65" spans="1:6" s="30" customFormat="1">
      <c r="A65" s="29"/>
      <c r="B65" s="30" t="s">
        <v>1696</v>
      </c>
      <c r="C65" s="31">
        <v>41848</v>
      </c>
      <c r="D65" s="31" t="s">
        <v>304</v>
      </c>
      <c r="E65" s="32"/>
      <c r="F65" s="32"/>
    </row>
    <row r="66" spans="1:6" s="30" customFormat="1">
      <c r="A66" s="29" t="s">
        <v>1650</v>
      </c>
      <c r="B66" s="30" t="s">
        <v>1697</v>
      </c>
      <c r="C66" s="31">
        <v>41852</v>
      </c>
      <c r="D66" s="31" t="s">
        <v>304</v>
      </c>
      <c r="E66" s="32">
        <v>0</v>
      </c>
      <c r="F66" s="32"/>
    </row>
    <row r="67" spans="1:6" s="30" customFormat="1">
      <c r="A67" s="43" t="s">
        <v>1647</v>
      </c>
      <c r="B67" s="36" t="s">
        <v>1698</v>
      </c>
      <c r="C67" s="41">
        <v>41855</v>
      </c>
      <c r="D67" s="41" t="s">
        <v>304</v>
      </c>
      <c r="E67" s="42">
        <v>0</v>
      </c>
      <c r="F67" s="32"/>
    </row>
    <row r="68" spans="1:6" s="30" customFormat="1">
      <c r="A68" s="37" t="s">
        <v>93</v>
      </c>
      <c r="B68" s="38" t="s">
        <v>1699</v>
      </c>
      <c r="C68" s="39">
        <v>41855</v>
      </c>
      <c r="D68" s="39" t="s">
        <v>304</v>
      </c>
      <c r="E68" s="40">
        <v>50</v>
      </c>
      <c r="F68" s="32"/>
    </row>
    <row r="69" spans="1:6" s="30" customFormat="1">
      <c r="A69" s="44" t="s">
        <v>1650</v>
      </c>
      <c r="B69" s="30" t="s">
        <v>1700</v>
      </c>
      <c r="C69" s="31">
        <v>41855</v>
      </c>
      <c r="D69" s="31" t="s">
        <v>304</v>
      </c>
      <c r="E69" s="32">
        <v>0</v>
      </c>
      <c r="F69" s="32"/>
    </row>
    <row r="70" spans="1:6" s="30" customFormat="1">
      <c r="A70" s="44" t="s">
        <v>1650</v>
      </c>
      <c r="B70" s="38" t="s">
        <v>1701</v>
      </c>
      <c r="C70" s="39">
        <v>41855</v>
      </c>
      <c r="D70" s="39" t="s">
        <v>304</v>
      </c>
      <c r="E70" s="40">
        <v>30</v>
      </c>
      <c r="F70" s="32"/>
    </row>
    <row r="71" spans="1:6" s="30" customFormat="1">
      <c r="A71" s="29"/>
      <c r="B71" s="30" t="s">
        <v>1702</v>
      </c>
      <c r="C71" s="31"/>
      <c r="D71" s="31" t="s">
        <v>1603</v>
      </c>
      <c r="E71" s="32">
        <v>0</v>
      </c>
      <c r="F71" s="32"/>
    </row>
  </sheetData>
  <mergeCells count="1">
    <mergeCell ref="D18:D19"/>
  </mergeCells>
  <conditionalFormatting sqref="J2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53"/>
  <sheetViews>
    <sheetView topLeftCell="A20" workbookViewId="0">
      <selection activeCell="C114" sqref="C114"/>
    </sheetView>
  </sheetViews>
  <sheetFormatPr defaultColWidth="9" defaultRowHeight="15"/>
  <cols>
    <col min="1" max="1" width="3.85546875" style="47" bestFit="1" customWidth="1"/>
    <col min="2" max="2" width="15.42578125" style="54" bestFit="1" customWidth="1"/>
    <col min="3" max="3" width="40.42578125" style="64" bestFit="1" customWidth="1"/>
    <col min="4" max="4" width="12.28515625" style="49" bestFit="1" customWidth="1"/>
    <col min="5" max="5" width="7.140625" style="49" bestFit="1" customWidth="1"/>
    <col min="6" max="7" width="9" style="50" bestFit="1" customWidth="1"/>
    <col min="8" max="8" width="8.140625" style="47" bestFit="1" customWidth="1"/>
    <col min="9" max="9" width="23.42578125" style="47" bestFit="1" customWidth="1"/>
    <col min="10" max="10" width="15.42578125" style="47" bestFit="1" customWidth="1"/>
    <col min="11" max="11" width="9.140625" style="47" bestFit="1" customWidth="1"/>
    <col min="12" max="16384" width="9" style="47"/>
  </cols>
  <sheetData>
    <row r="1" spans="1:11">
      <c r="A1" s="47">
        <v>0</v>
      </c>
      <c r="B1" s="54" t="s">
        <v>1601</v>
      </c>
      <c r="C1" s="64" t="s">
        <v>1602</v>
      </c>
      <c r="D1" s="49" t="s">
        <v>829</v>
      </c>
      <c r="E1" s="49" t="s">
        <v>304</v>
      </c>
      <c r="F1" s="50" t="s">
        <v>1604</v>
      </c>
      <c r="G1" s="50" t="s">
        <v>1703</v>
      </c>
      <c r="H1" s="47" t="s">
        <v>1704</v>
      </c>
      <c r="I1" s="47" t="s">
        <v>1605</v>
      </c>
      <c r="J1" s="47" t="s">
        <v>1602</v>
      </c>
      <c r="K1" s="55" t="s">
        <v>1606</v>
      </c>
    </row>
    <row r="2" spans="1:11" ht="60" hidden="1">
      <c r="A2" s="47">
        <v>1</v>
      </c>
      <c r="B2" s="56" t="s">
        <v>1705</v>
      </c>
      <c r="C2" s="47" t="s">
        <v>1706</v>
      </c>
      <c r="D2" s="49">
        <v>41827</v>
      </c>
      <c r="E2" s="49" t="s">
        <v>1707</v>
      </c>
      <c r="F2" s="50">
        <v>150</v>
      </c>
    </row>
    <row r="3" spans="1:11" ht="45" hidden="1">
      <c r="A3" s="47">
        <v>2</v>
      </c>
      <c r="B3" s="56" t="s">
        <v>1708</v>
      </c>
      <c r="C3" s="47" t="s">
        <v>1709</v>
      </c>
      <c r="D3" s="49">
        <v>41787</v>
      </c>
      <c r="E3" s="49" t="s">
        <v>1707</v>
      </c>
      <c r="F3" s="50">
        <v>180</v>
      </c>
      <c r="I3" s="47" t="s">
        <v>1710</v>
      </c>
    </row>
    <row r="4" spans="1:11" hidden="1">
      <c r="A4" s="47">
        <v>3</v>
      </c>
      <c r="B4" s="54" t="s">
        <v>1668</v>
      </c>
      <c r="C4" s="47" t="s">
        <v>1711</v>
      </c>
      <c r="D4" s="49">
        <v>41807</v>
      </c>
      <c r="E4" s="49" t="s">
        <v>1707</v>
      </c>
      <c r="F4" s="50">
        <v>180</v>
      </c>
      <c r="I4" s="47" t="s">
        <v>1669</v>
      </c>
    </row>
    <row r="5" spans="1:11" hidden="1">
      <c r="A5" s="47">
        <v>4</v>
      </c>
      <c r="B5" s="54" t="s">
        <v>1712</v>
      </c>
      <c r="C5" s="47" t="s">
        <v>1712</v>
      </c>
      <c r="D5" s="49">
        <v>41827</v>
      </c>
      <c r="E5" s="49" t="s">
        <v>1707</v>
      </c>
      <c r="F5" s="50" t="s">
        <v>222</v>
      </c>
    </row>
    <row r="6" spans="1:11" ht="30" hidden="1">
      <c r="A6" s="47">
        <v>5</v>
      </c>
      <c r="B6" s="56" t="s">
        <v>1713</v>
      </c>
      <c r="C6" s="47"/>
      <c r="D6" s="49">
        <v>41827</v>
      </c>
      <c r="E6" s="49" t="s">
        <v>1707</v>
      </c>
      <c r="F6" s="50" t="s">
        <v>222</v>
      </c>
    </row>
    <row r="7" spans="1:11" ht="30" hidden="1">
      <c r="A7" s="47">
        <v>6</v>
      </c>
      <c r="B7" s="56" t="s">
        <v>1714</v>
      </c>
      <c r="C7" s="47"/>
      <c r="D7" s="49">
        <v>41827</v>
      </c>
      <c r="E7" s="49" t="s">
        <v>1707</v>
      </c>
      <c r="F7" s="50" t="s">
        <v>222</v>
      </c>
    </row>
    <row r="8" spans="1:11" s="30" customFormat="1" hidden="1">
      <c r="A8" s="30">
        <v>7</v>
      </c>
      <c r="B8" s="44" t="s">
        <v>1650</v>
      </c>
      <c r="C8" s="30" t="s">
        <v>1715</v>
      </c>
      <c r="D8" s="31">
        <v>41869</v>
      </c>
      <c r="E8" s="31" t="s">
        <v>304</v>
      </c>
      <c r="F8" s="32"/>
      <c r="G8" s="32"/>
      <c r="H8" s="45">
        <v>41872</v>
      </c>
    </row>
    <row r="9" spans="1:11" s="30" customFormat="1" hidden="1">
      <c r="A9" s="30">
        <v>8</v>
      </c>
      <c r="B9" s="44" t="s">
        <v>1650</v>
      </c>
      <c r="C9" s="30" t="s">
        <v>1716</v>
      </c>
      <c r="D9" s="31">
        <v>41869</v>
      </c>
      <c r="E9" s="31" t="s">
        <v>304</v>
      </c>
      <c r="F9" s="32"/>
      <c r="G9" s="32"/>
      <c r="H9" s="45">
        <v>41878</v>
      </c>
    </row>
    <row r="10" spans="1:11" s="30" customFormat="1" hidden="1">
      <c r="A10" s="30">
        <v>9</v>
      </c>
      <c r="B10" s="46" t="s">
        <v>0</v>
      </c>
      <c r="C10" s="30" t="s">
        <v>1717</v>
      </c>
      <c r="D10" s="31">
        <v>41878</v>
      </c>
      <c r="E10" s="31" t="s">
        <v>304</v>
      </c>
      <c r="F10" s="32">
        <v>50</v>
      </c>
      <c r="G10" s="32"/>
      <c r="H10" s="45">
        <v>41878</v>
      </c>
    </row>
    <row r="11" spans="1:11" s="30" customFormat="1" hidden="1">
      <c r="A11" s="30">
        <v>10</v>
      </c>
      <c r="B11" s="44" t="s">
        <v>1650</v>
      </c>
      <c r="C11" s="30" t="s">
        <v>1718</v>
      </c>
      <c r="D11" s="31">
        <v>41878</v>
      </c>
      <c r="E11" s="31" t="s">
        <v>304</v>
      </c>
      <c r="F11" s="32">
        <v>100</v>
      </c>
      <c r="G11" s="32"/>
    </row>
    <row r="12" spans="1:11" hidden="1">
      <c r="A12" s="47">
        <v>11</v>
      </c>
      <c r="B12" s="58" t="s">
        <v>1719</v>
      </c>
      <c r="C12" s="47" t="s">
        <v>1720</v>
      </c>
      <c r="D12" s="49">
        <v>41878</v>
      </c>
      <c r="E12" s="49" t="s">
        <v>1721</v>
      </c>
    </row>
    <row r="13" spans="1:11" hidden="1">
      <c r="A13" s="47">
        <v>12</v>
      </c>
      <c r="B13" s="60" t="s">
        <v>1689</v>
      </c>
      <c r="C13" s="63" t="s">
        <v>1722</v>
      </c>
      <c r="D13" s="49">
        <v>41841</v>
      </c>
      <c r="E13" s="49" t="s">
        <v>1707</v>
      </c>
      <c r="F13" s="50">
        <v>100</v>
      </c>
      <c r="J13" s="47" t="s">
        <v>1723</v>
      </c>
    </row>
    <row r="14" spans="1:11" hidden="1">
      <c r="A14" s="47">
        <v>13</v>
      </c>
      <c r="B14" s="54" t="s">
        <v>93</v>
      </c>
      <c r="C14" s="64" t="s">
        <v>1724</v>
      </c>
      <c r="D14" s="49">
        <v>41859</v>
      </c>
      <c r="E14" s="49" t="s">
        <v>304</v>
      </c>
      <c r="F14" s="50">
        <v>50</v>
      </c>
    </row>
    <row r="15" spans="1:11" hidden="1">
      <c r="A15" s="47">
        <v>14</v>
      </c>
      <c r="B15" s="60" t="s">
        <v>1689</v>
      </c>
      <c r="C15" s="47" t="s">
        <v>1725</v>
      </c>
      <c r="D15" s="49">
        <v>41848</v>
      </c>
      <c r="E15" s="49" t="s">
        <v>1707</v>
      </c>
      <c r="F15" s="50">
        <v>150</v>
      </c>
    </row>
    <row r="16" spans="1:11" s="30" customFormat="1" ht="30" hidden="1">
      <c r="A16" s="30">
        <v>15</v>
      </c>
      <c r="B16" s="33" t="s">
        <v>1630</v>
      </c>
      <c r="C16" s="30" t="s">
        <v>1726</v>
      </c>
      <c r="D16" s="31">
        <v>41799</v>
      </c>
      <c r="E16" s="31" t="s">
        <v>304</v>
      </c>
      <c r="F16" s="32">
        <v>80</v>
      </c>
      <c r="G16" s="32"/>
    </row>
    <row r="17" spans="1:11" s="30" customFormat="1" hidden="1">
      <c r="A17" s="30">
        <v>16</v>
      </c>
      <c r="B17" s="44" t="s">
        <v>1650</v>
      </c>
      <c r="C17" s="30" t="s">
        <v>1727</v>
      </c>
      <c r="D17" s="31">
        <v>41866</v>
      </c>
      <c r="E17" s="31" t="s">
        <v>304</v>
      </c>
      <c r="F17" s="32"/>
      <c r="G17" s="32"/>
      <c r="H17" s="45">
        <v>41878</v>
      </c>
    </row>
    <row r="18" spans="1:11" hidden="1">
      <c r="A18" s="30">
        <v>17</v>
      </c>
      <c r="B18" s="44" t="s">
        <v>1650</v>
      </c>
      <c r="C18" s="30" t="s">
        <v>1728</v>
      </c>
      <c r="D18" s="31">
        <v>41865</v>
      </c>
      <c r="E18" s="31" t="s">
        <v>304</v>
      </c>
      <c r="F18" s="32"/>
      <c r="G18" s="32"/>
      <c r="H18" s="45">
        <v>41877</v>
      </c>
      <c r="I18" s="30"/>
      <c r="J18" s="30"/>
      <c r="K18" s="30"/>
    </row>
    <row r="19" spans="1:11" s="30" customFormat="1" hidden="1">
      <c r="A19" s="30">
        <v>18</v>
      </c>
      <c r="B19" s="29" t="s">
        <v>1650</v>
      </c>
      <c r="C19" s="34" t="s">
        <v>1729</v>
      </c>
      <c r="D19" s="31">
        <v>41841</v>
      </c>
      <c r="E19" s="31" t="s">
        <v>304</v>
      </c>
      <c r="F19" s="32">
        <v>90</v>
      </c>
      <c r="G19" s="32"/>
      <c r="J19" s="30" t="s">
        <v>1723</v>
      </c>
    </row>
    <row r="20" spans="1:11" ht="45">
      <c r="A20" s="47">
        <v>20</v>
      </c>
      <c r="B20" s="48" t="s">
        <v>1650</v>
      </c>
      <c r="C20" s="66" t="s">
        <v>1730</v>
      </c>
      <c r="D20" s="49">
        <v>41869</v>
      </c>
      <c r="E20" s="49" t="s">
        <v>880</v>
      </c>
      <c r="F20" s="50">
        <v>50</v>
      </c>
    </row>
    <row r="21" spans="1:11" ht="60" hidden="1">
      <c r="A21" s="47">
        <v>20</v>
      </c>
      <c r="B21" s="48" t="s">
        <v>1650</v>
      </c>
      <c r="C21" s="62" t="s">
        <v>1731</v>
      </c>
      <c r="D21" s="49">
        <v>41869</v>
      </c>
      <c r="E21" s="49" t="s">
        <v>304</v>
      </c>
      <c r="F21" s="50">
        <v>50</v>
      </c>
    </row>
    <row r="22" spans="1:11">
      <c r="A22" s="47">
        <v>83</v>
      </c>
      <c r="B22" s="54" t="s">
        <v>1647</v>
      </c>
      <c r="C22" s="64" t="s">
        <v>1732</v>
      </c>
      <c r="D22" s="49">
        <v>41869</v>
      </c>
    </row>
    <row r="23" spans="1:11" hidden="1">
      <c r="A23" s="47">
        <v>21</v>
      </c>
      <c r="B23" s="48" t="s">
        <v>1650</v>
      </c>
      <c r="C23" s="47" t="s">
        <v>1733</v>
      </c>
      <c r="D23" s="49">
        <v>41878</v>
      </c>
      <c r="E23" s="49" t="s">
        <v>304</v>
      </c>
      <c r="F23" s="50">
        <v>100</v>
      </c>
      <c r="H23" s="53">
        <v>41885</v>
      </c>
      <c r="I23" s="30"/>
      <c r="J23" s="30"/>
      <c r="K23" s="30"/>
    </row>
    <row r="24" spans="1:11" s="30" customFormat="1" hidden="1">
      <c r="A24" s="47">
        <v>22</v>
      </c>
      <c r="B24" s="48" t="s">
        <v>1650</v>
      </c>
      <c r="C24" s="47" t="s">
        <v>1734</v>
      </c>
      <c r="D24" s="49">
        <v>41823</v>
      </c>
      <c r="E24" s="49" t="s">
        <v>304</v>
      </c>
      <c r="F24" s="50">
        <v>30</v>
      </c>
      <c r="G24" s="50"/>
      <c r="H24" s="47"/>
      <c r="I24" s="47"/>
      <c r="J24" s="47"/>
      <c r="K24" s="47"/>
    </row>
    <row r="25" spans="1:11" s="30" customFormat="1" hidden="1">
      <c r="A25" s="47">
        <v>23</v>
      </c>
      <c r="B25" s="60" t="s">
        <v>1689</v>
      </c>
      <c r="C25" s="47" t="s">
        <v>1735</v>
      </c>
      <c r="D25" s="49">
        <v>41836</v>
      </c>
      <c r="E25" s="49" t="s">
        <v>1707</v>
      </c>
      <c r="F25" s="50">
        <v>50</v>
      </c>
      <c r="G25" s="50"/>
      <c r="H25" s="47"/>
      <c r="I25" s="47"/>
      <c r="J25" s="47"/>
      <c r="K25" s="47"/>
    </row>
    <row r="26" spans="1:11" hidden="1">
      <c r="A26" s="30">
        <v>24</v>
      </c>
      <c r="B26" s="29" t="s">
        <v>1691</v>
      </c>
      <c r="C26" s="34" t="s">
        <v>1736</v>
      </c>
      <c r="D26" s="31">
        <v>41835</v>
      </c>
      <c r="E26" s="31" t="s">
        <v>304</v>
      </c>
      <c r="F26" s="32">
        <v>50</v>
      </c>
      <c r="G26" s="32"/>
      <c r="H26" s="45">
        <v>41872</v>
      </c>
      <c r="I26" s="30"/>
      <c r="J26" s="30" t="s">
        <v>1737</v>
      </c>
      <c r="K26" s="30"/>
    </row>
    <row r="27" spans="1:11" hidden="1">
      <c r="A27" s="47">
        <v>25</v>
      </c>
      <c r="B27" s="57" t="s">
        <v>0</v>
      </c>
      <c r="C27" s="47" t="s">
        <v>1738</v>
      </c>
      <c r="D27" s="49">
        <v>41787</v>
      </c>
      <c r="E27" s="49" t="s">
        <v>1707</v>
      </c>
      <c r="F27" s="50">
        <v>90</v>
      </c>
    </row>
    <row r="28" spans="1:11" s="1" customFormat="1" hidden="1">
      <c r="A28" s="47">
        <v>26</v>
      </c>
      <c r="B28" s="57" t="s">
        <v>0</v>
      </c>
      <c r="C28" s="47" t="s">
        <v>1739</v>
      </c>
      <c r="D28" s="49">
        <v>41787</v>
      </c>
      <c r="E28" s="49" t="s">
        <v>1707</v>
      </c>
      <c r="F28" s="50">
        <v>90</v>
      </c>
      <c r="G28" s="50"/>
      <c r="H28" s="47"/>
      <c r="I28" s="47"/>
      <c r="J28" s="47"/>
      <c r="K28" s="47"/>
    </row>
    <row r="29" spans="1:11" s="1" customFormat="1" ht="45" hidden="1">
      <c r="A29" s="30">
        <v>27</v>
      </c>
      <c r="B29" s="10" t="s">
        <v>1625</v>
      </c>
      <c r="C29" s="10" t="s">
        <v>1626</v>
      </c>
      <c r="D29" s="6">
        <v>41750</v>
      </c>
      <c r="E29" s="2" t="s">
        <v>304</v>
      </c>
      <c r="F29" s="7">
        <v>0</v>
      </c>
      <c r="G29" s="7"/>
      <c r="H29" s="5"/>
      <c r="I29" s="5"/>
      <c r="J29" s="5"/>
      <c r="K29" s="8"/>
    </row>
    <row r="30" spans="1:11" s="1" customFormat="1" hidden="1">
      <c r="A30" s="30">
        <v>28</v>
      </c>
      <c r="B30" s="5" t="s">
        <v>1627</v>
      </c>
      <c r="C30" s="5"/>
      <c r="D30" s="6">
        <v>41750</v>
      </c>
      <c r="E30" s="2" t="s">
        <v>304</v>
      </c>
      <c r="F30" s="7">
        <v>0</v>
      </c>
      <c r="G30" s="7"/>
      <c r="H30" s="5"/>
      <c r="I30" s="5" t="s">
        <v>1628</v>
      </c>
      <c r="J30" s="5"/>
      <c r="K30" s="8" t="s">
        <v>1629</v>
      </c>
    </row>
    <row r="31" spans="1:11" s="1" customFormat="1" ht="30" hidden="1">
      <c r="A31" s="30">
        <v>29</v>
      </c>
      <c r="B31" s="9" t="s">
        <v>1630</v>
      </c>
      <c r="C31" s="10" t="s">
        <v>1631</v>
      </c>
      <c r="D31" s="6">
        <v>41750</v>
      </c>
      <c r="E31" s="2" t="s">
        <v>304</v>
      </c>
      <c r="F31" s="7">
        <v>0</v>
      </c>
      <c r="G31" s="7"/>
      <c r="H31" s="5" t="s">
        <v>1632</v>
      </c>
      <c r="I31" s="5" t="e">
        <f>#REF!</f>
        <v>#REF!</v>
      </c>
      <c r="J31" s="10" t="s">
        <v>1633</v>
      </c>
      <c r="K31" s="8"/>
    </row>
    <row r="32" spans="1:11" s="1" customFormat="1" ht="30" hidden="1">
      <c r="A32" s="30">
        <v>30</v>
      </c>
      <c r="B32" s="9" t="s">
        <v>1630</v>
      </c>
      <c r="C32" s="10" t="s">
        <v>1634</v>
      </c>
      <c r="D32" s="6">
        <v>41751</v>
      </c>
      <c r="E32" s="2" t="s">
        <v>304</v>
      </c>
      <c r="F32" s="7">
        <v>0</v>
      </c>
      <c r="G32" s="7"/>
      <c r="H32" s="5"/>
      <c r="I32" s="5"/>
      <c r="J32" s="5"/>
      <c r="K32" s="8" t="s">
        <v>1635</v>
      </c>
    </row>
    <row r="33" spans="1:11" s="1" customFormat="1" ht="30" hidden="1">
      <c r="A33" s="30">
        <v>31</v>
      </c>
      <c r="B33" s="9" t="s">
        <v>1630</v>
      </c>
      <c r="C33" s="10" t="s">
        <v>1636</v>
      </c>
      <c r="D33" s="6">
        <v>41751</v>
      </c>
      <c r="E33" s="2" t="s">
        <v>304</v>
      </c>
      <c r="F33" s="7">
        <v>0</v>
      </c>
      <c r="G33" s="7"/>
      <c r="H33" s="5"/>
      <c r="I33" s="5"/>
      <c r="J33" s="5"/>
      <c r="K33" s="8" t="s">
        <v>1635</v>
      </c>
    </row>
    <row r="34" spans="1:11" s="1" customFormat="1" ht="45" hidden="1">
      <c r="A34" s="30">
        <v>32</v>
      </c>
      <c r="B34" s="11" t="s">
        <v>1637</v>
      </c>
      <c r="C34" s="5" t="s">
        <v>1638</v>
      </c>
      <c r="D34" s="6">
        <v>41751</v>
      </c>
      <c r="E34" s="2" t="s">
        <v>304</v>
      </c>
      <c r="F34" s="12">
        <v>0</v>
      </c>
      <c r="G34" s="12"/>
      <c r="H34" s="5"/>
      <c r="I34" s="5"/>
      <c r="J34" s="5"/>
      <c r="K34" s="8" t="s">
        <v>1639</v>
      </c>
    </row>
    <row r="35" spans="1:11" s="1" customFormat="1" ht="45" hidden="1">
      <c r="A35" s="30">
        <v>33</v>
      </c>
      <c r="B35" s="11" t="s">
        <v>1637</v>
      </c>
      <c r="C35" s="5" t="s">
        <v>1640</v>
      </c>
      <c r="D35" s="6">
        <v>41757</v>
      </c>
      <c r="E35" s="2" t="s">
        <v>304</v>
      </c>
      <c r="F35" s="12">
        <v>0</v>
      </c>
      <c r="G35" s="12"/>
      <c r="H35" s="5"/>
      <c r="I35" s="5"/>
      <c r="J35" s="5"/>
      <c r="K35" s="8"/>
    </row>
    <row r="36" spans="1:11" s="1" customFormat="1" ht="30" hidden="1">
      <c r="A36" s="30">
        <v>34</v>
      </c>
      <c r="B36" s="14" t="s">
        <v>1630</v>
      </c>
      <c r="C36" s="15" t="s">
        <v>1641</v>
      </c>
      <c r="D36" s="16">
        <v>41759</v>
      </c>
      <c r="E36" s="2" t="s">
        <v>304</v>
      </c>
      <c r="F36" s="17">
        <v>10</v>
      </c>
      <c r="G36" s="17"/>
      <c r="H36" s="15"/>
      <c r="I36" s="15" t="s">
        <v>1642</v>
      </c>
      <c r="J36" s="15"/>
      <c r="K36" s="18"/>
    </row>
    <row r="37" spans="1:11" s="1" customFormat="1" ht="30" hidden="1">
      <c r="A37" s="30">
        <v>35</v>
      </c>
      <c r="B37" s="10" t="s">
        <v>1630</v>
      </c>
      <c r="C37" s="5" t="s">
        <v>1643</v>
      </c>
      <c r="D37" s="6">
        <v>41764</v>
      </c>
      <c r="E37" s="2" t="s">
        <v>304</v>
      </c>
      <c r="F37" s="7">
        <v>0</v>
      </c>
      <c r="G37" s="7"/>
      <c r="H37" s="5"/>
      <c r="I37" s="5"/>
      <c r="J37" s="5"/>
      <c r="K37" s="8"/>
    </row>
    <row r="38" spans="1:11" s="1" customFormat="1" ht="45" hidden="1">
      <c r="A38" s="30">
        <v>36</v>
      </c>
      <c r="B38" s="11" t="s">
        <v>1637</v>
      </c>
      <c r="C38" s="5" t="s">
        <v>1644</v>
      </c>
      <c r="D38" s="6">
        <v>41764</v>
      </c>
      <c r="E38" s="2" t="s">
        <v>304</v>
      </c>
      <c r="F38" s="7">
        <v>0</v>
      </c>
      <c r="G38" s="7"/>
      <c r="H38" s="5"/>
      <c r="I38" s="5"/>
      <c r="J38" s="5"/>
      <c r="K38" s="8"/>
    </row>
    <row r="39" spans="1:11" s="1" customFormat="1" ht="45" hidden="1">
      <c r="A39" s="30">
        <v>37</v>
      </c>
      <c r="B39" s="11" t="s">
        <v>1637</v>
      </c>
      <c r="C39" s="5" t="s">
        <v>1645</v>
      </c>
      <c r="D39" s="6">
        <v>41764</v>
      </c>
      <c r="E39" s="2" t="s">
        <v>304</v>
      </c>
      <c r="F39" s="7">
        <v>0</v>
      </c>
      <c r="G39" s="7"/>
      <c r="H39" s="5"/>
      <c r="I39" s="5"/>
      <c r="J39" s="5"/>
      <c r="K39" s="8"/>
    </row>
    <row r="40" spans="1:11" s="1" customFormat="1" ht="45" hidden="1">
      <c r="A40" s="30">
        <v>38</v>
      </c>
      <c r="B40" s="11" t="s">
        <v>1637</v>
      </c>
      <c r="C40" s="5" t="s">
        <v>1646</v>
      </c>
      <c r="D40" s="6">
        <v>41765</v>
      </c>
      <c r="E40" s="2" t="s">
        <v>304</v>
      </c>
      <c r="F40" s="12">
        <v>0</v>
      </c>
      <c r="G40" s="12"/>
      <c r="H40" s="5"/>
      <c r="I40" s="5"/>
      <c r="J40" s="5"/>
      <c r="K40" s="8"/>
    </row>
    <row r="41" spans="1:11" s="1" customFormat="1" ht="135" hidden="1">
      <c r="A41" s="30">
        <v>39</v>
      </c>
      <c r="B41" s="5" t="s">
        <v>1647</v>
      </c>
      <c r="C41" s="5" t="s">
        <v>1648</v>
      </c>
      <c r="D41" s="6">
        <v>41765</v>
      </c>
      <c r="E41" s="2" t="s">
        <v>304</v>
      </c>
      <c r="F41" s="7">
        <v>0</v>
      </c>
      <c r="G41" s="7"/>
      <c r="H41" s="5"/>
      <c r="I41" s="10" t="s">
        <v>1649</v>
      </c>
      <c r="J41" s="5"/>
      <c r="K41" s="8"/>
    </row>
    <row r="42" spans="1:11" s="1" customFormat="1" hidden="1">
      <c r="A42" s="30">
        <v>40</v>
      </c>
      <c r="B42" s="5" t="s">
        <v>1650</v>
      </c>
      <c r="C42" s="5" t="s">
        <v>1651</v>
      </c>
      <c r="D42" s="6">
        <v>41765</v>
      </c>
      <c r="E42" s="2" t="s">
        <v>304</v>
      </c>
      <c r="F42" s="7">
        <v>0</v>
      </c>
      <c r="G42" s="7"/>
      <c r="H42" s="5"/>
      <c r="I42" s="5" t="s">
        <v>1652</v>
      </c>
      <c r="J42" s="5" t="s">
        <v>1653</v>
      </c>
      <c r="K42" s="8"/>
    </row>
    <row r="43" spans="1:11" s="1" customFormat="1" hidden="1">
      <c r="A43" s="30">
        <v>41</v>
      </c>
      <c r="B43" s="13" t="s">
        <v>1647</v>
      </c>
      <c r="C43" s="5" t="s">
        <v>1654</v>
      </c>
      <c r="D43" s="6">
        <v>41766</v>
      </c>
      <c r="E43" s="2" t="s">
        <v>304</v>
      </c>
      <c r="F43" s="12">
        <v>0</v>
      </c>
      <c r="G43" s="12"/>
      <c r="H43" s="5"/>
      <c r="I43" s="5"/>
      <c r="J43" s="5"/>
      <c r="K43" s="8"/>
    </row>
    <row r="44" spans="1:11" s="1" customFormat="1" hidden="1">
      <c r="A44" s="30">
        <v>42</v>
      </c>
      <c r="B44" s="5" t="s">
        <v>93</v>
      </c>
      <c r="C44" s="5" t="s">
        <v>1655</v>
      </c>
      <c r="D44" s="6">
        <v>41766</v>
      </c>
      <c r="E44" s="2" t="s">
        <v>304</v>
      </c>
      <c r="F44" s="7">
        <v>0</v>
      </c>
      <c r="G44" s="7"/>
      <c r="H44" s="5"/>
      <c r="I44" s="5"/>
      <c r="J44" s="5" t="s">
        <v>1656</v>
      </c>
      <c r="K44" s="8"/>
    </row>
    <row r="45" spans="1:11" s="1" customFormat="1" hidden="1">
      <c r="A45" s="30">
        <v>43</v>
      </c>
      <c r="B45" s="5" t="s">
        <v>93</v>
      </c>
      <c r="C45" s="5" t="s">
        <v>1657</v>
      </c>
      <c r="D45" s="6">
        <v>41766</v>
      </c>
      <c r="E45" s="2" t="s">
        <v>304</v>
      </c>
      <c r="F45" s="7">
        <v>0</v>
      </c>
      <c r="G45" s="7"/>
      <c r="H45" s="5"/>
      <c r="I45" s="5" t="s">
        <v>1658</v>
      </c>
      <c r="J45" s="5" t="s">
        <v>1659</v>
      </c>
      <c r="K45" s="8"/>
    </row>
    <row r="46" spans="1:11" s="1" customFormat="1" ht="45" hidden="1">
      <c r="A46" s="30">
        <v>44</v>
      </c>
      <c r="B46" s="10" t="s">
        <v>1637</v>
      </c>
      <c r="C46" s="5" t="s">
        <v>1660</v>
      </c>
      <c r="D46" s="6">
        <v>41766</v>
      </c>
      <c r="E46" s="2" t="s">
        <v>304</v>
      </c>
      <c r="F46" s="7">
        <v>0</v>
      </c>
      <c r="G46" s="7"/>
      <c r="H46" s="5"/>
      <c r="I46" s="5"/>
      <c r="J46" s="5"/>
      <c r="K46" s="8"/>
    </row>
    <row r="47" spans="1:11" s="1" customFormat="1" hidden="1">
      <c r="A47" s="30">
        <v>45</v>
      </c>
      <c r="B47" s="5"/>
      <c r="C47" s="5" t="s">
        <v>1661</v>
      </c>
      <c r="D47" s="6">
        <v>41767</v>
      </c>
      <c r="E47" s="2" t="s">
        <v>304</v>
      </c>
      <c r="F47" s="12">
        <v>0</v>
      </c>
      <c r="G47" s="12"/>
      <c r="H47" s="5"/>
      <c r="I47" s="5"/>
      <c r="J47" s="5"/>
      <c r="K47" s="8"/>
    </row>
    <row r="48" spans="1:11" s="1" customFormat="1" hidden="1">
      <c r="A48" s="30">
        <v>46</v>
      </c>
      <c r="B48" s="5">
        <v>554</v>
      </c>
      <c r="C48" s="5" t="s">
        <v>1662</v>
      </c>
      <c r="D48" s="6">
        <v>41773</v>
      </c>
      <c r="E48" s="2" t="s">
        <v>304</v>
      </c>
      <c r="F48" s="7">
        <v>0</v>
      </c>
      <c r="G48" s="7"/>
      <c r="H48" s="5"/>
      <c r="I48" s="5"/>
      <c r="J48" s="5"/>
      <c r="K48" s="5"/>
    </row>
    <row r="49" spans="1:11" s="1" customFormat="1" hidden="1">
      <c r="A49" s="30">
        <v>47</v>
      </c>
      <c r="B49" s="5"/>
      <c r="C49" s="5" t="s">
        <v>1663</v>
      </c>
      <c r="D49" s="6">
        <v>41787</v>
      </c>
      <c r="E49" s="2" t="s">
        <v>304</v>
      </c>
      <c r="F49" s="7">
        <v>0</v>
      </c>
      <c r="G49" s="7"/>
      <c r="H49" s="5"/>
      <c r="I49" s="5" t="s">
        <v>1664</v>
      </c>
      <c r="J49" s="5"/>
      <c r="K49" s="5"/>
    </row>
    <row r="50" spans="1:11" s="1" customFormat="1" ht="30" hidden="1">
      <c r="A50" s="30">
        <v>48</v>
      </c>
      <c r="B50" s="10" t="s">
        <v>1630</v>
      </c>
      <c r="C50" s="5" t="s">
        <v>1665</v>
      </c>
      <c r="D50" s="6">
        <v>41788</v>
      </c>
      <c r="E50" s="2" t="s">
        <v>304</v>
      </c>
      <c r="F50" s="7">
        <v>0</v>
      </c>
      <c r="G50" s="7"/>
      <c r="H50" s="5"/>
      <c r="I50" s="5" t="s">
        <v>304</v>
      </c>
      <c r="J50" s="5"/>
      <c r="K50" s="5"/>
    </row>
    <row r="51" spans="1:11" s="1" customFormat="1" ht="45" hidden="1">
      <c r="A51" s="30">
        <v>49</v>
      </c>
      <c r="B51" s="10" t="s">
        <v>1625</v>
      </c>
      <c r="C51" s="5"/>
      <c r="D51" s="6">
        <v>41796</v>
      </c>
      <c r="E51" s="2" t="s">
        <v>304</v>
      </c>
      <c r="F51" s="7">
        <v>0</v>
      </c>
      <c r="G51" s="7"/>
      <c r="H51" s="5"/>
      <c r="I51" s="10" t="s">
        <v>1666</v>
      </c>
      <c r="J51" s="5"/>
      <c r="K51" s="5"/>
    </row>
    <row r="52" spans="1:11" s="1" customFormat="1" hidden="1">
      <c r="A52" s="30">
        <v>50</v>
      </c>
      <c r="B52" s="5"/>
      <c r="C52" s="5" t="s">
        <v>1667</v>
      </c>
      <c r="D52" s="6">
        <v>41799</v>
      </c>
      <c r="E52" s="2" t="s">
        <v>304</v>
      </c>
      <c r="F52" s="7">
        <v>0</v>
      </c>
      <c r="G52" s="7"/>
      <c r="H52" s="5"/>
      <c r="I52" s="5"/>
      <c r="J52" s="5"/>
      <c r="K52" s="5"/>
    </row>
    <row r="53" spans="1:11" s="1" customFormat="1" hidden="1">
      <c r="A53" s="30">
        <v>51</v>
      </c>
      <c r="B53" s="5" t="s">
        <v>1668</v>
      </c>
      <c r="C53" s="5" t="s">
        <v>1669</v>
      </c>
      <c r="D53" s="6">
        <v>41802</v>
      </c>
      <c r="E53" s="2" t="s">
        <v>304</v>
      </c>
      <c r="F53" s="7">
        <v>0</v>
      </c>
      <c r="G53" s="7"/>
      <c r="H53" s="5"/>
      <c r="I53" s="5"/>
      <c r="J53" s="5"/>
      <c r="K53" s="5"/>
    </row>
    <row r="54" spans="1:11" s="1" customFormat="1" hidden="1">
      <c r="A54" s="30">
        <v>52</v>
      </c>
      <c r="B54" s="5" t="s">
        <v>1650</v>
      </c>
      <c r="C54" s="5" t="s">
        <v>1670</v>
      </c>
      <c r="D54" s="6">
        <v>41808</v>
      </c>
      <c r="E54" s="2" t="s">
        <v>304</v>
      </c>
      <c r="F54" s="7">
        <v>0</v>
      </c>
      <c r="G54" s="7"/>
      <c r="H54" s="5"/>
      <c r="I54" s="5"/>
      <c r="J54" s="5"/>
      <c r="K54" s="5"/>
    </row>
    <row r="55" spans="1:11" s="1" customFormat="1" hidden="1">
      <c r="A55" s="30">
        <v>53</v>
      </c>
      <c r="B55" s="5"/>
      <c r="C55" s="5" t="s">
        <v>1671</v>
      </c>
      <c r="D55" s="6"/>
      <c r="E55" s="2" t="s">
        <v>304</v>
      </c>
      <c r="F55" s="7">
        <v>0</v>
      </c>
      <c r="G55" s="7"/>
      <c r="H55" s="5"/>
      <c r="I55" s="5"/>
      <c r="J55" s="5"/>
      <c r="K55" s="5"/>
    </row>
    <row r="56" spans="1:11" s="1" customFormat="1" hidden="1">
      <c r="A56" s="30">
        <v>54</v>
      </c>
      <c r="B56" s="10" t="s">
        <v>1650</v>
      </c>
      <c r="C56" s="5"/>
      <c r="D56" s="6"/>
      <c r="E56" s="2" t="s">
        <v>304</v>
      </c>
      <c r="F56" s="7">
        <v>0</v>
      </c>
      <c r="G56" s="7"/>
      <c r="H56" s="5"/>
      <c r="I56" s="5"/>
      <c r="J56" s="5"/>
      <c r="K56" s="8"/>
    </row>
    <row r="57" spans="1:11" s="1" customFormat="1" hidden="1">
      <c r="A57" s="30">
        <v>55</v>
      </c>
      <c r="B57" s="10" t="s">
        <v>1650</v>
      </c>
      <c r="C57" s="5" t="s">
        <v>1672</v>
      </c>
      <c r="D57" s="6"/>
      <c r="E57" s="2" t="s">
        <v>304</v>
      </c>
      <c r="F57" s="7">
        <v>0</v>
      </c>
      <c r="G57" s="7"/>
      <c r="H57" s="5"/>
      <c r="I57" s="5" t="s">
        <v>1673</v>
      </c>
      <c r="J57" s="5" t="s">
        <v>1674</v>
      </c>
      <c r="K57" s="5" t="s">
        <v>1675</v>
      </c>
    </row>
    <row r="58" spans="1:11" s="1" customFormat="1" hidden="1">
      <c r="A58" s="30">
        <v>56</v>
      </c>
      <c r="B58" s="5"/>
      <c r="C58" s="5" t="s">
        <v>1676</v>
      </c>
      <c r="D58" s="6"/>
      <c r="E58" s="2" t="s">
        <v>304</v>
      </c>
      <c r="F58" s="7">
        <v>0</v>
      </c>
      <c r="G58" s="7"/>
      <c r="H58" s="5"/>
      <c r="I58" s="5" t="s">
        <v>304</v>
      </c>
      <c r="J58" s="5"/>
      <c r="K58" s="5"/>
    </row>
    <row r="59" spans="1:11" s="1" customFormat="1" hidden="1">
      <c r="A59" s="30">
        <v>57</v>
      </c>
      <c r="B59" s="5" t="s">
        <v>1650</v>
      </c>
      <c r="C59" s="5" t="s">
        <v>1677</v>
      </c>
      <c r="D59" s="6"/>
      <c r="E59" s="2" t="s">
        <v>304</v>
      </c>
      <c r="F59" s="7">
        <v>0</v>
      </c>
      <c r="G59" s="7"/>
      <c r="H59" s="5"/>
      <c r="I59" s="5"/>
      <c r="J59" s="5"/>
      <c r="K59" s="5"/>
    </row>
    <row r="60" spans="1:11" s="1" customFormat="1" hidden="1">
      <c r="A60" s="30">
        <v>58</v>
      </c>
      <c r="B60" s="26">
        <v>554</v>
      </c>
      <c r="C60" s="1" t="s">
        <v>1678</v>
      </c>
      <c r="D60" s="2">
        <v>41835</v>
      </c>
      <c r="E60" s="2" t="s">
        <v>304</v>
      </c>
      <c r="F60" s="3">
        <v>0</v>
      </c>
      <c r="G60" s="3"/>
    </row>
    <row r="61" spans="1:11" s="1" customFormat="1" hidden="1">
      <c r="A61" s="30">
        <v>59</v>
      </c>
      <c r="B61" s="26">
        <v>681</v>
      </c>
      <c r="C61" s="1" t="s">
        <v>1679</v>
      </c>
      <c r="D61" s="2">
        <v>41835</v>
      </c>
      <c r="E61" s="2" t="s">
        <v>304</v>
      </c>
      <c r="F61" s="3">
        <v>0</v>
      </c>
      <c r="G61" s="3"/>
    </row>
    <row r="62" spans="1:11" s="1" customFormat="1" hidden="1">
      <c r="A62" s="30">
        <v>60</v>
      </c>
      <c r="B62" s="28" t="s">
        <v>1680</v>
      </c>
      <c r="C62" s="1" t="s">
        <v>1681</v>
      </c>
      <c r="D62" s="2">
        <v>41836</v>
      </c>
      <c r="E62" s="2" t="s">
        <v>304</v>
      </c>
      <c r="F62" s="3">
        <v>0</v>
      </c>
      <c r="G62" s="3"/>
    </row>
    <row r="63" spans="1:11" s="1" customFormat="1" hidden="1">
      <c r="A63" s="30">
        <v>61</v>
      </c>
      <c r="B63" s="28" t="s">
        <v>1680</v>
      </c>
      <c r="C63" s="1" t="s">
        <v>1682</v>
      </c>
      <c r="D63" s="2">
        <v>41836</v>
      </c>
      <c r="E63" s="2" t="s">
        <v>304</v>
      </c>
      <c r="F63" s="3">
        <v>0</v>
      </c>
      <c r="G63" s="3"/>
    </row>
    <row r="64" spans="1:11" s="1" customFormat="1" hidden="1">
      <c r="A64" s="30">
        <v>62</v>
      </c>
      <c r="B64" s="28" t="s">
        <v>1680</v>
      </c>
      <c r="C64" s="1" t="s">
        <v>1683</v>
      </c>
      <c r="D64" s="2">
        <v>42933</v>
      </c>
      <c r="E64" s="2" t="s">
        <v>304</v>
      </c>
      <c r="F64" s="3">
        <v>0</v>
      </c>
      <c r="G64" s="3"/>
    </row>
    <row r="65" spans="1:11" s="1" customFormat="1" hidden="1">
      <c r="A65" s="30">
        <v>63</v>
      </c>
      <c r="B65" s="26" t="s">
        <v>1650</v>
      </c>
      <c r="C65" s="1" t="s">
        <v>1684</v>
      </c>
      <c r="D65" s="2">
        <v>42933</v>
      </c>
      <c r="E65" s="2" t="s">
        <v>304</v>
      </c>
      <c r="F65" s="3">
        <v>0</v>
      </c>
      <c r="G65" s="3"/>
    </row>
    <row r="66" spans="1:11" s="1" customFormat="1" ht="30" hidden="1">
      <c r="A66" s="30">
        <v>64</v>
      </c>
      <c r="B66" s="27" t="s">
        <v>1650</v>
      </c>
      <c r="C66" s="23" t="s">
        <v>1685</v>
      </c>
      <c r="D66" s="24">
        <v>41823</v>
      </c>
      <c r="E66" s="24" t="s">
        <v>304</v>
      </c>
      <c r="F66" s="25">
        <v>0</v>
      </c>
      <c r="G66" s="25"/>
      <c r="H66" s="22"/>
      <c r="I66" s="22"/>
      <c r="J66" s="22"/>
      <c r="K66" s="22"/>
    </row>
    <row r="67" spans="1:11" s="30" customFormat="1" hidden="1">
      <c r="A67" s="30">
        <v>65</v>
      </c>
      <c r="B67" s="28" t="s">
        <v>1680</v>
      </c>
      <c r="C67" s="19" t="s">
        <v>1686</v>
      </c>
      <c r="D67" s="20">
        <v>41773</v>
      </c>
      <c r="E67" s="24" t="s">
        <v>304</v>
      </c>
      <c r="F67" s="21">
        <v>0</v>
      </c>
      <c r="G67" s="21"/>
      <c r="H67" s="19"/>
      <c r="I67" s="19"/>
      <c r="J67" s="19"/>
      <c r="K67" s="19"/>
    </row>
    <row r="68" spans="1:11" s="30" customFormat="1" hidden="1">
      <c r="A68" s="30">
        <v>66</v>
      </c>
      <c r="B68" s="29"/>
      <c r="C68" s="30" t="s">
        <v>1687</v>
      </c>
      <c r="D68" s="31"/>
      <c r="E68" s="31" t="s">
        <v>304</v>
      </c>
      <c r="F68" s="32">
        <v>0</v>
      </c>
      <c r="G68" s="32"/>
      <c r="H68" s="32"/>
    </row>
    <row r="69" spans="1:11" s="30" customFormat="1" hidden="1">
      <c r="A69" s="30">
        <v>67</v>
      </c>
      <c r="B69" s="29"/>
      <c r="C69" s="30" t="s">
        <v>1688</v>
      </c>
      <c r="D69" s="31"/>
      <c r="E69" s="31" t="s">
        <v>304</v>
      </c>
      <c r="F69" s="32">
        <v>0</v>
      </c>
      <c r="G69" s="32"/>
      <c r="H69" s="32"/>
    </row>
    <row r="70" spans="1:11" s="30" customFormat="1" hidden="1">
      <c r="A70" s="30">
        <v>68</v>
      </c>
      <c r="B70" s="29" t="s">
        <v>1689</v>
      </c>
      <c r="C70" s="30" t="s">
        <v>1690</v>
      </c>
      <c r="D70" s="31">
        <v>41837</v>
      </c>
      <c r="E70" s="31" t="s">
        <v>304</v>
      </c>
      <c r="F70" s="32">
        <v>0</v>
      </c>
      <c r="G70" s="32"/>
    </row>
    <row r="71" spans="1:11" s="30" customFormat="1" ht="30" hidden="1">
      <c r="A71" s="30">
        <v>69</v>
      </c>
      <c r="B71" s="29" t="s">
        <v>1691</v>
      </c>
      <c r="C71" s="35" t="s">
        <v>1692</v>
      </c>
      <c r="D71" s="31">
        <v>41827</v>
      </c>
      <c r="E71" s="31" t="s">
        <v>304</v>
      </c>
      <c r="F71" s="32">
        <v>0</v>
      </c>
      <c r="G71" s="32"/>
    </row>
    <row r="72" spans="1:11" s="30" customFormat="1" ht="30" hidden="1">
      <c r="A72" s="30">
        <v>70</v>
      </c>
      <c r="B72" s="33" t="s">
        <v>1630</v>
      </c>
      <c r="C72" s="34" t="s">
        <v>1693</v>
      </c>
      <c r="D72" s="31"/>
      <c r="E72" s="31" t="s">
        <v>304</v>
      </c>
      <c r="F72" s="32"/>
      <c r="G72" s="32"/>
      <c r="J72" s="30" t="s">
        <v>1694</v>
      </c>
    </row>
    <row r="73" spans="1:11" s="30" customFormat="1" hidden="1">
      <c r="A73" s="30">
        <v>71</v>
      </c>
      <c r="B73" s="29"/>
      <c r="C73" s="36" t="s">
        <v>1695</v>
      </c>
      <c r="D73" s="31">
        <v>41848</v>
      </c>
      <c r="E73" s="31" t="s">
        <v>304</v>
      </c>
      <c r="F73" s="32">
        <v>0</v>
      </c>
      <c r="G73" s="32"/>
    </row>
    <row r="74" spans="1:11" s="30" customFormat="1" hidden="1">
      <c r="A74" s="30">
        <v>72</v>
      </c>
      <c r="B74" s="29"/>
      <c r="C74" s="30" t="s">
        <v>1696</v>
      </c>
      <c r="D74" s="31">
        <v>41848</v>
      </c>
      <c r="E74" s="31" t="s">
        <v>304</v>
      </c>
      <c r="F74" s="32"/>
      <c r="G74" s="32"/>
    </row>
    <row r="75" spans="1:11" s="30" customFormat="1" hidden="1">
      <c r="A75" s="30">
        <v>73</v>
      </c>
      <c r="B75" s="29" t="s">
        <v>1650</v>
      </c>
      <c r="C75" s="30" t="s">
        <v>1697</v>
      </c>
      <c r="D75" s="31">
        <v>41852</v>
      </c>
      <c r="E75" s="31" t="s">
        <v>304</v>
      </c>
      <c r="F75" s="32">
        <v>0</v>
      </c>
      <c r="G75" s="32"/>
    </row>
    <row r="76" spans="1:11" s="30" customFormat="1" hidden="1">
      <c r="A76" s="30">
        <v>74</v>
      </c>
      <c r="B76" s="43" t="s">
        <v>1647</v>
      </c>
      <c r="C76" s="36" t="s">
        <v>1698</v>
      </c>
      <c r="D76" s="41">
        <v>41855</v>
      </c>
      <c r="E76" s="41" t="s">
        <v>304</v>
      </c>
      <c r="F76" s="42">
        <v>0</v>
      </c>
      <c r="G76" s="32"/>
    </row>
    <row r="77" spans="1:11" s="30" customFormat="1" hidden="1">
      <c r="A77" s="30">
        <v>75</v>
      </c>
      <c r="B77" s="37" t="s">
        <v>93</v>
      </c>
      <c r="C77" s="38" t="s">
        <v>1699</v>
      </c>
      <c r="D77" s="39">
        <v>41855</v>
      </c>
      <c r="E77" s="39" t="s">
        <v>304</v>
      </c>
      <c r="F77" s="40">
        <v>50</v>
      </c>
      <c r="G77" s="32"/>
    </row>
    <row r="78" spans="1:11" s="30" customFormat="1" hidden="1">
      <c r="A78" s="30">
        <v>76</v>
      </c>
      <c r="B78" s="44" t="s">
        <v>1650</v>
      </c>
      <c r="C78" s="30" t="s">
        <v>1700</v>
      </c>
      <c r="D78" s="31">
        <v>41855</v>
      </c>
      <c r="E78" s="31" t="s">
        <v>304</v>
      </c>
      <c r="F78" s="32">
        <v>0</v>
      </c>
      <c r="G78" s="32"/>
    </row>
    <row r="79" spans="1:11" s="30" customFormat="1" hidden="1">
      <c r="A79" s="30">
        <v>77</v>
      </c>
      <c r="B79" s="44" t="s">
        <v>1650</v>
      </c>
      <c r="C79" s="38" t="s">
        <v>1701</v>
      </c>
      <c r="D79" s="39">
        <v>41855</v>
      </c>
      <c r="E79" s="39" t="s">
        <v>304</v>
      </c>
      <c r="F79" s="40">
        <v>30</v>
      </c>
      <c r="G79" s="32"/>
    </row>
    <row r="80" spans="1:11" hidden="1">
      <c r="A80" s="30">
        <v>78</v>
      </c>
      <c r="B80" s="29"/>
      <c r="C80" s="30" t="s">
        <v>1702</v>
      </c>
      <c r="D80" s="31"/>
      <c r="E80" s="31" t="s">
        <v>304</v>
      </c>
      <c r="F80" s="32">
        <v>0</v>
      </c>
      <c r="G80" s="32"/>
      <c r="H80" s="30"/>
      <c r="I80" s="30"/>
      <c r="J80" s="30"/>
      <c r="K80" s="30"/>
    </row>
    <row r="81" spans="1:11">
      <c r="A81" s="47">
        <v>19</v>
      </c>
      <c r="B81" s="48" t="s">
        <v>1650</v>
      </c>
      <c r="C81" s="65" t="s">
        <v>1740</v>
      </c>
      <c r="D81" s="49">
        <v>41870</v>
      </c>
      <c r="E81" s="49" t="s">
        <v>880</v>
      </c>
    </row>
    <row r="82" spans="1:11">
      <c r="A82" s="47">
        <v>79</v>
      </c>
      <c r="B82" s="57" t="s">
        <v>0</v>
      </c>
      <c r="C82" s="64" t="s">
        <v>1741</v>
      </c>
      <c r="D82" s="49">
        <v>41872</v>
      </c>
      <c r="F82" s="50">
        <v>100</v>
      </c>
    </row>
    <row r="83" spans="1:11" hidden="1">
      <c r="A83" s="47">
        <v>81</v>
      </c>
      <c r="B83" s="57" t="s">
        <v>0</v>
      </c>
      <c r="C83" s="47" t="s">
        <v>1742</v>
      </c>
      <c r="D83" s="49">
        <v>41787</v>
      </c>
      <c r="E83" s="49" t="s">
        <v>1707</v>
      </c>
      <c r="F83" s="50">
        <v>150</v>
      </c>
      <c r="I83" s="47" t="s">
        <v>0</v>
      </c>
    </row>
    <row r="84" spans="1:11" s="30" customFormat="1" hidden="1">
      <c r="A84" s="47">
        <v>82</v>
      </c>
      <c r="B84" s="54" t="s">
        <v>93</v>
      </c>
      <c r="C84" s="47" t="s">
        <v>1743</v>
      </c>
      <c r="D84" s="49">
        <v>41848</v>
      </c>
      <c r="E84" s="49" t="s">
        <v>1707</v>
      </c>
      <c r="F84" s="50">
        <v>150</v>
      </c>
      <c r="G84" s="50"/>
      <c r="H84" s="47"/>
      <c r="I84" s="47"/>
      <c r="J84" s="47"/>
      <c r="K84" s="47"/>
    </row>
    <row r="85" spans="1:11">
      <c r="A85" s="47">
        <v>80</v>
      </c>
      <c r="B85" s="57" t="s">
        <v>0</v>
      </c>
      <c r="C85" s="64" t="s">
        <v>1744</v>
      </c>
      <c r="D85" s="49">
        <v>41872</v>
      </c>
      <c r="F85" s="50">
        <v>100</v>
      </c>
    </row>
    <row r="86" spans="1:11" hidden="1">
      <c r="A86" s="47">
        <v>84</v>
      </c>
      <c r="B86" s="58" t="s">
        <v>1719</v>
      </c>
      <c r="C86" s="67" t="s">
        <v>1745</v>
      </c>
      <c r="D86" s="49">
        <v>41878</v>
      </c>
      <c r="E86" s="49" t="s">
        <v>304</v>
      </c>
      <c r="F86" s="50">
        <v>60</v>
      </c>
    </row>
    <row r="87" spans="1:11" hidden="1">
      <c r="A87" s="47">
        <v>85</v>
      </c>
      <c r="B87" s="58" t="s">
        <v>1719</v>
      </c>
      <c r="C87" s="67" t="s">
        <v>1746</v>
      </c>
      <c r="D87" s="49">
        <v>41878</v>
      </c>
      <c r="E87" s="49" t="s">
        <v>304</v>
      </c>
      <c r="F87" s="50">
        <v>60</v>
      </c>
    </row>
    <row r="88" spans="1:11" hidden="1">
      <c r="A88" s="47">
        <v>86</v>
      </c>
      <c r="B88" s="58" t="s">
        <v>1719</v>
      </c>
      <c r="C88" s="67" t="s">
        <v>1747</v>
      </c>
      <c r="D88" s="49">
        <v>41878</v>
      </c>
      <c r="E88" s="49" t="s">
        <v>304</v>
      </c>
      <c r="F88" s="50">
        <v>60</v>
      </c>
    </row>
    <row r="89" spans="1:11">
      <c r="A89" s="47">
        <v>87</v>
      </c>
      <c r="B89" s="48" t="s">
        <v>1650</v>
      </c>
      <c r="C89" s="64" t="s">
        <v>1748</v>
      </c>
      <c r="D89" s="49">
        <v>41883</v>
      </c>
      <c r="E89" s="49" t="s">
        <v>1749</v>
      </c>
    </row>
    <row r="90" spans="1:11">
      <c r="A90" s="47">
        <v>88</v>
      </c>
      <c r="B90" s="48" t="s">
        <v>1650</v>
      </c>
      <c r="C90" s="64" t="s">
        <v>1750</v>
      </c>
      <c r="D90" s="52">
        <v>41883</v>
      </c>
    </row>
    <row r="91" spans="1:11" hidden="1">
      <c r="A91" s="47">
        <v>89</v>
      </c>
      <c r="B91" s="48" t="s">
        <v>1650</v>
      </c>
      <c r="C91" s="47" t="s">
        <v>1751</v>
      </c>
      <c r="D91" s="49">
        <v>41883</v>
      </c>
      <c r="E91" s="49" t="s">
        <v>304</v>
      </c>
      <c r="H91" s="53">
        <v>41893</v>
      </c>
    </row>
    <row r="92" spans="1:11">
      <c r="A92" s="47">
        <v>90</v>
      </c>
      <c r="B92" s="48" t="s">
        <v>1650</v>
      </c>
      <c r="C92" s="64" t="s">
        <v>1752</v>
      </c>
      <c r="D92" s="52">
        <v>41883</v>
      </c>
    </row>
    <row r="93" spans="1:11" hidden="1">
      <c r="A93" s="47">
        <v>91</v>
      </c>
      <c r="B93" s="48" t="s">
        <v>1650</v>
      </c>
      <c r="C93" s="51" t="s">
        <v>1753</v>
      </c>
      <c r="D93" s="52">
        <v>41879</v>
      </c>
      <c r="E93" s="49" t="s">
        <v>304</v>
      </c>
      <c r="F93" s="50">
        <v>20</v>
      </c>
      <c r="H93" s="52">
        <v>41886</v>
      </c>
    </row>
    <row r="94" spans="1:11" hidden="1">
      <c r="A94" s="47">
        <v>92</v>
      </c>
      <c r="B94" s="61" t="s">
        <v>1754</v>
      </c>
      <c r="C94" s="64" t="s">
        <v>1755</v>
      </c>
      <c r="D94" s="52">
        <v>41890</v>
      </c>
      <c r="E94" s="49" t="s">
        <v>1707</v>
      </c>
    </row>
    <row r="95" spans="1:11" hidden="1">
      <c r="A95" s="47">
        <v>93</v>
      </c>
      <c r="B95" s="48" t="s">
        <v>1650</v>
      </c>
      <c r="C95" s="51" t="s">
        <v>1756</v>
      </c>
      <c r="D95" s="52">
        <v>41878</v>
      </c>
      <c r="E95" s="49" t="s">
        <v>304</v>
      </c>
      <c r="F95" s="50">
        <v>20</v>
      </c>
    </row>
    <row r="96" spans="1:11" hidden="1">
      <c r="A96" s="47">
        <v>94</v>
      </c>
      <c r="B96" s="48" t="s">
        <v>1650</v>
      </c>
      <c r="C96" s="51" t="s">
        <v>1757</v>
      </c>
      <c r="D96" s="52">
        <v>41878</v>
      </c>
      <c r="E96" s="49" t="s">
        <v>304</v>
      </c>
      <c r="H96" s="53">
        <v>41893</v>
      </c>
    </row>
    <row r="97" spans="1:8" hidden="1">
      <c r="A97" s="47">
        <v>95</v>
      </c>
      <c r="B97" s="48" t="s">
        <v>1650</v>
      </c>
      <c r="C97" s="51" t="s">
        <v>1758</v>
      </c>
      <c r="D97" s="52">
        <v>41878</v>
      </c>
      <c r="E97" s="49" t="s">
        <v>1707</v>
      </c>
      <c r="H97" s="53">
        <v>41891</v>
      </c>
    </row>
    <row r="98" spans="1:8" hidden="1">
      <c r="A98" s="47">
        <v>96</v>
      </c>
      <c r="B98" s="61" t="s">
        <v>1754</v>
      </c>
      <c r="C98" s="64" t="s">
        <v>1759</v>
      </c>
      <c r="D98" s="52">
        <v>41890</v>
      </c>
      <c r="E98" s="49" t="s">
        <v>1707</v>
      </c>
    </row>
    <row r="99" spans="1:8" hidden="1">
      <c r="A99" s="47">
        <v>97</v>
      </c>
      <c r="B99" s="48" t="s">
        <v>1650</v>
      </c>
      <c r="C99" s="51" t="s">
        <v>1760</v>
      </c>
      <c r="D99" s="51"/>
      <c r="E99" s="49" t="s">
        <v>304</v>
      </c>
      <c r="H99" s="53">
        <v>41893</v>
      </c>
    </row>
    <row r="100" spans="1:8" hidden="1">
      <c r="A100" s="47">
        <v>98</v>
      </c>
      <c r="B100" s="58" t="s">
        <v>1719</v>
      </c>
      <c r="C100" s="64" t="s">
        <v>1761</v>
      </c>
      <c r="D100" s="49">
        <v>41884</v>
      </c>
      <c r="E100" s="49" t="s">
        <v>304</v>
      </c>
    </row>
    <row r="101" spans="1:8" hidden="1">
      <c r="A101" s="47">
        <v>99</v>
      </c>
      <c r="B101" s="58" t="s">
        <v>1719</v>
      </c>
      <c r="C101" s="68" t="s">
        <v>1762</v>
      </c>
      <c r="D101" s="52">
        <v>41886</v>
      </c>
      <c r="E101" s="49" t="s">
        <v>304</v>
      </c>
      <c r="F101" s="50">
        <v>30</v>
      </c>
    </row>
    <row r="102" spans="1:8" hidden="1">
      <c r="A102" s="47">
        <v>100</v>
      </c>
      <c r="B102" s="58" t="s">
        <v>1719</v>
      </c>
      <c r="C102" s="64" t="s">
        <v>1763</v>
      </c>
      <c r="D102" s="52">
        <v>41899</v>
      </c>
      <c r="E102" s="49" t="s">
        <v>304</v>
      </c>
      <c r="H102" s="53">
        <v>41904</v>
      </c>
    </row>
    <row r="103" spans="1:8" hidden="1">
      <c r="A103" s="47">
        <v>101</v>
      </c>
      <c r="B103" s="59" t="s">
        <v>1650</v>
      </c>
      <c r="C103" s="51" t="s">
        <v>1764</v>
      </c>
      <c r="D103" s="51"/>
      <c r="E103" s="49" t="s">
        <v>304</v>
      </c>
      <c r="H103" s="53">
        <v>41893</v>
      </c>
    </row>
    <row r="104" spans="1:8">
      <c r="A104" s="47">
        <v>102</v>
      </c>
      <c r="B104" s="59" t="s">
        <v>1765</v>
      </c>
      <c r="C104" s="64" t="s">
        <v>1766</v>
      </c>
      <c r="D104" s="52">
        <v>41891</v>
      </c>
    </row>
    <row r="105" spans="1:8">
      <c r="A105" s="47">
        <v>110</v>
      </c>
      <c r="B105" s="58" t="s">
        <v>1719</v>
      </c>
      <c r="C105" s="54" t="s">
        <v>1767</v>
      </c>
      <c r="D105" s="49">
        <v>41908</v>
      </c>
    </row>
    <row r="106" spans="1:8" hidden="1">
      <c r="A106" s="47">
        <v>104</v>
      </c>
      <c r="B106" s="58" t="s">
        <v>1719</v>
      </c>
      <c r="C106" s="69" t="s">
        <v>1768</v>
      </c>
      <c r="D106" s="52">
        <v>41899</v>
      </c>
      <c r="E106" s="49" t="s">
        <v>304</v>
      </c>
      <c r="H106" s="53">
        <v>41907</v>
      </c>
    </row>
    <row r="107" spans="1:8" hidden="1">
      <c r="A107" s="47">
        <v>105</v>
      </c>
      <c r="B107" s="58" t="s">
        <v>1719</v>
      </c>
      <c r="C107" s="70" t="s">
        <v>1769</v>
      </c>
      <c r="D107" s="52">
        <v>41899</v>
      </c>
      <c r="E107" s="49" t="s">
        <v>304</v>
      </c>
      <c r="H107" s="53">
        <v>41907</v>
      </c>
    </row>
    <row r="108" spans="1:8" hidden="1">
      <c r="A108" s="47">
        <v>106</v>
      </c>
      <c r="B108" s="58" t="s">
        <v>1719</v>
      </c>
      <c r="C108" s="64" t="s">
        <v>1770</v>
      </c>
      <c r="D108" s="49">
        <v>41905</v>
      </c>
      <c r="E108" s="49" t="s">
        <v>304</v>
      </c>
      <c r="H108" s="53">
        <v>41907</v>
      </c>
    </row>
    <row r="109" spans="1:8" hidden="1">
      <c r="A109" s="47">
        <v>107</v>
      </c>
      <c r="B109" s="58" t="s">
        <v>1719</v>
      </c>
      <c r="C109" s="64" t="s">
        <v>1771</v>
      </c>
      <c r="D109" s="49">
        <v>41905</v>
      </c>
      <c r="E109" s="49" t="s">
        <v>304</v>
      </c>
      <c r="H109" s="53">
        <v>41907</v>
      </c>
    </row>
    <row r="110" spans="1:8" hidden="1">
      <c r="A110" s="47">
        <v>108</v>
      </c>
      <c r="B110" s="58" t="s">
        <v>1719</v>
      </c>
      <c r="C110" s="64" t="s">
        <v>1772</v>
      </c>
      <c r="D110" s="53">
        <v>41907</v>
      </c>
      <c r="E110" s="49" t="s">
        <v>304</v>
      </c>
    </row>
    <row r="111" spans="1:8" hidden="1">
      <c r="A111" s="47">
        <v>109</v>
      </c>
      <c r="B111" s="58" t="s">
        <v>1719</v>
      </c>
      <c r="C111" s="64" t="s">
        <v>1741</v>
      </c>
      <c r="D111" s="53">
        <v>41907</v>
      </c>
      <c r="E111" s="49" t="s">
        <v>304</v>
      </c>
    </row>
    <row r="112" spans="1:8">
      <c r="A112" s="47">
        <v>111</v>
      </c>
      <c r="B112" s="58" t="s">
        <v>1719</v>
      </c>
      <c r="C112" s="64" t="s">
        <v>1773</v>
      </c>
      <c r="D112" s="49">
        <v>41908</v>
      </c>
    </row>
    <row r="113" spans="1:8">
      <c r="A113" s="47">
        <v>103</v>
      </c>
      <c r="B113" s="59" t="s">
        <v>1774</v>
      </c>
      <c r="C113" s="64" t="s">
        <v>1775</v>
      </c>
      <c r="D113" s="52">
        <v>41921</v>
      </c>
    </row>
    <row r="114" spans="1:8">
      <c r="A114" s="47">
        <v>112</v>
      </c>
      <c r="B114" s="54" t="s">
        <v>1776</v>
      </c>
      <c r="C114" s="64" t="s">
        <v>1777</v>
      </c>
      <c r="D114" s="49">
        <v>41927</v>
      </c>
    </row>
    <row r="115" spans="1:8">
      <c r="A115" s="47">
        <v>113</v>
      </c>
      <c r="B115" s="54" t="s">
        <v>1776</v>
      </c>
      <c r="C115" s="64" t="s">
        <v>1778</v>
      </c>
      <c r="D115" s="49">
        <v>41927</v>
      </c>
      <c r="E115" s="49" t="s">
        <v>304</v>
      </c>
      <c r="H115" s="53">
        <v>41927</v>
      </c>
    </row>
    <row r="116" spans="1:8">
      <c r="A116" s="47">
        <v>114</v>
      </c>
      <c r="C116" s="64" t="s">
        <v>1779</v>
      </c>
      <c r="D116" s="49">
        <v>41927</v>
      </c>
      <c r="E116" s="49" t="s">
        <v>304</v>
      </c>
    </row>
    <row r="117" spans="1:8">
      <c r="A117" s="47">
        <v>115</v>
      </c>
      <c r="B117" s="54" t="s">
        <v>1776</v>
      </c>
      <c r="C117" s="64" t="s">
        <v>1780</v>
      </c>
      <c r="D117" s="49">
        <v>41927</v>
      </c>
    </row>
    <row r="118" spans="1:8">
      <c r="A118" s="47">
        <v>116</v>
      </c>
      <c r="B118" s="54" t="s">
        <v>1776</v>
      </c>
      <c r="C118" s="64" t="s">
        <v>1781</v>
      </c>
      <c r="D118" s="49">
        <v>41927</v>
      </c>
    </row>
    <row r="119" spans="1:8">
      <c r="A119" s="47">
        <v>117</v>
      </c>
      <c r="B119" s="54" t="s">
        <v>1776</v>
      </c>
      <c r="C119" s="64" t="s">
        <v>1782</v>
      </c>
      <c r="D119" s="49">
        <v>41927</v>
      </c>
    </row>
    <row r="120" spans="1:8">
      <c r="A120" s="47">
        <v>118</v>
      </c>
      <c r="B120" s="54" t="s">
        <v>1776</v>
      </c>
      <c r="C120" s="64" t="s">
        <v>1783</v>
      </c>
    </row>
    <row r="121" spans="1:8">
      <c r="A121" s="47">
        <v>119</v>
      </c>
      <c r="B121" s="54" t="s">
        <v>1776</v>
      </c>
      <c r="C121" s="64" t="s">
        <v>1784</v>
      </c>
    </row>
    <row r="122" spans="1:8">
      <c r="A122" s="47">
        <v>120</v>
      </c>
      <c r="B122" s="54" t="s">
        <v>1776</v>
      </c>
      <c r="C122" s="64" t="s">
        <v>1785</v>
      </c>
    </row>
    <row r="123" spans="1:8" ht="45">
      <c r="A123" s="47">
        <v>121</v>
      </c>
      <c r="C123" s="71" t="s">
        <v>1786</v>
      </c>
    </row>
    <row r="124" spans="1:8">
      <c r="A124" s="47">
        <v>122</v>
      </c>
      <c r="C124" s="64" t="s">
        <v>1787</v>
      </c>
    </row>
    <row r="125" spans="1:8">
      <c r="A125" s="47">
        <v>123</v>
      </c>
      <c r="C125" s="64" t="s">
        <v>1788</v>
      </c>
    </row>
    <row r="126" spans="1:8">
      <c r="A126" s="47">
        <v>124</v>
      </c>
    </row>
    <row r="127" spans="1:8">
      <c r="A127" s="47">
        <v>125</v>
      </c>
    </row>
    <row r="128" spans="1:8">
      <c r="A128" s="47">
        <v>126</v>
      </c>
    </row>
    <row r="129" spans="1:1">
      <c r="A129" s="47">
        <v>127</v>
      </c>
    </row>
    <row r="130" spans="1:1">
      <c r="A130" s="47">
        <v>128</v>
      </c>
    </row>
    <row r="131" spans="1:1">
      <c r="A131" s="47">
        <v>129</v>
      </c>
    </row>
    <row r="132" spans="1:1">
      <c r="A132" s="47">
        <v>130</v>
      </c>
    </row>
    <row r="133" spans="1:1">
      <c r="A133" s="47">
        <v>131</v>
      </c>
    </row>
    <row r="134" spans="1:1">
      <c r="A134" s="47">
        <v>132</v>
      </c>
    </row>
    <row r="135" spans="1:1">
      <c r="A135" s="47">
        <v>133</v>
      </c>
    </row>
    <row r="136" spans="1:1">
      <c r="A136" s="47">
        <v>134</v>
      </c>
    </row>
    <row r="137" spans="1:1">
      <c r="A137" s="47">
        <v>135</v>
      </c>
    </row>
    <row r="138" spans="1:1">
      <c r="A138" s="47">
        <v>136</v>
      </c>
    </row>
    <row r="139" spans="1:1">
      <c r="A139" s="47">
        <v>137</v>
      </c>
    </row>
    <row r="140" spans="1:1">
      <c r="A140" s="47">
        <v>138</v>
      </c>
    </row>
    <row r="141" spans="1:1">
      <c r="A141" s="47">
        <v>139</v>
      </c>
    </row>
    <row r="142" spans="1:1">
      <c r="A142" s="47">
        <v>140</v>
      </c>
    </row>
    <row r="143" spans="1:1">
      <c r="A143" s="47">
        <v>141</v>
      </c>
    </row>
    <row r="144" spans="1:1">
      <c r="A144" s="47">
        <v>142</v>
      </c>
    </row>
    <row r="145" spans="1:1">
      <c r="A145" s="47">
        <v>143</v>
      </c>
    </row>
    <row r="146" spans="1:1">
      <c r="A146" s="47">
        <v>144</v>
      </c>
    </row>
    <row r="147" spans="1:1">
      <c r="A147" s="47">
        <v>145</v>
      </c>
    </row>
    <row r="148" spans="1:1">
      <c r="A148" s="47">
        <v>146</v>
      </c>
    </row>
    <row r="149" spans="1:1">
      <c r="A149" s="47">
        <v>147</v>
      </c>
    </row>
    <row r="150" spans="1:1">
      <c r="A150" s="47">
        <v>148</v>
      </c>
    </row>
    <row r="151" spans="1:1">
      <c r="A151" s="47">
        <v>149</v>
      </c>
    </row>
    <row r="152" spans="1:1">
      <c r="A152" s="47">
        <v>150</v>
      </c>
    </row>
    <row r="153" spans="1:1">
      <c r="A153" s="47">
        <v>151</v>
      </c>
    </row>
  </sheetData>
  <autoFilter ref="A1:K153" xr:uid="{00000000-0009-0000-0000-000003000000}">
    <filterColumn colId="4">
      <filters blank="1">
        <filter val="Wait"/>
        <filter val="Work"/>
      </filters>
    </filterColumn>
    <sortState xmlns:xlrd2="http://schemas.microsoft.com/office/spreadsheetml/2017/richdata2" ref="A20:K153">
      <sortCondition ref="D1:D15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B428-5045-417E-83F5-9BC7AC86AF4C}">
  <dimension ref="A1:I39"/>
  <sheetViews>
    <sheetView showGridLines="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F39" sqref="F39"/>
    </sheetView>
  </sheetViews>
  <sheetFormatPr defaultColWidth="8.7109375" defaultRowHeight="15"/>
  <cols>
    <col min="1" max="2" width="10.28515625" customWidth="1"/>
    <col min="3" max="3" width="14.140625" bestFit="1" customWidth="1"/>
    <col min="4" max="4" width="7.140625" bestFit="1" customWidth="1"/>
    <col min="5" max="5" width="10.85546875" bestFit="1" customWidth="1"/>
    <col min="6" max="6" width="19.85546875" bestFit="1" customWidth="1"/>
    <col min="7" max="7" width="11.42578125" bestFit="1" customWidth="1"/>
    <col min="8" max="9" width="41.5703125" bestFit="1" customWidth="1"/>
    <col min="10" max="10" width="10.5703125" bestFit="1" customWidth="1"/>
  </cols>
  <sheetData>
    <row r="1" spans="1:9" ht="15.75" thickBot="1">
      <c r="A1" s="1594" t="s">
        <v>1878</v>
      </c>
      <c r="B1" s="1595" t="s">
        <v>1879</v>
      </c>
      <c r="C1" s="1595" t="s">
        <v>1842</v>
      </c>
      <c r="D1" s="1595" t="s">
        <v>1841</v>
      </c>
      <c r="E1" s="1595" t="s">
        <v>1983</v>
      </c>
      <c r="F1" s="1595" t="s">
        <v>1861</v>
      </c>
      <c r="G1" s="1595" t="s">
        <v>1982</v>
      </c>
      <c r="H1" s="1595" t="s">
        <v>1981</v>
      </c>
      <c r="I1" s="1596" t="s">
        <v>61</v>
      </c>
    </row>
    <row r="2" spans="1:9" ht="15.75" thickTop="1">
      <c r="A2" s="1597"/>
      <c r="B2" s="1598"/>
      <c r="C2" s="1563" t="s">
        <v>1869</v>
      </c>
      <c r="D2" s="1564" t="s">
        <v>1838</v>
      </c>
      <c r="E2" s="1564"/>
      <c r="F2" s="1564" t="s">
        <v>1853</v>
      </c>
      <c r="G2" s="1563"/>
      <c r="H2" s="1564"/>
      <c r="I2" s="1599"/>
    </row>
    <row r="3" spans="1:9">
      <c r="A3" s="1597"/>
      <c r="B3" s="1598"/>
      <c r="C3" s="1565" t="s">
        <v>1870</v>
      </c>
      <c r="D3" s="1566" t="s">
        <v>1838</v>
      </c>
      <c r="E3" s="1566"/>
      <c r="F3" s="1566" t="s">
        <v>1854</v>
      </c>
      <c r="G3" s="1565"/>
      <c r="H3" s="1566"/>
      <c r="I3" s="1599"/>
    </row>
    <row r="4" spans="1:9">
      <c r="A4" s="1597"/>
      <c r="B4" s="1598"/>
      <c r="C4" s="1565" t="s">
        <v>1871</v>
      </c>
      <c r="D4" s="1566" t="s">
        <v>1838</v>
      </c>
      <c r="E4" s="1566"/>
      <c r="F4" s="1566" t="s">
        <v>1855</v>
      </c>
      <c r="G4" s="1565"/>
      <c r="H4" s="1566"/>
      <c r="I4" s="1599"/>
    </row>
    <row r="5" spans="1:9">
      <c r="A5" s="1597"/>
      <c r="B5" s="1598"/>
      <c r="C5" s="1565" t="s">
        <v>1872</v>
      </c>
      <c r="D5" s="1566" t="s">
        <v>1838</v>
      </c>
      <c r="E5" s="1566"/>
      <c r="F5" s="1566" t="s">
        <v>1856</v>
      </c>
      <c r="G5" s="1565"/>
      <c r="H5" s="1566"/>
      <c r="I5" s="1599"/>
    </row>
    <row r="6" spans="1:9">
      <c r="A6" s="1597"/>
      <c r="B6" s="1598"/>
      <c r="C6" s="1565" t="s">
        <v>1873</v>
      </c>
      <c r="D6" s="1566" t="s">
        <v>1838</v>
      </c>
      <c r="E6" s="1566"/>
      <c r="F6" s="1566" t="s">
        <v>1857</v>
      </c>
      <c r="G6" s="1565"/>
      <c r="H6" s="1566"/>
      <c r="I6" s="1599"/>
    </row>
    <row r="7" spans="1:9">
      <c r="A7" s="1597"/>
      <c r="B7" s="1598"/>
      <c r="C7" s="1565" t="s">
        <v>1874</v>
      </c>
      <c r="D7" s="1566" t="s">
        <v>1838</v>
      </c>
      <c r="E7" s="1566"/>
      <c r="F7" s="1566" t="s">
        <v>1858</v>
      </c>
      <c r="G7" s="1565"/>
      <c r="H7" s="1566"/>
      <c r="I7" s="1599"/>
    </row>
    <row r="8" spans="1:9">
      <c r="A8" s="1597"/>
      <c r="B8" s="1598"/>
      <c r="C8" s="1565" t="s">
        <v>1875</v>
      </c>
      <c r="D8" s="1566" t="s">
        <v>1838</v>
      </c>
      <c r="E8" s="1566"/>
      <c r="F8" s="1566" t="s">
        <v>1859</v>
      </c>
      <c r="G8" s="1565"/>
      <c r="H8" s="1566"/>
      <c r="I8" s="1599"/>
    </row>
    <row r="9" spans="1:9" ht="15.75" thickBot="1">
      <c r="A9" s="1597"/>
      <c r="B9" s="1598"/>
      <c r="C9" s="1565" t="s">
        <v>1876</v>
      </c>
      <c r="D9" s="1566" t="s">
        <v>1838</v>
      </c>
      <c r="E9" s="1566"/>
      <c r="F9" s="1566" t="s">
        <v>1860</v>
      </c>
      <c r="G9" s="1565"/>
      <c r="H9" s="1566"/>
      <c r="I9" s="1599"/>
    </row>
    <row r="10" spans="1:9" ht="15.75" thickTop="1">
      <c r="A10" s="1597"/>
      <c r="B10" s="1598"/>
      <c r="C10" s="1600" t="s">
        <v>335</v>
      </c>
      <c r="D10" s="1600" t="s">
        <v>1017</v>
      </c>
      <c r="E10" s="1600"/>
      <c r="F10" s="1600"/>
      <c r="G10" s="1600"/>
      <c r="H10" s="1600"/>
      <c r="I10" s="1599"/>
    </row>
    <row r="11" spans="1:9">
      <c r="A11" s="1597"/>
      <c r="B11" s="1598"/>
      <c r="C11" s="1598" t="s">
        <v>1936</v>
      </c>
      <c r="D11" s="1598" t="s">
        <v>1017</v>
      </c>
      <c r="E11" s="1598"/>
      <c r="F11" s="1598"/>
      <c r="G11" s="1598"/>
      <c r="H11" s="1598"/>
      <c r="I11" s="1599"/>
    </row>
    <row r="12" spans="1:9">
      <c r="A12" s="1597"/>
      <c r="B12" s="1598"/>
      <c r="C12" s="1598" t="s">
        <v>1937</v>
      </c>
      <c r="D12" s="1598" t="s">
        <v>1017</v>
      </c>
      <c r="E12" s="1598"/>
      <c r="F12" s="1598"/>
      <c r="G12" s="1598"/>
      <c r="H12" s="1598"/>
      <c r="I12" s="1599"/>
    </row>
    <row r="13" spans="1:9">
      <c r="A13" s="1597"/>
      <c r="B13" s="1598"/>
      <c r="C13" s="1598" t="s">
        <v>1938</v>
      </c>
      <c r="D13" s="1598" t="s">
        <v>1017</v>
      </c>
      <c r="E13" s="1598"/>
      <c r="F13" s="1598"/>
      <c r="G13" s="1598"/>
      <c r="H13" s="1598"/>
      <c r="I13" s="1599"/>
    </row>
    <row r="14" spans="1:9">
      <c r="A14" s="1597"/>
      <c r="B14" s="1598"/>
      <c r="C14" s="1598" t="s">
        <v>1935</v>
      </c>
      <c r="D14" s="1598" t="s">
        <v>1017</v>
      </c>
      <c r="E14" s="1598"/>
      <c r="F14" s="1598"/>
      <c r="G14" s="1598"/>
      <c r="H14" s="1598"/>
      <c r="I14" s="1599"/>
    </row>
    <row r="15" spans="1:9">
      <c r="A15" s="1597"/>
      <c r="B15" s="1598"/>
      <c r="C15" s="1598" t="s">
        <v>1934</v>
      </c>
      <c r="D15" s="1598" t="s">
        <v>1017</v>
      </c>
      <c r="E15" s="1598"/>
      <c r="F15" s="1598"/>
      <c r="G15" s="1598"/>
      <c r="H15" s="1598"/>
      <c r="I15" s="1599"/>
    </row>
    <row r="16" spans="1:9">
      <c r="A16" s="1597"/>
      <c r="B16" s="1598"/>
      <c r="C16" s="1598" t="s">
        <v>1933</v>
      </c>
      <c r="D16" s="1598" t="s">
        <v>1017</v>
      </c>
      <c r="E16" s="1598"/>
      <c r="F16" s="1598"/>
      <c r="G16" s="1598"/>
      <c r="H16" s="1598"/>
      <c r="I16" s="1599"/>
    </row>
    <row r="17" spans="1:9">
      <c r="A17" s="1597"/>
      <c r="B17" s="1598"/>
      <c r="C17" s="1598" t="s">
        <v>1932</v>
      </c>
      <c r="D17" s="1598" t="s">
        <v>1017</v>
      </c>
      <c r="E17" s="1598"/>
      <c r="F17" s="1598"/>
      <c r="G17" s="1598"/>
      <c r="H17" s="1598"/>
      <c r="I17" s="1599"/>
    </row>
    <row r="18" spans="1:9">
      <c r="A18" s="1597"/>
      <c r="B18" s="1598"/>
      <c r="C18" s="1598" t="s">
        <v>1931</v>
      </c>
      <c r="D18" s="1598" t="s">
        <v>1017</v>
      </c>
      <c r="E18" s="1598"/>
      <c r="F18" s="1598"/>
      <c r="G18" s="1598"/>
      <c r="H18" s="1598"/>
      <c r="I18" s="1599"/>
    </row>
    <row r="19" spans="1:9">
      <c r="A19" s="1597"/>
      <c r="B19" s="1598"/>
      <c r="C19" s="1598" t="s">
        <v>1930</v>
      </c>
      <c r="D19" s="1598" t="s">
        <v>1017</v>
      </c>
      <c r="E19" s="1598"/>
      <c r="F19" s="1598"/>
      <c r="G19" s="1598"/>
      <c r="H19" s="1598"/>
      <c r="I19" s="1599"/>
    </row>
    <row r="20" spans="1:9">
      <c r="A20" s="1597"/>
      <c r="B20" s="1598"/>
      <c r="C20" s="1598" t="s">
        <v>1899</v>
      </c>
      <c r="D20" s="1598" t="s">
        <v>1017</v>
      </c>
      <c r="E20" s="1598"/>
      <c r="F20" s="1598"/>
      <c r="G20" s="1598"/>
      <c r="H20" s="1598"/>
      <c r="I20" s="1599"/>
    </row>
    <row r="21" spans="1:9" ht="15.75" thickBot="1">
      <c r="A21" s="1597"/>
      <c r="B21" s="1598"/>
      <c r="C21" s="1598"/>
      <c r="D21" s="1598" t="s">
        <v>1017</v>
      </c>
      <c r="E21" s="1598"/>
      <c r="F21" s="1598"/>
      <c r="G21" s="1598"/>
      <c r="H21" s="1598"/>
      <c r="I21" s="1599"/>
    </row>
    <row r="22" spans="1:9" ht="15.75" thickTop="1">
      <c r="A22" s="1597"/>
      <c r="B22" s="1598"/>
      <c r="C22" s="1563" t="s">
        <v>1978</v>
      </c>
      <c r="D22" s="1564" t="s">
        <v>703</v>
      </c>
      <c r="E22" s="1564" t="s">
        <v>270</v>
      </c>
      <c r="F22" s="1564"/>
      <c r="G22" s="1564" t="s">
        <v>1971</v>
      </c>
      <c r="H22" s="1564" t="s">
        <v>1980</v>
      </c>
      <c r="I22" s="1601"/>
    </row>
    <row r="23" spans="1:9">
      <c r="A23" s="1597"/>
      <c r="B23" s="1598"/>
      <c r="C23" s="1565" t="s">
        <v>1975</v>
      </c>
      <c r="D23" s="1566" t="s">
        <v>703</v>
      </c>
      <c r="E23" s="1566" t="s">
        <v>270</v>
      </c>
      <c r="F23" s="1566"/>
      <c r="G23" s="1566" t="s">
        <v>1971</v>
      </c>
      <c r="H23" s="1566" t="s">
        <v>1980</v>
      </c>
      <c r="I23" s="1601"/>
    </row>
    <row r="24" spans="1:9">
      <c r="A24" s="1597"/>
      <c r="B24" s="1598"/>
      <c r="C24" s="1565" t="s">
        <v>1974</v>
      </c>
      <c r="D24" s="1566" t="s">
        <v>703</v>
      </c>
      <c r="E24" s="1566" t="s">
        <v>270</v>
      </c>
      <c r="F24" s="1566"/>
      <c r="G24" s="1566" t="s">
        <v>1971</v>
      </c>
      <c r="H24" s="1566" t="s">
        <v>1980</v>
      </c>
      <c r="I24" s="1601"/>
    </row>
    <row r="25" spans="1:9">
      <c r="A25" s="1597"/>
      <c r="B25" s="1598"/>
      <c r="C25" s="1565" t="s">
        <v>1979</v>
      </c>
      <c r="D25" s="1566" t="s">
        <v>703</v>
      </c>
      <c r="E25" s="1566" t="s">
        <v>270</v>
      </c>
      <c r="F25" s="1566"/>
      <c r="G25" s="1566" t="s">
        <v>1971</v>
      </c>
      <c r="H25" s="1566" t="s">
        <v>1980</v>
      </c>
      <c r="I25" s="1601"/>
    </row>
    <row r="26" spans="1:9" ht="15.75" thickBot="1">
      <c r="A26" s="1597"/>
      <c r="B26" s="1598"/>
      <c r="C26" s="1565" t="s">
        <v>1883</v>
      </c>
      <c r="D26" s="1566" t="s">
        <v>1885</v>
      </c>
      <c r="E26" s="1566"/>
      <c r="F26" s="1566" t="s">
        <v>1884</v>
      </c>
      <c r="G26" s="1566"/>
      <c r="H26" s="1566"/>
      <c r="I26" s="1601"/>
    </row>
    <row r="27" spans="1:9" ht="15.75" thickTop="1">
      <c r="A27" s="1597"/>
      <c r="B27" s="1598"/>
      <c r="C27" s="1563" t="s">
        <v>1484</v>
      </c>
      <c r="D27" s="1564" t="s">
        <v>1882</v>
      </c>
      <c r="E27" s="1564"/>
      <c r="F27" s="1564" t="s">
        <v>1886</v>
      </c>
      <c r="G27" s="1564"/>
      <c r="H27" s="1564"/>
      <c r="I27" s="1601"/>
    </row>
    <row r="28" spans="1:9">
      <c r="A28" s="1597"/>
      <c r="B28" s="1598"/>
      <c r="C28" s="1565" t="s">
        <v>1880</v>
      </c>
      <c r="D28" s="1566" t="s">
        <v>1882</v>
      </c>
      <c r="E28" s="1566"/>
      <c r="F28" s="1566" t="s">
        <v>1881</v>
      </c>
      <c r="G28" s="1566"/>
      <c r="H28" s="1566"/>
      <c r="I28" s="1601"/>
    </row>
    <row r="29" spans="1:9">
      <c r="A29" s="1597"/>
      <c r="B29" s="1598"/>
      <c r="C29" s="1565" t="s">
        <v>1939</v>
      </c>
      <c r="D29" s="1566" t="s">
        <v>1882</v>
      </c>
      <c r="E29" s="1566"/>
      <c r="F29" s="1566" t="s">
        <v>1940</v>
      </c>
      <c r="G29" s="1566" t="s">
        <v>1945</v>
      </c>
      <c r="H29" s="1566"/>
      <c r="I29" s="1601"/>
    </row>
    <row r="30" spans="1:9" ht="15.75" thickBot="1">
      <c r="A30" s="1597"/>
      <c r="B30" s="1598"/>
      <c r="C30" s="1565" t="s">
        <v>1939</v>
      </c>
      <c r="D30" s="1566" t="s">
        <v>1882</v>
      </c>
      <c r="E30" s="1566"/>
      <c r="F30" s="1566"/>
      <c r="G30" s="1566" t="s">
        <v>1895</v>
      </c>
      <c r="H30" s="1566"/>
      <c r="I30" s="1601"/>
    </row>
    <row r="31" spans="1:9" ht="15.75" thickTop="1">
      <c r="A31" s="1597"/>
      <c r="B31" s="1598"/>
      <c r="C31" s="1600"/>
      <c r="D31" s="1600" t="s">
        <v>1839</v>
      </c>
      <c r="E31" s="1600"/>
      <c r="F31" s="1600"/>
      <c r="G31" s="1600"/>
      <c r="H31" s="1600"/>
      <c r="I31" s="1599"/>
    </row>
    <row r="32" spans="1:9">
      <c r="A32" s="1597"/>
      <c r="B32" s="1598"/>
      <c r="C32" s="1598"/>
      <c r="D32" s="1598" t="s">
        <v>1839</v>
      </c>
      <c r="E32" s="1598"/>
      <c r="F32" s="1598"/>
      <c r="G32" s="1598"/>
      <c r="H32" s="1598"/>
      <c r="I32" s="1599"/>
    </row>
    <row r="33" spans="1:9">
      <c r="A33" s="1597"/>
      <c r="B33" s="1598"/>
      <c r="C33" s="1598"/>
      <c r="D33" s="1598" t="s">
        <v>1839</v>
      </c>
      <c r="E33" s="1598"/>
      <c r="F33" s="1598"/>
      <c r="G33" s="1598"/>
      <c r="H33" s="1598"/>
      <c r="I33" s="1599"/>
    </row>
    <row r="34" spans="1:9">
      <c r="A34" s="1597"/>
      <c r="B34" s="1598"/>
      <c r="C34" s="1598"/>
      <c r="D34" s="1598" t="s">
        <v>1839</v>
      </c>
      <c r="E34" s="1598"/>
      <c r="F34" s="1598"/>
      <c r="G34" s="1598"/>
      <c r="H34" s="1598"/>
      <c r="I34" s="1599"/>
    </row>
    <row r="35" spans="1:9">
      <c r="A35" s="1597"/>
      <c r="B35" s="1598"/>
      <c r="C35" s="1598"/>
      <c r="D35" s="1598" t="s">
        <v>1839</v>
      </c>
      <c r="E35" s="1598"/>
      <c r="F35" s="1598"/>
      <c r="G35" s="1598"/>
      <c r="H35" s="1598"/>
      <c r="I35" s="1599"/>
    </row>
    <row r="36" spans="1:9">
      <c r="A36" s="1597"/>
      <c r="B36" s="1598"/>
      <c r="C36" s="1598"/>
      <c r="D36" s="1598" t="s">
        <v>1840</v>
      </c>
      <c r="E36" s="1598"/>
      <c r="F36" s="1598"/>
      <c r="G36" s="1598"/>
      <c r="H36" s="1598"/>
      <c r="I36" s="1599"/>
    </row>
    <row r="37" spans="1:9">
      <c r="A37" s="1602"/>
      <c r="B37" s="1603"/>
      <c r="C37" s="1603"/>
      <c r="D37" s="1603" t="s">
        <v>1840</v>
      </c>
      <c r="E37" s="1603"/>
      <c r="F37" s="1603"/>
      <c r="G37" s="1603"/>
      <c r="H37" s="1603"/>
      <c r="I37" s="1604"/>
    </row>
    <row r="38" spans="1:9">
      <c r="C38" t="s">
        <v>1901</v>
      </c>
      <c r="D38" t="s">
        <v>1996</v>
      </c>
    </row>
    <row r="39" spans="1:9">
      <c r="C39" t="s">
        <v>1904</v>
      </c>
      <c r="D39" t="s">
        <v>1996</v>
      </c>
    </row>
  </sheetData>
  <autoFilter ref="A1:I37" xr:uid="{6000B428-5045-417E-83F5-9BC7AC86AF4C}">
    <sortState xmlns:xlrd2="http://schemas.microsoft.com/office/spreadsheetml/2017/richdata2" ref="A2:I37">
      <sortCondition ref="D1:D37"/>
    </sortState>
  </autoFilter>
  <phoneticPr fontId="4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AA99-7BB8-4F7C-8F5C-1A6137089EF4}">
  <dimension ref="A1:M6"/>
  <sheetViews>
    <sheetView workbookViewId="0">
      <selection activeCell="H20" sqref="H20"/>
    </sheetView>
  </sheetViews>
  <sheetFormatPr defaultRowHeight="15"/>
  <cols>
    <col min="1" max="2" width="11" customWidth="1"/>
    <col min="3" max="3" width="10.85546875" bestFit="1" customWidth="1"/>
    <col min="4" max="4" width="11.42578125" bestFit="1" customWidth="1"/>
    <col min="5" max="5" width="6" bestFit="1" customWidth="1"/>
    <col min="6" max="6" width="19.42578125" bestFit="1" customWidth="1"/>
    <col min="7" max="7" width="6.28515625" bestFit="1" customWidth="1"/>
    <col min="8" max="8" width="8.5703125" style="1562" bestFit="1" customWidth="1"/>
    <col min="9" max="10" width="4.85546875" bestFit="1" customWidth="1"/>
    <col min="11" max="11" width="5" bestFit="1" customWidth="1"/>
    <col min="12" max="12" width="7.140625" bestFit="1" customWidth="1"/>
    <col min="13" max="13" width="11" customWidth="1"/>
  </cols>
  <sheetData>
    <row r="1" spans="1:13">
      <c r="A1" t="s">
        <v>1848</v>
      </c>
      <c r="B1" t="s">
        <v>1849</v>
      </c>
      <c r="C1" t="s">
        <v>1889</v>
      </c>
      <c r="D1" t="s">
        <v>1890</v>
      </c>
      <c r="E1" t="s">
        <v>1985</v>
      </c>
      <c r="F1" t="s">
        <v>1944</v>
      </c>
      <c r="G1" t="s">
        <v>1986</v>
      </c>
      <c r="H1" s="1562" t="s">
        <v>1891</v>
      </c>
      <c r="I1" t="s">
        <v>1892</v>
      </c>
      <c r="J1" t="s">
        <v>1893</v>
      </c>
      <c r="K1" t="s">
        <v>1926</v>
      </c>
      <c r="L1" t="s">
        <v>1943</v>
      </c>
      <c r="M1" t="s">
        <v>1850</v>
      </c>
    </row>
    <row r="2" spans="1:13">
      <c r="C2" t="s">
        <v>1888</v>
      </c>
      <c r="D2" t="s">
        <v>1895</v>
      </c>
      <c r="F2" t="s">
        <v>1987</v>
      </c>
      <c r="H2" s="1562" t="s">
        <v>1947</v>
      </c>
      <c r="I2">
        <v>11</v>
      </c>
      <c r="J2" t="s">
        <v>1894</v>
      </c>
      <c r="K2" t="s">
        <v>419</v>
      </c>
      <c r="L2" t="s">
        <v>1944</v>
      </c>
    </row>
    <row r="3" spans="1:13">
      <c r="C3" t="s">
        <v>1888</v>
      </c>
      <c r="D3" t="s">
        <v>1945</v>
      </c>
      <c r="F3" t="s">
        <v>1988</v>
      </c>
      <c r="H3" s="1562" t="s">
        <v>1946</v>
      </c>
      <c r="J3" t="s">
        <v>1894</v>
      </c>
      <c r="K3" t="s">
        <v>1957</v>
      </c>
      <c r="L3" t="s">
        <v>1957</v>
      </c>
    </row>
    <row r="4" spans="1:13">
      <c r="C4" t="s">
        <v>1965</v>
      </c>
      <c r="D4" t="s">
        <v>1966</v>
      </c>
      <c r="H4" s="1562" t="s">
        <v>1967</v>
      </c>
      <c r="I4">
        <v>17</v>
      </c>
      <c r="J4" t="s">
        <v>1894</v>
      </c>
      <c r="K4" t="s">
        <v>1968</v>
      </c>
      <c r="L4" t="s">
        <v>1968</v>
      </c>
    </row>
    <row r="5" spans="1:13">
      <c r="C5" t="s">
        <v>1970</v>
      </c>
      <c r="D5" t="s">
        <v>1969</v>
      </c>
      <c r="H5" s="1562" t="s">
        <v>1967</v>
      </c>
      <c r="I5">
        <v>17</v>
      </c>
    </row>
    <row r="6" spans="1:13">
      <c r="C6" t="s">
        <v>1973</v>
      </c>
      <c r="D6" t="s">
        <v>1971</v>
      </c>
      <c r="H6" s="1562" t="s">
        <v>1972</v>
      </c>
      <c r="I6">
        <v>11</v>
      </c>
    </row>
  </sheetData>
  <phoneticPr fontId="4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26E6-0C69-4CC8-8EAB-63412D9D5117}">
  <dimension ref="A1:H1"/>
  <sheetViews>
    <sheetView workbookViewId="0">
      <selection activeCell="E6" sqref="E6"/>
    </sheetView>
  </sheetViews>
  <sheetFormatPr defaultRowHeight="15"/>
  <cols>
    <col min="1" max="8" width="11" customWidth="1"/>
  </cols>
  <sheetData>
    <row r="1" spans="1:8">
      <c r="A1" t="s">
        <v>1848</v>
      </c>
      <c r="B1" t="s">
        <v>1849</v>
      </c>
      <c r="C1" t="s">
        <v>1897</v>
      </c>
      <c r="D1" t="s">
        <v>1898</v>
      </c>
      <c r="E1" t="s">
        <v>1850</v>
      </c>
      <c r="F1" t="s">
        <v>1851</v>
      </c>
      <c r="G1" t="s">
        <v>1852</v>
      </c>
      <c r="H1" t="s">
        <v>1896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16A1-D78C-4728-ACAF-027238808F97}">
  <dimension ref="A1:K18"/>
  <sheetViews>
    <sheetView workbookViewId="0">
      <selection activeCell="B18" sqref="B18"/>
    </sheetView>
  </sheetViews>
  <sheetFormatPr defaultRowHeight="15"/>
  <cols>
    <col min="1" max="1" width="11.140625" bestFit="1" customWidth="1"/>
    <col min="2" max="2" width="18.28515625" bestFit="1" customWidth="1"/>
    <col min="3" max="3" width="5.140625" bestFit="1" customWidth="1"/>
    <col min="4" max="4" width="13.42578125" bestFit="1" customWidth="1"/>
    <col min="5" max="5" width="11" customWidth="1"/>
    <col min="6" max="6" width="16.28515625" bestFit="1" customWidth="1"/>
  </cols>
  <sheetData>
    <row r="1" spans="1:11">
      <c r="A1" t="s">
        <v>1925</v>
      </c>
      <c r="B1" t="s">
        <v>1841</v>
      </c>
      <c r="C1" t="s">
        <v>1926</v>
      </c>
      <c r="D1" t="s">
        <v>1927</v>
      </c>
      <c r="E1" t="s">
        <v>1850</v>
      </c>
      <c r="F1" t="s">
        <v>1928</v>
      </c>
    </row>
    <row r="2" spans="1:11">
      <c r="A2" s="1535" t="s">
        <v>52</v>
      </c>
      <c r="B2" s="1535" t="s">
        <v>1838</v>
      </c>
      <c r="C2" s="1535" t="s">
        <v>1902</v>
      </c>
      <c r="D2" s="1536" t="s">
        <v>212</v>
      </c>
      <c r="E2" s="1535"/>
      <c r="F2" s="1535" t="s">
        <v>1921</v>
      </c>
      <c r="G2" s="1535"/>
      <c r="H2" s="1535"/>
      <c r="I2" s="1535"/>
      <c r="J2" s="1535"/>
      <c r="K2" s="1535"/>
    </row>
    <row r="3" spans="1:11">
      <c r="A3" s="1535" t="s">
        <v>1918</v>
      </c>
      <c r="B3" s="1535" t="s">
        <v>1919</v>
      </c>
      <c r="C3" s="1535" t="s">
        <v>419</v>
      </c>
      <c r="D3" s="1536" t="s">
        <v>212</v>
      </c>
      <c r="E3" s="1535"/>
      <c r="F3" s="1535" t="s">
        <v>1905</v>
      </c>
      <c r="G3" s="1535"/>
      <c r="H3" s="1535"/>
      <c r="I3" s="1535"/>
      <c r="J3" s="1535"/>
      <c r="K3" s="1535"/>
    </row>
    <row r="4" spans="1:11">
      <c r="A4" s="1535" t="s">
        <v>1918</v>
      </c>
      <c r="B4" s="1535" t="s">
        <v>1920</v>
      </c>
      <c r="C4" s="1535" t="s">
        <v>419</v>
      </c>
      <c r="D4" s="1536" t="s">
        <v>212</v>
      </c>
      <c r="E4" s="1535"/>
      <c r="F4" s="1535" t="s">
        <v>1907</v>
      </c>
      <c r="G4" s="1535"/>
      <c r="H4" s="1535"/>
      <c r="I4" s="1535"/>
      <c r="J4" s="1535"/>
      <c r="K4" s="1535"/>
    </row>
    <row r="5" spans="1:11" hidden="1">
      <c r="A5" s="1535" t="s">
        <v>121</v>
      </c>
      <c r="B5" s="1535" t="s">
        <v>1922</v>
      </c>
      <c r="C5" s="1535" t="s">
        <v>1902</v>
      </c>
      <c r="D5" s="1535" t="s">
        <v>218</v>
      </c>
      <c r="E5" s="1535"/>
      <c r="F5" s="1535" t="s">
        <v>1923</v>
      </c>
      <c r="G5" s="1535"/>
      <c r="H5" s="1535"/>
      <c r="I5" s="1535"/>
      <c r="J5" s="1535"/>
      <c r="K5" s="1535"/>
    </row>
    <row r="6" spans="1:11">
      <c r="A6" s="1535" t="s">
        <v>1924</v>
      </c>
      <c r="B6" s="1535" t="s">
        <v>1844</v>
      </c>
      <c r="C6" s="1535" t="s">
        <v>1902</v>
      </c>
      <c r="D6" s="1536" t="s">
        <v>212</v>
      </c>
      <c r="E6" s="1535"/>
      <c r="F6" s="1535" t="s">
        <v>1921</v>
      </c>
      <c r="G6" s="1535"/>
      <c r="H6" s="1535"/>
      <c r="I6" s="1535"/>
      <c r="J6" s="1535"/>
      <c r="K6" s="1535"/>
    </row>
    <row r="7" spans="1:11" hidden="1">
      <c r="A7" s="1535" t="s">
        <v>93</v>
      </c>
      <c r="B7" s="1535" t="s">
        <v>1901</v>
      </c>
      <c r="C7" s="1535" t="s">
        <v>1902</v>
      </c>
      <c r="D7" s="1535" t="s">
        <v>1481</v>
      </c>
      <c r="E7" s="1535">
        <v>1</v>
      </c>
      <c r="F7" s="1535" t="s">
        <v>1903</v>
      </c>
      <c r="G7" s="1535"/>
      <c r="H7" s="1535"/>
      <c r="I7" s="1535"/>
      <c r="J7" s="1535"/>
      <c r="K7" s="1535"/>
    </row>
    <row r="8" spans="1:11" hidden="1">
      <c r="A8" s="1535" t="s">
        <v>93</v>
      </c>
      <c r="B8" s="1535" t="s">
        <v>1904</v>
      </c>
      <c r="C8" s="1535" t="s">
        <v>1902</v>
      </c>
      <c r="D8" s="1535" t="s">
        <v>1481</v>
      </c>
      <c r="E8" s="1535">
        <v>1</v>
      </c>
      <c r="F8" s="1535" t="s">
        <v>1903</v>
      </c>
      <c r="G8" s="1535"/>
      <c r="H8" s="1535"/>
      <c r="I8" s="1535"/>
      <c r="J8" s="1535"/>
      <c r="K8" s="1535"/>
    </row>
    <row r="9" spans="1:11" hidden="1">
      <c r="A9" s="1535" t="s">
        <v>93</v>
      </c>
      <c r="B9" s="1535" t="s">
        <v>845</v>
      </c>
      <c r="C9" s="1535" t="s">
        <v>419</v>
      </c>
      <c r="D9" s="1535" t="s">
        <v>1037</v>
      </c>
      <c r="E9" s="1535">
        <v>1</v>
      </c>
      <c r="F9" s="1535" t="s">
        <v>1905</v>
      </c>
      <c r="G9" s="1535"/>
      <c r="H9" s="1535"/>
      <c r="I9" s="1535"/>
      <c r="J9" s="1535"/>
      <c r="K9" s="1535"/>
    </row>
    <row r="10" spans="1:11">
      <c r="A10" s="1535" t="s">
        <v>93</v>
      </c>
      <c r="B10" s="1535" t="s">
        <v>1017</v>
      </c>
      <c r="C10" s="1535" t="s">
        <v>1902</v>
      </c>
      <c r="D10" s="1536" t="s">
        <v>1906</v>
      </c>
      <c r="E10" s="1535">
        <v>1</v>
      </c>
      <c r="F10" s="1535" t="s">
        <v>1907</v>
      </c>
      <c r="G10" s="1535"/>
      <c r="H10" s="1535"/>
      <c r="I10" s="1535"/>
      <c r="J10" s="1535"/>
      <c r="K10" s="1535"/>
    </row>
    <row r="11" spans="1:11">
      <c r="A11" s="1535" t="s">
        <v>93</v>
      </c>
      <c r="B11" s="1535" t="s">
        <v>1900</v>
      </c>
      <c r="C11" s="1535" t="s">
        <v>419</v>
      </c>
      <c r="D11" s="1536" t="s">
        <v>212</v>
      </c>
      <c r="E11" s="1535"/>
      <c r="F11" s="1535" t="s">
        <v>304</v>
      </c>
      <c r="G11" s="1535"/>
      <c r="H11" s="1535"/>
      <c r="I11" s="1535"/>
      <c r="J11" s="1535"/>
      <c r="K11" s="1535"/>
    </row>
    <row r="12" spans="1:11" hidden="1">
      <c r="A12" s="1535" t="s">
        <v>293</v>
      </c>
      <c r="B12" s="1535" t="s">
        <v>1910</v>
      </c>
      <c r="C12" s="1535" t="s">
        <v>1902</v>
      </c>
      <c r="D12" s="1535" t="s">
        <v>1911</v>
      </c>
      <c r="E12" s="1535"/>
      <c r="F12" s="1535" t="s">
        <v>1905</v>
      </c>
      <c r="G12" s="1535"/>
      <c r="H12" s="1535"/>
      <c r="I12" s="1535"/>
      <c r="J12" s="1535"/>
      <c r="K12" s="1535"/>
    </row>
    <row r="13" spans="1:11" hidden="1">
      <c r="A13" s="1535" t="s">
        <v>293</v>
      </c>
      <c r="B13" s="1535" t="s">
        <v>1912</v>
      </c>
      <c r="C13" s="1535" t="s">
        <v>1902</v>
      </c>
      <c r="D13" s="1535" t="s">
        <v>1911</v>
      </c>
      <c r="E13" s="1535"/>
      <c r="F13" s="1535" t="s">
        <v>1905</v>
      </c>
      <c r="G13" s="1535"/>
      <c r="H13" s="1535"/>
      <c r="I13" s="1535"/>
      <c r="J13" s="1535"/>
      <c r="K13" s="1535"/>
    </row>
    <row r="14" spans="1:11" hidden="1">
      <c r="A14" s="1535" t="s">
        <v>293</v>
      </c>
      <c r="B14" s="1535" t="s">
        <v>1915</v>
      </c>
      <c r="C14" s="1535" t="s">
        <v>419</v>
      </c>
      <c r="D14" s="1535" t="s">
        <v>1916</v>
      </c>
      <c r="E14" s="1535"/>
      <c r="F14" s="1535" t="s">
        <v>1907</v>
      </c>
      <c r="G14" s="1535"/>
      <c r="H14" s="1535"/>
      <c r="I14" s="1535"/>
      <c r="J14" s="1535"/>
      <c r="K14" s="1535"/>
    </row>
    <row r="15" spans="1:11" hidden="1">
      <c r="A15" s="1535" t="s">
        <v>293</v>
      </c>
      <c r="B15" s="1535" t="s">
        <v>1917</v>
      </c>
      <c r="C15" s="1535" t="s">
        <v>419</v>
      </c>
      <c r="D15" s="1535" t="s">
        <v>1916</v>
      </c>
      <c r="E15" s="1535"/>
      <c r="F15" s="1535" t="s">
        <v>1907</v>
      </c>
      <c r="G15" s="1535"/>
      <c r="H15" s="1535"/>
      <c r="I15" s="1535"/>
      <c r="J15" s="1535"/>
      <c r="K15" s="1535"/>
    </row>
    <row r="16" spans="1:11">
      <c r="A16" s="1535" t="s">
        <v>293</v>
      </c>
      <c r="B16" s="1535" t="s">
        <v>1913</v>
      </c>
      <c r="C16" s="1535" t="s">
        <v>1902</v>
      </c>
      <c r="D16" s="1536" t="s">
        <v>1906</v>
      </c>
      <c r="E16" s="1535"/>
      <c r="F16" s="1535" t="s">
        <v>1903</v>
      </c>
      <c r="G16" s="1535"/>
      <c r="H16" s="1535"/>
      <c r="I16" s="1535"/>
      <c r="J16" s="1535"/>
      <c r="K16" s="1535"/>
    </row>
    <row r="17" spans="1:11">
      <c r="A17" s="1535" t="s">
        <v>293</v>
      </c>
      <c r="B17" s="1535" t="s">
        <v>1914</v>
      </c>
      <c r="C17" s="1535" t="s">
        <v>1902</v>
      </c>
      <c r="D17" s="1536" t="s">
        <v>1906</v>
      </c>
      <c r="E17" s="1535"/>
      <c r="F17" s="1535" t="s">
        <v>1903</v>
      </c>
      <c r="G17" s="1535"/>
      <c r="H17" s="1535"/>
      <c r="I17" s="1535"/>
      <c r="J17" s="1535"/>
      <c r="K17" s="1535"/>
    </row>
    <row r="18" spans="1:11">
      <c r="A18" s="1535" t="s">
        <v>294</v>
      </c>
      <c r="B18" s="1535" t="s">
        <v>1908</v>
      </c>
      <c r="C18" s="1535" t="s">
        <v>1902</v>
      </c>
      <c r="D18" s="1536" t="s">
        <v>1909</v>
      </c>
      <c r="E18" s="1535"/>
      <c r="F18" s="1535" t="s">
        <v>1903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7D75-4E23-4280-A38E-908C7842CD2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8B3A-0C27-4FD5-A49A-048929725BC5}">
  <dimension ref="D1:L16"/>
  <sheetViews>
    <sheetView workbookViewId="0">
      <selection activeCell="D11" sqref="D11"/>
    </sheetView>
  </sheetViews>
  <sheetFormatPr defaultRowHeight="15"/>
  <cols>
    <col min="4" max="4" width="23" bestFit="1" customWidth="1"/>
    <col min="5" max="5" width="5.5703125" bestFit="1" customWidth="1"/>
    <col min="6" max="6" width="5.5703125" customWidth="1"/>
    <col min="7" max="12" width="15.5703125" customWidth="1"/>
  </cols>
  <sheetData>
    <row r="1" spans="4:12" ht="15.75" thickBot="1"/>
    <row r="2" spans="4:12" ht="38.25" thickTop="1">
      <c r="D2" s="909"/>
      <c r="E2" s="910"/>
      <c r="F2" s="910"/>
      <c r="G2" s="1528" t="s">
        <v>1832</v>
      </c>
      <c r="H2" s="1528" t="s">
        <v>1826</v>
      </c>
      <c r="I2" s="1528" t="s">
        <v>1827</v>
      </c>
      <c r="J2" s="1529" t="s">
        <v>1828</v>
      </c>
      <c r="K2" s="1530" t="s">
        <v>1835</v>
      </c>
      <c r="L2" s="1531" t="s">
        <v>1836</v>
      </c>
    </row>
    <row r="3" spans="4:12">
      <c r="D3" s="912"/>
      <c r="E3" s="1522"/>
      <c r="F3" s="1522" t="s">
        <v>1809</v>
      </c>
      <c r="G3" s="913" t="s">
        <v>1810</v>
      </c>
      <c r="H3" s="913" t="s">
        <v>1811</v>
      </c>
      <c r="I3" s="913" t="s">
        <v>1812</v>
      </c>
      <c r="J3" s="914" t="s">
        <v>1813</v>
      </c>
      <c r="K3" s="1534" t="s">
        <v>1814</v>
      </c>
      <c r="L3" t="s">
        <v>1834</v>
      </c>
    </row>
    <row r="4" spans="4:12">
      <c r="D4" s="912" t="s">
        <v>1824</v>
      </c>
      <c r="E4" s="1522" t="s">
        <v>1815</v>
      </c>
      <c r="F4" s="1522"/>
      <c r="G4" s="913" t="s">
        <v>1815</v>
      </c>
      <c r="H4" s="913"/>
      <c r="I4" s="913"/>
      <c r="J4" s="914"/>
    </row>
    <row r="5" spans="4:12">
      <c r="D5" s="912"/>
      <c r="E5" s="913"/>
      <c r="F5" s="913"/>
      <c r="G5" s="913"/>
      <c r="H5" s="913"/>
      <c r="I5" s="913"/>
      <c r="J5" s="914"/>
    </row>
    <row r="6" spans="4:12">
      <c r="D6" s="912" t="s">
        <v>1819</v>
      </c>
      <c r="E6" s="1522"/>
      <c r="F6" s="1522"/>
      <c r="G6" s="913"/>
      <c r="H6" s="913"/>
      <c r="I6" s="1533"/>
      <c r="J6" s="914"/>
    </row>
    <row r="7" spans="4:12" ht="45">
      <c r="D7" s="912" t="s">
        <v>1821</v>
      </c>
      <c r="E7" s="1523">
        <v>0.2</v>
      </c>
      <c r="F7" s="1523"/>
      <c r="G7" s="1225" t="s">
        <v>1830</v>
      </c>
      <c r="H7" s="913"/>
      <c r="I7" s="1533"/>
      <c r="J7" s="914"/>
    </row>
    <row r="8" spans="4:12">
      <c r="D8" s="912" t="s">
        <v>1822</v>
      </c>
      <c r="E8" s="1523">
        <v>0.9</v>
      </c>
      <c r="F8" s="1523"/>
      <c r="G8" s="913"/>
      <c r="H8" s="913"/>
      <c r="I8" s="1533"/>
      <c r="J8" s="914"/>
    </row>
    <row r="9" spans="4:12">
      <c r="D9" s="912" t="s">
        <v>1823</v>
      </c>
      <c r="E9" s="1523">
        <v>0.9</v>
      </c>
      <c r="F9" s="1523"/>
      <c r="G9" s="913"/>
      <c r="H9" s="913"/>
      <c r="I9" s="1533"/>
      <c r="J9" s="914"/>
    </row>
    <row r="10" spans="4:12">
      <c r="D10" s="912" t="s">
        <v>1820</v>
      </c>
      <c r="E10" s="1523">
        <v>0</v>
      </c>
      <c r="F10" s="1523"/>
      <c r="G10" s="1524"/>
      <c r="H10" s="1524" t="s">
        <v>1829</v>
      </c>
      <c r="I10" s="1524"/>
      <c r="J10" s="914"/>
    </row>
    <row r="11" spans="4:12" ht="45">
      <c r="D11" s="912"/>
      <c r="E11" s="1522"/>
      <c r="F11" s="1522"/>
      <c r="G11" s="913"/>
      <c r="H11" s="913"/>
      <c r="I11" s="1532" t="s">
        <v>1831</v>
      </c>
      <c r="J11" s="914"/>
    </row>
    <row r="12" spans="4:12">
      <c r="D12" s="912"/>
      <c r="E12" s="1522"/>
      <c r="F12" s="1522"/>
      <c r="G12" s="913"/>
      <c r="H12" s="913"/>
      <c r="I12" s="1533" t="s">
        <v>1825</v>
      </c>
      <c r="J12" s="914"/>
    </row>
    <row r="13" spans="4:12" ht="30.75" thickBot="1">
      <c r="D13" s="1525"/>
      <c r="E13" s="1526"/>
      <c r="F13" s="1526"/>
      <c r="G13" s="1526"/>
      <c r="H13" s="1526"/>
      <c r="I13" s="1526"/>
      <c r="J13" s="1527" t="s">
        <v>1833</v>
      </c>
    </row>
    <row r="14" spans="4:12" ht="15.75" thickTop="1"/>
    <row r="16" spans="4:12">
      <c r="D16" t="s">
        <v>52</v>
      </c>
      <c r="I16" s="880"/>
      <c r="J16" s="880"/>
      <c r="K16" s="304" t="s">
        <v>1837</v>
      </c>
    </row>
  </sheetData>
  <phoneticPr fontId="4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G t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L h r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a 0 x X K I p H u A 4 A A A A R A A A A E w A c A E Z v c m 1 1 b G F z L 1 N l Y 3 R p b 2 4 x L m 0 g o h g A K K A U A A A A A A A A A A A A A A A A A A A A A A A A A A A A K 0 5 N L s n M z 1 M I h t C G 1 g B Q S w E C L Q A U A A I A C A C 4 a 0 x X t K 7 m D q I A A A D 2 A A A A E g A A A A A A A A A A A A A A A A A A A A A A Q 2 9 u Z m l n L 1 B h Y 2 t h Z 2 U u e G 1 s U E s B A i 0 A F A A C A A g A u G t M V w / K 6 a u k A A A A 6 Q A A A B M A A A A A A A A A A A A A A A A A 7 g A A A F t D b 2 5 0 Z W 5 0 X 1 R 5 c G V z X S 5 4 b W x Q S w E C L Q A U A A I A C A C 4 a 0 x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9 I 1 6 N H G 6 0 W s T W 4 b U e L u E w A A A A A C A A A A A A A D Z g A A w A A A A B A A A A B w E K O F k M 0 B P m O V 6 M s B V Y Y a A A A A A A S A A A C g A A A A E A A A A A W T x w A r Q v k Q P X D L 1 c j P + Y B Q A A A A 2 x g K Q s 6 C U e l 1 8 D d L u c r n W p 5 N g H N b P + O X T Q C d i + d s H T z V x / P B 3 R M j + M b h + o s H B P L + E W S n w O z q U e Q K M y U B f h I + / c 9 v b + T 7 v x s D v G c M H k s J l O g U A A A A o t D 6 L P K I A M w D k Y Z c J A O E s l h Y w S c = < / D a t a M a s h u p > 
</file>

<file path=customXml/itemProps1.xml><?xml version="1.0" encoding="utf-8"?>
<ds:datastoreItem xmlns:ds="http://schemas.openxmlformats.org/officeDocument/2006/customXml" ds:itemID="{094EE1B2-0796-4E9F-B648-DDEA67414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sql1&gt;onHand</vt:lpstr>
      <vt:lpstr>Sheet8</vt:lpstr>
      <vt:lpstr>sql3&gt;908byPcba</vt:lpstr>
      <vt:lpstr>sql2&gt;(SW)sviN2cusN</vt:lpstr>
      <vt:lpstr>sql4&gt;byTester</vt:lpstr>
      <vt:lpstr>sql5&gt;revenue</vt:lpstr>
      <vt:lpstr>m&gt;23Oct04</vt:lpstr>
      <vt:lpstr>Sheet10</vt:lpstr>
      <vt:lpstr>BIU</vt:lpstr>
      <vt:lpstr>Rank B</vt:lpstr>
      <vt:lpstr>Rank G</vt:lpstr>
      <vt:lpstr>Z</vt:lpstr>
      <vt:lpstr>Today</vt:lpstr>
      <vt:lpstr>Sheet9</vt:lpstr>
      <vt:lpstr>Diary</vt:lpstr>
      <vt:lpstr>Priority Matrix</vt:lpstr>
      <vt:lpstr>LNK 22-8-B</vt:lpstr>
      <vt:lpstr>22AJ</vt:lpstr>
      <vt:lpstr>RTK</vt:lpstr>
      <vt:lpstr>Sheet6</vt:lpstr>
      <vt:lpstr>Time</vt:lpstr>
      <vt:lpstr>Money</vt:lpstr>
      <vt:lpstr>リスト</vt:lpstr>
      <vt:lpstr>Sheet7</vt:lpstr>
      <vt:lpstr>2101</vt:lpstr>
      <vt:lpstr>Sheet2</vt:lpstr>
      <vt:lpstr>Sheet4</vt:lpstr>
      <vt:lpstr>Color</vt:lpstr>
      <vt:lpstr>Sheet5</vt:lpstr>
      <vt:lpstr>Sheet3</vt:lpstr>
      <vt:lpstr>Sheet1</vt:lpstr>
      <vt:lpstr>LNK-Family</vt:lpstr>
      <vt:lpstr>Done 100%1W</vt:lpstr>
      <vt:lpstr>fd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2023-10-17T00:54:30Z</dcterms:modified>
  <cp:category/>
  <cp:contentStatus/>
</cp:coreProperties>
</file>