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bha Pant BL.EN.P2EBS15022\code\performance_estimator\systolic\"/>
    </mc:Choice>
  </mc:AlternateContent>
  <bookViews>
    <workbookView xWindow="0" yWindow="0" windowWidth="20490" windowHeight="7155" activeTab="2"/>
  </bookViews>
  <sheets>
    <sheet name="Virtex" sheetId="1" r:id="rId1"/>
    <sheet name="Kintex" sheetId="2" r:id="rId2"/>
    <sheet name="artix" sheetId="3" r:id="rId3"/>
    <sheet name="zyn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" i="4" l="1"/>
  <c r="B152" i="4"/>
  <c r="D150" i="4"/>
  <c r="B150" i="4"/>
  <c r="D149" i="4"/>
  <c r="B149" i="4"/>
  <c r="D148" i="4"/>
  <c r="B148" i="4"/>
  <c r="D147" i="4"/>
  <c r="B147" i="4"/>
  <c r="D146" i="4"/>
  <c r="B146" i="4"/>
  <c r="D145" i="4"/>
  <c r="B145" i="4"/>
  <c r="D144" i="4"/>
  <c r="B144" i="4"/>
  <c r="D143" i="4"/>
  <c r="B143" i="4"/>
  <c r="D142" i="4"/>
  <c r="B142" i="4"/>
  <c r="D141" i="4"/>
  <c r="B141" i="4"/>
  <c r="D140" i="4"/>
  <c r="B140" i="4"/>
  <c r="D139" i="4"/>
  <c r="B139" i="4"/>
  <c r="D138" i="4"/>
  <c r="B138" i="4"/>
  <c r="D137" i="4"/>
  <c r="B137" i="4"/>
  <c r="D136" i="4"/>
  <c r="B136" i="4"/>
  <c r="D135" i="4"/>
  <c r="B135" i="4"/>
  <c r="D134" i="4"/>
  <c r="B134" i="4"/>
  <c r="D133" i="4"/>
  <c r="B133" i="4"/>
  <c r="D132" i="4"/>
  <c r="B132" i="4"/>
  <c r="D131" i="4"/>
  <c r="B131" i="4"/>
  <c r="D130" i="4"/>
  <c r="B130" i="4"/>
  <c r="D129" i="4"/>
  <c r="B129" i="4"/>
  <c r="D128" i="4"/>
  <c r="B128" i="4"/>
  <c r="D127" i="4"/>
  <c r="B127" i="4"/>
  <c r="D126" i="4"/>
  <c r="B126" i="4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P71" i="4"/>
  <c r="E71" i="4"/>
  <c r="Q70" i="4"/>
  <c r="N70" i="4"/>
  <c r="M70" i="4"/>
  <c r="O70" i="4" s="1"/>
  <c r="P70" i="4" s="1"/>
  <c r="B151" i="4" s="1"/>
  <c r="R70" i="4"/>
  <c r="Q69" i="4"/>
  <c r="N69" i="4"/>
  <c r="M69" i="4"/>
  <c r="O69" i="4" s="1"/>
  <c r="P69" i="4" s="1"/>
  <c r="E69" i="4"/>
  <c r="R69" i="4" s="1"/>
  <c r="Q68" i="4"/>
  <c r="O68" i="4"/>
  <c r="P68" i="4" s="1"/>
  <c r="N68" i="4"/>
  <c r="M68" i="4"/>
  <c r="E68" i="4"/>
  <c r="R68" i="4" s="1"/>
  <c r="Q67" i="4"/>
  <c r="E67" i="4"/>
  <c r="O67" i="4" s="1"/>
  <c r="P67" i="4" s="1"/>
  <c r="Q66" i="4"/>
  <c r="O66" i="4"/>
  <c r="P66" i="4" s="1"/>
  <c r="N66" i="4"/>
  <c r="M66" i="4"/>
  <c r="E66" i="4"/>
  <c r="R66" i="4" s="1"/>
  <c r="R65" i="4"/>
  <c r="Q65" i="4"/>
  <c r="N65" i="4"/>
  <c r="M65" i="4"/>
  <c r="O65" i="4" s="1"/>
  <c r="P65" i="4" s="1"/>
  <c r="E65" i="4"/>
  <c r="Q64" i="4"/>
  <c r="N64" i="4"/>
  <c r="M64" i="4"/>
  <c r="O64" i="4" s="1"/>
  <c r="P64" i="4" s="1"/>
  <c r="E64" i="4"/>
  <c r="R64" i="4" s="1"/>
  <c r="Q63" i="4"/>
  <c r="E63" i="4"/>
  <c r="O63" i="4" s="1"/>
  <c r="P63" i="4" s="1"/>
  <c r="R62" i="4"/>
  <c r="Q62" i="4"/>
  <c r="N62" i="4"/>
  <c r="M62" i="4"/>
  <c r="O62" i="4" s="1"/>
  <c r="P62" i="4" s="1"/>
  <c r="E62" i="4"/>
  <c r="Q61" i="4"/>
  <c r="N61" i="4"/>
  <c r="M61" i="4"/>
  <c r="O61" i="4" s="1"/>
  <c r="P61" i="4" s="1"/>
  <c r="E61" i="4"/>
  <c r="R61" i="4" s="1"/>
  <c r="Q60" i="4"/>
  <c r="O60" i="4"/>
  <c r="P60" i="4" s="1"/>
  <c r="N60" i="4"/>
  <c r="M60" i="4"/>
  <c r="E60" i="4"/>
  <c r="R60" i="4" s="1"/>
  <c r="R59" i="4"/>
  <c r="Q59" i="4"/>
  <c r="N59" i="4"/>
  <c r="M59" i="4"/>
  <c r="E59" i="4"/>
  <c r="O59" i="4" s="1"/>
  <c r="P59" i="4" s="1"/>
  <c r="Q58" i="4"/>
  <c r="O58" i="4"/>
  <c r="P58" i="4" s="1"/>
  <c r="E58" i="4"/>
  <c r="R58" i="4" s="1"/>
  <c r="R57" i="4"/>
  <c r="Q57" i="4"/>
  <c r="N57" i="4"/>
  <c r="M57" i="4"/>
  <c r="E57" i="4"/>
  <c r="O57" i="4" s="1"/>
  <c r="P57" i="4" s="1"/>
  <c r="R56" i="4"/>
  <c r="Q56" i="4"/>
  <c r="N56" i="4"/>
  <c r="M56" i="4"/>
  <c r="O56" i="4" s="1"/>
  <c r="P56" i="4" s="1"/>
  <c r="E56" i="4"/>
  <c r="Q55" i="4"/>
  <c r="N55" i="4"/>
  <c r="M55" i="4"/>
  <c r="O55" i="4" s="1"/>
  <c r="P55" i="4" s="1"/>
  <c r="E55" i="4"/>
  <c r="R55" i="4" s="1"/>
  <c r="Q54" i="4"/>
  <c r="O54" i="4"/>
  <c r="P54" i="4" s="1"/>
  <c r="E54" i="4"/>
  <c r="R54" i="4" s="1"/>
  <c r="Q53" i="4"/>
  <c r="N53" i="4"/>
  <c r="M53" i="4"/>
  <c r="O53" i="4" s="1"/>
  <c r="P53" i="4" s="1"/>
  <c r="E53" i="4"/>
  <c r="R53" i="4" s="1"/>
  <c r="Q52" i="4"/>
  <c r="O52" i="4"/>
  <c r="P52" i="4" s="1"/>
  <c r="N52" i="4"/>
  <c r="M52" i="4"/>
  <c r="E52" i="4"/>
  <c r="R52" i="4" s="1"/>
  <c r="R51" i="4"/>
  <c r="Q51" i="4"/>
  <c r="N51" i="4"/>
  <c r="M51" i="4"/>
  <c r="E51" i="4"/>
  <c r="O51" i="4" s="1"/>
  <c r="P51" i="4" s="1"/>
  <c r="Q50" i="4"/>
  <c r="O50" i="4"/>
  <c r="P50" i="4" s="1"/>
  <c r="E50" i="4"/>
  <c r="R50" i="4" s="1"/>
  <c r="R49" i="4"/>
  <c r="Q49" i="4"/>
  <c r="N49" i="4"/>
  <c r="M49" i="4"/>
  <c r="O49" i="4" s="1"/>
  <c r="P49" i="4" s="1"/>
  <c r="E49" i="4"/>
  <c r="Q48" i="4"/>
  <c r="N48" i="4"/>
  <c r="M48" i="4"/>
  <c r="O48" i="4" s="1"/>
  <c r="P48" i="4" s="1"/>
  <c r="E48" i="4"/>
  <c r="R48" i="4" s="1"/>
  <c r="Q47" i="4"/>
  <c r="N47" i="4"/>
  <c r="M47" i="4"/>
  <c r="O47" i="4" s="1"/>
  <c r="P47" i="4" s="1"/>
  <c r="E47" i="4"/>
  <c r="R47" i="4" s="1"/>
  <c r="Q46" i="4"/>
  <c r="O46" i="4"/>
  <c r="P46" i="4" s="1"/>
  <c r="E46" i="4"/>
  <c r="R46" i="4" s="1"/>
  <c r="Q45" i="4"/>
  <c r="N45" i="4"/>
  <c r="M45" i="4"/>
  <c r="O45" i="4" s="1"/>
  <c r="P45" i="4" s="1"/>
  <c r="E45" i="4"/>
  <c r="R45" i="4" s="1"/>
  <c r="Q44" i="4"/>
  <c r="O44" i="4"/>
  <c r="P44" i="4" s="1"/>
  <c r="N44" i="4"/>
  <c r="M44" i="4"/>
  <c r="E44" i="4"/>
  <c r="R44" i="4" s="1"/>
  <c r="R43" i="4"/>
  <c r="Q43" i="4"/>
  <c r="N43" i="4"/>
  <c r="M43" i="4"/>
  <c r="O43" i="4" s="1"/>
  <c r="P43" i="4" s="1"/>
  <c r="E43" i="4"/>
  <c r="Q42" i="4"/>
  <c r="O42" i="4"/>
  <c r="P42" i="4" s="1"/>
  <c r="E42" i="4"/>
  <c r="R42" i="4" s="1"/>
  <c r="R41" i="4"/>
  <c r="Q41" i="4"/>
  <c r="N41" i="4"/>
  <c r="M41" i="4"/>
  <c r="O41" i="4" s="1"/>
  <c r="P41" i="4" s="1"/>
  <c r="E41" i="4"/>
  <c r="Q40" i="4"/>
  <c r="N40" i="4"/>
  <c r="M40" i="4"/>
  <c r="O40" i="4" s="1"/>
  <c r="P40" i="4" s="1"/>
  <c r="E40" i="4"/>
  <c r="R40" i="4" s="1"/>
  <c r="Q39" i="4"/>
  <c r="N39" i="4"/>
  <c r="M39" i="4"/>
  <c r="O39" i="4" s="1"/>
  <c r="P39" i="4" s="1"/>
  <c r="E39" i="4"/>
  <c r="R39" i="4" s="1"/>
  <c r="Q38" i="4"/>
  <c r="O38" i="4"/>
  <c r="P38" i="4" s="1"/>
  <c r="E38" i="4"/>
  <c r="R38" i="4" s="1"/>
  <c r="Q37" i="4"/>
  <c r="N37" i="4"/>
  <c r="M37" i="4"/>
  <c r="O37" i="4" s="1"/>
  <c r="P37" i="4" s="1"/>
  <c r="E37" i="4"/>
  <c r="R37" i="4" s="1"/>
  <c r="Q36" i="4"/>
  <c r="O36" i="4"/>
  <c r="P36" i="4" s="1"/>
  <c r="N36" i="4"/>
  <c r="M36" i="4"/>
  <c r="E36" i="4"/>
  <c r="R36" i="4" s="1"/>
  <c r="R35" i="4"/>
  <c r="Q35" i="4"/>
  <c r="N35" i="4"/>
  <c r="M35" i="4"/>
  <c r="O35" i="4" s="1"/>
  <c r="P35" i="4" s="1"/>
  <c r="E35" i="4"/>
  <c r="Q34" i="4"/>
  <c r="N34" i="4"/>
  <c r="M34" i="4"/>
  <c r="O34" i="4" s="1"/>
  <c r="P34" i="4" s="1"/>
  <c r="E34" i="4"/>
  <c r="R34" i="4" s="1"/>
  <c r="Q33" i="4"/>
  <c r="E33" i="4"/>
  <c r="O33" i="4" s="1"/>
  <c r="P33" i="4" s="1"/>
  <c r="Q32" i="4"/>
  <c r="N32" i="4"/>
  <c r="M32" i="4"/>
  <c r="O32" i="4" s="1"/>
  <c r="P32" i="4" s="1"/>
  <c r="E32" i="4"/>
  <c r="R32" i="4" s="1"/>
  <c r="Q31" i="4"/>
  <c r="N31" i="4"/>
  <c r="M31" i="4"/>
  <c r="O31" i="4" s="1"/>
  <c r="P31" i="4" s="1"/>
  <c r="E31" i="4"/>
  <c r="R31" i="4" s="1"/>
  <c r="Q30" i="4"/>
  <c r="O30" i="4"/>
  <c r="P30" i="4" s="1"/>
  <c r="N30" i="4"/>
  <c r="M30" i="4"/>
  <c r="E30" i="4"/>
  <c r="R30" i="4" s="1"/>
  <c r="R29" i="4"/>
  <c r="Q29" i="4"/>
  <c r="E29" i="4"/>
  <c r="Q28" i="4"/>
  <c r="N28" i="4"/>
  <c r="M28" i="4"/>
  <c r="O28" i="4" s="1"/>
  <c r="P28" i="4" s="1"/>
  <c r="E28" i="4"/>
  <c r="R28" i="4" s="1"/>
  <c r="Q27" i="4"/>
  <c r="N27" i="4"/>
  <c r="M27" i="4"/>
  <c r="O27" i="4" s="1"/>
  <c r="P27" i="4" s="1"/>
  <c r="E27" i="4"/>
  <c r="R27" i="4" s="1"/>
  <c r="Q26" i="4"/>
  <c r="O26" i="4"/>
  <c r="P26" i="4" s="1"/>
  <c r="N26" i="4"/>
  <c r="M26" i="4"/>
  <c r="E26" i="4"/>
  <c r="R26" i="4" s="1"/>
  <c r="Q25" i="4"/>
  <c r="E25" i="4"/>
  <c r="R25" i="4" s="1"/>
  <c r="Q24" i="4"/>
  <c r="O24" i="4"/>
  <c r="P24" i="4" s="1"/>
  <c r="N24" i="4"/>
  <c r="M24" i="4"/>
  <c r="E24" i="4"/>
  <c r="R24" i="4" s="1"/>
  <c r="R23" i="4"/>
  <c r="Q23" i="4"/>
  <c r="N23" i="4"/>
  <c r="M23" i="4"/>
  <c r="O23" i="4" s="1"/>
  <c r="P23" i="4" s="1"/>
  <c r="E23" i="4"/>
  <c r="R22" i="4"/>
  <c r="Q22" i="4"/>
  <c r="N22" i="4"/>
  <c r="M22" i="4"/>
  <c r="O22" i="4" s="1"/>
  <c r="P22" i="4" s="1"/>
  <c r="Q21" i="4"/>
  <c r="O21" i="4"/>
  <c r="P21" i="4" s="1"/>
  <c r="E21" i="4"/>
  <c r="R21" i="4" s="1"/>
  <c r="Q20" i="4"/>
  <c r="N20" i="4"/>
  <c r="M20" i="4"/>
  <c r="O20" i="4" s="1"/>
  <c r="P20" i="4" s="1"/>
  <c r="E20" i="4"/>
  <c r="R20" i="4" s="1"/>
  <c r="Q19" i="4"/>
  <c r="O19" i="4"/>
  <c r="P19" i="4" s="1"/>
  <c r="N19" i="4"/>
  <c r="M19" i="4"/>
  <c r="E19" i="4"/>
  <c r="R19" i="4" s="1"/>
  <c r="R18" i="4"/>
  <c r="Q18" i="4"/>
  <c r="N18" i="4"/>
  <c r="M18" i="4"/>
  <c r="O18" i="4" s="1"/>
  <c r="P18" i="4" s="1"/>
  <c r="E18" i="4"/>
  <c r="Q17" i="4"/>
  <c r="N17" i="4"/>
  <c r="M17" i="4"/>
  <c r="O17" i="4" s="1"/>
  <c r="P17" i="4" s="1"/>
  <c r="E17" i="4"/>
  <c r="R17" i="4" s="1"/>
  <c r="Q16" i="4"/>
  <c r="E16" i="4"/>
  <c r="O16" i="4" s="1"/>
  <c r="P16" i="4" s="1"/>
  <c r="Q15" i="4"/>
  <c r="N15" i="4"/>
  <c r="M15" i="4"/>
  <c r="O15" i="4" s="1"/>
  <c r="P15" i="4" s="1"/>
  <c r="E15" i="4"/>
  <c r="R15" i="4" s="1"/>
  <c r="Q14" i="4"/>
  <c r="N14" i="4"/>
  <c r="M14" i="4"/>
  <c r="O14" i="4" s="1"/>
  <c r="P14" i="4" s="1"/>
  <c r="E14" i="4"/>
  <c r="R14" i="4" s="1"/>
  <c r="Q13" i="4"/>
  <c r="O13" i="4"/>
  <c r="P13" i="4" s="1"/>
  <c r="N13" i="4"/>
  <c r="M13" i="4"/>
  <c r="E13" i="4"/>
  <c r="R13" i="4" s="1"/>
  <c r="Q12" i="4"/>
  <c r="E12" i="4"/>
  <c r="R12" i="4" s="1"/>
  <c r="Q11" i="4"/>
  <c r="O11" i="4"/>
  <c r="P11" i="4" s="1"/>
  <c r="N11" i="4"/>
  <c r="M11" i="4"/>
  <c r="E11" i="4"/>
  <c r="R11" i="4" s="1"/>
  <c r="R10" i="4"/>
  <c r="Q10" i="4"/>
  <c r="N10" i="4"/>
  <c r="M10" i="4"/>
  <c r="O10" i="4" s="1"/>
  <c r="P10" i="4" s="1"/>
  <c r="E10" i="4"/>
  <c r="Q9" i="4"/>
  <c r="N9" i="4"/>
  <c r="M9" i="4"/>
  <c r="O9" i="4" s="1"/>
  <c r="P9" i="4" s="1"/>
  <c r="E9" i="4"/>
  <c r="R9" i="4" s="1"/>
  <c r="Q8" i="4"/>
  <c r="E8" i="4"/>
  <c r="O8" i="4" s="1"/>
  <c r="P8" i="4" s="1"/>
  <c r="Q7" i="4"/>
  <c r="N7" i="4"/>
  <c r="M7" i="4"/>
  <c r="O7" i="4" s="1"/>
  <c r="P7" i="4" s="1"/>
  <c r="E7" i="4"/>
  <c r="R7" i="4" s="1"/>
  <c r="Q6" i="4"/>
  <c r="N6" i="4"/>
  <c r="M6" i="4"/>
  <c r="O6" i="4" s="1"/>
  <c r="P6" i="4" s="1"/>
  <c r="E6" i="4"/>
  <c r="R6" i="4" s="1"/>
  <c r="R5" i="4"/>
  <c r="Q5" i="4"/>
  <c r="O5" i="4"/>
  <c r="P5" i="4" s="1"/>
  <c r="N5" i="4"/>
  <c r="M5" i="4"/>
  <c r="Q4" i="4"/>
  <c r="N4" i="4"/>
  <c r="M4" i="4"/>
  <c r="O4" i="4" s="1"/>
  <c r="P4" i="4" s="1"/>
  <c r="E4" i="4"/>
  <c r="R4" i="4" s="1"/>
  <c r="R3" i="4"/>
  <c r="Q3" i="4"/>
  <c r="R2" i="4"/>
  <c r="D83" i="4" s="1"/>
  <c r="Q2" i="4"/>
  <c r="N2" i="4"/>
  <c r="M2" i="4"/>
  <c r="O2" i="4" s="1"/>
  <c r="P2" i="4" s="1"/>
  <c r="B83" i="4" s="1"/>
  <c r="F77" i="4"/>
  <c r="E4" i="3"/>
  <c r="E6" i="3"/>
  <c r="D152" i="3"/>
  <c r="B152" i="3"/>
  <c r="D150" i="3"/>
  <c r="B150" i="3"/>
  <c r="D149" i="3"/>
  <c r="B149" i="3"/>
  <c r="D148" i="3"/>
  <c r="B148" i="3"/>
  <c r="D146" i="3"/>
  <c r="B146" i="3"/>
  <c r="D145" i="3"/>
  <c r="B145" i="3"/>
  <c r="D144" i="3"/>
  <c r="B144" i="3"/>
  <c r="D139" i="3"/>
  <c r="B139" i="3"/>
  <c r="D137" i="3"/>
  <c r="B137" i="3"/>
  <c r="D135" i="3"/>
  <c r="B135" i="3"/>
  <c r="D133" i="3"/>
  <c r="B133" i="3"/>
  <c r="D131" i="3"/>
  <c r="B131" i="3"/>
  <c r="D129" i="3"/>
  <c r="B129" i="3"/>
  <c r="D127" i="3"/>
  <c r="B127" i="3"/>
  <c r="D125" i="3"/>
  <c r="B125" i="3"/>
  <c r="D119" i="3"/>
  <c r="B119" i="3"/>
  <c r="D117" i="3"/>
  <c r="B117" i="3"/>
  <c r="D114" i="3"/>
  <c r="B114" i="3"/>
  <c r="D113" i="3"/>
  <c r="B113" i="3"/>
  <c r="D112" i="3"/>
  <c r="B112" i="3"/>
  <c r="D110" i="3"/>
  <c r="B110" i="3"/>
  <c r="D109" i="3"/>
  <c r="B109" i="3"/>
  <c r="D108" i="3"/>
  <c r="B108" i="3"/>
  <c r="D106" i="3"/>
  <c r="B106" i="3"/>
  <c r="D105" i="3"/>
  <c r="B105" i="3"/>
  <c r="D104" i="3"/>
  <c r="B104" i="3"/>
  <c r="D102" i="3"/>
  <c r="B102" i="3"/>
  <c r="D101" i="3"/>
  <c r="B101" i="3"/>
  <c r="D100" i="3"/>
  <c r="B100" i="3"/>
  <c r="D97" i="3"/>
  <c r="B97" i="3"/>
  <c r="D96" i="3"/>
  <c r="B96" i="3"/>
  <c r="D95" i="3"/>
  <c r="B95" i="3"/>
  <c r="D93" i="3"/>
  <c r="B93" i="3"/>
  <c r="D92" i="3"/>
  <c r="B92" i="3"/>
  <c r="D91" i="3"/>
  <c r="B91" i="3"/>
  <c r="D89" i="3"/>
  <c r="B89" i="3"/>
  <c r="D88" i="3"/>
  <c r="B88" i="3"/>
  <c r="R70" i="3"/>
  <c r="Q70" i="3"/>
  <c r="R69" i="3"/>
  <c r="Q69" i="3"/>
  <c r="R68" i="3"/>
  <c r="Q68" i="3"/>
  <c r="R67" i="3"/>
  <c r="Q67" i="3"/>
  <c r="R66" i="3"/>
  <c r="Q66" i="3"/>
  <c r="D147" i="3" s="1"/>
  <c r="R65" i="3"/>
  <c r="Q65" i="3"/>
  <c r="R64" i="3"/>
  <c r="Q64" i="3"/>
  <c r="R63" i="3"/>
  <c r="Q63" i="3"/>
  <c r="R62" i="3"/>
  <c r="Q62" i="3"/>
  <c r="D143" i="3" s="1"/>
  <c r="R61" i="3"/>
  <c r="Q61" i="3"/>
  <c r="D142" i="3" s="1"/>
  <c r="R60" i="3"/>
  <c r="Q60" i="3"/>
  <c r="D141" i="3" s="1"/>
  <c r="R59" i="3"/>
  <c r="Q59" i="3"/>
  <c r="D140" i="3" s="1"/>
  <c r="R58" i="3"/>
  <c r="Q58" i="3"/>
  <c r="R57" i="3"/>
  <c r="Q57" i="3"/>
  <c r="D138" i="3" s="1"/>
  <c r="R56" i="3"/>
  <c r="Q56" i="3"/>
  <c r="R55" i="3"/>
  <c r="Q55" i="3"/>
  <c r="D136" i="3" s="1"/>
  <c r="R54" i="3"/>
  <c r="Q54" i="3"/>
  <c r="R53" i="3"/>
  <c r="Q53" i="3"/>
  <c r="D134" i="3" s="1"/>
  <c r="R52" i="3"/>
  <c r="Q52" i="3"/>
  <c r="R51" i="3"/>
  <c r="Q51" i="3"/>
  <c r="D132" i="3" s="1"/>
  <c r="R50" i="3"/>
  <c r="Q50" i="3"/>
  <c r="R49" i="3"/>
  <c r="Q49" i="3"/>
  <c r="D130" i="3" s="1"/>
  <c r="R48" i="3"/>
  <c r="Q48" i="3"/>
  <c r="R47" i="3"/>
  <c r="Q47" i="3"/>
  <c r="D128" i="3" s="1"/>
  <c r="R46" i="3"/>
  <c r="Q46" i="3"/>
  <c r="R45" i="3"/>
  <c r="Q45" i="3"/>
  <c r="D126" i="3" s="1"/>
  <c r="R44" i="3"/>
  <c r="Q44" i="3"/>
  <c r="R43" i="3"/>
  <c r="Q43" i="3"/>
  <c r="D124" i="3" s="1"/>
  <c r="R42" i="3"/>
  <c r="Q42" i="3"/>
  <c r="D123" i="3" s="1"/>
  <c r="R41" i="3"/>
  <c r="Q41" i="3"/>
  <c r="D122" i="3" s="1"/>
  <c r="R40" i="3"/>
  <c r="Q40" i="3"/>
  <c r="D121" i="3" s="1"/>
  <c r="R39" i="3"/>
  <c r="Q39" i="3"/>
  <c r="D120" i="3" s="1"/>
  <c r="R38" i="3"/>
  <c r="Q38" i="3"/>
  <c r="R37" i="3"/>
  <c r="Q37" i="3"/>
  <c r="D118" i="3" s="1"/>
  <c r="R36" i="3"/>
  <c r="Q36" i="3"/>
  <c r="R35" i="3"/>
  <c r="Q35" i="3"/>
  <c r="D116" i="3" s="1"/>
  <c r="R34" i="3"/>
  <c r="Q34" i="3"/>
  <c r="D115" i="3" s="1"/>
  <c r="R33" i="3"/>
  <c r="Q33" i="3"/>
  <c r="R32" i="3"/>
  <c r="Q32" i="3"/>
  <c r="R31" i="3"/>
  <c r="Q31" i="3"/>
  <c r="R30" i="3"/>
  <c r="Q30" i="3"/>
  <c r="D111" i="3" s="1"/>
  <c r="R29" i="3"/>
  <c r="Q29" i="3"/>
  <c r="R28" i="3"/>
  <c r="Q28" i="3"/>
  <c r="R27" i="3"/>
  <c r="Q27" i="3"/>
  <c r="R26" i="3"/>
  <c r="Q26" i="3"/>
  <c r="D107" i="3" s="1"/>
  <c r="R25" i="3"/>
  <c r="Q25" i="3"/>
  <c r="R24" i="3"/>
  <c r="Q24" i="3"/>
  <c r="R23" i="3"/>
  <c r="Q23" i="3"/>
  <c r="R22" i="3"/>
  <c r="Q22" i="3"/>
  <c r="D103" i="3" s="1"/>
  <c r="R21" i="3"/>
  <c r="Q21" i="3"/>
  <c r="R20" i="3"/>
  <c r="Q20" i="3"/>
  <c r="R19" i="3"/>
  <c r="Q19" i="3"/>
  <c r="R18" i="3"/>
  <c r="Q18" i="3"/>
  <c r="D99" i="3" s="1"/>
  <c r="R17" i="3"/>
  <c r="Q17" i="3"/>
  <c r="D98" i="3" s="1"/>
  <c r="R16" i="3"/>
  <c r="Q16" i="3"/>
  <c r="R15" i="3"/>
  <c r="Q15" i="3"/>
  <c r="R14" i="3"/>
  <c r="Q14" i="3"/>
  <c r="R13" i="3"/>
  <c r="Q13" i="3"/>
  <c r="D94" i="3" s="1"/>
  <c r="R12" i="3"/>
  <c r="Q12" i="3"/>
  <c r="R11" i="3"/>
  <c r="Q11" i="3"/>
  <c r="R10" i="3"/>
  <c r="Q10" i="3"/>
  <c r="R9" i="3"/>
  <c r="Q9" i="3"/>
  <c r="D90" i="3" s="1"/>
  <c r="R8" i="3"/>
  <c r="Q8" i="3"/>
  <c r="R7" i="3"/>
  <c r="Q7" i="3"/>
  <c r="R6" i="3"/>
  <c r="D87" i="3" s="1"/>
  <c r="Q6" i="3"/>
  <c r="R5" i="3"/>
  <c r="D86" i="3" s="1"/>
  <c r="Q5" i="3"/>
  <c r="R4" i="3"/>
  <c r="D85" i="3" s="1"/>
  <c r="Q4" i="3"/>
  <c r="R3" i="3"/>
  <c r="D84" i="3" s="1"/>
  <c r="Q3" i="3"/>
  <c r="R2" i="3"/>
  <c r="D83" i="3" s="1"/>
  <c r="Q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52" i="2"/>
  <c r="B152" i="2"/>
  <c r="B110" i="2"/>
  <c r="F78" i="2"/>
  <c r="R70" i="2"/>
  <c r="Q70" i="2"/>
  <c r="D151" i="2" s="1"/>
  <c r="R69" i="2"/>
  <c r="Q69" i="2"/>
  <c r="D150" i="2" s="1"/>
  <c r="R68" i="2"/>
  <c r="Q68" i="2"/>
  <c r="D149" i="2" s="1"/>
  <c r="R67" i="2"/>
  <c r="Q67" i="2"/>
  <c r="D148" i="2" s="1"/>
  <c r="R66" i="2"/>
  <c r="Q66" i="2"/>
  <c r="D147" i="2" s="1"/>
  <c r="R65" i="2"/>
  <c r="Q65" i="2"/>
  <c r="D146" i="2" s="1"/>
  <c r="R64" i="2"/>
  <c r="Q64" i="2"/>
  <c r="R63" i="2"/>
  <c r="Q63" i="2"/>
  <c r="D144" i="2" s="1"/>
  <c r="R62" i="2"/>
  <c r="Q62" i="2"/>
  <c r="D143" i="2" s="1"/>
  <c r="R61" i="2"/>
  <c r="Q61" i="2"/>
  <c r="D142" i="2" s="1"/>
  <c r="R60" i="2"/>
  <c r="Q60" i="2"/>
  <c r="R59" i="2"/>
  <c r="Q59" i="2"/>
  <c r="R58" i="2"/>
  <c r="Q58" i="2"/>
  <c r="D139" i="2" s="1"/>
  <c r="R57" i="2"/>
  <c r="Q57" i="2"/>
  <c r="D138" i="2" s="1"/>
  <c r="R56" i="2"/>
  <c r="Q56" i="2"/>
  <c r="D137" i="2" s="1"/>
  <c r="R55" i="2"/>
  <c r="Q55" i="2"/>
  <c r="R54" i="2"/>
  <c r="Q54" i="2"/>
  <c r="D135" i="2" s="1"/>
  <c r="R53" i="2"/>
  <c r="Q53" i="2"/>
  <c r="D134" i="2" s="1"/>
  <c r="R52" i="2"/>
  <c r="Q52" i="2"/>
  <c r="D133" i="2" s="1"/>
  <c r="R51" i="2"/>
  <c r="Q51" i="2"/>
  <c r="R50" i="2"/>
  <c r="Q50" i="2"/>
  <c r="D131" i="2" s="1"/>
  <c r="R49" i="2"/>
  <c r="Q49" i="2"/>
  <c r="D130" i="2" s="1"/>
  <c r="R48" i="2"/>
  <c r="Q48" i="2"/>
  <c r="D129" i="2" s="1"/>
  <c r="R47" i="2"/>
  <c r="Q47" i="2"/>
  <c r="D128" i="2" s="1"/>
  <c r="R46" i="2"/>
  <c r="Q46" i="2"/>
  <c r="D127" i="2" s="1"/>
  <c r="R45" i="2"/>
  <c r="Q45" i="2"/>
  <c r="D126" i="2" s="1"/>
  <c r="R44" i="2"/>
  <c r="Q44" i="2"/>
  <c r="D125" i="2" s="1"/>
  <c r="R43" i="2"/>
  <c r="Q43" i="2"/>
  <c r="D124" i="2" s="1"/>
  <c r="R42" i="2"/>
  <c r="Q42" i="2"/>
  <c r="D123" i="2" s="1"/>
  <c r="R41" i="2"/>
  <c r="Q41" i="2"/>
  <c r="D122" i="2" s="1"/>
  <c r="R40" i="2"/>
  <c r="Q40" i="2"/>
  <c r="D121" i="2" s="1"/>
  <c r="R39" i="2"/>
  <c r="Q39" i="2"/>
  <c r="R38" i="2"/>
  <c r="Q38" i="2"/>
  <c r="D119" i="2" s="1"/>
  <c r="R37" i="2"/>
  <c r="Q37" i="2"/>
  <c r="D118" i="2" s="1"/>
  <c r="R36" i="2"/>
  <c r="Q36" i="2"/>
  <c r="D117" i="2" s="1"/>
  <c r="R35" i="2"/>
  <c r="Q35" i="2"/>
  <c r="D116" i="2" s="1"/>
  <c r="R34" i="2"/>
  <c r="Q34" i="2"/>
  <c r="R33" i="2"/>
  <c r="Q33" i="2"/>
  <c r="D114" i="2" s="1"/>
  <c r="R32" i="2"/>
  <c r="Q32" i="2"/>
  <c r="D113" i="2" s="1"/>
  <c r="R31" i="2"/>
  <c r="Q31" i="2"/>
  <c r="D112" i="2" s="1"/>
  <c r="R30" i="2"/>
  <c r="Q30" i="2"/>
  <c r="D111" i="2" s="1"/>
  <c r="R29" i="2"/>
  <c r="Q29" i="2"/>
  <c r="D110" i="2" s="1"/>
  <c r="R28" i="2"/>
  <c r="Q28" i="2"/>
  <c r="D109" i="2" s="1"/>
  <c r="R27" i="2"/>
  <c r="Q27" i="2"/>
  <c r="D108" i="2" s="1"/>
  <c r="R26" i="2"/>
  <c r="Q26" i="2"/>
  <c r="D107" i="2" s="1"/>
  <c r="R25" i="2"/>
  <c r="Q25" i="2"/>
  <c r="D106" i="2" s="1"/>
  <c r="R24" i="2"/>
  <c r="Q24" i="2"/>
  <c r="D105" i="2" s="1"/>
  <c r="R23" i="2"/>
  <c r="Q23" i="2"/>
  <c r="D104" i="2" s="1"/>
  <c r="R22" i="2"/>
  <c r="Q22" i="2"/>
  <c r="D103" i="2" s="1"/>
  <c r="R21" i="2"/>
  <c r="Q21" i="2"/>
  <c r="D102" i="2" s="1"/>
  <c r="R20" i="2"/>
  <c r="Q20" i="2"/>
  <c r="D101" i="2" s="1"/>
  <c r="R19" i="2"/>
  <c r="Q19" i="2"/>
  <c r="D100" i="2" s="1"/>
  <c r="R18" i="2"/>
  <c r="Q18" i="2"/>
  <c r="D99" i="2" s="1"/>
  <c r="R17" i="2"/>
  <c r="Q17" i="2"/>
  <c r="D98" i="2" s="1"/>
  <c r="R16" i="2"/>
  <c r="Q16" i="2"/>
  <c r="D97" i="2" s="1"/>
  <c r="R15" i="2"/>
  <c r="Q15" i="2"/>
  <c r="D96" i="2" s="1"/>
  <c r="R14" i="2"/>
  <c r="Q14" i="2"/>
  <c r="D95" i="2" s="1"/>
  <c r="R13" i="2"/>
  <c r="Q13" i="2"/>
  <c r="D94" i="2" s="1"/>
  <c r="R12" i="2"/>
  <c r="Q12" i="2"/>
  <c r="D93" i="2" s="1"/>
  <c r="R11" i="2"/>
  <c r="Q11" i="2"/>
  <c r="D92" i="2" s="1"/>
  <c r="R10" i="2"/>
  <c r="Q10" i="2"/>
  <c r="D91" i="2" s="1"/>
  <c r="R9" i="2"/>
  <c r="Q9" i="2"/>
  <c r="R8" i="2"/>
  <c r="Q8" i="2"/>
  <c r="D89" i="2" s="1"/>
  <c r="R7" i="2"/>
  <c r="Q7" i="2"/>
  <c r="R6" i="2"/>
  <c r="Q6" i="2"/>
  <c r="R5" i="2"/>
  <c r="Q5" i="2"/>
  <c r="D86" i="2" s="1"/>
  <c r="R4" i="2"/>
  <c r="Q4" i="2"/>
  <c r="D85" i="2" s="1"/>
  <c r="R3" i="2"/>
  <c r="Q3" i="2"/>
  <c r="D84" i="2" s="1"/>
  <c r="R2" i="2"/>
  <c r="D83" i="2" s="1"/>
  <c r="Q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71" i="1"/>
  <c r="R68" i="1"/>
  <c r="E65" i="1"/>
  <c r="E64" i="1"/>
  <c r="R64" i="1" s="1"/>
  <c r="E63" i="1"/>
  <c r="E62" i="1"/>
  <c r="E61" i="1"/>
  <c r="E60" i="1"/>
  <c r="R60" i="1" s="1"/>
  <c r="D141" i="1" s="1"/>
  <c r="E59" i="1"/>
  <c r="E56" i="1"/>
  <c r="R56" i="1" s="1"/>
  <c r="E55" i="1"/>
  <c r="E54" i="1"/>
  <c r="E53" i="1"/>
  <c r="E52" i="1"/>
  <c r="R52" i="1" s="1"/>
  <c r="E51" i="1"/>
  <c r="E50" i="1"/>
  <c r="E49" i="1"/>
  <c r="E48" i="1"/>
  <c r="R48" i="1" s="1"/>
  <c r="E47" i="1"/>
  <c r="E46" i="1"/>
  <c r="E45" i="1"/>
  <c r="E44" i="1"/>
  <c r="R44" i="1" s="1"/>
  <c r="D125" i="1" s="1"/>
  <c r="E43" i="1"/>
  <c r="E42" i="1"/>
  <c r="E41" i="1"/>
  <c r="E40" i="1"/>
  <c r="R40" i="1" s="1"/>
  <c r="E39" i="1"/>
  <c r="E38" i="1"/>
  <c r="E37" i="1"/>
  <c r="E36" i="1"/>
  <c r="R36" i="1" s="1"/>
  <c r="E35" i="1"/>
  <c r="E34" i="1"/>
  <c r="E33" i="1"/>
  <c r="E32" i="1"/>
  <c r="R32" i="1" s="1"/>
  <c r="E31" i="1"/>
  <c r="E30" i="1"/>
  <c r="E29" i="1"/>
  <c r="E28" i="1"/>
  <c r="R28" i="1" s="1"/>
  <c r="D109" i="1" s="1"/>
  <c r="E27" i="1"/>
  <c r="E26" i="1"/>
  <c r="E25" i="1"/>
  <c r="E24" i="1"/>
  <c r="R24" i="1" s="1"/>
  <c r="E23" i="1"/>
  <c r="E22" i="1"/>
  <c r="E21" i="1"/>
  <c r="E20" i="1"/>
  <c r="R20" i="1" s="1"/>
  <c r="E19" i="1"/>
  <c r="E18" i="1"/>
  <c r="E17" i="1"/>
  <c r="E16" i="1"/>
  <c r="R16" i="1" s="1"/>
  <c r="E15" i="1"/>
  <c r="E14" i="1"/>
  <c r="E13" i="1"/>
  <c r="E12" i="1"/>
  <c r="R12" i="1" s="1"/>
  <c r="D93" i="1" s="1"/>
  <c r="E11" i="1"/>
  <c r="E10" i="1"/>
  <c r="E9" i="1"/>
  <c r="E8" i="1"/>
  <c r="E7" i="1"/>
  <c r="E6" i="1"/>
  <c r="E5" i="1"/>
  <c r="E4" i="1"/>
  <c r="E3" i="1"/>
  <c r="R67" i="1"/>
  <c r="R70" i="1"/>
  <c r="Q70" i="1"/>
  <c r="R69" i="1"/>
  <c r="Q69" i="1"/>
  <c r="Q68" i="1"/>
  <c r="Q67" i="1"/>
  <c r="R66" i="1"/>
  <c r="Q66" i="1"/>
  <c r="R65" i="1"/>
  <c r="Q65" i="1"/>
  <c r="Q64" i="1"/>
  <c r="R63" i="1"/>
  <c r="Q63" i="1"/>
  <c r="R62" i="1"/>
  <c r="D143" i="1" s="1"/>
  <c r="Q62" i="1"/>
  <c r="R61" i="1"/>
  <c r="Q61" i="1"/>
  <c r="D142" i="1" s="1"/>
  <c r="Q60" i="1"/>
  <c r="R59" i="1"/>
  <c r="Q59" i="1"/>
  <c r="R58" i="1"/>
  <c r="D139" i="1" s="1"/>
  <c r="Q58" i="1"/>
  <c r="R57" i="1"/>
  <c r="Q57" i="1"/>
  <c r="D138" i="1" s="1"/>
  <c r="Q56" i="1"/>
  <c r="R55" i="1"/>
  <c r="Q55" i="1"/>
  <c r="D136" i="1" s="1"/>
  <c r="R54" i="1"/>
  <c r="Q54" i="1"/>
  <c r="R53" i="1"/>
  <c r="Q53" i="1"/>
  <c r="D134" i="1" s="1"/>
  <c r="Q52" i="1"/>
  <c r="R51" i="1"/>
  <c r="Q51" i="1"/>
  <c r="D132" i="1" s="1"/>
  <c r="R50" i="1"/>
  <c r="D131" i="1" s="1"/>
  <c r="Q50" i="1"/>
  <c r="R49" i="1"/>
  <c r="Q49" i="1"/>
  <c r="Q48" i="1"/>
  <c r="R47" i="1"/>
  <c r="Q47" i="1"/>
  <c r="D128" i="1" s="1"/>
  <c r="R46" i="1"/>
  <c r="D127" i="1" s="1"/>
  <c r="Q46" i="1"/>
  <c r="R45" i="1"/>
  <c r="Q45" i="1"/>
  <c r="D126" i="1" s="1"/>
  <c r="Q44" i="1"/>
  <c r="R43" i="1"/>
  <c r="Q43" i="1"/>
  <c r="D124" i="1" s="1"/>
  <c r="R42" i="1"/>
  <c r="D123" i="1" s="1"/>
  <c r="Q42" i="1"/>
  <c r="R41" i="1"/>
  <c r="Q41" i="1"/>
  <c r="D122" i="1" s="1"/>
  <c r="Q40" i="1"/>
  <c r="R39" i="1"/>
  <c r="Q39" i="1"/>
  <c r="R38" i="1"/>
  <c r="D119" i="1" s="1"/>
  <c r="Q38" i="1"/>
  <c r="R37" i="1"/>
  <c r="Q37" i="1"/>
  <c r="D118" i="1" s="1"/>
  <c r="Q36" i="1"/>
  <c r="R35" i="1"/>
  <c r="Q35" i="1"/>
  <c r="D116" i="1" s="1"/>
  <c r="R34" i="1"/>
  <c r="Q34" i="1"/>
  <c r="R33" i="1"/>
  <c r="Q33" i="1"/>
  <c r="D114" i="1" s="1"/>
  <c r="Q32" i="1"/>
  <c r="R31" i="1"/>
  <c r="Q31" i="1"/>
  <c r="D112" i="1" s="1"/>
  <c r="R30" i="1"/>
  <c r="D111" i="1" s="1"/>
  <c r="Q30" i="1"/>
  <c r="R29" i="1"/>
  <c r="Q29" i="1"/>
  <c r="D110" i="1" s="1"/>
  <c r="Q28" i="1"/>
  <c r="R27" i="1"/>
  <c r="Q27" i="1"/>
  <c r="D108" i="1" s="1"/>
  <c r="R26" i="1"/>
  <c r="D107" i="1" s="1"/>
  <c r="Q26" i="1"/>
  <c r="R25" i="1"/>
  <c r="Q25" i="1"/>
  <c r="Q24" i="1"/>
  <c r="R23" i="1"/>
  <c r="Q23" i="1"/>
  <c r="D104" i="1" s="1"/>
  <c r="R22" i="1"/>
  <c r="D103" i="1" s="1"/>
  <c r="Q22" i="1"/>
  <c r="R21" i="1"/>
  <c r="Q21" i="1"/>
  <c r="D102" i="1" s="1"/>
  <c r="Q20" i="1"/>
  <c r="R19" i="1"/>
  <c r="Q19" i="1"/>
  <c r="D100" i="1" s="1"/>
  <c r="R18" i="1"/>
  <c r="D99" i="1" s="1"/>
  <c r="Q18" i="1"/>
  <c r="R17" i="1"/>
  <c r="Q17" i="1"/>
  <c r="D98" i="1" s="1"/>
  <c r="Q16" i="1"/>
  <c r="R15" i="1"/>
  <c r="Q15" i="1"/>
  <c r="D96" i="1" s="1"/>
  <c r="R14" i="1"/>
  <c r="D95" i="1" s="1"/>
  <c r="Q14" i="1"/>
  <c r="R13" i="1"/>
  <c r="Q13" i="1"/>
  <c r="D94" i="1" s="1"/>
  <c r="Q12" i="1"/>
  <c r="R11" i="1"/>
  <c r="Q11" i="1"/>
  <c r="R10" i="1"/>
  <c r="Q10" i="1"/>
  <c r="R9" i="1"/>
  <c r="Q9" i="1"/>
  <c r="D90" i="1" s="1"/>
  <c r="R8" i="1"/>
  <c r="Q8" i="1"/>
  <c r="R7" i="1"/>
  <c r="Q7" i="1"/>
  <c r="D88" i="1" s="1"/>
  <c r="R6" i="1"/>
  <c r="D87" i="1" s="1"/>
  <c r="Q6" i="1"/>
  <c r="R5" i="1"/>
  <c r="Q5" i="1"/>
  <c r="D86" i="1" s="1"/>
  <c r="R4" i="1"/>
  <c r="Q4" i="1"/>
  <c r="R3" i="1"/>
  <c r="Q3" i="1"/>
  <c r="D84" i="1" s="1"/>
  <c r="R2" i="1"/>
  <c r="D83" i="1" s="1"/>
  <c r="Q2" i="1"/>
  <c r="D152" i="1"/>
  <c r="B152" i="1"/>
  <c r="B110" i="1"/>
  <c r="D150" i="1"/>
  <c r="D144" i="1"/>
  <c r="D140" i="1"/>
  <c r="D135" i="1"/>
  <c r="D130" i="1"/>
  <c r="D120" i="1"/>
  <c r="D115" i="1"/>
  <c r="D106" i="1"/>
  <c r="D92" i="1"/>
  <c r="D91" i="1"/>
  <c r="D151" i="4" l="1"/>
  <c r="R67" i="4"/>
  <c r="O12" i="4"/>
  <c r="P12" i="4" s="1"/>
  <c r="O25" i="4"/>
  <c r="P25" i="4" s="1"/>
  <c r="R8" i="4"/>
  <c r="R16" i="4"/>
  <c r="R33" i="4"/>
  <c r="R63" i="4"/>
  <c r="D151" i="3"/>
  <c r="D90" i="2"/>
  <c r="D115" i="2"/>
  <c r="D141" i="2"/>
  <c r="D140" i="2"/>
  <c r="D136" i="2"/>
  <c r="D132" i="2"/>
  <c r="D120" i="2"/>
  <c r="D145" i="2"/>
  <c r="D87" i="2"/>
  <c r="D88" i="2"/>
  <c r="D147" i="1"/>
  <c r="D146" i="1"/>
  <c r="D148" i="1"/>
  <c r="D151" i="1"/>
  <c r="D89" i="1"/>
  <c r="D105" i="1"/>
  <c r="D121" i="1"/>
  <c r="D137" i="1"/>
  <c r="D85" i="1"/>
  <c r="D101" i="1"/>
  <c r="D117" i="1"/>
  <c r="D133" i="1"/>
  <c r="D149" i="1"/>
  <c r="D97" i="1"/>
  <c r="D113" i="1"/>
  <c r="D129" i="1"/>
  <c r="D145" i="1"/>
  <c r="R72" i="4" l="1"/>
  <c r="Q72" i="4"/>
  <c r="P72" i="4"/>
  <c r="B78" i="4" s="1"/>
  <c r="O72" i="4"/>
  <c r="R72" i="3"/>
  <c r="Q72" i="3"/>
  <c r="S72" i="2"/>
  <c r="R72" i="2"/>
  <c r="Q72" i="2"/>
  <c r="S72" i="1"/>
  <c r="R72" i="1"/>
  <c r="Q72" i="1"/>
  <c r="B79" i="4" l="1"/>
  <c r="B79" i="3"/>
  <c r="B79" i="2"/>
  <c r="B79" i="1"/>
  <c r="P71" i="3"/>
  <c r="P65" i="3"/>
  <c r="P53" i="3"/>
  <c r="B134" i="3" s="1"/>
  <c r="P33" i="3"/>
  <c r="P28" i="3"/>
  <c r="P24" i="3"/>
  <c r="P20" i="3"/>
  <c r="P16" i="3"/>
  <c r="P12" i="3"/>
  <c r="P8" i="3"/>
  <c r="P71" i="2"/>
  <c r="P71" i="1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71" i="3"/>
  <c r="S70" i="3"/>
  <c r="N70" i="3"/>
  <c r="M70" i="3"/>
  <c r="S69" i="3"/>
  <c r="N69" i="3"/>
  <c r="M69" i="3"/>
  <c r="O69" i="3" s="1"/>
  <c r="S68" i="3"/>
  <c r="N68" i="3"/>
  <c r="M68" i="3"/>
  <c r="S67" i="3"/>
  <c r="O67" i="3"/>
  <c r="P67" i="3" s="1"/>
  <c r="S66" i="3"/>
  <c r="N66" i="3"/>
  <c r="M66" i="3"/>
  <c r="O66" i="3" s="1"/>
  <c r="P66" i="3" s="1"/>
  <c r="B147" i="3" s="1"/>
  <c r="S65" i="3"/>
  <c r="N65" i="3"/>
  <c r="M65" i="3"/>
  <c r="O65" i="3" s="1"/>
  <c r="S64" i="3"/>
  <c r="N64" i="3"/>
  <c r="M64" i="3"/>
  <c r="O64" i="3" s="1"/>
  <c r="P64" i="3" s="1"/>
  <c r="S63" i="3"/>
  <c r="O63" i="3"/>
  <c r="P63" i="3" s="1"/>
  <c r="S62" i="3"/>
  <c r="O62" i="3"/>
  <c r="P62" i="3" s="1"/>
  <c r="B143" i="3" s="1"/>
  <c r="N62" i="3"/>
  <c r="M62" i="3"/>
  <c r="S61" i="3"/>
  <c r="O61" i="3"/>
  <c r="P61" i="3" s="1"/>
  <c r="B142" i="3" s="1"/>
  <c r="N61" i="3"/>
  <c r="M61" i="3"/>
  <c r="S60" i="3"/>
  <c r="O60" i="3"/>
  <c r="P60" i="3" s="1"/>
  <c r="B141" i="3" s="1"/>
  <c r="N60" i="3"/>
  <c r="M60" i="3"/>
  <c r="S59" i="3"/>
  <c r="O59" i="3"/>
  <c r="P59" i="3" s="1"/>
  <c r="B140" i="3" s="1"/>
  <c r="N59" i="3"/>
  <c r="M59" i="3"/>
  <c r="S58" i="3"/>
  <c r="O58" i="3"/>
  <c r="P58" i="3" s="1"/>
  <c r="S57" i="3"/>
  <c r="O57" i="3"/>
  <c r="P57" i="3" s="1"/>
  <c r="B138" i="3" s="1"/>
  <c r="N57" i="3"/>
  <c r="M57" i="3"/>
  <c r="S56" i="3"/>
  <c r="O56" i="3"/>
  <c r="P56" i="3" s="1"/>
  <c r="N56" i="3"/>
  <c r="M56" i="3"/>
  <c r="S55" i="3"/>
  <c r="O55" i="3"/>
  <c r="P55" i="3" s="1"/>
  <c r="B136" i="3" s="1"/>
  <c r="N55" i="3"/>
  <c r="M55" i="3"/>
  <c r="S54" i="3"/>
  <c r="O54" i="3"/>
  <c r="P54" i="3" s="1"/>
  <c r="S53" i="3"/>
  <c r="N53" i="3"/>
  <c r="M53" i="3"/>
  <c r="O53" i="3" s="1"/>
  <c r="S52" i="3"/>
  <c r="N52" i="3"/>
  <c r="M52" i="3"/>
  <c r="S51" i="3"/>
  <c r="N51" i="3"/>
  <c r="M51" i="3"/>
  <c r="S50" i="3"/>
  <c r="O50" i="3"/>
  <c r="P50" i="3" s="1"/>
  <c r="S49" i="3"/>
  <c r="N49" i="3"/>
  <c r="M49" i="3"/>
  <c r="O49" i="3" s="1"/>
  <c r="P49" i="3" s="1"/>
  <c r="B130" i="3" s="1"/>
  <c r="S48" i="3"/>
  <c r="N48" i="3"/>
  <c r="M48" i="3"/>
  <c r="O48" i="3" s="1"/>
  <c r="P48" i="3" s="1"/>
  <c r="S47" i="3"/>
  <c r="N47" i="3"/>
  <c r="M47" i="3"/>
  <c r="O47" i="3" s="1"/>
  <c r="P47" i="3" s="1"/>
  <c r="B128" i="3" s="1"/>
  <c r="S46" i="3"/>
  <c r="O46" i="3"/>
  <c r="P46" i="3" s="1"/>
  <c r="S45" i="3"/>
  <c r="O45" i="3"/>
  <c r="P45" i="3" s="1"/>
  <c r="B126" i="3" s="1"/>
  <c r="N45" i="3"/>
  <c r="M45" i="3"/>
  <c r="S44" i="3"/>
  <c r="O44" i="3"/>
  <c r="P44" i="3" s="1"/>
  <c r="N44" i="3"/>
  <c r="M44" i="3"/>
  <c r="S43" i="3"/>
  <c r="O43" i="3"/>
  <c r="P43" i="3" s="1"/>
  <c r="B124" i="3" s="1"/>
  <c r="N43" i="3"/>
  <c r="M43" i="3"/>
  <c r="S42" i="3"/>
  <c r="O42" i="3"/>
  <c r="S41" i="3"/>
  <c r="O41" i="3"/>
  <c r="P41" i="3" s="1"/>
  <c r="B122" i="3" s="1"/>
  <c r="N41" i="3"/>
  <c r="M41" i="3"/>
  <c r="S40" i="3"/>
  <c r="O40" i="3"/>
  <c r="P40" i="3" s="1"/>
  <c r="B121" i="3" s="1"/>
  <c r="N40" i="3"/>
  <c r="M40" i="3"/>
  <c r="S39" i="3"/>
  <c r="O39" i="3"/>
  <c r="P39" i="3" s="1"/>
  <c r="B120" i="3" s="1"/>
  <c r="N39" i="3"/>
  <c r="M39" i="3"/>
  <c r="S38" i="3"/>
  <c r="O38" i="3"/>
  <c r="P38" i="3" s="1"/>
  <c r="S37" i="3"/>
  <c r="N37" i="3"/>
  <c r="M37" i="3"/>
  <c r="S36" i="3"/>
  <c r="N36" i="3"/>
  <c r="M36" i="3"/>
  <c r="O36" i="3" s="1"/>
  <c r="P36" i="3" s="1"/>
  <c r="S35" i="3"/>
  <c r="N35" i="3"/>
  <c r="M35" i="3"/>
  <c r="S34" i="3"/>
  <c r="N34" i="3"/>
  <c r="M34" i="3"/>
  <c r="S33" i="3"/>
  <c r="O33" i="3"/>
  <c r="S32" i="3"/>
  <c r="N32" i="3"/>
  <c r="M32" i="3"/>
  <c r="O32" i="3" s="1"/>
  <c r="S31" i="3"/>
  <c r="N31" i="3"/>
  <c r="M31" i="3"/>
  <c r="O31" i="3" s="1"/>
  <c r="P31" i="3" s="1"/>
  <c r="S30" i="3"/>
  <c r="N30" i="3"/>
  <c r="M30" i="3"/>
  <c r="O30" i="3" s="1"/>
  <c r="P30" i="3" s="1"/>
  <c r="B111" i="3" s="1"/>
  <c r="S28" i="3"/>
  <c r="O28" i="3"/>
  <c r="N28" i="3"/>
  <c r="M28" i="3"/>
  <c r="S27" i="3"/>
  <c r="O27" i="3"/>
  <c r="N27" i="3"/>
  <c r="M27" i="3"/>
  <c r="S26" i="3"/>
  <c r="O26" i="3"/>
  <c r="P26" i="3" s="1"/>
  <c r="B107" i="3" s="1"/>
  <c r="N26" i="3"/>
  <c r="M26" i="3"/>
  <c r="S25" i="3"/>
  <c r="O25" i="3"/>
  <c r="S24" i="3"/>
  <c r="O24" i="3"/>
  <c r="N24" i="3"/>
  <c r="M24" i="3"/>
  <c r="S23" i="3"/>
  <c r="O23" i="3"/>
  <c r="N23" i="3"/>
  <c r="M23" i="3"/>
  <c r="S22" i="3"/>
  <c r="O22" i="3"/>
  <c r="P22" i="3" s="1"/>
  <c r="B103" i="3" s="1"/>
  <c r="N22" i="3"/>
  <c r="M22" i="3"/>
  <c r="S21" i="3"/>
  <c r="O21" i="3"/>
  <c r="P21" i="3" s="1"/>
  <c r="S20" i="3"/>
  <c r="N20" i="3"/>
  <c r="M20" i="3"/>
  <c r="O20" i="3" s="1"/>
  <c r="S19" i="3"/>
  <c r="N19" i="3"/>
  <c r="M19" i="3"/>
  <c r="O19" i="3" s="1"/>
  <c r="S18" i="3"/>
  <c r="N18" i="3"/>
  <c r="M18" i="3"/>
  <c r="S17" i="3"/>
  <c r="N17" i="3"/>
  <c r="M17" i="3"/>
  <c r="S16" i="3"/>
  <c r="O16" i="3"/>
  <c r="S15" i="3"/>
  <c r="N15" i="3"/>
  <c r="M15" i="3"/>
  <c r="O15" i="3" s="1"/>
  <c r="P15" i="3" s="1"/>
  <c r="S14" i="3"/>
  <c r="N14" i="3"/>
  <c r="M14" i="3"/>
  <c r="O14" i="3" s="1"/>
  <c r="P14" i="3" s="1"/>
  <c r="S13" i="3"/>
  <c r="N13" i="3"/>
  <c r="M13" i="3"/>
  <c r="O13" i="3" s="1"/>
  <c r="P13" i="3" s="1"/>
  <c r="B94" i="3" s="1"/>
  <c r="S12" i="3"/>
  <c r="O12" i="3"/>
  <c r="S11" i="3"/>
  <c r="O11" i="3"/>
  <c r="N11" i="3"/>
  <c r="M11" i="3"/>
  <c r="S10" i="3"/>
  <c r="O10" i="3"/>
  <c r="P10" i="3" s="1"/>
  <c r="N10" i="3"/>
  <c r="M10" i="3"/>
  <c r="S9" i="3"/>
  <c r="O9" i="3"/>
  <c r="P9" i="3" s="1"/>
  <c r="B90" i="3" s="1"/>
  <c r="N9" i="3"/>
  <c r="M9" i="3"/>
  <c r="S8" i="3"/>
  <c r="O8" i="3"/>
  <c r="S7" i="3"/>
  <c r="N7" i="3"/>
  <c r="M7" i="3"/>
  <c r="O7" i="3" s="1"/>
  <c r="P7" i="3" s="1"/>
  <c r="S6" i="3"/>
  <c r="N6" i="3"/>
  <c r="M6" i="3"/>
  <c r="S5" i="3"/>
  <c r="N5" i="3"/>
  <c r="M5" i="3"/>
  <c r="S4" i="3"/>
  <c r="N4" i="3"/>
  <c r="M4" i="3"/>
  <c r="O4" i="3" s="1"/>
  <c r="P4" i="3" s="1"/>
  <c r="B85" i="3" s="1"/>
  <c r="S3" i="3"/>
  <c r="S72" i="3" s="1"/>
  <c r="B84" i="3"/>
  <c r="S2" i="3"/>
  <c r="N2" i="3"/>
  <c r="M2" i="3"/>
  <c r="S72" i="4" l="1"/>
  <c r="P69" i="3"/>
  <c r="P25" i="3"/>
  <c r="P42" i="3"/>
  <c r="B123" i="3" s="1"/>
  <c r="P11" i="3"/>
  <c r="P19" i="3"/>
  <c r="P23" i="3"/>
  <c r="P27" i="3"/>
  <c r="P32" i="3"/>
  <c r="O35" i="3"/>
  <c r="O68" i="3"/>
  <c r="O5" i="3"/>
  <c r="O17" i="3"/>
  <c r="O34" i="3"/>
  <c r="O51" i="3"/>
  <c r="O2" i="3"/>
  <c r="O6" i="3"/>
  <c r="O18" i="3"/>
  <c r="O52" i="3"/>
  <c r="O37" i="3"/>
  <c r="O70" i="3"/>
  <c r="O72" i="3" l="1"/>
  <c r="B77" i="3" s="1"/>
  <c r="P2" i="3"/>
  <c r="B83" i="3" s="1"/>
  <c r="P35" i="3"/>
  <c r="B116" i="3" s="1"/>
  <c r="P52" i="3"/>
  <c r="P18" i="3"/>
  <c r="B99" i="3" s="1"/>
  <c r="P51" i="3"/>
  <c r="B132" i="3" s="1"/>
  <c r="P5" i="3"/>
  <c r="B86" i="3" s="1"/>
  <c r="P34" i="3"/>
  <c r="B115" i="3" s="1"/>
  <c r="P37" i="3"/>
  <c r="B118" i="3" s="1"/>
  <c r="P17" i="3"/>
  <c r="B98" i="3" s="1"/>
  <c r="P70" i="3"/>
  <c r="B151" i="3" s="1"/>
  <c r="P6" i="3"/>
  <c r="B87" i="3" s="1"/>
  <c r="P68" i="3"/>
  <c r="B77" i="4"/>
  <c r="P72" i="3" l="1"/>
  <c r="B78" i="3" s="1"/>
  <c r="S71" i="2" l="1"/>
  <c r="S70" i="2"/>
  <c r="N70" i="2"/>
  <c r="M70" i="2"/>
  <c r="O70" i="2" s="1"/>
  <c r="S69" i="2"/>
  <c r="N69" i="2"/>
  <c r="M69" i="2"/>
  <c r="S68" i="2"/>
  <c r="N68" i="2"/>
  <c r="M68" i="2"/>
  <c r="S67" i="2"/>
  <c r="O67" i="2"/>
  <c r="S66" i="2"/>
  <c r="N66" i="2"/>
  <c r="M66" i="2"/>
  <c r="O66" i="2" s="1"/>
  <c r="S65" i="2"/>
  <c r="N65" i="2"/>
  <c r="M65" i="2"/>
  <c r="O65" i="2" s="1"/>
  <c r="S64" i="2"/>
  <c r="N64" i="2"/>
  <c r="M64" i="2"/>
  <c r="O64" i="2" s="1"/>
  <c r="S63" i="2"/>
  <c r="O63" i="2"/>
  <c r="P63" i="2" s="1"/>
  <c r="B144" i="2" s="1"/>
  <c r="S62" i="2"/>
  <c r="O62" i="2"/>
  <c r="N62" i="2"/>
  <c r="M62" i="2"/>
  <c r="S61" i="2"/>
  <c r="O61" i="2"/>
  <c r="N61" i="2"/>
  <c r="M61" i="2"/>
  <c r="S60" i="2"/>
  <c r="O60" i="2"/>
  <c r="N60" i="2"/>
  <c r="M60" i="2"/>
  <c r="S59" i="2"/>
  <c r="O59" i="2"/>
  <c r="N59" i="2"/>
  <c r="M59" i="2"/>
  <c r="S58" i="2"/>
  <c r="O58" i="2"/>
  <c r="S57" i="2"/>
  <c r="O57" i="2"/>
  <c r="N57" i="2"/>
  <c r="M57" i="2"/>
  <c r="S56" i="2"/>
  <c r="O56" i="2"/>
  <c r="N56" i="2"/>
  <c r="M56" i="2"/>
  <c r="S55" i="2"/>
  <c r="O55" i="2"/>
  <c r="N55" i="2"/>
  <c r="M55" i="2"/>
  <c r="S54" i="2"/>
  <c r="O54" i="2"/>
  <c r="S53" i="2"/>
  <c r="N53" i="2"/>
  <c r="M53" i="2"/>
  <c r="S52" i="2"/>
  <c r="N52" i="2"/>
  <c r="M52" i="2"/>
  <c r="S51" i="2"/>
  <c r="N51" i="2"/>
  <c r="M51" i="2"/>
  <c r="O51" i="2" s="1"/>
  <c r="S50" i="2"/>
  <c r="O50" i="2"/>
  <c r="S49" i="2"/>
  <c r="N49" i="2"/>
  <c r="M49" i="2"/>
  <c r="O49" i="2" s="1"/>
  <c r="S48" i="2"/>
  <c r="N48" i="2"/>
  <c r="M48" i="2"/>
  <c r="O48" i="2" s="1"/>
  <c r="S47" i="2"/>
  <c r="N47" i="2"/>
  <c r="M47" i="2"/>
  <c r="O47" i="2" s="1"/>
  <c r="S46" i="2"/>
  <c r="O46" i="2"/>
  <c r="P46" i="2" s="1"/>
  <c r="B127" i="2" s="1"/>
  <c r="S45" i="2"/>
  <c r="O45" i="2"/>
  <c r="N45" i="2"/>
  <c r="M45" i="2"/>
  <c r="S44" i="2"/>
  <c r="O44" i="2"/>
  <c r="N44" i="2"/>
  <c r="M44" i="2"/>
  <c r="S43" i="2"/>
  <c r="O43" i="2"/>
  <c r="N43" i="2"/>
  <c r="M43" i="2"/>
  <c r="S42" i="2"/>
  <c r="O42" i="2"/>
  <c r="S41" i="2"/>
  <c r="O41" i="2"/>
  <c r="N41" i="2"/>
  <c r="M41" i="2"/>
  <c r="S40" i="2"/>
  <c r="O40" i="2"/>
  <c r="N40" i="2"/>
  <c r="M40" i="2"/>
  <c r="S39" i="2"/>
  <c r="O39" i="2"/>
  <c r="N39" i="2"/>
  <c r="M39" i="2"/>
  <c r="S38" i="2"/>
  <c r="O38" i="2"/>
  <c r="S37" i="2"/>
  <c r="N37" i="2"/>
  <c r="M37" i="2"/>
  <c r="S36" i="2"/>
  <c r="N36" i="2"/>
  <c r="M36" i="2"/>
  <c r="S35" i="2"/>
  <c r="N35" i="2"/>
  <c r="M35" i="2"/>
  <c r="O35" i="2" s="1"/>
  <c r="S34" i="2"/>
  <c r="N34" i="2"/>
  <c r="M34" i="2"/>
  <c r="S33" i="2"/>
  <c r="O33" i="2"/>
  <c r="S32" i="2"/>
  <c r="N32" i="2"/>
  <c r="M32" i="2"/>
  <c r="O32" i="2" s="1"/>
  <c r="S31" i="2"/>
  <c r="N31" i="2"/>
  <c r="M31" i="2"/>
  <c r="O31" i="2" s="1"/>
  <c r="S30" i="2"/>
  <c r="N30" i="2"/>
  <c r="M30" i="2"/>
  <c r="O30" i="2" s="1"/>
  <c r="S28" i="2"/>
  <c r="O28" i="2"/>
  <c r="N28" i="2"/>
  <c r="M28" i="2"/>
  <c r="S27" i="2"/>
  <c r="O27" i="2"/>
  <c r="N27" i="2"/>
  <c r="M27" i="2"/>
  <c r="S26" i="2"/>
  <c r="O26" i="2"/>
  <c r="N26" i="2"/>
  <c r="M26" i="2"/>
  <c r="S25" i="2"/>
  <c r="O25" i="2"/>
  <c r="S24" i="2"/>
  <c r="O24" i="2"/>
  <c r="N24" i="2"/>
  <c r="M24" i="2"/>
  <c r="S23" i="2"/>
  <c r="O23" i="2"/>
  <c r="N23" i="2"/>
  <c r="M23" i="2"/>
  <c r="S22" i="2"/>
  <c r="O22" i="2"/>
  <c r="N22" i="2"/>
  <c r="M22" i="2"/>
  <c r="S21" i="2"/>
  <c r="O21" i="2"/>
  <c r="S20" i="2"/>
  <c r="N20" i="2"/>
  <c r="M20" i="2"/>
  <c r="S19" i="2"/>
  <c r="N19" i="2"/>
  <c r="M19" i="2"/>
  <c r="O19" i="2" s="1"/>
  <c r="S18" i="2"/>
  <c r="N18" i="2"/>
  <c r="M18" i="2"/>
  <c r="S17" i="2"/>
  <c r="N17" i="2"/>
  <c r="M17" i="2"/>
  <c r="S16" i="2"/>
  <c r="O16" i="2"/>
  <c r="S15" i="2"/>
  <c r="N15" i="2"/>
  <c r="M15" i="2"/>
  <c r="O15" i="2" s="1"/>
  <c r="S14" i="2"/>
  <c r="N14" i="2"/>
  <c r="M14" i="2"/>
  <c r="O14" i="2" s="1"/>
  <c r="S13" i="2"/>
  <c r="N13" i="2"/>
  <c r="M13" i="2"/>
  <c r="O13" i="2" s="1"/>
  <c r="S12" i="2"/>
  <c r="O12" i="2"/>
  <c r="S11" i="2"/>
  <c r="O11" i="2"/>
  <c r="N11" i="2"/>
  <c r="M11" i="2"/>
  <c r="S10" i="2"/>
  <c r="O10" i="2"/>
  <c r="N10" i="2"/>
  <c r="M10" i="2"/>
  <c r="S9" i="2"/>
  <c r="O9" i="2"/>
  <c r="N9" i="2"/>
  <c r="M9" i="2"/>
  <c r="S8" i="2"/>
  <c r="O8" i="2"/>
  <c r="S7" i="2"/>
  <c r="N7" i="2"/>
  <c r="M7" i="2"/>
  <c r="S6" i="2"/>
  <c r="N6" i="2"/>
  <c r="M6" i="2"/>
  <c r="S5" i="2"/>
  <c r="N5" i="2"/>
  <c r="M5" i="2"/>
  <c r="S4" i="2"/>
  <c r="N4" i="2"/>
  <c r="M4" i="2"/>
  <c r="O4" i="2" s="1"/>
  <c r="S3" i="2"/>
  <c r="N3" i="2"/>
  <c r="M3" i="2"/>
  <c r="S2" i="2"/>
  <c r="N2" i="2"/>
  <c r="M2" i="2"/>
  <c r="M19" i="1"/>
  <c r="O19" i="1" s="1"/>
  <c r="P19" i="1" s="1"/>
  <c r="B100" i="1" s="1"/>
  <c r="N19" i="1"/>
  <c r="S19" i="1"/>
  <c r="P16" i="2" l="1"/>
  <c r="B97" i="2" s="1"/>
  <c r="P27" i="2"/>
  <c r="B108" i="2" s="1"/>
  <c r="P43" i="2"/>
  <c r="B124" i="2" s="1"/>
  <c r="P49" i="2"/>
  <c r="B130" i="2" s="1"/>
  <c r="P60" i="2"/>
  <c r="B141" i="2" s="1"/>
  <c r="P8" i="2"/>
  <c r="B89" i="2" s="1"/>
  <c r="P11" i="2"/>
  <c r="B92" i="2" s="1"/>
  <c r="P12" i="2"/>
  <c r="B93" i="2" s="1"/>
  <c r="P22" i="2"/>
  <c r="B103" i="2" s="1"/>
  <c r="P26" i="2"/>
  <c r="B107" i="2" s="1"/>
  <c r="P30" i="2"/>
  <c r="B111" i="2" s="1"/>
  <c r="P32" i="2"/>
  <c r="B113" i="2" s="1"/>
  <c r="P35" i="2"/>
  <c r="B116" i="2" s="1"/>
  <c r="P55" i="2"/>
  <c r="B136" i="2" s="1"/>
  <c r="P59" i="2"/>
  <c r="B140" i="2" s="1"/>
  <c r="P65" i="2"/>
  <c r="B146" i="2" s="1"/>
  <c r="P67" i="2"/>
  <c r="B148" i="2" s="1"/>
  <c r="P70" i="2"/>
  <c r="B151" i="2" s="1"/>
  <c r="P19" i="2"/>
  <c r="B100" i="2" s="1"/>
  <c r="P4" i="2"/>
  <c r="B85" i="2" s="1"/>
  <c r="P10" i="2"/>
  <c r="B91" i="2" s="1"/>
  <c r="P13" i="2"/>
  <c r="B94" i="2" s="1"/>
  <c r="P15" i="2"/>
  <c r="B96" i="2" s="1"/>
  <c r="P38" i="2"/>
  <c r="B119" i="2" s="1"/>
  <c r="P41" i="2"/>
  <c r="B122" i="2" s="1"/>
  <c r="P42" i="2"/>
  <c r="B123" i="2" s="1"/>
  <c r="P45" i="2"/>
  <c r="B126" i="2" s="1"/>
  <c r="P48" i="2"/>
  <c r="B129" i="2" s="1"/>
  <c r="P50" i="2"/>
  <c r="B131" i="2" s="1"/>
  <c r="P51" i="2"/>
  <c r="B132" i="2" s="1"/>
  <c r="P62" i="2"/>
  <c r="B143" i="2" s="1"/>
  <c r="P14" i="2"/>
  <c r="B95" i="2" s="1"/>
  <c r="P23" i="2"/>
  <c r="B104" i="2" s="1"/>
  <c r="P39" i="2"/>
  <c r="B120" i="2" s="1"/>
  <c r="P47" i="2"/>
  <c r="B128" i="2" s="1"/>
  <c r="P56" i="2"/>
  <c r="B137" i="2" s="1"/>
  <c r="P9" i="2"/>
  <c r="B90" i="2" s="1"/>
  <c r="P21" i="2"/>
  <c r="B102" i="2" s="1"/>
  <c r="P24" i="2"/>
  <c r="B105" i="2" s="1"/>
  <c r="P25" i="2"/>
  <c r="B106" i="2" s="1"/>
  <c r="P28" i="2"/>
  <c r="B109" i="2" s="1"/>
  <c r="P31" i="2"/>
  <c r="B112" i="2" s="1"/>
  <c r="P33" i="2"/>
  <c r="B114" i="2" s="1"/>
  <c r="P40" i="2"/>
  <c r="B121" i="2" s="1"/>
  <c r="P44" i="2"/>
  <c r="B125" i="2" s="1"/>
  <c r="P54" i="2"/>
  <c r="B135" i="2" s="1"/>
  <c r="P57" i="2"/>
  <c r="B138" i="2" s="1"/>
  <c r="P58" i="2"/>
  <c r="B139" i="2" s="1"/>
  <c r="P61" i="2"/>
  <c r="B142" i="2" s="1"/>
  <c r="P64" i="2"/>
  <c r="B145" i="2" s="1"/>
  <c r="P66" i="2"/>
  <c r="B147" i="2" s="1"/>
  <c r="O7" i="2"/>
  <c r="O18" i="2"/>
  <c r="O34" i="2"/>
  <c r="O69" i="2"/>
  <c r="O53" i="2"/>
  <c r="O68" i="2"/>
  <c r="O3" i="2"/>
  <c r="O2" i="2"/>
  <c r="O6" i="2"/>
  <c r="O17" i="2"/>
  <c r="O37" i="2"/>
  <c r="O5" i="2"/>
  <c r="O20" i="2"/>
  <c r="O36" i="2"/>
  <c r="O52" i="2"/>
  <c r="P52" i="2" l="1"/>
  <c r="B133" i="2" s="1"/>
  <c r="P6" i="2"/>
  <c r="B87" i="2" s="1"/>
  <c r="P53" i="2"/>
  <c r="B134" i="2" s="1"/>
  <c r="P5" i="2"/>
  <c r="B86" i="2" s="1"/>
  <c r="P69" i="2"/>
  <c r="B150" i="2" s="1"/>
  <c r="P3" i="2"/>
  <c r="B84" i="2" s="1"/>
  <c r="P20" i="2"/>
  <c r="B101" i="2" s="1"/>
  <c r="P18" i="2"/>
  <c r="B99" i="2" s="1"/>
  <c r="O72" i="2"/>
  <c r="B77" i="2" s="1"/>
  <c r="P2" i="2"/>
  <c r="B83" i="2" s="1"/>
  <c r="P7" i="2"/>
  <c r="B88" i="2" s="1"/>
  <c r="P36" i="2"/>
  <c r="B117" i="2" s="1"/>
  <c r="P37" i="2"/>
  <c r="B118" i="2" s="1"/>
  <c r="P17" i="2"/>
  <c r="B98" i="2" s="1"/>
  <c r="P68" i="2"/>
  <c r="B149" i="2" s="1"/>
  <c r="P34" i="2"/>
  <c r="B115" i="2" s="1"/>
  <c r="P72" i="2" l="1"/>
  <c r="B78" i="2" s="1"/>
  <c r="S71" i="1" l="1"/>
  <c r="S70" i="1"/>
  <c r="N70" i="1"/>
  <c r="M70" i="1"/>
  <c r="S69" i="1"/>
  <c r="N69" i="1"/>
  <c r="M69" i="1"/>
  <c r="S68" i="1"/>
  <c r="N68" i="1"/>
  <c r="M68" i="1"/>
  <c r="S67" i="1"/>
  <c r="O67" i="1"/>
  <c r="P67" i="1" s="1"/>
  <c r="B148" i="1" s="1"/>
  <c r="S66" i="1"/>
  <c r="N66" i="1"/>
  <c r="M66" i="1"/>
  <c r="S65" i="1"/>
  <c r="N65" i="1"/>
  <c r="M65" i="1"/>
  <c r="S64" i="1"/>
  <c r="N64" i="1"/>
  <c r="M64" i="1"/>
  <c r="S63" i="1"/>
  <c r="O63" i="1"/>
  <c r="P63" i="1" s="1"/>
  <c r="B144" i="1" s="1"/>
  <c r="S62" i="1"/>
  <c r="N62" i="1"/>
  <c r="M62" i="1"/>
  <c r="O62" i="1" s="1"/>
  <c r="P62" i="1" s="1"/>
  <c r="B143" i="1" s="1"/>
  <c r="S61" i="1"/>
  <c r="N61" i="1"/>
  <c r="M61" i="1"/>
  <c r="S60" i="1"/>
  <c r="N60" i="1"/>
  <c r="M60" i="1"/>
  <c r="O60" i="1" s="1"/>
  <c r="P60" i="1" s="1"/>
  <c r="B141" i="1" s="1"/>
  <c r="S59" i="1"/>
  <c r="N59" i="1"/>
  <c r="M59" i="1"/>
  <c r="S58" i="1"/>
  <c r="O58" i="1"/>
  <c r="P58" i="1" s="1"/>
  <c r="B139" i="1" s="1"/>
  <c r="S57" i="1"/>
  <c r="N57" i="1"/>
  <c r="M57" i="1"/>
  <c r="S56" i="1"/>
  <c r="N56" i="1"/>
  <c r="M56" i="1"/>
  <c r="S55" i="1"/>
  <c r="N55" i="1"/>
  <c r="M55" i="1"/>
  <c r="S54" i="1"/>
  <c r="O54" i="1"/>
  <c r="P54" i="1" s="1"/>
  <c r="B135" i="1" s="1"/>
  <c r="S53" i="1"/>
  <c r="N53" i="1"/>
  <c r="M53" i="1"/>
  <c r="O53" i="1" s="1"/>
  <c r="P53" i="1" s="1"/>
  <c r="B134" i="1" s="1"/>
  <c r="S52" i="1"/>
  <c r="N52" i="1"/>
  <c r="M52" i="1"/>
  <c r="S51" i="1"/>
  <c r="N51" i="1"/>
  <c r="M51" i="1"/>
  <c r="O51" i="1" s="1"/>
  <c r="P51" i="1" s="1"/>
  <c r="B132" i="1" s="1"/>
  <c r="S50" i="1"/>
  <c r="O50" i="1"/>
  <c r="P50" i="1" s="1"/>
  <c r="B131" i="1" s="1"/>
  <c r="S49" i="1"/>
  <c r="N49" i="1"/>
  <c r="M49" i="1"/>
  <c r="S48" i="1"/>
  <c r="N48" i="1"/>
  <c r="M48" i="1"/>
  <c r="S47" i="1"/>
  <c r="N47" i="1"/>
  <c r="M47" i="1"/>
  <c r="S46" i="1"/>
  <c r="O46" i="1"/>
  <c r="P46" i="1" s="1"/>
  <c r="B127" i="1" s="1"/>
  <c r="S45" i="1"/>
  <c r="N45" i="1"/>
  <c r="M45" i="1"/>
  <c r="S44" i="1"/>
  <c r="N44" i="1"/>
  <c r="M44" i="1"/>
  <c r="S43" i="1"/>
  <c r="N43" i="1"/>
  <c r="M43" i="1"/>
  <c r="S42" i="1"/>
  <c r="O42" i="1"/>
  <c r="P42" i="1" s="1"/>
  <c r="B123" i="1" s="1"/>
  <c r="S41" i="1"/>
  <c r="N41" i="1"/>
  <c r="M41" i="1"/>
  <c r="S40" i="1"/>
  <c r="N40" i="1"/>
  <c r="M40" i="1"/>
  <c r="S39" i="1"/>
  <c r="N39" i="1"/>
  <c r="M39" i="1"/>
  <c r="S38" i="1"/>
  <c r="O38" i="1"/>
  <c r="P38" i="1" s="1"/>
  <c r="B119" i="1" s="1"/>
  <c r="S37" i="1"/>
  <c r="N37" i="1"/>
  <c r="M37" i="1"/>
  <c r="O37" i="1" s="1"/>
  <c r="P37" i="1" s="1"/>
  <c r="B118" i="1" s="1"/>
  <c r="S36" i="1"/>
  <c r="N36" i="1"/>
  <c r="M36" i="1"/>
  <c r="O36" i="1" s="1"/>
  <c r="P36" i="1" s="1"/>
  <c r="B117" i="1" s="1"/>
  <c r="S35" i="1"/>
  <c r="N35" i="1"/>
  <c r="M35" i="1"/>
  <c r="O35" i="1" s="1"/>
  <c r="P35" i="1" s="1"/>
  <c r="B116" i="1" s="1"/>
  <c r="S34" i="1"/>
  <c r="N34" i="1"/>
  <c r="M34" i="1"/>
  <c r="S33" i="1"/>
  <c r="O33" i="1"/>
  <c r="P33" i="1" s="1"/>
  <c r="B114" i="1" s="1"/>
  <c r="S32" i="1"/>
  <c r="N32" i="1"/>
  <c r="M32" i="1"/>
  <c r="S31" i="1"/>
  <c r="N31" i="1"/>
  <c r="M31" i="1"/>
  <c r="S30" i="1"/>
  <c r="N30" i="1"/>
  <c r="M30" i="1"/>
  <c r="S28" i="1"/>
  <c r="N28" i="1"/>
  <c r="M28" i="1"/>
  <c r="O28" i="1" s="1"/>
  <c r="P28" i="1" s="1"/>
  <c r="B109" i="1" s="1"/>
  <c r="S27" i="1"/>
  <c r="N27" i="1"/>
  <c r="M27" i="1"/>
  <c r="S26" i="1"/>
  <c r="N26" i="1"/>
  <c r="M26" i="1"/>
  <c r="O26" i="1" s="1"/>
  <c r="P26" i="1" s="1"/>
  <c r="B107" i="1" s="1"/>
  <c r="S25" i="1"/>
  <c r="O25" i="1"/>
  <c r="P25" i="1" s="1"/>
  <c r="B106" i="1" s="1"/>
  <c r="S24" i="1"/>
  <c r="N24" i="1"/>
  <c r="M24" i="1"/>
  <c r="S23" i="1"/>
  <c r="N23" i="1"/>
  <c r="M23" i="1"/>
  <c r="S22" i="1"/>
  <c r="N22" i="1"/>
  <c r="M22" i="1"/>
  <c r="S21" i="1"/>
  <c r="O21" i="1"/>
  <c r="P21" i="1" s="1"/>
  <c r="B102" i="1" s="1"/>
  <c r="S20" i="1"/>
  <c r="N20" i="1"/>
  <c r="M20" i="1"/>
  <c r="S18" i="1"/>
  <c r="N18" i="1"/>
  <c r="M18" i="1"/>
  <c r="S17" i="1"/>
  <c r="N17" i="1"/>
  <c r="M17" i="1"/>
  <c r="S16" i="1"/>
  <c r="O16" i="1"/>
  <c r="P16" i="1" s="1"/>
  <c r="B97" i="1" s="1"/>
  <c r="S15" i="1"/>
  <c r="N15" i="1"/>
  <c r="M15" i="1"/>
  <c r="S14" i="1"/>
  <c r="N14" i="1"/>
  <c r="M14" i="1"/>
  <c r="S13" i="1"/>
  <c r="N13" i="1"/>
  <c r="M13" i="1"/>
  <c r="S12" i="1"/>
  <c r="O12" i="1"/>
  <c r="P12" i="1" s="1"/>
  <c r="B93" i="1" s="1"/>
  <c r="S11" i="1"/>
  <c r="N11" i="1"/>
  <c r="M11" i="1"/>
  <c r="S10" i="1"/>
  <c r="N10" i="1"/>
  <c r="M10" i="1"/>
  <c r="S9" i="1"/>
  <c r="N9" i="1"/>
  <c r="M9" i="1"/>
  <c r="S8" i="1"/>
  <c r="O8" i="1"/>
  <c r="P8" i="1" s="1"/>
  <c r="B89" i="1" s="1"/>
  <c r="S7" i="1"/>
  <c r="N7" i="1"/>
  <c r="M7" i="1"/>
  <c r="S6" i="1"/>
  <c r="N6" i="1"/>
  <c r="M6" i="1"/>
  <c r="S5" i="1"/>
  <c r="N5" i="1"/>
  <c r="M5" i="1"/>
  <c r="S4" i="1"/>
  <c r="N4" i="1"/>
  <c r="M4" i="1"/>
  <c r="S3" i="1"/>
  <c r="N3" i="1"/>
  <c r="M3" i="1"/>
  <c r="S2" i="1"/>
  <c r="N2" i="1"/>
  <c r="M2" i="1"/>
  <c r="O13" i="1" l="1"/>
  <c r="O15" i="1"/>
  <c r="O61" i="1"/>
  <c r="P61" i="1" s="1"/>
  <c r="B142" i="1" s="1"/>
  <c r="O2" i="1"/>
  <c r="O4" i="1"/>
  <c r="O6" i="1"/>
  <c r="O9" i="1"/>
  <c r="O11" i="1"/>
  <c r="O34" i="1"/>
  <c r="P34" i="1" s="1"/>
  <c r="B115" i="1" s="1"/>
  <c r="O69" i="1"/>
  <c r="P69" i="1" s="1"/>
  <c r="B150" i="1" s="1"/>
  <c r="O22" i="1"/>
  <c r="P22" i="1" s="1"/>
  <c r="B103" i="1" s="1"/>
  <c r="O24" i="1"/>
  <c r="P24" i="1" s="1"/>
  <c r="B105" i="1" s="1"/>
  <c r="O59" i="1"/>
  <c r="P59" i="1" s="1"/>
  <c r="B140" i="1" s="1"/>
  <c r="O27" i="1"/>
  <c r="P27" i="1" s="1"/>
  <c r="B108" i="1" s="1"/>
  <c r="O52" i="1"/>
  <c r="P52" i="1" s="1"/>
  <c r="B133" i="1" s="1"/>
  <c r="O40" i="1"/>
  <c r="P40" i="1" s="1"/>
  <c r="B121" i="1" s="1"/>
  <c r="O68" i="1"/>
  <c r="P68" i="1" s="1"/>
  <c r="B149" i="1" s="1"/>
  <c r="O70" i="1"/>
  <c r="P70" i="1" s="1"/>
  <c r="B151" i="1" s="1"/>
  <c r="O18" i="1"/>
  <c r="O31" i="1"/>
  <c r="P31" i="1" s="1"/>
  <c r="B112" i="1" s="1"/>
  <c r="O43" i="1"/>
  <c r="P43" i="1" s="1"/>
  <c r="B124" i="1" s="1"/>
  <c r="O45" i="1"/>
  <c r="P45" i="1" s="1"/>
  <c r="B126" i="1" s="1"/>
  <c r="O48" i="1"/>
  <c r="P48" i="1" s="1"/>
  <c r="B129" i="1" s="1"/>
  <c r="O56" i="1"/>
  <c r="P56" i="1" s="1"/>
  <c r="B137" i="1" s="1"/>
  <c r="O64" i="1"/>
  <c r="P64" i="1" s="1"/>
  <c r="B145" i="1" s="1"/>
  <c r="O66" i="1"/>
  <c r="P66" i="1" s="1"/>
  <c r="B147" i="1" s="1"/>
  <c r="O5" i="1"/>
  <c r="O7" i="1"/>
  <c r="O10" i="1"/>
  <c r="O20" i="1"/>
  <c r="O23" i="1"/>
  <c r="P23" i="1" s="1"/>
  <c r="B104" i="1" s="1"/>
  <c r="O3" i="1"/>
  <c r="O14" i="1"/>
  <c r="O17" i="1"/>
  <c r="O30" i="1"/>
  <c r="P30" i="1" s="1"/>
  <c r="B111" i="1" s="1"/>
  <c r="O32" i="1"/>
  <c r="P32" i="1" s="1"/>
  <c r="B113" i="1" s="1"/>
  <c r="O39" i="1"/>
  <c r="P39" i="1" s="1"/>
  <c r="B120" i="1" s="1"/>
  <c r="O41" i="1"/>
  <c r="P41" i="1" s="1"/>
  <c r="B122" i="1" s="1"/>
  <c r="O44" i="1"/>
  <c r="P44" i="1" s="1"/>
  <c r="B125" i="1" s="1"/>
  <c r="O47" i="1"/>
  <c r="P47" i="1" s="1"/>
  <c r="B128" i="1" s="1"/>
  <c r="O49" i="1"/>
  <c r="P49" i="1" s="1"/>
  <c r="B130" i="1" s="1"/>
  <c r="O55" i="1"/>
  <c r="P55" i="1" s="1"/>
  <c r="B136" i="1" s="1"/>
  <c r="O57" i="1"/>
  <c r="P57" i="1" s="1"/>
  <c r="B138" i="1" s="1"/>
  <c r="O65" i="1"/>
  <c r="P65" i="1" s="1"/>
  <c r="B146" i="1" s="1"/>
  <c r="P11" i="1" l="1"/>
  <c r="B92" i="1" s="1"/>
  <c r="P20" i="1"/>
  <c r="B101" i="1" s="1"/>
  <c r="P15" i="1"/>
  <c r="B96" i="1" s="1"/>
  <c r="P18" i="1"/>
  <c r="B99" i="1" s="1"/>
  <c r="P17" i="1"/>
  <c r="B98" i="1" s="1"/>
  <c r="P14" i="1"/>
  <c r="B95" i="1" s="1"/>
  <c r="P13" i="1"/>
  <c r="B94" i="1" s="1"/>
  <c r="P7" i="1"/>
  <c r="B88" i="1" s="1"/>
  <c r="P5" i="1"/>
  <c r="B86" i="1" s="1"/>
  <c r="P9" i="1"/>
  <c r="B90" i="1" s="1"/>
  <c r="P6" i="1"/>
  <c r="B87" i="1" s="1"/>
  <c r="P3" i="1"/>
  <c r="B84" i="1" s="1"/>
  <c r="P10" i="1"/>
  <c r="B91" i="1" s="1"/>
  <c r="P4" i="1"/>
  <c r="B85" i="1" s="1"/>
  <c r="O72" i="1"/>
  <c r="B77" i="1" s="1"/>
  <c r="P2" i="1"/>
  <c r="P72" i="1" l="1"/>
  <c r="B78" i="1" s="1"/>
  <c r="B83" i="1"/>
</calcChain>
</file>

<file path=xl/sharedStrings.xml><?xml version="1.0" encoding="utf-8"?>
<sst xmlns="http://schemas.openxmlformats.org/spreadsheetml/2006/main" count="703" uniqueCount="42">
  <si>
    <t>N</t>
  </si>
  <si>
    <t>M</t>
  </si>
  <si>
    <t>Rin</t>
  </si>
  <si>
    <t>Cin</t>
  </si>
  <si>
    <t>Rout</t>
  </si>
  <si>
    <t>Cout</t>
  </si>
  <si>
    <t>Kernel</t>
  </si>
  <si>
    <t xml:space="preserve"> Input Tile size</t>
  </si>
  <si>
    <t>kernel tile size</t>
  </si>
  <si>
    <t># times kernel</t>
  </si>
  <si>
    <t>#times Input</t>
  </si>
  <si>
    <t>#Ternary Compute</t>
  </si>
  <si>
    <t>#Luts</t>
  </si>
  <si>
    <t>#Intermediate Mem Bits</t>
  </si>
  <si>
    <t>Frequency</t>
  </si>
  <si>
    <t>TOPs</t>
  </si>
  <si>
    <t>%lut-l util</t>
  </si>
  <si>
    <t>%lut-m util</t>
  </si>
  <si>
    <t>DATA GIVEN</t>
  </si>
  <si>
    <t>LUT</t>
  </si>
  <si>
    <t>layer</t>
  </si>
  <si>
    <t>ESTIMATED% LUT</t>
  </si>
  <si>
    <t>REPORTED % LUT</t>
  </si>
  <si>
    <t>PE</t>
  </si>
  <si>
    <t>Reported Memory %</t>
  </si>
  <si>
    <t>including intermediate</t>
  </si>
  <si>
    <t>kernel+input</t>
  </si>
  <si>
    <t>Estimated Memory BRAM Util %</t>
  </si>
  <si>
    <t>Atrix</t>
  </si>
  <si>
    <t>#slices</t>
  </si>
  <si>
    <t>Kintex</t>
  </si>
  <si>
    <t>Zync</t>
  </si>
  <si>
    <t>Virtex</t>
  </si>
  <si>
    <t>Conv</t>
  </si>
  <si>
    <t>Pool</t>
  </si>
  <si>
    <t>Eltwise</t>
  </si>
  <si>
    <t>*neglecting stride</t>
  </si>
  <si>
    <t>#Input Memory(BRAMs)</t>
  </si>
  <si>
    <t>#Kernel BRAMs</t>
  </si>
  <si>
    <t>#brams(36 kb)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</si>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</sst>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workbookViewId="0">
      <selection activeCell="D1" sqref="D1:E1"/>
    </sheetView>
  </sheetViews>
  <sheetFormatPr defaultRowHeight="15" x14ac:dyDescent="0.25"/>
  <cols>
    <col min="1" max="1" width="19" style="1" customWidth="1"/>
    <col min="2" max="2" width="24.28515625" style="1" customWidth="1"/>
    <col min="3" max="3" width="20.7109375" style="1" customWidth="1"/>
    <col min="4" max="4" width="29.7109375" style="1" bestFit="1" customWidth="1"/>
    <col min="5" max="5" width="19.42578125" style="1" bestFit="1" customWidth="1"/>
    <col min="6" max="9" width="9.140625" style="1"/>
    <col min="10" max="12" width="15.7109375" style="1" customWidth="1"/>
    <col min="13" max="13" width="16" style="1" customWidth="1"/>
    <col min="14" max="14" width="11.7109375" style="1" customWidth="1"/>
    <col min="15" max="15" width="16.85546875" style="1" customWidth="1"/>
    <col min="16" max="16" width="9.42578125" style="1" customWidth="1"/>
    <col min="17" max="17" width="19.5703125" style="1" bestFit="1" customWidth="1"/>
    <col min="18" max="18" width="9.140625" style="1"/>
    <col min="19" max="19" width="22.85546875" style="1" bestFit="1" customWidth="1"/>
    <col min="20" max="20" width="22.42578125" style="1" bestFit="1" customWidth="1"/>
    <col min="21" max="21" width="11" style="1" bestFit="1" customWidth="1"/>
    <col min="22" max="16384" width="9.140625" style="1"/>
  </cols>
  <sheetData>
    <row r="1" spans="1:19" x14ac:dyDescent="0.25">
      <c r="A1" s="22"/>
      <c r="B1" s="16" t="s">
        <v>0</v>
      </c>
      <c r="C1" s="16" t="s">
        <v>1</v>
      </c>
      <c r="D1" s="16" t="s">
        <v>40</v>
      </c>
      <c r="E1" s="16" t="s">
        <v>41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37</v>
      </c>
      <c r="R1" s="16" t="s">
        <v>38</v>
      </c>
      <c r="S1" s="23" t="s">
        <v>13</v>
      </c>
    </row>
    <row r="2" spans="1:19" x14ac:dyDescent="0.25">
      <c r="A2" s="24" t="s">
        <v>33</v>
      </c>
      <c r="B2" s="17">
        <v>3</v>
      </c>
      <c r="C2" s="17">
        <v>64</v>
      </c>
      <c r="D2" s="17">
        <v>1</v>
      </c>
      <c r="E2" s="17">
        <v>1</v>
      </c>
      <c r="F2" s="17">
        <v>224</v>
      </c>
      <c r="G2" s="17">
        <v>224</v>
      </c>
      <c r="H2" s="17">
        <v>112</v>
      </c>
      <c r="I2" s="17">
        <v>112</v>
      </c>
      <c r="J2" s="20">
        <v>7</v>
      </c>
      <c r="K2" s="17">
        <v>3</v>
      </c>
      <c r="L2" s="17">
        <v>3</v>
      </c>
      <c r="M2" s="17">
        <f>POWER(_xlfn.CEILING.MATH(J2/L2),2)</f>
        <v>9</v>
      </c>
      <c r="N2" s="17">
        <f>F2*G2</f>
        <v>50176</v>
      </c>
      <c r="O2" s="17">
        <f>B2*C2*K2*K2*M2/(D2*E2)</f>
        <v>15552</v>
      </c>
      <c r="P2" s="17">
        <f>D77*O2/9</f>
        <v>304128</v>
      </c>
      <c r="Q2" s="17">
        <f>0.5*J2*_xlfn.CEILING.MATH(B2/(4*D2))</f>
        <v>3.5</v>
      </c>
      <c r="R2" s="17">
        <f>(_xlfn.CEILING.MATH((J2*J2*2)/72))*B2*C2/(E2*D2)</f>
        <v>384</v>
      </c>
      <c r="S2" s="25">
        <f>B2*L2*L2*8</f>
        <v>216</v>
      </c>
    </row>
    <row r="3" spans="1:19" x14ac:dyDescent="0.25">
      <c r="A3" s="24" t="s">
        <v>34</v>
      </c>
      <c r="B3" s="17">
        <v>64</v>
      </c>
      <c r="C3" s="17">
        <v>64</v>
      </c>
      <c r="D3" s="17">
        <v>1</v>
      </c>
      <c r="E3" s="17">
        <f t="shared" ref="E3:E12" si="0">C3/2</f>
        <v>32</v>
      </c>
      <c r="F3" s="17">
        <v>112</v>
      </c>
      <c r="G3" s="17">
        <v>112</v>
      </c>
      <c r="H3" s="17">
        <v>56</v>
      </c>
      <c r="I3" s="17">
        <v>56</v>
      </c>
      <c r="J3" s="19">
        <v>3</v>
      </c>
      <c r="K3" s="17">
        <v>3</v>
      </c>
      <c r="L3" s="17">
        <v>3</v>
      </c>
      <c r="M3" s="17">
        <f>POWER(_xlfn.CEILING.MATH(J3/L3),2)</f>
        <v>1</v>
      </c>
      <c r="N3" s="17">
        <f>F3*G3</f>
        <v>12544</v>
      </c>
      <c r="O3" s="17">
        <f>B3*C3*K3*K3*M3/(D3*E3)</f>
        <v>1152</v>
      </c>
      <c r="P3" s="17">
        <f>D77*O3/9</f>
        <v>22528</v>
      </c>
      <c r="Q3" s="17">
        <f t="shared" ref="Q3:Q66" si="1">0.5*J3*_xlfn.CEILING.MATH(B3/(4*D3))</f>
        <v>24</v>
      </c>
      <c r="R3" s="17">
        <f>(_xlfn.CEILING.MATH((J3*J3*2)/72))*B3*C3/(E3*D3)</f>
        <v>128</v>
      </c>
      <c r="S3" s="25">
        <f>B3*L3*L3*8</f>
        <v>4608</v>
      </c>
    </row>
    <row r="4" spans="1:19" x14ac:dyDescent="0.25">
      <c r="A4" s="24" t="s">
        <v>33</v>
      </c>
      <c r="B4" s="17">
        <v>64</v>
      </c>
      <c r="C4" s="17">
        <v>256</v>
      </c>
      <c r="D4" s="17">
        <v>1</v>
      </c>
      <c r="E4" s="17">
        <f t="shared" si="0"/>
        <v>128</v>
      </c>
      <c r="F4" s="17">
        <v>56</v>
      </c>
      <c r="G4" s="17">
        <v>56</v>
      </c>
      <c r="H4" s="17">
        <v>56</v>
      </c>
      <c r="I4" s="17">
        <v>56</v>
      </c>
      <c r="J4" s="18">
        <v>1</v>
      </c>
      <c r="K4" s="17">
        <v>3</v>
      </c>
      <c r="L4" s="17">
        <v>3</v>
      </c>
      <c r="M4" s="17">
        <f>POWER(_xlfn.CEILING.MATH(J4/L4),2)</f>
        <v>1</v>
      </c>
      <c r="N4" s="17">
        <f>F4*G4</f>
        <v>3136</v>
      </c>
      <c r="O4" s="17">
        <f>B4*C4*K4*K4*M4/(D4*E4)</f>
        <v>1152</v>
      </c>
      <c r="P4" s="17">
        <f>D77*O4/9</f>
        <v>22528</v>
      </c>
      <c r="Q4" s="17">
        <f t="shared" si="1"/>
        <v>8</v>
      </c>
      <c r="R4" s="17">
        <f>(_xlfn.CEILING.MATH((J4*J4*2)/72))*B4*C4/(E4*D4)</f>
        <v>128</v>
      </c>
      <c r="S4" s="25">
        <f>B4*L4*L4*8</f>
        <v>4608</v>
      </c>
    </row>
    <row r="5" spans="1:19" x14ac:dyDescent="0.25">
      <c r="A5" s="24" t="s">
        <v>33</v>
      </c>
      <c r="B5" s="17">
        <v>64</v>
      </c>
      <c r="C5" s="17">
        <v>64</v>
      </c>
      <c r="D5" s="17">
        <v>1</v>
      </c>
      <c r="E5" s="17">
        <f t="shared" si="0"/>
        <v>32</v>
      </c>
      <c r="F5" s="17">
        <v>56</v>
      </c>
      <c r="G5" s="17">
        <v>56</v>
      </c>
      <c r="H5" s="17">
        <v>56</v>
      </c>
      <c r="I5" s="17">
        <v>56</v>
      </c>
      <c r="J5" s="18">
        <v>1</v>
      </c>
      <c r="K5" s="17">
        <v>3</v>
      </c>
      <c r="L5" s="17">
        <v>3</v>
      </c>
      <c r="M5" s="17">
        <f>POWER(_xlfn.CEILING.MATH(J5/L5),2)</f>
        <v>1</v>
      </c>
      <c r="N5" s="17">
        <f>F5*G5</f>
        <v>3136</v>
      </c>
      <c r="O5" s="17">
        <f>B5*C5*K5*K5*M5/(D5*E5)</f>
        <v>1152</v>
      </c>
      <c r="P5" s="17">
        <f>D77*O5/9</f>
        <v>22528</v>
      </c>
      <c r="Q5" s="17">
        <f t="shared" si="1"/>
        <v>8</v>
      </c>
      <c r="R5" s="17">
        <f>(_xlfn.CEILING.MATH((J5*J5*2)/72))*B5*C5/(E5*D5)</f>
        <v>128</v>
      </c>
      <c r="S5" s="25">
        <f>B5*L5*L5*8</f>
        <v>4608</v>
      </c>
    </row>
    <row r="6" spans="1:19" x14ac:dyDescent="0.25">
      <c r="A6" s="24" t="s">
        <v>33</v>
      </c>
      <c r="B6" s="17">
        <v>64</v>
      </c>
      <c r="C6" s="17">
        <v>64</v>
      </c>
      <c r="D6" s="17">
        <v>1</v>
      </c>
      <c r="E6" s="17">
        <f t="shared" si="0"/>
        <v>32</v>
      </c>
      <c r="F6" s="17">
        <v>56</v>
      </c>
      <c r="G6" s="17">
        <v>56</v>
      </c>
      <c r="H6" s="17">
        <v>56</v>
      </c>
      <c r="I6" s="17">
        <v>56</v>
      </c>
      <c r="J6" s="19">
        <v>3</v>
      </c>
      <c r="K6" s="17">
        <v>3</v>
      </c>
      <c r="L6" s="17">
        <v>3</v>
      </c>
      <c r="M6" s="17">
        <f>POWER(_xlfn.CEILING.MATH(J6/L6),2)</f>
        <v>1</v>
      </c>
      <c r="N6" s="17">
        <f>F6*G6</f>
        <v>3136</v>
      </c>
      <c r="O6" s="17">
        <f>B6*C6*K6*K6*M6/(D6*E6)</f>
        <v>1152</v>
      </c>
      <c r="P6" s="17">
        <f>D77*O6/9</f>
        <v>22528</v>
      </c>
      <c r="Q6" s="17">
        <f t="shared" si="1"/>
        <v>24</v>
      </c>
      <c r="R6" s="17">
        <f>(_xlfn.CEILING.MATH((J6*J6*2)/72))*B6*C6/(E6*D6*4)</f>
        <v>32</v>
      </c>
      <c r="S6" s="25">
        <f>B6*L6*L6*8</f>
        <v>4608</v>
      </c>
    </row>
    <row r="7" spans="1:19" x14ac:dyDescent="0.25">
      <c r="A7" s="24" t="s">
        <v>33</v>
      </c>
      <c r="B7" s="17">
        <v>64</v>
      </c>
      <c r="C7" s="17">
        <v>256</v>
      </c>
      <c r="D7" s="17">
        <v>1</v>
      </c>
      <c r="E7" s="17">
        <f t="shared" si="0"/>
        <v>128</v>
      </c>
      <c r="F7" s="17">
        <v>56</v>
      </c>
      <c r="G7" s="17">
        <v>56</v>
      </c>
      <c r="H7" s="17">
        <v>56</v>
      </c>
      <c r="I7" s="17">
        <v>56</v>
      </c>
      <c r="J7" s="19">
        <v>1</v>
      </c>
      <c r="K7" s="17">
        <v>3</v>
      </c>
      <c r="L7" s="17">
        <v>3</v>
      </c>
      <c r="M7" s="17">
        <f t="shared" ref="M7:M70" si="2">POWER(_xlfn.CEILING.MATH(J7/L7),2)</f>
        <v>1</v>
      </c>
      <c r="N7" s="17">
        <f t="shared" ref="N7:N70" si="3">F7*G7</f>
        <v>3136</v>
      </c>
      <c r="O7" s="17">
        <f t="shared" ref="O7:O70" si="4">B7*C7*K7*K7*M7/(D7*E7)</f>
        <v>1152</v>
      </c>
      <c r="P7" s="17">
        <f>D77*O7/9</f>
        <v>22528</v>
      </c>
      <c r="Q7" s="17">
        <f t="shared" si="1"/>
        <v>8</v>
      </c>
      <c r="R7" s="17">
        <f>(_xlfn.CEILING.MATH((J7*J7*2)/72))*B7*C7/(E7*D7)</f>
        <v>128</v>
      </c>
      <c r="S7" s="25">
        <f t="shared" ref="S7:S70" si="5">B7*L7*L7*8</f>
        <v>4608</v>
      </c>
    </row>
    <row r="8" spans="1:19" x14ac:dyDescent="0.25">
      <c r="A8" s="24" t="s">
        <v>35</v>
      </c>
      <c r="B8" s="17">
        <v>256</v>
      </c>
      <c r="C8" s="17">
        <v>256</v>
      </c>
      <c r="D8" s="17">
        <v>1</v>
      </c>
      <c r="E8" s="17">
        <f t="shared" si="0"/>
        <v>128</v>
      </c>
      <c r="F8" s="17">
        <v>56</v>
      </c>
      <c r="G8" s="17">
        <v>56</v>
      </c>
      <c r="H8" s="17">
        <v>56</v>
      </c>
      <c r="I8" s="17">
        <v>56</v>
      </c>
      <c r="J8" s="21"/>
      <c r="K8" s="17"/>
      <c r="L8" s="17"/>
      <c r="M8" s="17"/>
      <c r="N8" s="17">
        <v>0</v>
      </c>
      <c r="O8" s="17">
        <f t="shared" si="4"/>
        <v>0</v>
      </c>
      <c r="P8" s="17">
        <f>D77*O8/9</f>
        <v>0</v>
      </c>
      <c r="Q8" s="17">
        <f t="shared" si="1"/>
        <v>0</v>
      </c>
      <c r="R8" s="17">
        <f>(_xlfn.CEILING.MATH((J8*J8*2)/72))*B8*C8/(E8*D8)</f>
        <v>0</v>
      </c>
      <c r="S8" s="25">
        <f t="shared" si="5"/>
        <v>0</v>
      </c>
    </row>
    <row r="9" spans="1:19" x14ac:dyDescent="0.25">
      <c r="A9" s="24" t="s">
        <v>33</v>
      </c>
      <c r="B9" s="17">
        <v>256</v>
      </c>
      <c r="C9" s="17">
        <v>64</v>
      </c>
      <c r="D9" s="17">
        <v>1</v>
      </c>
      <c r="E9" s="17">
        <f t="shared" si="0"/>
        <v>32</v>
      </c>
      <c r="F9" s="17">
        <v>56</v>
      </c>
      <c r="G9" s="17">
        <v>56</v>
      </c>
      <c r="H9" s="17">
        <v>56</v>
      </c>
      <c r="I9" s="17">
        <v>56</v>
      </c>
      <c r="J9" s="18">
        <v>1</v>
      </c>
      <c r="K9" s="17">
        <v>3</v>
      </c>
      <c r="L9" s="17">
        <v>3</v>
      </c>
      <c r="M9" s="17">
        <f t="shared" si="2"/>
        <v>1</v>
      </c>
      <c r="N9" s="17">
        <f t="shared" si="3"/>
        <v>3136</v>
      </c>
      <c r="O9" s="17">
        <f t="shared" si="4"/>
        <v>4608</v>
      </c>
      <c r="P9" s="17">
        <f>D77*O9/9</f>
        <v>90112</v>
      </c>
      <c r="Q9" s="17">
        <f t="shared" si="1"/>
        <v>32</v>
      </c>
      <c r="R9" s="17">
        <f>(_xlfn.CEILING.MATH((J9*J9*2)/72))*B9*C9/(E9*D9)</f>
        <v>512</v>
      </c>
      <c r="S9" s="25">
        <f t="shared" si="5"/>
        <v>18432</v>
      </c>
    </row>
    <row r="10" spans="1:19" x14ac:dyDescent="0.25">
      <c r="A10" s="24" t="s">
        <v>33</v>
      </c>
      <c r="B10" s="17">
        <v>64</v>
      </c>
      <c r="C10" s="17">
        <v>64</v>
      </c>
      <c r="D10" s="17">
        <v>1</v>
      </c>
      <c r="E10" s="17">
        <f t="shared" si="0"/>
        <v>32</v>
      </c>
      <c r="F10" s="17">
        <v>56</v>
      </c>
      <c r="G10" s="17">
        <v>56</v>
      </c>
      <c r="H10" s="17">
        <v>56</v>
      </c>
      <c r="I10" s="17">
        <v>56</v>
      </c>
      <c r="J10" s="19">
        <v>3</v>
      </c>
      <c r="K10" s="17">
        <v>3</v>
      </c>
      <c r="L10" s="17">
        <v>3</v>
      </c>
      <c r="M10" s="17">
        <f t="shared" si="2"/>
        <v>1</v>
      </c>
      <c r="N10" s="17">
        <f t="shared" si="3"/>
        <v>3136</v>
      </c>
      <c r="O10" s="17">
        <f t="shared" si="4"/>
        <v>1152</v>
      </c>
      <c r="P10" s="17">
        <f>D77*O10/9</f>
        <v>22528</v>
      </c>
      <c r="Q10" s="17">
        <f t="shared" si="1"/>
        <v>24</v>
      </c>
      <c r="R10" s="17">
        <f>(_xlfn.CEILING.MATH((J10*J10*2)/72))*B10*C10/(E10*D10*4)</f>
        <v>32</v>
      </c>
      <c r="S10" s="25">
        <f t="shared" si="5"/>
        <v>4608</v>
      </c>
    </row>
    <row r="11" spans="1:19" x14ac:dyDescent="0.25">
      <c r="A11" s="24" t="s">
        <v>33</v>
      </c>
      <c r="B11" s="17">
        <v>64</v>
      </c>
      <c r="C11" s="17">
        <v>256</v>
      </c>
      <c r="D11" s="17">
        <v>1</v>
      </c>
      <c r="E11" s="17">
        <f>C11</f>
        <v>256</v>
      </c>
      <c r="F11" s="17">
        <v>56</v>
      </c>
      <c r="G11" s="17">
        <v>56</v>
      </c>
      <c r="H11" s="17">
        <v>56</v>
      </c>
      <c r="I11" s="17">
        <v>56</v>
      </c>
      <c r="J11" s="19">
        <v>1</v>
      </c>
      <c r="K11" s="17">
        <v>3</v>
      </c>
      <c r="L11" s="17">
        <v>3</v>
      </c>
      <c r="M11" s="17">
        <f t="shared" si="2"/>
        <v>1</v>
      </c>
      <c r="N11" s="17">
        <f t="shared" si="3"/>
        <v>3136</v>
      </c>
      <c r="O11" s="17">
        <f t="shared" si="4"/>
        <v>576</v>
      </c>
      <c r="P11" s="17">
        <f>D77*O11/9</f>
        <v>11264</v>
      </c>
      <c r="Q11" s="17">
        <f t="shared" si="1"/>
        <v>8</v>
      </c>
      <c r="R11" s="17">
        <f>(_xlfn.CEILING.MATH((J11*J11*2)/72))*B11*C11/(E11*D11)</f>
        <v>64</v>
      </c>
      <c r="S11" s="25">
        <f t="shared" si="5"/>
        <v>4608</v>
      </c>
    </row>
    <row r="12" spans="1:19" x14ac:dyDescent="0.25">
      <c r="A12" s="24" t="s">
        <v>35</v>
      </c>
      <c r="B12" s="17">
        <v>256</v>
      </c>
      <c r="C12" s="17">
        <v>256</v>
      </c>
      <c r="D12" s="17">
        <v>1</v>
      </c>
      <c r="E12" s="17">
        <f t="shared" si="0"/>
        <v>128</v>
      </c>
      <c r="F12" s="17">
        <v>56</v>
      </c>
      <c r="G12" s="17">
        <v>56</v>
      </c>
      <c r="H12" s="17">
        <v>56</v>
      </c>
      <c r="I12" s="17">
        <v>56</v>
      </c>
      <c r="J12" s="21"/>
      <c r="K12" s="17"/>
      <c r="L12" s="17"/>
      <c r="M12" s="17"/>
      <c r="N12" s="17">
        <v>0</v>
      </c>
      <c r="O12" s="17">
        <f t="shared" si="4"/>
        <v>0</v>
      </c>
      <c r="P12" s="17">
        <f>D77*O12/9</f>
        <v>0</v>
      </c>
      <c r="Q12" s="17">
        <f t="shared" si="1"/>
        <v>0</v>
      </c>
      <c r="R12" s="17">
        <f>(_xlfn.CEILING.MATH((J12*J12*2)/72))*B12*C12/(E12*D12)</f>
        <v>0</v>
      </c>
      <c r="S12" s="25">
        <f t="shared" si="5"/>
        <v>0</v>
      </c>
    </row>
    <row r="13" spans="1:19" x14ac:dyDescent="0.25">
      <c r="A13" s="24" t="s">
        <v>33</v>
      </c>
      <c r="B13" s="17">
        <v>256</v>
      </c>
      <c r="C13" s="17">
        <v>64</v>
      </c>
      <c r="D13" s="17">
        <v>1</v>
      </c>
      <c r="E13" s="17">
        <f>C13</f>
        <v>64</v>
      </c>
      <c r="F13" s="17">
        <v>56</v>
      </c>
      <c r="G13" s="17">
        <v>56</v>
      </c>
      <c r="H13" s="17">
        <v>56</v>
      </c>
      <c r="I13" s="17">
        <v>56</v>
      </c>
      <c r="J13" s="18">
        <v>1</v>
      </c>
      <c r="K13" s="17">
        <v>3</v>
      </c>
      <c r="L13" s="17">
        <v>3</v>
      </c>
      <c r="M13" s="17">
        <f t="shared" si="2"/>
        <v>1</v>
      </c>
      <c r="N13" s="17">
        <f t="shared" si="3"/>
        <v>3136</v>
      </c>
      <c r="O13" s="17">
        <f t="shared" si="4"/>
        <v>2304</v>
      </c>
      <c r="P13" s="17">
        <f>D77*O13/9</f>
        <v>45056</v>
      </c>
      <c r="Q13" s="17">
        <f t="shared" si="1"/>
        <v>32</v>
      </c>
      <c r="R13" s="17">
        <f>(_xlfn.CEILING.MATH((J13*J13*2)/72))*B13*C13/(E13*D13)</f>
        <v>256</v>
      </c>
      <c r="S13" s="25">
        <f t="shared" si="5"/>
        <v>18432</v>
      </c>
    </row>
    <row r="14" spans="1:19" x14ac:dyDescent="0.25">
      <c r="A14" s="24" t="s">
        <v>33</v>
      </c>
      <c r="B14" s="17">
        <v>64</v>
      </c>
      <c r="C14" s="17">
        <v>64</v>
      </c>
      <c r="D14" s="17">
        <v>1</v>
      </c>
      <c r="E14" s="17">
        <f>C14</f>
        <v>64</v>
      </c>
      <c r="F14" s="17">
        <v>56</v>
      </c>
      <c r="G14" s="17">
        <v>56</v>
      </c>
      <c r="H14" s="17">
        <v>56</v>
      </c>
      <c r="I14" s="17">
        <v>56</v>
      </c>
      <c r="J14" s="19">
        <v>3</v>
      </c>
      <c r="K14" s="17">
        <v>3</v>
      </c>
      <c r="L14" s="17">
        <v>3</v>
      </c>
      <c r="M14" s="17">
        <f t="shared" si="2"/>
        <v>1</v>
      </c>
      <c r="N14" s="17">
        <f t="shared" si="3"/>
        <v>3136</v>
      </c>
      <c r="O14" s="17">
        <f t="shared" si="4"/>
        <v>576</v>
      </c>
      <c r="P14" s="17">
        <f>D77*O14/9</f>
        <v>11264</v>
      </c>
      <c r="Q14" s="17">
        <f t="shared" si="1"/>
        <v>24</v>
      </c>
      <c r="R14" s="17">
        <f>(_xlfn.CEILING.MATH((J14*J14*2)/72))*B14*C14/(E14*D14*4)</f>
        <v>16</v>
      </c>
      <c r="S14" s="25">
        <f t="shared" si="5"/>
        <v>4608</v>
      </c>
    </row>
    <row r="15" spans="1:19" x14ac:dyDescent="0.25">
      <c r="A15" s="24" t="s">
        <v>33</v>
      </c>
      <c r="B15" s="17">
        <v>64</v>
      </c>
      <c r="C15" s="17">
        <v>256</v>
      </c>
      <c r="D15" s="17">
        <v>8</v>
      </c>
      <c r="E15" s="17">
        <f>C15</f>
        <v>256</v>
      </c>
      <c r="F15" s="17">
        <v>56</v>
      </c>
      <c r="G15" s="17">
        <v>56</v>
      </c>
      <c r="H15" s="17">
        <v>56</v>
      </c>
      <c r="I15" s="17">
        <v>56</v>
      </c>
      <c r="J15" s="19">
        <v>1</v>
      </c>
      <c r="K15" s="17">
        <v>3</v>
      </c>
      <c r="L15" s="17">
        <v>3</v>
      </c>
      <c r="M15" s="17">
        <f t="shared" si="2"/>
        <v>1</v>
      </c>
      <c r="N15" s="17">
        <f t="shared" si="3"/>
        <v>3136</v>
      </c>
      <c r="O15" s="17">
        <f t="shared" si="4"/>
        <v>72</v>
      </c>
      <c r="P15" s="17">
        <f>D77*O15/9</f>
        <v>1408</v>
      </c>
      <c r="Q15" s="17">
        <f t="shared" si="1"/>
        <v>1</v>
      </c>
      <c r="R15" s="17">
        <f>(_xlfn.CEILING.MATH((J15*J15*2)/72))*B15*C15/(E15*D15)</f>
        <v>8</v>
      </c>
      <c r="S15" s="25">
        <f t="shared" si="5"/>
        <v>4608</v>
      </c>
    </row>
    <row r="16" spans="1:19" x14ac:dyDescent="0.25">
      <c r="A16" s="24" t="s">
        <v>35</v>
      </c>
      <c r="B16" s="17">
        <v>256</v>
      </c>
      <c r="C16" s="17">
        <v>256</v>
      </c>
      <c r="D16" s="17">
        <v>8</v>
      </c>
      <c r="E16" s="17">
        <f t="shared" ref="E16:E71" si="6">C16</f>
        <v>256</v>
      </c>
      <c r="F16" s="17">
        <v>56</v>
      </c>
      <c r="G16" s="17">
        <v>56</v>
      </c>
      <c r="H16" s="17">
        <v>56</v>
      </c>
      <c r="I16" s="17">
        <v>56</v>
      </c>
      <c r="J16" s="21"/>
      <c r="K16" s="17"/>
      <c r="L16" s="17"/>
      <c r="M16" s="17"/>
      <c r="N16" s="17">
        <v>0</v>
      </c>
      <c r="O16" s="17">
        <f t="shared" si="4"/>
        <v>0</v>
      </c>
      <c r="P16" s="17">
        <f>D77*O16/9</f>
        <v>0</v>
      </c>
      <c r="Q16" s="17">
        <f t="shared" si="1"/>
        <v>0</v>
      </c>
      <c r="R16" s="17">
        <f>(_xlfn.CEILING.MATH((J16*J16*2)/72))*B16*C16/(E16*D16)</f>
        <v>0</v>
      </c>
      <c r="S16" s="25">
        <f t="shared" si="5"/>
        <v>0</v>
      </c>
    </row>
    <row r="17" spans="1:19" x14ac:dyDescent="0.25">
      <c r="A17" s="24" t="s">
        <v>33</v>
      </c>
      <c r="B17" s="17">
        <v>256</v>
      </c>
      <c r="C17" s="17">
        <v>512</v>
      </c>
      <c r="D17" s="17">
        <v>8</v>
      </c>
      <c r="E17" s="17">
        <f t="shared" si="6"/>
        <v>512</v>
      </c>
      <c r="F17" s="17">
        <v>56</v>
      </c>
      <c r="G17" s="17">
        <v>56</v>
      </c>
      <c r="H17" s="17">
        <v>28</v>
      </c>
      <c r="I17" s="17">
        <v>28</v>
      </c>
      <c r="J17" s="18">
        <v>1</v>
      </c>
      <c r="K17" s="17">
        <v>3</v>
      </c>
      <c r="L17" s="17">
        <v>3</v>
      </c>
      <c r="M17" s="17">
        <f t="shared" si="2"/>
        <v>1</v>
      </c>
      <c r="N17" s="17">
        <f t="shared" si="3"/>
        <v>3136</v>
      </c>
      <c r="O17" s="17">
        <f t="shared" si="4"/>
        <v>288</v>
      </c>
      <c r="P17" s="17">
        <f>D77*O17/9</f>
        <v>5632</v>
      </c>
      <c r="Q17" s="17">
        <f t="shared" si="1"/>
        <v>4</v>
      </c>
      <c r="R17" s="17">
        <f>(_xlfn.CEILING.MATH((J17*J17*2)/72))*B17*C17/(E17*D17)</f>
        <v>32</v>
      </c>
      <c r="S17" s="25">
        <f t="shared" si="5"/>
        <v>18432</v>
      </c>
    </row>
    <row r="18" spans="1:19" x14ac:dyDescent="0.25">
      <c r="A18" s="24" t="s">
        <v>33</v>
      </c>
      <c r="B18" s="17">
        <v>256</v>
      </c>
      <c r="C18" s="17">
        <v>128</v>
      </c>
      <c r="D18" s="17">
        <v>8</v>
      </c>
      <c r="E18" s="17">
        <f t="shared" si="6"/>
        <v>128</v>
      </c>
      <c r="F18" s="17">
        <v>56</v>
      </c>
      <c r="G18" s="17">
        <v>56</v>
      </c>
      <c r="H18" s="17">
        <v>28</v>
      </c>
      <c r="I18" s="17">
        <v>28</v>
      </c>
      <c r="J18" s="18">
        <v>1</v>
      </c>
      <c r="K18" s="17">
        <v>3</v>
      </c>
      <c r="L18" s="17">
        <v>3</v>
      </c>
      <c r="M18" s="17">
        <f t="shared" si="2"/>
        <v>1</v>
      </c>
      <c r="N18" s="17">
        <f t="shared" si="3"/>
        <v>3136</v>
      </c>
      <c r="O18" s="17">
        <f t="shared" si="4"/>
        <v>288</v>
      </c>
      <c r="P18" s="17">
        <f>D77*O18/9</f>
        <v>5632</v>
      </c>
      <c r="Q18" s="17">
        <f t="shared" si="1"/>
        <v>4</v>
      </c>
      <c r="R18" s="17">
        <f>(_xlfn.CEILING.MATH((J18*J18*2)/72))*B18*C18/(E18*D18)</f>
        <v>32</v>
      </c>
      <c r="S18" s="25">
        <f t="shared" si="5"/>
        <v>18432</v>
      </c>
    </row>
    <row r="19" spans="1:19" x14ac:dyDescent="0.25">
      <c r="A19" s="26" t="s">
        <v>33</v>
      </c>
      <c r="B19" s="19">
        <v>128</v>
      </c>
      <c r="C19" s="19">
        <v>128</v>
      </c>
      <c r="D19" s="17">
        <v>8</v>
      </c>
      <c r="E19" s="17">
        <f t="shared" si="6"/>
        <v>128</v>
      </c>
      <c r="F19" s="19">
        <v>28</v>
      </c>
      <c r="G19" s="19">
        <v>28</v>
      </c>
      <c r="H19" s="19">
        <v>28</v>
      </c>
      <c r="I19" s="19">
        <v>28</v>
      </c>
      <c r="J19" s="19">
        <v>3</v>
      </c>
      <c r="K19" s="17">
        <v>3</v>
      </c>
      <c r="L19" s="17">
        <v>3</v>
      </c>
      <c r="M19" s="17">
        <f t="shared" si="2"/>
        <v>1</v>
      </c>
      <c r="N19" s="17">
        <f t="shared" si="3"/>
        <v>784</v>
      </c>
      <c r="O19" s="17">
        <f t="shared" si="4"/>
        <v>144</v>
      </c>
      <c r="P19" s="17">
        <f>D77*O19/9</f>
        <v>2816</v>
      </c>
      <c r="Q19" s="17">
        <f t="shared" si="1"/>
        <v>6</v>
      </c>
      <c r="R19" s="17">
        <f>(_xlfn.CEILING.MATH((J19*J19*2)/72))*B19*C19/(E19*D19*4)</f>
        <v>4</v>
      </c>
      <c r="S19" s="25">
        <f t="shared" si="5"/>
        <v>9216</v>
      </c>
    </row>
    <row r="20" spans="1:19" x14ac:dyDescent="0.25">
      <c r="A20" s="24" t="s">
        <v>33</v>
      </c>
      <c r="B20" s="17">
        <v>128</v>
      </c>
      <c r="C20" s="17">
        <v>512</v>
      </c>
      <c r="D20" s="17">
        <v>8</v>
      </c>
      <c r="E20" s="17">
        <f t="shared" si="6"/>
        <v>512</v>
      </c>
      <c r="F20" s="17">
        <v>28</v>
      </c>
      <c r="G20" s="17">
        <v>28</v>
      </c>
      <c r="H20" s="17">
        <v>28</v>
      </c>
      <c r="I20" s="17">
        <v>28</v>
      </c>
      <c r="J20" s="19">
        <v>1</v>
      </c>
      <c r="K20" s="17">
        <v>3</v>
      </c>
      <c r="L20" s="17">
        <v>3</v>
      </c>
      <c r="M20" s="17">
        <f t="shared" si="2"/>
        <v>1</v>
      </c>
      <c r="N20" s="17">
        <f t="shared" si="3"/>
        <v>784</v>
      </c>
      <c r="O20" s="17">
        <f t="shared" si="4"/>
        <v>144</v>
      </c>
      <c r="P20" s="17">
        <f>D77*O20/9</f>
        <v>2816</v>
      </c>
      <c r="Q20" s="17">
        <f t="shared" si="1"/>
        <v>2</v>
      </c>
      <c r="R20" s="17">
        <f>(_xlfn.CEILING.MATH((J20*J20*2)/72))*B20*C20/(E20*D20)</f>
        <v>16</v>
      </c>
      <c r="S20" s="25">
        <f t="shared" si="5"/>
        <v>9216</v>
      </c>
    </row>
    <row r="21" spans="1:19" x14ac:dyDescent="0.25">
      <c r="A21" s="24" t="s">
        <v>35</v>
      </c>
      <c r="B21" s="17">
        <v>512</v>
      </c>
      <c r="C21" s="17">
        <v>512</v>
      </c>
      <c r="D21" s="17">
        <v>8</v>
      </c>
      <c r="E21" s="17">
        <f t="shared" si="6"/>
        <v>512</v>
      </c>
      <c r="F21" s="17">
        <v>28</v>
      </c>
      <c r="G21" s="17">
        <v>28</v>
      </c>
      <c r="H21" s="17">
        <v>28</v>
      </c>
      <c r="I21" s="17">
        <v>28</v>
      </c>
      <c r="J21" s="21"/>
      <c r="K21" s="17"/>
      <c r="L21" s="17"/>
      <c r="M21" s="17"/>
      <c r="N21" s="17">
        <v>0</v>
      </c>
      <c r="O21" s="17">
        <f t="shared" si="4"/>
        <v>0</v>
      </c>
      <c r="P21" s="17">
        <f>D77*O21/9</f>
        <v>0</v>
      </c>
      <c r="Q21" s="17">
        <f t="shared" si="1"/>
        <v>0</v>
      </c>
      <c r="R21" s="17">
        <f>(_xlfn.CEILING.MATH((J21*J21*2)/72))*B21*C21/(E21*D21)</f>
        <v>0</v>
      </c>
      <c r="S21" s="25">
        <f t="shared" si="5"/>
        <v>0</v>
      </c>
    </row>
    <row r="22" spans="1:19" x14ac:dyDescent="0.25">
      <c r="A22" s="24" t="s">
        <v>33</v>
      </c>
      <c r="B22" s="17">
        <v>512</v>
      </c>
      <c r="C22" s="17">
        <v>128</v>
      </c>
      <c r="D22" s="17">
        <v>8</v>
      </c>
      <c r="E22" s="17">
        <f t="shared" si="6"/>
        <v>128</v>
      </c>
      <c r="F22" s="17">
        <v>28</v>
      </c>
      <c r="G22" s="17">
        <v>28</v>
      </c>
      <c r="H22" s="17">
        <v>28</v>
      </c>
      <c r="I22" s="17">
        <v>28</v>
      </c>
      <c r="J22" s="18">
        <v>1</v>
      </c>
      <c r="K22" s="17">
        <v>3</v>
      </c>
      <c r="L22" s="17">
        <v>3</v>
      </c>
      <c r="M22" s="17">
        <f t="shared" si="2"/>
        <v>1</v>
      </c>
      <c r="N22" s="17">
        <f t="shared" si="3"/>
        <v>784</v>
      </c>
      <c r="O22" s="17">
        <f t="shared" si="4"/>
        <v>576</v>
      </c>
      <c r="P22" s="17">
        <f>D77*O22/9</f>
        <v>11264</v>
      </c>
      <c r="Q22" s="17">
        <f t="shared" si="1"/>
        <v>8</v>
      </c>
      <c r="R22" s="17">
        <f>(_xlfn.CEILING.MATH((J22*J22*2)/72))*B22*C22/(E22*D22)</f>
        <v>64</v>
      </c>
      <c r="S22" s="25">
        <f t="shared" si="5"/>
        <v>36864</v>
      </c>
    </row>
    <row r="23" spans="1:19" x14ac:dyDescent="0.25">
      <c r="A23" s="24" t="s">
        <v>33</v>
      </c>
      <c r="B23" s="17">
        <v>128</v>
      </c>
      <c r="C23" s="17">
        <v>128</v>
      </c>
      <c r="D23" s="17">
        <v>8</v>
      </c>
      <c r="E23" s="17">
        <f t="shared" si="6"/>
        <v>128</v>
      </c>
      <c r="F23" s="17">
        <v>28</v>
      </c>
      <c r="G23" s="17">
        <v>28</v>
      </c>
      <c r="H23" s="17">
        <v>28</v>
      </c>
      <c r="I23" s="17">
        <v>28</v>
      </c>
      <c r="J23" s="19">
        <v>3</v>
      </c>
      <c r="K23" s="17">
        <v>3</v>
      </c>
      <c r="L23" s="17">
        <v>3</v>
      </c>
      <c r="M23" s="17">
        <f t="shared" si="2"/>
        <v>1</v>
      </c>
      <c r="N23" s="17">
        <f t="shared" si="3"/>
        <v>784</v>
      </c>
      <c r="O23" s="17">
        <f t="shared" si="4"/>
        <v>144</v>
      </c>
      <c r="P23" s="17">
        <f>D77*O23/9</f>
        <v>2816</v>
      </c>
      <c r="Q23" s="17">
        <f t="shared" si="1"/>
        <v>6</v>
      </c>
      <c r="R23" s="17">
        <f>(_xlfn.CEILING.MATH((J23*J23*2)/72))*B23*C23/(E23*D23*4)</f>
        <v>4</v>
      </c>
      <c r="S23" s="25">
        <f t="shared" si="5"/>
        <v>9216</v>
      </c>
    </row>
    <row r="24" spans="1:19" x14ac:dyDescent="0.25">
      <c r="A24" s="24" t="s">
        <v>33</v>
      </c>
      <c r="B24" s="17">
        <v>128</v>
      </c>
      <c r="C24" s="17">
        <v>512</v>
      </c>
      <c r="D24" s="17">
        <v>8</v>
      </c>
      <c r="E24" s="17">
        <f t="shared" si="6"/>
        <v>512</v>
      </c>
      <c r="F24" s="17">
        <v>28</v>
      </c>
      <c r="G24" s="17">
        <v>28</v>
      </c>
      <c r="H24" s="17">
        <v>28</v>
      </c>
      <c r="I24" s="17">
        <v>28</v>
      </c>
      <c r="J24" s="19">
        <v>1</v>
      </c>
      <c r="K24" s="17">
        <v>3</v>
      </c>
      <c r="L24" s="17">
        <v>3</v>
      </c>
      <c r="M24" s="17">
        <f t="shared" si="2"/>
        <v>1</v>
      </c>
      <c r="N24" s="17">
        <f t="shared" si="3"/>
        <v>784</v>
      </c>
      <c r="O24" s="17">
        <f t="shared" si="4"/>
        <v>144</v>
      </c>
      <c r="P24" s="17">
        <f>D77*O24/9</f>
        <v>2816</v>
      </c>
      <c r="Q24" s="17">
        <f t="shared" si="1"/>
        <v>2</v>
      </c>
      <c r="R24" s="17">
        <f>(_xlfn.CEILING.MATH((J24*J24*2)/72))*B24*C24/(E24*D24)</f>
        <v>16</v>
      </c>
      <c r="S24" s="25">
        <f t="shared" si="5"/>
        <v>9216</v>
      </c>
    </row>
    <row r="25" spans="1:19" x14ac:dyDescent="0.25">
      <c r="A25" s="24" t="s">
        <v>35</v>
      </c>
      <c r="B25" s="17">
        <v>512</v>
      </c>
      <c r="C25" s="17">
        <v>512</v>
      </c>
      <c r="D25" s="17">
        <v>8</v>
      </c>
      <c r="E25" s="17">
        <f t="shared" si="6"/>
        <v>512</v>
      </c>
      <c r="F25" s="17">
        <v>28</v>
      </c>
      <c r="G25" s="17">
        <v>28</v>
      </c>
      <c r="H25" s="17">
        <v>28</v>
      </c>
      <c r="I25" s="17">
        <v>28</v>
      </c>
      <c r="J25" s="21"/>
      <c r="K25" s="17"/>
      <c r="L25" s="17"/>
      <c r="M25" s="17"/>
      <c r="N25" s="17">
        <v>0</v>
      </c>
      <c r="O25" s="17">
        <f t="shared" si="4"/>
        <v>0</v>
      </c>
      <c r="P25" s="17">
        <f>D77*O25/9</f>
        <v>0</v>
      </c>
      <c r="Q25" s="17">
        <f t="shared" si="1"/>
        <v>0</v>
      </c>
      <c r="R25" s="17">
        <f>(_xlfn.CEILING.MATH((J25*J25*2)/72))*B25*C25/(E25*D25)</f>
        <v>0</v>
      </c>
      <c r="S25" s="25">
        <f t="shared" si="5"/>
        <v>0</v>
      </c>
    </row>
    <row r="26" spans="1:19" x14ac:dyDescent="0.25">
      <c r="A26" s="24" t="s">
        <v>33</v>
      </c>
      <c r="B26" s="17">
        <v>512</v>
      </c>
      <c r="C26" s="17">
        <v>128</v>
      </c>
      <c r="D26" s="17">
        <v>8</v>
      </c>
      <c r="E26" s="17">
        <f t="shared" si="6"/>
        <v>128</v>
      </c>
      <c r="F26" s="17">
        <v>28</v>
      </c>
      <c r="G26" s="17">
        <v>28</v>
      </c>
      <c r="H26" s="17">
        <v>28</v>
      </c>
      <c r="I26" s="17">
        <v>28</v>
      </c>
      <c r="J26" s="18">
        <v>1</v>
      </c>
      <c r="K26" s="17">
        <v>3</v>
      </c>
      <c r="L26" s="17">
        <v>3</v>
      </c>
      <c r="M26" s="17">
        <f t="shared" si="2"/>
        <v>1</v>
      </c>
      <c r="N26" s="17">
        <f t="shared" si="3"/>
        <v>784</v>
      </c>
      <c r="O26" s="17">
        <f t="shared" si="4"/>
        <v>576</v>
      </c>
      <c r="P26" s="17">
        <f>D77*O26/9</f>
        <v>11264</v>
      </c>
      <c r="Q26" s="17">
        <f t="shared" si="1"/>
        <v>8</v>
      </c>
      <c r="R26" s="17">
        <f>(_xlfn.CEILING.MATH((J26*J26*2)/72))*B26*C26/(E26*D26)</f>
        <v>64</v>
      </c>
      <c r="S26" s="25">
        <f t="shared" si="5"/>
        <v>36864</v>
      </c>
    </row>
    <row r="27" spans="1:19" x14ac:dyDescent="0.25">
      <c r="A27" s="24" t="s">
        <v>33</v>
      </c>
      <c r="B27" s="17">
        <v>128</v>
      </c>
      <c r="C27" s="17">
        <v>128</v>
      </c>
      <c r="D27" s="17">
        <v>8</v>
      </c>
      <c r="E27" s="17">
        <f t="shared" si="6"/>
        <v>128</v>
      </c>
      <c r="F27" s="17">
        <v>28</v>
      </c>
      <c r="G27" s="17">
        <v>28</v>
      </c>
      <c r="H27" s="17">
        <v>28</v>
      </c>
      <c r="I27" s="17">
        <v>28</v>
      </c>
      <c r="J27" s="19">
        <v>3</v>
      </c>
      <c r="K27" s="17">
        <v>3</v>
      </c>
      <c r="L27" s="17">
        <v>3</v>
      </c>
      <c r="M27" s="17">
        <f t="shared" si="2"/>
        <v>1</v>
      </c>
      <c r="N27" s="17">
        <f t="shared" si="3"/>
        <v>784</v>
      </c>
      <c r="O27" s="17">
        <f t="shared" si="4"/>
        <v>144</v>
      </c>
      <c r="P27" s="17">
        <f>D77*O27/9</f>
        <v>2816</v>
      </c>
      <c r="Q27" s="17">
        <f t="shared" si="1"/>
        <v>6</v>
      </c>
      <c r="R27" s="17">
        <f>(_xlfn.CEILING.MATH((J27*J27*2)/72))*B27*C27/(E27*D27*4)</f>
        <v>4</v>
      </c>
      <c r="S27" s="25">
        <f t="shared" si="5"/>
        <v>9216</v>
      </c>
    </row>
    <row r="28" spans="1:19" x14ac:dyDescent="0.25">
      <c r="A28" s="24" t="s">
        <v>33</v>
      </c>
      <c r="B28" s="17">
        <v>128</v>
      </c>
      <c r="C28" s="17">
        <v>512</v>
      </c>
      <c r="D28" s="17">
        <v>8</v>
      </c>
      <c r="E28" s="17">
        <f t="shared" si="6"/>
        <v>512</v>
      </c>
      <c r="F28" s="17">
        <v>28</v>
      </c>
      <c r="G28" s="17">
        <v>28</v>
      </c>
      <c r="H28" s="17">
        <v>28</v>
      </c>
      <c r="I28" s="17">
        <v>28</v>
      </c>
      <c r="J28" s="19">
        <v>1</v>
      </c>
      <c r="K28" s="17">
        <v>3</v>
      </c>
      <c r="L28" s="17">
        <v>3</v>
      </c>
      <c r="M28" s="17">
        <f t="shared" si="2"/>
        <v>1</v>
      </c>
      <c r="N28" s="17">
        <f t="shared" si="3"/>
        <v>784</v>
      </c>
      <c r="O28" s="17">
        <f t="shared" si="4"/>
        <v>144</v>
      </c>
      <c r="P28" s="17">
        <f>D77*O28/9</f>
        <v>2816</v>
      </c>
      <c r="Q28" s="17">
        <f t="shared" si="1"/>
        <v>2</v>
      </c>
      <c r="R28" s="17">
        <f>(_xlfn.CEILING.MATH((J28*J28*2)/72))*B28*C28/(E28*D28)</f>
        <v>16</v>
      </c>
      <c r="S28" s="25">
        <f t="shared" si="5"/>
        <v>9216</v>
      </c>
    </row>
    <row r="29" spans="1:19" x14ac:dyDescent="0.25">
      <c r="A29" s="24" t="s">
        <v>35</v>
      </c>
      <c r="B29" s="17">
        <v>512</v>
      </c>
      <c r="C29" s="17">
        <v>512</v>
      </c>
      <c r="D29" s="17">
        <v>8</v>
      </c>
      <c r="E29" s="17">
        <f t="shared" si="6"/>
        <v>512</v>
      </c>
      <c r="F29" s="17">
        <v>28</v>
      </c>
      <c r="G29" s="17">
        <v>28</v>
      </c>
      <c r="H29" s="17">
        <v>28</v>
      </c>
      <c r="I29" s="17">
        <v>28</v>
      </c>
      <c r="J29" s="21"/>
      <c r="K29" s="17"/>
      <c r="L29" s="17"/>
      <c r="M29" s="17"/>
      <c r="N29" s="17">
        <v>0</v>
      </c>
      <c r="O29" s="17">
        <v>0</v>
      </c>
      <c r="P29" s="17">
        <v>0</v>
      </c>
      <c r="Q29" s="17">
        <f t="shared" si="1"/>
        <v>0</v>
      </c>
      <c r="R29" s="17">
        <f>(_xlfn.CEILING.MATH((J29*J29*2)/72))*B29*C29/(E29*D29)</f>
        <v>0</v>
      </c>
      <c r="S29" s="25">
        <v>0</v>
      </c>
    </row>
    <row r="30" spans="1:19" x14ac:dyDescent="0.25">
      <c r="A30" s="24" t="s">
        <v>33</v>
      </c>
      <c r="B30" s="17">
        <v>512</v>
      </c>
      <c r="C30" s="17">
        <v>128</v>
      </c>
      <c r="D30" s="17">
        <v>8</v>
      </c>
      <c r="E30" s="17">
        <f t="shared" si="6"/>
        <v>128</v>
      </c>
      <c r="F30" s="17">
        <v>28</v>
      </c>
      <c r="G30" s="17">
        <v>28</v>
      </c>
      <c r="H30" s="17">
        <v>28</v>
      </c>
      <c r="I30" s="17">
        <v>28</v>
      </c>
      <c r="J30" s="18">
        <v>1</v>
      </c>
      <c r="K30" s="17">
        <v>3</v>
      </c>
      <c r="L30" s="17">
        <v>3</v>
      </c>
      <c r="M30" s="17">
        <f t="shared" si="2"/>
        <v>1</v>
      </c>
      <c r="N30" s="17">
        <f t="shared" si="3"/>
        <v>784</v>
      </c>
      <c r="O30" s="17">
        <f t="shared" si="4"/>
        <v>576</v>
      </c>
      <c r="P30" s="17">
        <f>D77*O30/9</f>
        <v>11264</v>
      </c>
      <c r="Q30" s="17">
        <f t="shared" si="1"/>
        <v>8</v>
      </c>
      <c r="R30" s="17">
        <f>(_xlfn.CEILING.MATH((J30*J30*2)/72))*B30*C30/(E30*D30)</f>
        <v>64</v>
      </c>
      <c r="S30" s="25">
        <f t="shared" si="5"/>
        <v>36864</v>
      </c>
    </row>
    <row r="31" spans="1:19" x14ac:dyDescent="0.25">
      <c r="A31" s="24" t="s">
        <v>33</v>
      </c>
      <c r="B31" s="17">
        <v>128</v>
      </c>
      <c r="C31" s="17">
        <v>128</v>
      </c>
      <c r="D31" s="17">
        <v>8</v>
      </c>
      <c r="E31" s="17">
        <f t="shared" si="6"/>
        <v>128</v>
      </c>
      <c r="F31" s="17">
        <v>28</v>
      </c>
      <c r="G31" s="17">
        <v>28</v>
      </c>
      <c r="H31" s="17">
        <v>28</v>
      </c>
      <c r="I31" s="17">
        <v>28</v>
      </c>
      <c r="J31" s="19">
        <v>3</v>
      </c>
      <c r="K31" s="17">
        <v>3</v>
      </c>
      <c r="L31" s="17">
        <v>3</v>
      </c>
      <c r="M31" s="17">
        <f t="shared" si="2"/>
        <v>1</v>
      </c>
      <c r="N31" s="17">
        <f t="shared" si="3"/>
        <v>784</v>
      </c>
      <c r="O31" s="17">
        <f t="shared" si="4"/>
        <v>144</v>
      </c>
      <c r="P31" s="17">
        <f>D77*O31/9</f>
        <v>2816</v>
      </c>
      <c r="Q31" s="17">
        <f t="shared" si="1"/>
        <v>6</v>
      </c>
      <c r="R31" s="17">
        <f>(_xlfn.CEILING.MATH((J31*J31*2)/72))*B31*C31/(E31*D31*4)</f>
        <v>4</v>
      </c>
      <c r="S31" s="25">
        <f t="shared" si="5"/>
        <v>9216</v>
      </c>
    </row>
    <row r="32" spans="1:19" x14ac:dyDescent="0.25">
      <c r="A32" s="24" t="s">
        <v>33</v>
      </c>
      <c r="B32" s="17">
        <v>128</v>
      </c>
      <c r="C32" s="17">
        <v>512</v>
      </c>
      <c r="D32" s="17">
        <v>8</v>
      </c>
      <c r="E32" s="17">
        <f t="shared" si="6"/>
        <v>512</v>
      </c>
      <c r="F32" s="17">
        <v>28</v>
      </c>
      <c r="G32" s="17">
        <v>28</v>
      </c>
      <c r="H32" s="17">
        <v>28</v>
      </c>
      <c r="I32" s="17">
        <v>28</v>
      </c>
      <c r="J32" s="19">
        <v>1</v>
      </c>
      <c r="K32" s="17">
        <v>3</v>
      </c>
      <c r="L32" s="17">
        <v>3</v>
      </c>
      <c r="M32" s="17">
        <f t="shared" si="2"/>
        <v>1</v>
      </c>
      <c r="N32" s="17">
        <f t="shared" si="3"/>
        <v>784</v>
      </c>
      <c r="O32" s="17">
        <f t="shared" si="4"/>
        <v>144</v>
      </c>
      <c r="P32" s="17">
        <f>D77*O32/9</f>
        <v>2816</v>
      </c>
      <c r="Q32" s="17">
        <f t="shared" si="1"/>
        <v>2</v>
      </c>
      <c r="R32" s="17">
        <f>(_xlfn.CEILING.MATH((J32*J32*2)/72))*B32*C32/(E32*D32)</f>
        <v>16</v>
      </c>
      <c r="S32" s="25">
        <f t="shared" si="5"/>
        <v>9216</v>
      </c>
    </row>
    <row r="33" spans="1:19" x14ac:dyDescent="0.25">
      <c r="A33" s="24" t="s">
        <v>35</v>
      </c>
      <c r="B33" s="17">
        <v>512</v>
      </c>
      <c r="C33" s="17">
        <v>512</v>
      </c>
      <c r="D33" s="17">
        <v>8</v>
      </c>
      <c r="E33" s="17">
        <f t="shared" si="6"/>
        <v>512</v>
      </c>
      <c r="F33" s="17">
        <v>28</v>
      </c>
      <c r="G33" s="17">
        <v>28</v>
      </c>
      <c r="H33" s="17">
        <v>28</v>
      </c>
      <c r="I33" s="17">
        <v>28</v>
      </c>
      <c r="J33" s="21"/>
      <c r="K33" s="17"/>
      <c r="L33" s="17"/>
      <c r="M33" s="17"/>
      <c r="N33" s="17">
        <v>0</v>
      </c>
      <c r="O33" s="17">
        <f t="shared" si="4"/>
        <v>0</v>
      </c>
      <c r="P33" s="17">
        <f>D77*O33/9</f>
        <v>0</v>
      </c>
      <c r="Q33" s="17">
        <f t="shared" si="1"/>
        <v>0</v>
      </c>
      <c r="R33" s="17">
        <f>(_xlfn.CEILING.MATH((J33*J33*2)/72))*B33*C33/(E33*D33)</f>
        <v>0</v>
      </c>
      <c r="S33" s="25">
        <f t="shared" si="5"/>
        <v>0</v>
      </c>
    </row>
    <row r="34" spans="1:19" x14ac:dyDescent="0.25">
      <c r="A34" s="24" t="s">
        <v>33</v>
      </c>
      <c r="B34" s="17">
        <v>512</v>
      </c>
      <c r="C34" s="17">
        <v>1024</v>
      </c>
      <c r="D34" s="17">
        <v>8</v>
      </c>
      <c r="E34" s="17">
        <f t="shared" si="6"/>
        <v>1024</v>
      </c>
      <c r="F34" s="17">
        <v>28</v>
      </c>
      <c r="G34" s="17">
        <v>28</v>
      </c>
      <c r="H34" s="17">
        <v>14</v>
      </c>
      <c r="I34" s="17">
        <v>14</v>
      </c>
      <c r="J34" s="18">
        <v>1</v>
      </c>
      <c r="K34" s="17">
        <v>3</v>
      </c>
      <c r="L34" s="17">
        <v>3</v>
      </c>
      <c r="M34" s="17">
        <f t="shared" si="2"/>
        <v>1</v>
      </c>
      <c r="N34" s="17">
        <f t="shared" si="3"/>
        <v>784</v>
      </c>
      <c r="O34" s="17">
        <f t="shared" si="4"/>
        <v>576</v>
      </c>
      <c r="P34" s="17">
        <f>D77*O34/9</f>
        <v>11264</v>
      </c>
      <c r="Q34" s="17">
        <f t="shared" si="1"/>
        <v>8</v>
      </c>
      <c r="R34" s="17">
        <f>(_xlfn.CEILING.MATH((J34*J34*2)/72))*B34*C34/(E34*D34)</f>
        <v>64</v>
      </c>
      <c r="S34" s="25">
        <f t="shared" si="5"/>
        <v>36864</v>
      </c>
    </row>
    <row r="35" spans="1:19" x14ac:dyDescent="0.25">
      <c r="A35" s="24" t="s">
        <v>33</v>
      </c>
      <c r="B35" s="17">
        <v>512</v>
      </c>
      <c r="C35" s="17">
        <v>256</v>
      </c>
      <c r="D35" s="17">
        <v>8</v>
      </c>
      <c r="E35" s="17">
        <f t="shared" si="6"/>
        <v>256</v>
      </c>
      <c r="F35" s="17">
        <v>28</v>
      </c>
      <c r="G35" s="17">
        <v>28</v>
      </c>
      <c r="H35" s="17">
        <v>14</v>
      </c>
      <c r="I35" s="17">
        <v>14</v>
      </c>
      <c r="J35" s="18">
        <v>1</v>
      </c>
      <c r="K35" s="17">
        <v>3</v>
      </c>
      <c r="L35" s="17">
        <v>3</v>
      </c>
      <c r="M35" s="17">
        <f t="shared" si="2"/>
        <v>1</v>
      </c>
      <c r="N35" s="17">
        <f t="shared" si="3"/>
        <v>784</v>
      </c>
      <c r="O35" s="17">
        <f t="shared" si="4"/>
        <v>576</v>
      </c>
      <c r="P35" s="17">
        <f>D77*O35/9</f>
        <v>11264</v>
      </c>
      <c r="Q35" s="17">
        <f t="shared" si="1"/>
        <v>8</v>
      </c>
      <c r="R35" s="17">
        <f>(_xlfn.CEILING.MATH((J35*J35*2)/72))*B35*C35/(E35*D35)</f>
        <v>64</v>
      </c>
      <c r="S35" s="25">
        <f t="shared" si="5"/>
        <v>36864</v>
      </c>
    </row>
    <row r="36" spans="1:19" x14ac:dyDescent="0.25">
      <c r="A36" s="24" t="s">
        <v>33</v>
      </c>
      <c r="B36" s="17">
        <v>256</v>
      </c>
      <c r="C36" s="17">
        <v>256</v>
      </c>
      <c r="D36" s="17">
        <v>8</v>
      </c>
      <c r="E36" s="17">
        <f t="shared" si="6"/>
        <v>256</v>
      </c>
      <c r="F36" s="17">
        <v>14</v>
      </c>
      <c r="G36" s="17">
        <v>14</v>
      </c>
      <c r="H36" s="17">
        <v>14</v>
      </c>
      <c r="I36" s="17">
        <v>14</v>
      </c>
      <c r="J36" s="19">
        <v>3</v>
      </c>
      <c r="K36" s="17">
        <v>3</v>
      </c>
      <c r="L36" s="17">
        <v>3</v>
      </c>
      <c r="M36" s="17">
        <f t="shared" si="2"/>
        <v>1</v>
      </c>
      <c r="N36" s="17">
        <f t="shared" si="3"/>
        <v>196</v>
      </c>
      <c r="O36" s="17">
        <f t="shared" si="4"/>
        <v>288</v>
      </c>
      <c r="P36" s="17">
        <f>D77*O36/9</f>
        <v>5632</v>
      </c>
      <c r="Q36" s="17">
        <f t="shared" si="1"/>
        <v>12</v>
      </c>
      <c r="R36" s="17">
        <f>(_xlfn.CEILING.MATH((J36*J36*2)/72))*B36*C36/(E36*D36*4)</f>
        <v>8</v>
      </c>
      <c r="S36" s="25">
        <f t="shared" si="5"/>
        <v>18432</v>
      </c>
    </row>
    <row r="37" spans="1:19" x14ac:dyDescent="0.25">
      <c r="A37" s="24" t="s">
        <v>33</v>
      </c>
      <c r="B37" s="17">
        <v>256</v>
      </c>
      <c r="C37" s="17">
        <v>1024</v>
      </c>
      <c r="D37" s="17">
        <v>8</v>
      </c>
      <c r="E37" s="17">
        <f t="shared" si="6"/>
        <v>1024</v>
      </c>
      <c r="F37" s="17">
        <v>14</v>
      </c>
      <c r="G37" s="17">
        <v>14</v>
      </c>
      <c r="H37" s="17">
        <v>14</v>
      </c>
      <c r="I37" s="17">
        <v>14</v>
      </c>
      <c r="J37" s="19">
        <v>1</v>
      </c>
      <c r="K37" s="17">
        <v>3</v>
      </c>
      <c r="L37" s="17">
        <v>3</v>
      </c>
      <c r="M37" s="17">
        <f t="shared" si="2"/>
        <v>1</v>
      </c>
      <c r="N37" s="17">
        <f t="shared" si="3"/>
        <v>196</v>
      </c>
      <c r="O37" s="17">
        <f t="shared" si="4"/>
        <v>288</v>
      </c>
      <c r="P37" s="17">
        <f>D77*O37/9</f>
        <v>5632</v>
      </c>
      <c r="Q37" s="17">
        <f t="shared" si="1"/>
        <v>4</v>
      </c>
      <c r="R37" s="17">
        <f>(_xlfn.CEILING.MATH((J37*J37*2)/72))*B37*C37/(E37*D37)</f>
        <v>32</v>
      </c>
      <c r="S37" s="25">
        <f t="shared" si="5"/>
        <v>18432</v>
      </c>
    </row>
    <row r="38" spans="1:19" x14ac:dyDescent="0.25">
      <c r="A38" s="24" t="s">
        <v>35</v>
      </c>
      <c r="B38" s="17">
        <v>1024</v>
      </c>
      <c r="C38" s="17">
        <v>1024</v>
      </c>
      <c r="D38" s="17">
        <v>8</v>
      </c>
      <c r="E38" s="17">
        <f t="shared" si="6"/>
        <v>1024</v>
      </c>
      <c r="F38" s="17">
        <v>14</v>
      </c>
      <c r="G38" s="17">
        <v>14</v>
      </c>
      <c r="H38" s="17">
        <v>14</v>
      </c>
      <c r="I38" s="17">
        <v>14</v>
      </c>
      <c r="J38" s="21"/>
      <c r="K38" s="17"/>
      <c r="L38" s="17"/>
      <c r="M38" s="17"/>
      <c r="N38" s="17">
        <v>0</v>
      </c>
      <c r="O38" s="17">
        <f t="shared" si="4"/>
        <v>0</v>
      </c>
      <c r="P38" s="17">
        <f>D77*O38/9</f>
        <v>0</v>
      </c>
      <c r="Q38" s="17">
        <f t="shared" si="1"/>
        <v>0</v>
      </c>
      <c r="R38" s="17">
        <f>(_xlfn.CEILING.MATH((J38*J38*2)/72))*B38*C38/(E38*D38)</f>
        <v>0</v>
      </c>
      <c r="S38" s="25">
        <f t="shared" si="5"/>
        <v>0</v>
      </c>
    </row>
    <row r="39" spans="1:19" x14ac:dyDescent="0.25">
      <c r="A39" s="24" t="s">
        <v>33</v>
      </c>
      <c r="B39" s="17">
        <v>1024</v>
      </c>
      <c r="C39" s="17">
        <v>256</v>
      </c>
      <c r="D39" s="17">
        <v>8</v>
      </c>
      <c r="E39" s="17">
        <f t="shared" si="6"/>
        <v>256</v>
      </c>
      <c r="F39" s="17">
        <v>14</v>
      </c>
      <c r="G39" s="17">
        <v>14</v>
      </c>
      <c r="H39" s="17">
        <v>14</v>
      </c>
      <c r="I39" s="17">
        <v>14</v>
      </c>
      <c r="J39" s="18">
        <v>1</v>
      </c>
      <c r="K39" s="17">
        <v>3</v>
      </c>
      <c r="L39" s="17">
        <v>3</v>
      </c>
      <c r="M39" s="17">
        <f t="shared" si="2"/>
        <v>1</v>
      </c>
      <c r="N39" s="17">
        <f t="shared" si="3"/>
        <v>196</v>
      </c>
      <c r="O39" s="17">
        <f t="shared" si="4"/>
        <v>1152</v>
      </c>
      <c r="P39" s="17">
        <f>D77*O39/9</f>
        <v>22528</v>
      </c>
      <c r="Q39" s="17">
        <f t="shared" si="1"/>
        <v>16</v>
      </c>
      <c r="R39" s="17">
        <f>(_xlfn.CEILING.MATH((J39*J39*2)/72))*B39*C39/(E39*D39)</f>
        <v>128</v>
      </c>
      <c r="S39" s="25">
        <f t="shared" si="5"/>
        <v>73728</v>
      </c>
    </row>
    <row r="40" spans="1:19" x14ac:dyDescent="0.25">
      <c r="A40" s="24" t="s">
        <v>33</v>
      </c>
      <c r="B40" s="17">
        <v>256</v>
      </c>
      <c r="C40" s="17">
        <v>256</v>
      </c>
      <c r="D40" s="17">
        <v>8</v>
      </c>
      <c r="E40" s="17">
        <f t="shared" si="6"/>
        <v>256</v>
      </c>
      <c r="F40" s="17">
        <v>14</v>
      </c>
      <c r="G40" s="17">
        <v>14</v>
      </c>
      <c r="H40" s="17">
        <v>14</v>
      </c>
      <c r="I40" s="17">
        <v>14</v>
      </c>
      <c r="J40" s="19">
        <v>3</v>
      </c>
      <c r="K40" s="17">
        <v>3</v>
      </c>
      <c r="L40" s="17">
        <v>3</v>
      </c>
      <c r="M40" s="17">
        <f t="shared" si="2"/>
        <v>1</v>
      </c>
      <c r="N40" s="17">
        <f t="shared" si="3"/>
        <v>196</v>
      </c>
      <c r="O40" s="17">
        <f t="shared" si="4"/>
        <v>288</v>
      </c>
      <c r="P40" s="17">
        <f>D77*O40/9</f>
        <v>5632</v>
      </c>
      <c r="Q40" s="17">
        <f>0.5*J40*_xlfn.CEILING.MATH(B40/(4*D40))</f>
        <v>12</v>
      </c>
      <c r="R40" s="17">
        <f>(_xlfn.CEILING.MATH((J40*J40*2)/72))*B40*C40/(E40*D40*4)</f>
        <v>8</v>
      </c>
      <c r="S40" s="25">
        <f t="shared" si="5"/>
        <v>18432</v>
      </c>
    </row>
    <row r="41" spans="1:19" x14ac:dyDescent="0.25">
      <c r="A41" s="24" t="s">
        <v>33</v>
      </c>
      <c r="B41" s="17">
        <v>256</v>
      </c>
      <c r="C41" s="17">
        <v>1024</v>
      </c>
      <c r="D41" s="17">
        <v>8</v>
      </c>
      <c r="E41" s="17">
        <f t="shared" si="6"/>
        <v>1024</v>
      </c>
      <c r="F41" s="17">
        <v>14</v>
      </c>
      <c r="G41" s="17">
        <v>14</v>
      </c>
      <c r="H41" s="17">
        <v>14</v>
      </c>
      <c r="I41" s="17">
        <v>14</v>
      </c>
      <c r="J41" s="19">
        <v>1</v>
      </c>
      <c r="K41" s="17">
        <v>3</v>
      </c>
      <c r="L41" s="17">
        <v>3</v>
      </c>
      <c r="M41" s="17">
        <f t="shared" si="2"/>
        <v>1</v>
      </c>
      <c r="N41" s="17">
        <f t="shared" si="3"/>
        <v>196</v>
      </c>
      <c r="O41" s="17">
        <f t="shared" si="4"/>
        <v>288</v>
      </c>
      <c r="P41" s="17">
        <f>D77*O41/9</f>
        <v>5632</v>
      </c>
      <c r="Q41" s="17">
        <f t="shared" si="1"/>
        <v>4</v>
      </c>
      <c r="R41" s="17">
        <f>(_xlfn.CEILING.MATH((J41*J41*2)/72))*B41*C41/(E41*D41)</f>
        <v>32</v>
      </c>
      <c r="S41" s="25">
        <f t="shared" si="5"/>
        <v>18432</v>
      </c>
    </row>
    <row r="42" spans="1:19" x14ac:dyDescent="0.25">
      <c r="A42" s="24" t="s">
        <v>35</v>
      </c>
      <c r="B42" s="17">
        <v>1024</v>
      </c>
      <c r="C42" s="17">
        <v>1024</v>
      </c>
      <c r="D42" s="17">
        <v>8</v>
      </c>
      <c r="E42" s="17">
        <f t="shared" si="6"/>
        <v>1024</v>
      </c>
      <c r="F42" s="17">
        <v>14</v>
      </c>
      <c r="G42" s="17">
        <v>14</v>
      </c>
      <c r="H42" s="17">
        <v>14</v>
      </c>
      <c r="I42" s="17">
        <v>14</v>
      </c>
      <c r="J42" s="21"/>
      <c r="K42" s="17"/>
      <c r="L42" s="17"/>
      <c r="M42" s="17"/>
      <c r="N42" s="17">
        <v>0</v>
      </c>
      <c r="O42" s="17">
        <f t="shared" si="4"/>
        <v>0</v>
      </c>
      <c r="P42" s="17">
        <f>D77*O42/9</f>
        <v>0</v>
      </c>
      <c r="Q42" s="17">
        <f t="shared" si="1"/>
        <v>0</v>
      </c>
      <c r="R42" s="17">
        <f>(_xlfn.CEILING.MATH((J42*J42*2)/72))*B42*C42/(E42*D42)</f>
        <v>0</v>
      </c>
      <c r="S42" s="25">
        <f t="shared" si="5"/>
        <v>0</v>
      </c>
    </row>
    <row r="43" spans="1:19" x14ac:dyDescent="0.25">
      <c r="A43" s="24" t="s">
        <v>33</v>
      </c>
      <c r="B43" s="17">
        <v>1024</v>
      </c>
      <c r="C43" s="17">
        <v>256</v>
      </c>
      <c r="D43" s="17">
        <v>8</v>
      </c>
      <c r="E43" s="17">
        <f t="shared" si="6"/>
        <v>256</v>
      </c>
      <c r="F43" s="17">
        <v>14</v>
      </c>
      <c r="G43" s="17">
        <v>14</v>
      </c>
      <c r="H43" s="17">
        <v>14</v>
      </c>
      <c r="I43" s="17">
        <v>14</v>
      </c>
      <c r="J43" s="18">
        <v>1</v>
      </c>
      <c r="K43" s="17">
        <v>3</v>
      </c>
      <c r="L43" s="17">
        <v>3</v>
      </c>
      <c r="M43" s="17">
        <f t="shared" si="2"/>
        <v>1</v>
      </c>
      <c r="N43" s="17">
        <f t="shared" si="3"/>
        <v>196</v>
      </c>
      <c r="O43" s="17">
        <f t="shared" si="4"/>
        <v>1152</v>
      </c>
      <c r="P43" s="17">
        <f>D77*O43/9</f>
        <v>22528</v>
      </c>
      <c r="Q43" s="17">
        <f t="shared" si="1"/>
        <v>16</v>
      </c>
      <c r="R43" s="17">
        <f>(_xlfn.CEILING.MATH((J43*J43*2)/72))*B43*C43/(E43*D43)</f>
        <v>128</v>
      </c>
      <c r="S43" s="25">
        <f t="shared" si="5"/>
        <v>73728</v>
      </c>
    </row>
    <row r="44" spans="1:19" x14ac:dyDescent="0.25">
      <c r="A44" s="24" t="s">
        <v>33</v>
      </c>
      <c r="B44" s="17">
        <v>256</v>
      </c>
      <c r="C44" s="17">
        <v>256</v>
      </c>
      <c r="D44" s="17">
        <v>8</v>
      </c>
      <c r="E44" s="17">
        <f t="shared" si="6"/>
        <v>256</v>
      </c>
      <c r="F44" s="17">
        <v>14</v>
      </c>
      <c r="G44" s="17">
        <v>14</v>
      </c>
      <c r="H44" s="17">
        <v>14</v>
      </c>
      <c r="I44" s="17">
        <v>14</v>
      </c>
      <c r="J44" s="19">
        <v>3</v>
      </c>
      <c r="K44" s="17">
        <v>3</v>
      </c>
      <c r="L44" s="17">
        <v>3</v>
      </c>
      <c r="M44" s="17">
        <f t="shared" si="2"/>
        <v>1</v>
      </c>
      <c r="N44" s="17">
        <f t="shared" si="3"/>
        <v>196</v>
      </c>
      <c r="O44" s="17">
        <f t="shared" si="4"/>
        <v>288</v>
      </c>
      <c r="P44" s="17">
        <f>D77*O44/9</f>
        <v>5632</v>
      </c>
      <c r="Q44" s="17">
        <f t="shared" si="1"/>
        <v>12</v>
      </c>
      <c r="R44" s="17">
        <f>(_xlfn.CEILING.MATH((J44*J44*2)/72))*B44*C44/(E44*D44*4)</f>
        <v>8</v>
      </c>
      <c r="S44" s="25">
        <f t="shared" si="5"/>
        <v>18432</v>
      </c>
    </row>
    <row r="45" spans="1:19" x14ac:dyDescent="0.25">
      <c r="A45" s="24" t="s">
        <v>33</v>
      </c>
      <c r="B45" s="17">
        <v>256</v>
      </c>
      <c r="C45" s="17">
        <v>1024</v>
      </c>
      <c r="D45" s="17">
        <v>8</v>
      </c>
      <c r="E45" s="17">
        <f t="shared" si="6"/>
        <v>1024</v>
      </c>
      <c r="F45" s="17">
        <v>14</v>
      </c>
      <c r="G45" s="17">
        <v>14</v>
      </c>
      <c r="H45" s="17">
        <v>14</v>
      </c>
      <c r="I45" s="17">
        <v>14</v>
      </c>
      <c r="J45" s="19">
        <v>1</v>
      </c>
      <c r="K45" s="17">
        <v>3</v>
      </c>
      <c r="L45" s="17">
        <v>3</v>
      </c>
      <c r="M45" s="17">
        <f t="shared" si="2"/>
        <v>1</v>
      </c>
      <c r="N45" s="17">
        <f t="shared" si="3"/>
        <v>196</v>
      </c>
      <c r="O45" s="17">
        <f t="shared" si="4"/>
        <v>288</v>
      </c>
      <c r="P45" s="17">
        <f>D77*O45/9</f>
        <v>5632</v>
      </c>
      <c r="Q45" s="17">
        <f t="shared" si="1"/>
        <v>4</v>
      </c>
      <c r="R45" s="17">
        <f>(_xlfn.CEILING.MATH((J45*J45*2)/72))*B45*C45/(E45*D45)</f>
        <v>32</v>
      </c>
      <c r="S45" s="25">
        <f t="shared" si="5"/>
        <v>18432</v>
      </c>
    </row>
    <row r="46" spans="1:19" x14ac:dyDescent="0.25">
      <c r="A46" s="24" t="s">
        <v>35</v>
      </c>
      <c r="B46" s="17">
        <v>1024</v>
      </c>
      <c r="C46" s="17">
        <v>1024</v>
      </c>
      <c r="D46" s="17">
        <v>8</v>
      </c>
      <c r="E46" s="17">
        <f t="shared" si="6"/>
        <v>1024</v>
      </c>
      <c r="F46" s="17">
        <v>14</v>
      </c>
      <c r="G46" s="17">
        <v>14</v>
      </c>
      <c r="H46" s="17">
        <v>14</v>
      </c>
      <c r="I46" s="17">
        <v>14</v>
      </c>
      <c r="J46" s="21"/>
      <c r="K46" s="17"/>
      <c r="L46" s="17"/>
      <c r="M46" s="17"/>
      <c r="N46" s="17">
        <v>0</v>
      </c>
      <c r="O46" s="17">
        <f t="shared" si="4"/>
        <v>0</v>
      </c>
      <c r="P46" s="17">
        <f>D77*O46/9</f>
        <v>0</v>
      </c>
      <c r="Q46" s="17">
        <f t="shared" si="1"/>
        <v>0</v>
      </c>
      <c r="R46" s="17">
        <f>(_xlfn.CEILING.MATH((J46*J46*2)/72))*B46*C46/(E46*D46)</f>
        <v>0</v>
      </c>
      <c r="S46" s="25">
        <f t="shared" si="5"/>
        <v>0</v>
      </c>
    </row>
    <row r="47" spans="1:19" x14ac:dyDescent="0.25">
      <c r="A47" s="24" t="s">
        <v>33</v>
      </c>
      <c r="B47" s="17">
        <v>1024</v>
      </c>
      <c r="C47" s="17">
        <v>256</v>
      </c>
      <c r="D47" s="17">
        <v>8</v>
      </c>
      <c r="E47" s="17">
        <f t="shared" si="6"/>
        <v>256</v>
      </c>
      <c r="F47" s="17">
        <v>14</v>
      </c>
      <c r="G47" s="17">
        <v>14</v>
      </c>
      <c r="H47" s="17">
        <v>14</v>
      </c>
      <c r="I47" s="17">
        <v>14</v>
      </c>
      <c r="J47" s="18">
        <v>1</v>
      </c>
      <c r="K47" s="17">
        <v>3</v>
      </c>
      <c r="L47" s="17">
        <v>3</v>
      </c>
      <c r="M47" s="17">
        <f t="shared" si="2"/>
        <v>1</v>
      </c>
      <c r="N47" s="17">
        <f t="shared" si="3"/>
        <v>196</v>
      </c>
      <c r="O47" s="17">
        <f t="shared" si="4"/>
        <v>1152</v>
      </c>
      <c r="P47" s="17">
        <f>D77*O47/9</f>
        <v>22528</v>
      </c>
      <c r="Q47" s="17">
        <f t="shared" si="1"/>
        <v>16</v>
      </c>
      <c r="R47" s="17">
        <f>(_xlfn.CEILING.MATH((J47*J47*2)/72))*B47*C47/(E47*D47)</f>
        <v>128</v>
      </c>
      <c r="S47" s="25">
        <f t="shared" si="5"/>
        <v>73728</v>
      </c>
    </row>
    <row r="48" spans="1:19" x14ac:dyDescent="0.25">
      <c r="A48" s="24" t="s">
        <v>33</v>
      </c>
      <c r="B48" s="17">
        <v>256</v>
      </c>
      <c r="C48" s="17">
        <v>256</v>
      </c>
      <c r="D48" s="17">
        <v>8</v>
      </c>
      <c r="E48" s="17">
        <f t="shared" si="6"/>
        <v>256</v>
      </c>
      <c r="F48" s="17">
        <v>14</v>
      </c>
      <c r="G48" s="17">
        <v>14</v>
      </c>
      <c r="H48" s="17">
        <v>14</v>
      </c>
      <c r="I48" s="17">
        <v>14</v>
      </c>
      <c r="J48" s="19">
        <v>3</v>
      </c>
      <c r="K48" s="17">
        <v>3</v>
      </c>
      <c r="L48" s="17">
        <v>3</v>
      </c>
      <c r="M48" s="17">
        <f t="shared" si="2"/>
        <v>1</v>
      </c>
      <c r="N48" s="17">
        <f t="shared" si="3"/>
        <v>196</v>
      </c>
      <c r="O48" s="17">
        <f t="shared" si="4"/>
        <v>288</v>
      </c>
      <c r="P48" s="17">
        <f>D77*O48/9</f>
        <v>5632</v>
      </c>
      <c r="Q48" s="17">
        <f t="shared" si="1"/>
        <v>12</v>
      </c>
      <c r="R48" s="17">
        <f>(_xlfn.CEILING.MATH((J48*J48*2)/72))*B48*C48/(E48*D48*4)</f>
        <v>8</v>
      </c>
      <c r="S48" s="25">
        <f t="shared" si="5"/>
        <v>18432</v>
      </c>
    </row>
    <row r="49" spans="1:19" x14ac:dyDescent="0.25">
      <c r="A49" s="24" t="s">
        <v>33</v>
      </c>
      <c r="B49" s="17">
        <v>256</v>
      </c>
      <c r="C49" s="17">
        <v>1024</v>
      </c>
      <c r="D49" s="17">
        <v>8</v>
      </c>
      <c r="E49" s="17">
        <f t="shared" si="6"/>
        <v>1024</v>
      </c>
      <c r="F49" s="17">
        <v>14</v>
      </c>
      <c r="G49" s="17">
        <v>14</v>
      </c>
      <c r="H49" s="17">
        <v>14</v>
      </c>
      <c r="I49" s="17">
        <v>14</v>
      </c>
      <c r="J49" s="19">
        <v>1</v>
      </c>
      <c r="K49" s="17">
        <v>3</v>
      </c>
      <c r="L49" s="17">
        <v>3</v>
      </c>
      <c r="M49" s="17">
        <f t="shared" si="2"/>
        <v>1</v>
      </c>
      <c r="N49" s="17">
        <f t="shared" si="3"/>
        <v>196</v>
      </c>
      <c r="O49" s="17">
        <f t="shared" si="4"/>
        <v>288</v>
      </c>
      <c r="P49" s="17">
        <f>D77*O49/9</f>
        <v>5632</v>
      </c>
      <c r="Q49" s="17">
        <f t="shared" si="1"/>
        <v>4</v>
      </c>
      <c r="R49" s="17">
        <f>(_xlfn.CEILING.MATH((J49*J49*2)/72))*B49*C49/(E49*D49)</f>
        <v>32</v>
      </c>
      <c r="S49" s="25">
        <f t="shared" si="5"/>
        <v>18432</v>
      </c>
    </row>
    <row r="50" spans="1:19" x14ac:dyDescent="0.25">
      <c r="A50" s="24" t="s">
        <v>35</v>
      </c>
      <c r="B50" s="17">
        <v>1024</v>
      </c>
      <c r="C50" s="17">
        <v>1024</v>
      </c>
      <c r="D50" s="17">
        <v>8</v>
      </c>
      <c r="E50" s="17">
        <f t="shared" si="6"/>
        <v>1024</v>
      </c>
      <c r="F50" s="17">
        <v>14</v>
      </c>
      <c r="G50" s="17">
        <v>14</v>
      </c>
      <c r="H50" s="17">
        <v>14</v>
      </c>
      <c r="I50" s="17">
        <v>14</v>
      </c>
      <c r="J50" s="21"/>
      <c r="K50" s="17"/>
      <c r="L50" s="17"/>
      <c r="M50" s="17">
        <v>0</v>
      </c>
      <c r="N50" s="17">
        <v>0</v>
      </c>
      <c r="O50" s="17">
        <f t="shared" si="4"/>
        <v>0</v>
      </c>
      <c r="P50" s="17">
        <f>D77*O50/9</f>
        <v>0</v>
      </c>
      <c r="Q50" s="17">
        <f t="shared" si="1"/>
        <v>0</v>
      </c>
      <c r="R50" s="17">
        <f>(_xlfn.CEILING.MATH((J50*J50*2)/72))*B50*C50/(E50*D50)</f>
        <v>0</v>
      </c>
      <c r="S50" s="25">
        <f t="shared" si="5"/>
        <v>0</v>
      </c>
    </row>
    <row r="51" spans="1:19" x14ac:dyDescent="0.25">
      <c r="A51" s="24" t="s">
        <v>33</v>
      </c>
      <c r="B51" s="17">
        <v>1024</v>
      </c>
      <c r="C51" s="17">
        <v>256</v>
      </c>
      <c r="D51" s="17">
        <v>8</v>
      </c>
      <c r="E51" s="17">
        <f t="shared" si="6"/>
        <v>256</v>
      </c>
      <c r="F51" s="17">
        <v>14</v>
      </c>
      <c r="G51" s="17">
        <v>14</v>
      </c>
      <c r="H51" s="17">
        <v>14</v>
      </c>
      <c r="I51" s="17">
        <v>14</v>
      </c>
      <c r="J51" s="18">
        <v>1</v>
      </c>
      <c r="K51" s="17">
        <v>3</v>
      </c>
      <c r="L51" s="17">
        <v>3</v>
      </c>
      <c r="M51" s="17">
        <f t="shared" si="2"/>
        <v>1</v>
      </c>
      <c r="N51" s="17">
        <f t="shared" si="3"/>
        <v>196</v>
      </c>
      <c r="O51" s="17">
        <f t="shared" si="4"/>
        <v>1152</v>
      </c>
      <c r="P51" s="17">
        <f>D77*O51/9</f>
        <v>22528</v>
      </c>
      <c r="Q51" s="17">
        <f t="shared" si="1"/>
        <v>16</v>
      </c>
      <c r="R51" s="17">
        <f>(_xlfn.CEILING.MATH((J51*J51*2)/72))*B51*C51/(E51*D51)</f>
        <v>128</v>
      </c>
      <c r="S51" s="25">
        <f t="shared" si="5"/>
        <v>73728</v>
      </c>
    </row>
    <row r="52" spans="1:19" x14ac:dyDescent="0.25">
      <c r="A52" s="24" t="s">
        <v>33</v>
      </c>
      <c r="B52" s="17">
        <v>256</v>
      </c>
      <c r="C52" s="17">
        <v>256</v>
      </c>
      <c r="D52" s="17">
        <v>8</v>
      </c>
      <c r="E52" s="17">
        <f t="shared" si="6"/>
        <v>256</v>
      </c>
      <c r="F52" s="17">
        <v>14</v>
      </c>
      <c r="G52" s="17">
        <v>14</v>
      </c>
      <c r="H52" s="17">
        <v>14</v>
      </c>
      <c r="I52" s="17">
        <v>14</v>
      </c>
      <c r="J52" s="19">
        <v>3</v>
      </c>
      <c r="K52" s="17">
        <v>3</v>
      </c>
      <c r="L52" s="17">
        <v>3</v>
      </c>
      <c r="M52" s="17">
        <f t="shared" si="2"/>
        <v>1</v>
      </c>
      <c r="N52" s="17">
        <f t="shared" si="3"/>
        <v>196</v>
      </c>
      <c r="O52" s="17">
        <f t="shared" si="4"/>
        <v>288</v>
      </c>
      <c r="P52" s="17">
        <f>D77*O52/9</f>
        <v>5632</v>
      </c>
      <c r="Q52" s="17">
        <f t="shared" si="1"/>
        <v>12</v>
      </c>
      <c r="R52" s="17">
        <f>(_xlfn.CEILING.MATH((J52*J52*2)/72))*B52*C52/(E52*D52*4)</f>
        <v>8</v>
      </c>
      <c r="S52" s="25">
        <f t="shared" si="5"/>
        <v>18432</v>
      </c>
    </row>
    <row r="53" spans="1:19" x14ac:dyDescent="0.25">
      <c r="A53" s="24" t="s">
        <v>33</v>
      </c>
      <c r="B53" s="17">
        <v>256</v>
      </c>
      <c r="C53" s="17">
        <v>1024</v>
      </c>
      <c r="D53" s="17">
        <v>8</v>
      </c>
      <c r="E53" s="17">
        <f t="shared" si="6"/>
        <v>1024</v>
      </c>
      <c r="F53" s="17">
        <v>14</v>
      </c>
      <c r="G53" s="17">
        <v>14</v>
      </c>
      <c r="H53" s="17">
        <v>14</v>
      </c>
      <c r="I53" s="17">
        <v>14</v>
      </c>
      <c r="J53" s="19">
        <v>1</v>
      </c>
      <c r="K53" s="17">
        <v>3</v>
      </c>
      <c r="L53" s="17">
        <v>3</v>
      </c>
      <c r="M53" s="17">
        <f t="shared" si="2"/>
        <v>1</v>
      </c>
      <c r="N53" s="17">
        <f t="shared" si="3"/>
        <v>196</v>
      </c>
      <c r="O53" s="17">
        <f t="shared" si="4"/>
        <v>288</v>
      </c>
      <c r="P53" s="17">
        <f>D77*O53/9</f>
        <v>5632</v>
      </c>
      <c r="Q53" s="17">
        <f t="shared" si="1"/>
        <v>4</v>
      </c>
      <c r="R53" s="17">
        <f>(_xlfn.CEILING.MATH((J53*J53*2)/72))*B53*C53/(E53*D53)</f>
        <v>32</v>
      </c>
      <c r="S53" s="25">
        <f t="shared" si="5"/>
        <v>18432</v>
      </c>
    </row>
    <row r="54" spans="1:19" x14ac:dyDescent="0.25">
      <c r="A54" s="24" t="s">
        <v>35</v>
      </c>
      <c r="B54" s="17">
        <v>1024</v>
      </c>
      <c r="C54" s="17">
        <v>1024</v>
      </c>
      <c r="D54" s="17">
        <v>8</v>
      </c>
      <c r="E54" s="17">
        <f t="shared" si="6"/>
        <v>1024</v>
      </c>
      <c r="F54" s="17">
        <v>14</v>
      </c>
      <c r="G54" s="17">
        <v>14</v>
      </c>
      <c r="H54" s="17">
        <v>14</v>
      </c>
      <c r="I54" s="17">
        <v>14</v>
      </c>
      <c r="J54" s="21"/>
      <c r="K54" s="17"/>
      <c r="L54" s="17"/>
      <c r="M54" s="17"/>
      <c r="N54" s="17">
        <v>0</v>
      </c>
      <c r="O54" s="17">
        <f t="shared" si="4"/>
        <v>0</v>
      </c>
      <c r="P54" s="17">
        <f>D77*O54/9</f>
        <v>0</v>
      </c>
      <c r="Q54" s="17">
        <f t="shared" si="1"/>
        <v>0</v>
      </c>
      <c r="R54" s="17">
        <f>(_xlfn.CEILING.MATH((J54*J54*2)/72))*B54*C54/(E54*D54)</f>
        <v>0</v>
      </c>
      <c r="S54" s="25">
        <f t="shared" si="5"/>
        <v>0</v>
      </c>
    </row>
    <row r="55" spans="1:19" x14ac:dyDescent="0.25">
      <c r="A55" s="24" t="s">
        <v>33</v>
      </c>
      <c r="B55" s="17">
        <v>1024</v>
      </c>
      <c r="C55" s="17">
        <v>256</v>
      </c>
      <c r="D55" s="17">
        <v>8</v>
      </c>
      <c r="E55" s="17">
        <f t="shared" si="6"/>
        <v>256</v>
      </c>
      <c r="F55" s="17">
        <v>14</v>
      </c>
      <c r="G55" s="17">
        <v>14</v>
      </c>
      <c r="H55" s="17">
        <v>14</v>
      </c>
      <c r="I55" s="17">
        <v>14</v>
      </c>
      <c r="J55" s="18">
        <v>1</v>
      </c>
      <c r="K55" s="17">
        <v>3</v>
      </c>
      <c r="L55" s="17">
        <v>3</v>
      </c>
      <c r="M55" s="17">
        <f t="shared" si="2"/>
        <v>1</v>
      </c>
      <c r="N55" s="17">
        <f t="shared" si="3"/>
        <v>196</v>
      </c>
      <c r="O55" s="17">
        <f t="shared" si="4"/>
        <v>1152</v>
      </c>
      <c r="P55" s="17">
        <f>D77*O55/9</f>
        <v>22528</v>
      </c>
      <c r="Q55" s="17">
        <f t="shared" si="1"/>
        <v>16</v>
      </c>
      <c r="R55" s="17">
        <f>(_xlfn.CEILING.MATH((J55*J55*2)/72))*B55*C55/(E55*D55)</f>
        <v>128</v>
      </c>
      <c r="S55" s="25">
        <f t="shared" si="5"/>
        <v>73728</v>
      </c>
    </row>
    <row r="56" spans="1:19" x14ac:dyDescent="0.25">
      <c r="A56" s="24" t="s">
        <v>33</v>
      </c>
      <c r="B56" s="17">
        <v>256</v>
      </c>
      <c r="C56" s="17">
        <v>256</v>
      </c>
      <c r="D56" s="17">
        <v>8</v>
      </c>
      <c r="E56" s="17">
        <f t="shared" si="6"/>
        <v>256</v>
      </c>
      <c r="F56" s="17">
        <v>14</v>
      </c>
      <c r="G56" s="17">
        <v>14</v>
      </c>
      <c r="H56" s="17">
        <v>14</v>
      </c>
      <c r="I56" s="17">
        <v>14</v>
      </c>
      <c r="J56" s="19">
        <v>3</v>
      </c>
      <c r="K56" s="17">
        <v>3</v>
      </c>
      <c r="L56" s="17">
        <v>3</v>
      </c>
      <c r="M56" s="17">
        <f t="shared" si="2"/>
        <v>1</v>
      </c>
      <c r="N56" s="17">
        <f t="shared" si="3"/>
        <v>196</v>
      </c>
      <c r="O56" s="17">
        <f t="shared" si="4"/>
        <v>288</v>
      </c>
      <c r="P56" s="17">
        <f>D77*O56/9</f>
        <v>5632</v>
      </c>
      <c r="Q56" s="17">
        <f t="shared" si="1"/>
        <v>12</v>
      </c>
      <c r="R56" s="17">
        <f>(_xlfn.CEILING.MATH((J56*J56*2)/72))*B56*C56/(E56*D56*4)</f>
        <v>8</v>
      </c>
      <c r="S56" s="25">
        <f t="shared" si="5"/>
        <v>18432</v>
      </c>
    </row>
    <row r="57" spans="1:19" x14ac:dyDescent="0.25">
      <c r="A57" s="24" t="s">
        <v>33</v>
      </c>
      <c r="B57" s="17">
        <v>256</v>
      </c>
      <c r="C57" s="17">
        <v>1024</v>
      </c>
      <c r="D57" s="17">
        <v>32</v>
      </c>
      <c r="E57" s="17">
        <v>512</v>
      </c>
      <c r="F57" s="17">
        <v>14</v>
      </c>
      <c r="G57" s="17">
        <v>14</v>
      </c>
      <c r="H57" s="17">
        <v>14</v>
      </c>
      <c r="I57" s="17">
        <v>14</v>
      </c>
      <c r="J57" s="19">
        <v>1</v>
      </c>
      <c r="K57" s="17">
        <v>3</v>
      </c>
      <c r="L57" s="17">
        <v>3</v>
      </c>
      <c r="M57" s="17">
        <f t="shared" si="2"/>
        <v>1</v>
      </c>
      <c r="N57" s="17">
        <f t="shared" si="3"/>
        <v>196</v>
      </c>
      <c r="O57" s="17">
        <f t="shared" si="4"/>
        <v>144</v>
      </c>
      <c r="P57" s="17">
        <f>D77*O57/9</f>
        <v>2816</v>
      </c>
      <c r="Q57" s="17">
        <f t="shared" si="1"/>
        <v>1</v>
      </c>
      <c r="R57" s="17">
        <f>(_xlfn.CEILING.MATH((J57*J57*2)/72))*B57*C57/(E57*D57)</f>
        <v>16</v>
      </c>
      <c r="S57" s="25">
        <f t="shared" si="5"/>
        <v>18432</v>
      </c>
    </row>
    <row r="58" spans="1:19" x14ac:dyDescent="0.25">
      <c r="A58" s="24" t="s">
        <v>35</v>
      </c>
      <c r="B58" s="17">
        <v>1024</v>
      </c>
      <c r="C58" s="17">
        <v>1024</v>
      </c>
      <c r="D58" s="17">
        <v>32</v>
      </c>
      <c r="E58" s="17">
        <v>512</v>
      </c>
      <c r="F58" s="17">
        <v>14</v>
      </c>
      <c r="G58" s="17">
        <v>14</v>
      </c>
      <c r="H58" s="17">
        <v>14</v>
      </c>
      <c r="I58" s="17">
        <v>14</v>
      </c>
      <c r="J58" s="21"/>
      <c r="K58" s="17"/>
      <c r="L58" s="17"/>
      <c r="M58" s="17"/>
      <c r="N58" s="17">
        <v>0</v>
      </c>
      <c r="O58" s="17">
        <f t="shared" si="4"/>
        <v>0</v>
      </c>
      <c r="P58" s="17">
        <f>D77*O58/9</f>
        <v>0</v>
      </c>
      <c r="Q58" s="17">
        <f t="shared" si="1"/>
        <v>0</v>
      </c>
      <c r="R58" s="17">
        <f>(_xlfn.CEILING.MATH((J58*J58*2)/72))*B58*C58/(E58*D58)</f>
        <v>0</v>
      </c>
      <c r="S58" s="25">
        <f t="shared" si="5"/>
        <v>0</v>
      </c>
    </row>
    <row r="59" spans="1:19" x14ac:dyDescent="0.25">
      <c r="A59" s="24" t="s">
        <v>33</v>
      </c>
      <c r="B59" s="17">
        <v>1024</v>
      </c>
      <c r="C59" s="17">
        <v>2048</v>
      </c>
      <c r="D59" s="17">
        <v>32</v>
      </c>
      <c r="E59" s="17">
        <f t="shared" si="6"/>
        <v>2048</v>
      </c>
      <c r="F59" s="17">
        <v>14</v>
      </c>
      <c r="G59" s="17">
        <v>14</v>
      </c>
      <c r="H59" s="17">
        <v>7</v>
      </c>
      <c r="I59" s="17">
        <v>7</v>
      </c>
      <c r="J59" s="18">
        <v>1</v>
      </c>
      <c r="K59" s="17">
        <v>3</v>
      </c>
      <c r="L59" s="17">
        <v>3</v>
      </c>
      <c r="M59" s="17">
        <f t="shared" si="2"/>
        <v>1</v>
      </c>
      <c r="N59" s="17">
        <f t="shared" si="3"/>
        <v>196</v>
      </c>
      <c r="O59" s="17">
        <f t="shared" si="4"/>
        <v>288</v>
      </c>
      <c r="P59" s="17">
        <f>D77*O59/9</f>
        <v>5632</v>
      </c>
      <c r="Q59" s="17">
        <f t="shared" si="1"/>
        <v>4</v>
      </c>
      <c r="R59" s="17">
        <f>(_xlfn.CEILING.MATH((J59*J59*2)/72))*B59*C59/(E59*D59)</f>
        <v>32</v>
      </c>
      <c r="S59" s="25">
        <f t="shared" si="5"/>
        <v>73728</v>
      </c>
    </row>
    <row r="60" spans="1:19" x14ac:dyDescent="0.25">
      <c r="A60" s="24" t="s">
        <v>33</v>
      </c>
      <c r="B60" s="17">
        <v>1024</v>
      </c>
      <c r="C60" s="17">
        <v>512</v>
      </c>
      <c r="D60" s="17">
        <v>32</v>
      </c>
      <c r="E60" s="17">
        <f t="shared" si="6"/>
        <v>512</v>
      </c>
      <c r="F60" s="17">
        <v>14</v>
      </c>
      <c r="G60" s="17">
        <v>14</v>
      </c>
      <c r="H60" s="17">
        <v>7</v>
      </c>
      <c r="I60" s="17">
        <v>7</v>
      </c>
      <c r="J60" s="18">
        <v>1</v>
      </c>
      <c r="K60" s="17">
        <v>3</v>
      </c>
      <c r="L60" s="17">
        <v>3</v>
      </c>
      <c r="M60" s="17">
        <f t="shared" si="2"/>
        <v>1</v>
      </c>
      <c r="N60" s="17">
        <f t="shared" si="3"/>
        <v>196</v>
      </c>
      <c r="O60" s="17">
        <f t="shared" si="4"/>
        <v>288</v>
      </c>
      <c r="P60" s="17">
        <f>D77*O60/9</f>
        <v>5632</v>
      </c>
      <c r="Q60" s="17">
        <f t="shared" si="1"/>
        <v>4</v>
      </c>
      <c r="R60" s="17">
        <f>(_xlfn.CEILING.MATH((J60*J60*2)/72))*B60*C60/(E60*D60)</f>
        <v>32</v>
      </c>
      <c r="S60" s="25">
        <f t="shared" si="5"/>
        <v>73728</v>
      </c>
    </row>
    <row r="61" spans="1:19" x14ac:dyDescent="0.25">
      <c r="A61" s="24" t="s">
        <v>33</v>
      </c>
      <c r="B61" s="17">
        <v>512</v>
      </c>
      <c r="C61" s="17">
        <v>512</v>
      </c>
      <c r="D61" s="17">
        <v>32</v>
      </c>
      <c r="E61" s="17">
        <f t="shared" si="6"/>
        <v>512</v>
      </c>
      <c r="F61" s="17">
        <v>7</v>
      </c>
      <c r="G61" s="17">
        <v>7</v>
      </c>
      <c r="H61" s="17">
        <v>7</v>
      </c>
      <c r="I61" s="17">
        <v>7</v>
      </c>
      <c r="J61" s="19">
        <v>3</v>
      </c>
      <c r="K61" s="17">
        <v>3</v>
      </c>
      <c r="L61" s="17">
        <v>3</v>
      </c>
      <c r="M61" s="17">
        <f t="shared" si="2"/>
        <v>1</v>
      </c>
      <c r="N61" s="17">
        <f t="shared" si="3"/>
        <v>49</v>
      </c>
      <c r="O61" s="17">
        <f t="shared" si="4"/>
        <v>144</v>
      </c>
      <c r="P61" s="17">
        <f>D77*O61/9</f>
        <v>2816</v>
      </c>
      <c r="Q61" s="17">
        <f t="shared" si="1"/>
        <v>6</v>
      </c>
      <c r="R61" s="17">
        <f>(_xlfn.CEILING.MATH((J61*J61*2)/72))*B61*C61/(E61*D61*4)</f>
        <v>4</v>
      </c>
      <c r="S61" s="25">
        <f t="shared" si="5"/>
        <v>36864</v>
      </c>
    </row>
    <row r="62" spans="1:19" x14ac:dyDescent="0.25">
      <c r="A62" s="24" t="s">
        <v>33</v>
      </c>
      <c r="B62" s="17">
        <v>512</v>
      </c>
      <c r="C62" s="17">
        <v>2048</v>
      </c>
      <c r="D62" s="17">
        <v>8</v>
      </c>
      <c r="E62" s="17">
        <f t="shared" si="6"/>
        <v>2048</v>
      </c>
      <c r="F62" s="17">
        <v>7</v>
      </c>
      <c r="G62" s="17">
        <v>7</v>
      </c>
      <c r="H62" s="17">
        <v>7</v>
      </c>
      <c r="I62" s="17">
        <v>7</v>
      </c>
      <c r="J62" s="19">
        <v>1</v>
      </c>
      <c r="K62" s="17">
        <v>3</v>
      </c>
      <c r="L62" s="17">
        <v>3</v>
      </c>
      <c r="M62" s="17">
        <f t="shared" si="2"/>
        <v>1</v>
      </c>
      <c r="N62" s="17">
        <f t="shared" si="3"/>
        <v>49</v>
      </c>
      <c r="O62" s="17">
        <f t="shared" si="4"/>
        <v>576</v>
      </c>
      <c r="P62" s="17">
        <f>D77*O62/9</f>
        <v>11264</v>
      </c>
      <c r="Q62" s="17">
        <f t="shared" si="1"/>
        <v>8</v>
      </c>
      <c r="R62" s="17">
        <f>(_xlfn.CEILING.MATH((J62*J62*2)/72))*B62*C62/(E62*D62)</f>
        <v>64</v>
      </c>
      <c r="S62" s="25">
        <f t="shared" si="5"/>
        <v>36864</v>
      </c>
    </row>
    <row r="63" spans="1:19" x14ac:dyDescent="0.25">
      <c r="A63" s="24" t="s">
        <v>35</v>
      </c>
      <c r="B63" s="17">
        <v>2048</v>
      </c>
      <c r="C63" s="17">
        <v>2048</v>
      </c>
      <c r="D63" s="17">
        <v>8</v>
      </c>
      <c r="E63" s="17">
        <f t="shared" si="6"/>
        <v>2048</v>
      </c>
      <c r="F63" s="17">
        <v>7</v>
      </c>
      <c r="G63" s="17">
        <v>7</v>
      </c>
      <c r="H63" s="17">
        <v>7</v>
      </c>
      <c r="I63" s="17">
        <v>7</v>
      </c>
      <c r="J63" s="21"/>
      <c r="K63" s="17"/>
      <c r="L63" s="17"/>
      <c r="M63" s="17"/>
      <c r="N63" s="17">
        <v>0</v>
      </c>
      <c r="O63" s="17">
        <f t="shared" si="4"/>
        <v>0</v>
      </c>
      <c r="P63" s="17">
        <f>D77*O63/9</f>
        <v>0</v>
      </c>
      <c r="Q63" s="17">
        <f t="shared" si="1"/>
        <v>0</v>
      </c>
      <c r="R63" s="17">
        <f>(_xlfn.CEILING.MATH((J63*J63*2)/72))*B63*C63/(E63*D63)</f>
        <v>0</v>
      </c>
      <c r="S63" s="25">
        <f t="shared" si="5"/>
        <v>0</v>
      </c>
    </row>
    <row r="64" spans="1:19" x14ac:dyDescent="0.25">
      <c r="A64" s="24" t="s">
        <v>33</v>
      </c>
      <c r="B64" s="17">
        <v>2048</v>
      </c>
      <c r="C64" s="17">
        <v>512</v>
      </c>
      <c r="D64" s="17">
        <v>8</v>
      </c>
      <c r="E64" s="17">
        <f t="shared" si="6"/>
        <v>512</v>
      </c>
      <c r="F64" s="17">
        <v>7</v>
      </c>
      <c r="G64" s="17">
        <v>7</v>
      </c>
      <c r="H64" s="17">
        <v>7</v>
      </c>
      <c r="I64" s="17">
        <v>7</v>
      </c>
      <c r="J64" s="18">
        <v>1</v>
      </c>
      <c r="K64" s="17">
        <v>3</v>
      </c>
      <c r="L64" s="17">
        <v>3</v>
      </c>
      <c r="M64" s="17">
        <f t="shared" si="2"/>
        <v>1</v>
      </c>
      <c r="N64" s="17">
        <f t="shared" si="3"/>
        <v>49</v>
      </c>
      <c r="O64" s="17">
        <f t="shared" si="4"/>
        <v>2304</v>
      </c>
      <c r="P64" s="17">
        <f>D77*O64/9</f>
        <v>45056</v>
      </c>
      <c r="Q64" s="17">
        <f t="shared" si="1"/>
        <v>32</v>
      </c>
      <c r="R64" s="17">
        <f>(_xlfn.CEILING.MATH((J64*J64*2)/72))*B64*C64/(E64*D64)</f>
        <v>256</v>
      </c>
      <c r="S64" s="25">
        <f t="shared" si="5"/>
        <v>147456</v>
      </c>
    </row>
    <row r="65" spans="1:19" x14ac:dyDescent="0.25">
      <c r="A65" s="24" t="s">
        <v>33</v>
      </c>
      <c r="B65" s="17">
        <v>512</v>
      </c>
      <c r="C65" s="17">
        <v>512</v>
      </c>
      <c r="D65" s="17">
        <v>8</v>
      </c>
      <c r="E65" s="17">
        <f t="shared" si="6"/>
        <v>512</v>
      </c>
      <c r="F65" s="17">
        <v>7</v>
      </c>
      <c r="G65" s="17">
        <v>7</v>
      </c>
      <c r="H65" s="17">
        <v>7</v>
      </c>
      <c r="I65" s="17">
        <v>7</v>
      </c>
      <c r="J65" s="19">
        <v>3</v>
      </c>
      <c r="K65" s="17">
        <v>3</v>
      </c>
      <c r="L65" s="17">
        <v>3</v>
      </c>
      <c r="M65" s="17">
        <f t="shared" si="2"/>
        <v>1</v>
      </c>
      <c r="N65" s="17">
        <f t="shared" si="3"/>
        <v>49</v>
      </c>
      <c r="O65" s="17">
        <f t="shared" si="4"/>
        <v>576</v>
      </c>
      <c r="P65" s="17">
        <f>D77*O65/9</f>
        <v>11264</v>
      </c>
      <c r="Q65" s="17">
        <f t="shared" si="1"/>
        <v>24</v>
      </c>
      <c r="R65" s="17">
        <f>(_xlfn.CEILING.MATH((J65*J65*2)/72))*B65*C65/(E65*D65*4)</f>
        <v>16</v>
      </c>
      <c r="S65" s="25">
        <f t="shared" si="5"/>
        <v>36864</v>
      </c>
    </row>
    <row r="66" spans="1:19" x14ac:dyDescent="0.25">
      <c r="A66" s="24" t="s">
        <v>33</v>
      </c>
      <c r="B66" s="17">
        <v>512</v>
      </c>
      <c r="C66" s="17">
        <v>2048</v>
      </c>
      <c r="D66" s="17">
        <v>8</v>
      </c>
      <c r="E66" s="17">
        <v>1024</v>
      </c>
      <c r="F66" s="17">
        <v>7</v>
      </c>
      <c r="G66" s="17">
        <v>7</v>
      </c>
      <c r="H66" s="17">
        <v>7</v>
      </c>
      <c r="I66" s="17">
        <v>7</v>
      </c>
      <c r="J66" s="19">
        <v>1</v>
      </c>
      <c r="K66" s="17">
        <v>3</v>
      </c>
      <c r="L66" s="17">
        <v>3</v>
      </c>
      <c r="M66" s="17">
        <f t="shared" si="2"/>
        <v>1</v>
      </c>
      <c r="N66" s="17">
        <f t="shared" si="3"/>
        <v>49</v>
      </c>
      <c r="O66" s="17">
        <f t="shared" si="4"/>
        <v>1152</v>
      </c>
      <c r="P66" s="17">
        <f>D77*O66/9</f>
        <v>22528</v>
      </c>
      <c r="Q66" s="17">
        <f t="shared" si="1"/>
        <v>8</v>
      </c>
      <c r="R66" s="17">
        <f>(_xlfn.CEILING.MATH((J66*J66*2)/72))*B66*C66/(E66*D66)</f>
        <v>128</v>
      </c>
      <c r="S66" s="25">
        <f t="shared" si="5"/>
        <v>36864</v>
      </c>
    </row>
    <row r="67" spans="1:19" x14ac:dyDescent="0.25">
      <c r="A67" s="24" t="s">
        <v>35</v>
      </c>
      <c r="B67" s="17">
        <v>2048</v>
      </c>
      <c r="C67" s="17">
        <v>2048</v>
      </c>
      <c r="D67" s="17">
        <v>8</v>
      </c>
      <c r="E67" s="17">
        <v>1024</v>
      </c>
      <c r="F67" s="17">
        <v>7</v>
      </c>
      <c r="G67" s="17">
        <v>7</v>
      </c>
      <c r="H67" s="17">
        <v>7</v>
      </c>
      <c r="I67" s="17">
        <v>7</v>
      </c>
      <c r="J67" s="21"/>
      <c r="K67" s="17"/>
      <c r="L67" s="17"/>
      <c r="M67" s="17"/>
      <c r="N67" s="17">
        <v>0</v>
      </c>
      <c r="O67" s="17">
        <f t="shared" si="4"/>
        <v>0</v>
      </c>
      <c r="P67" s="17">
        <f>D77*O67/9</f>
        <v>0</v>
      </c>
      <c r="Q67" s="17">
        <f t="shared" ref="Q67:Q70" si="7">0.5*J67*_xlfn.CEILING.MATH(B67/(4*D67))</f>
        <v>0</v>
      </c>
      <c r="R67" s="17">
        <f>(_xlfn.CEILING.MATH((J67*J67*2)/72))*B67*C67/(E67*D67)</f>
        <v>0</v>
      </c>
      <c r="S67" s="25">
        <f t="shared" si="5"/>
        <v>0</v>
      </c>
    </row>
    <row r="68" spans="1:19" x14ac:dyDescent="0.25">
      <c r="A68" s="24" t="s">
        <v>33</v>
      </c>
      <c r="B68" s="17">
        <v>2048</v>
      </c>
      <c r="C68" s="17">
        <v>512</v>
      </c>
      <c r="D68" s="17">
        <v>5</v>
      </c>
      <c r="E68" s="17">
        <v>115</v>
      </c>
      <c r="F68" s="17">
        <v>7</v>
      </c>
      <c r="G68" s="17">
        <v>7</v>
      </c>
      <c r="H68" s="17">
        <v>7</v>
      </c>
      <c r="I68" s="17">
        <v>7</v>
      </c>
      <c r="J68" s="18">
        <v>1</v>
      </c>
      <c r="K68" s="17">
        <v>3</v>
      </c>
      <c r="L68" s="17">
        <v>3</v>
      </c>
      <c r="M68" s="17">
        <f t="shared" si="2"/>
        <v>1</v>
      </c>
      <c r="N68" s="17">
        <f t="shared" si="3"/>
        <v>49</v>
      </c>
      <c r="O68" s="17">
        <f t="shared" si="4"/>
        <v>16412.49391304348</v>
      </c>
      <c r="P68" s="17">
        <f>D77*O68/9</f>
        <v>320955.43652173918</v>
      </c>
      <c r="Q68" s="17">
        <f t="shared" si="7"/>
        <v>51.5</v>
      </c>
      <c r="R68" s="17">
        <f>(_xlfn.CEILING.MATH((J68*J68*2)/72))*B68*C68/(E68*D68)</f>
        <v>1823.6104347826088</v>
      </c>
      <c r="S68" s="25">
        <f t="shared" si="5"/>
        <v>147456</v>
      </c>
    </row>
    <row r="69" spans="1:19" x14ac:dyDescent="0.25">
      <c r="A69" s="24" t="s">
        <v>33</v>
      </c>
      <c r="B69" s="17">
        <v>512</v>
      </c>
      <c r="C69" s="17">
        <v>512</v>
      </c>
      <c r="D69" s="17">
        <v>16</v>
      </c>
      <c r="E69" s="17">
        <v>128</v>
      </c>
      <c r="F69" s="17">
        <v>7</v>
      </c>
      <c r="G69" s="17">
        <v>7</v>
      </c>
      <c r="H69" s="17">
        <v>7</v>
      </c>
      <c r="I69" s="17">
        <v>7</v>
      </c>
      <c r="J69" s="19">
        <v>3</v>
      </c>
      <c r="K69" s="17">
        <v>3</v>
      </c>
      <c r="L69" s="17">
        <v>3</v>
      </c>
      <c r="M69" s="17">
        <f t="shared" si="2"/>
        <v>1</v>
      </c>
      <c r="N69" s="17">
        <f t="shared" si="3"/>
        <v>49</v>
      </c>
      <c r="O69" s="17">
        <f t="shared" si="4"/>
        <v>1152</v>
      </c>
      <c r="P69" s="17">
        <f>D77*O69/9</f>
        <v>22528</v>
      </c>
      <c r="Q69" s="17">
        <f t="shared" si="7"/>
        <v>12</v>
      </c>
      <c r="R69" s="17">
        <f>(_xlfn.CEILING.MATH((J69*J69*2)/72))*B69*C69/(E69*D69*4)</f>
        <v>32</v>
      </c>
      <c r="S69" s="25">
        <f t="shared" si="5"/>
        <v>36864</v>
      </c>
    </row>
    <row r="70" spans="1:19" x14ac:dyDescent="0.25">
      <c r="A70" s="24" t="s">
        <v>33</v>
      </c>
      <c r="B70" s="17">
        <v>512</v>
      </c>
      <c r="C70" s="17">
        <v>2048</v>
      </c>
      <c r="D70" s="17">
        <v>16</v>
      </c>
      <c r="E70" s="17">
        <v>1024</v>
      </c>
      <c r="F70" s="17">
        <v>7</v>
      </c>
      <c r="G70" s="17">
        <v>7</v>
      </c>
      <c r="H70" s="17">
        <v>7</v>
      </c>
      <c r="I70" s="17">
        <v>7</v>
      </c>
      <c r="J70" s="19">
        <v>1</v>
      </c>
      <c r="K70" s="17">
        <v>3</v>
      </c>
      <c r="L70" s="17">
        <v>3</v>
      </c>
      <c r="M70" s="17">
        <f t="shared" si="2"/>
        <v>1</v>
      </c>
      <c r="N70" s="17">
        <f t="shared" si="3"/>
        <v>49</v>
      </c>
      <c r="O70" s="17">
        <f t="shared" si="4"/>
        <v>576</v>
      </c>
      <c r="P70" s="17">
        <f>D77*O70/9</f>
        <v>11264</v>
      </c>
      <c r="Q70" s="17">
        <f t="shared" si="7"/>
        <v>4</v>
      </c>
      <c r="R70" s="17">
        <f>(_xlfn.CEILING.MATH((J70*J70*2)/72))*B70*C70/(E70*D70)</f>
        <v>64</v>
      </c>
      <c r="S70" s="25">
        <f t="shared" si="5"/>
        <v>36864</v>
      </c>
    </row>
    <row r="71" spans="1:19" x14ac:dyDescent="0.25">
      <c r="A71" s="24" t="s">
        <v>35</v>
      </c>
      <c r="B71" s="17">
        <v>2048</v>
      </c>
      <c r="C71" s="17">
        <v>2048</v>
      </c>
      <c r="D71" s="17">
        <v>4</v>
      </c>
      <c r="E71" s="17">
        <f t="shared" si="6"/>
        <v>2048</v>
      </c>
      <c r="F71" s="17">
        <v>7</v>
      </c>
      <c r="G71" s="17">
        <v>7</v>
      </c>
      <c r="H71" s="17">
        <v>7</v>
      </c>
      <c r="I71" s="17">
        <v>7</v>
      </c>
      <c r="J71" s="21"/>
      <c r="K71" s="17"/>
      <c r="L71" s="17"/>
      <c r="M71" s="17"/>
      <c r="N71" s="17">
        <v>0</v>
      </c>
      <c r="O71" s="17"/>
      <c r="P71" s="17">
        <f>D77*O71/9</f>
        <v>0</v>
      </c>
      <c r="Q71" s="17">
        <v>0</v>
      </c>
      <c r="R71" s="17">
        <v>0</v>
      </c>
      <c r="S71" s="25">
        <f t="shared" ref="S71" si="8">B71*L71*L71*8</f>
        <v>0</v>
      </c>
    </row>
    <row r="72" spans="1:19" ht="15.75" thickBot="1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7">
        <f>MAX(O2:O71)</f>
        <v>16412.49391304348</v>
      </c>
      <c r="P72" s="27">
        <f>MAX(P2:P71)</f>
        <v>320955.43652173918</v>
      </c>
      <c r="Q72" s="3">
        <f>MAX(Q2:Q71)</f>
        <v>51.5</v>
      </c>
      <c r="R72" s="27">
        <f>MAX(R2:R71)</f>
        <v>1823.6104347826088</v>
      </c>
      <c r="S72" s="28">
        <f>MAX(S2:S71)</f>
        <v>147456</v>
      </c>
    </row>
    <row r="73" spans="1:1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5" t="s">
        <v>36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15.75" thickBot="1" x14ac:dyDescent="0.3"/>
    <row r="76" spans="1:19" x14ac:dyDescent="0.25">
      <c r="A76" s="1" t="s">
        <v>14</v>
      </c>
      <c r="B76" s="1">
        <v>500000000</v>
      </c>
      <c r="C76" s="7" t="s">
        <v>18</v>
      </c>
      <c r="D76" s="8" t="s">
        <v>19</v>
      </c>
      <c r="E76" s="9" t="s">
        <v>32</v>
      </c>
      <c r="F76" s="10"/>
    </row>
    <row r="77" spans="1:19" x14ac:dyDescent="0.25">
      <c r="A77" s="1" t="s">
        <v>15</v>
      </c>
      <c r="B77" s="1">
        <f>2*O72*B76/1000000000000</f>
        <v>16.41249391304348</v>
      </c>
      <c r="C77" s="11" t="s">
        <v>23</v>
      </c>
      <c r="D77" s="6">
        <v>176</v>
      </c>
      <c r="E77" s="5" t="s">
        <v>29</v>
      </c>
      <c r="F77" s="12">
        <v>178000</v>
      </c>
    </row>
    <row r="78" spans="1:19" ht="15.75" thickBot="1" x14ac:dyDescent="0.3">
      <c r="A78" s="1" t="s">
        <v>16</v>
      </c>
      <c r="B78" s="1">
        <f>(P72/(F77*4))*100</f>
        <v>45.078010747435279</v>
      </c>
      <c r="C78" s="2"/>
      <c r="D78" s="3"/>
      <c r="E78" s="13" t="s">
        <v>39</v>
      </c>
      <c r="F78" s="14">
        <v>1880</v>
      </c>
    </row>
    <row r="79" spans="1:19" x14ac:dyDescent="0.25">
      <c r="A79" s="1" t="s">
        <v>17</v>
      </c>
      <c r="B79" s="29">
        <f>(Q72+R72)*100/( F78)</f>
        <v>99.739916743755785</v>
      </c>
      <c r="C79" s="1" t="s">
        <v>25</v>
      </c>
    </row>
    <row r="81" spans="1:5" x14ac:dyDescent="0.25">
      <c r="D81" s="1" t="s">
        <v>26</v>
      </c>
    </row>
    <row r="82" spans="1:5" x14ac:dyDescent="0.25">
      <c r="A82" s="4" t="s">
        <v>20</v>
      </c>
      <c r="B82" s="4" t="s">
        <v>21</v>
      </c>
      <c r="C82" s="4" t="s">
        <v>22</v>
      </c>
      <c r="D82" s="4" t="s">
        <v>27</v>
      </c>
      <c r="E82" s="4" t="s">
        <v>24</v>
      </c>
    </row>
    <row r="83" spans="1:5" x14ac:dyDescent="0.25">
      <c r="A83" s="4" t="s">
        <v>33</v>
      </c>
      <c r="B83" s="4">
        <f>P2*100/(F77*4)</f>
        <v>42.714606741573036</v>
      </c>
      <c r="C83" s="4"/>
      <c r="D83" s="4">
        <f>(Q2+R2)*100/( F78)</f>
        <v>20.611702127659573</v>
      </c>
      <c r="E83" s="4"/>
    </row>
    <row r="84" spans="1:5" x14ac:dyDescent="0.25">
      <c r="A84" s="4" t="s">
        <v>34</v>
      </c>
      <c r="B84" s="4">
        <f>P3*100/(F77*4)</f>
        <v>3.1640449438202247</v>
      </c>
      <c r="C84" s="4"/>
      <c r="D84" s="4">
        <f>(Q3+R3)*100/( F78)</f>
        <v>8.085106382978724</v>
      </c>
      <c r="E84" s="4"/>
    </row>
    <row r="85" spans="1:5" x14ac:dyDescent="0.25">
      <c r="A85" s="4" t="s">
        <v>33</v>
      </c>
      <c r="B85" s="4">
        <f>P4*100/(F77*4)</f>
        <v>3.1640449438202247</v>
      </c>
      <c r="C85" s="4"/>
      <c r="D85" s="4">
        <f>(Q4+R4)*100/( F78)</f>
        <v>7.2340425531914896</v>
      </c>
      <c r="E85" s="4"/>
    </row>
    <row r="86" spans="1:5" x14ac:dyDescent="0.25">
      <c r="A86" s="4" t="s">
        <v>33</v>
      </c>
      <c r="B86" s="4">
        <f>P5*100/(F77*4)</f>
        <v>3.1640449438202247</v>
      </c>
      <c r="C86" s="4"/>
      <c r="D86" s="4">
        <f>(Q5+R5)*100/( F78)</f>
        <v>7.2340425531914896</v>
      </c>
      <c r="E86" s="4"/>
    </row>
    <row r="87" spans="1:5" x14ac:dyDescent="0.25">
      <c r="A87" s="4" t="s">
        <v>33</v>
      </c>
      <c r="B87" s="4">
        <f>P6*100/(F77*4)</f>
        <v>3.1640449438202247</v>
      </c>
      <c r="C87" s="4"/>
      <c r="D87" s="4">
        <f>(Q6+R6)*100/( F78)</f>
        <v>2.978723404255319</v>
      </c>
      <c r="E87" s="4"/>
    </row>
    <row r="88" spans="1:5" x14ac:dyDescent="0.25">
      <c r="A88" s="4" t="s">
        <v>33</v>
      </c>
      <c r="B88" s="4">
        <f>P7*100/(F77*4)</f>
        <v>3.1640449438202247</v>
      </c>
      <c r="C88" s="4"/>
      <c r="D88" s="4">
        <f>(Q7+R7)*100/( F78)</f>
        <v>7.2340425531914896</v>
      </c>
      <c r="E88" s="4"/>
    </row>
    <row r="89" spans="1:5" x14ac:dyDescent="0.25">
      <c r="A89" s="4" t="s">
        <v>35</v>
      </c>
      <c r="B89" s="4">
        <f>P8*100/(F77*4)</f>
        <v>0</v>
      </c>
      <c r="C89" s="4"/>
      <c r="D89" s="4">
        <f>(Q8+R8)*100/( F78)</f>
        <v>0</v>
      </c>
      <c r="E89" s="4"/>
    </row>
    <row r="90" spans="1:5" x14ac:dyDescent="0.25">
      <c r="A90" s="4" t="s">
        <v>33</v>
      </c>
      <c r="B90" s="4">
        <f>P9*100/(F77*4)</f>
        <v>12.656179775280899</v>
      </c>
      <c r="C90" s="4"/>
      <c r="D90" s="4">
        <f>(Q9+R9)*100/( F78)</f>
        <v>28.936170212765958</v>
      </c>
      <c r="E90" s="4"/>
    </row>
    <row r="91" spans="1:5" x14ac:dyDescent="0.25">
      <c r="A91" s="4" t="s">
        <v>33</v>
      </c>
      <c r="B91" s="4">
        <f>P10*100/(F77*4)</f>
        <v>3.1640449438202247</v>
      </c>
      <c r="C91" s="4"/>
      <c r="D91" s="4">
        <f>(Q10+R10)*100/( F78)</f>
        <v>2.978723404255319</v>
      </c>
      <c r="E91" s="4"/>
    </row>
    <row r="92" spans="1:5" x14ac:dyDescent="0.25">
      <c r="A92" s="4" t="s">
        <v>33</v>
      </c>
      <c r="B92" s="4">
        <f>P11*100/(F77*4)</f>
        <v>1.5820224719101124</v>
      </c>
      <c r="C92" s="4"/>
      <c r="D92" s="4">
        <f>(Q11+R11)*100/( F78)</f>
        <v>3.8297872340425534</v>
      </c>
      <c r="E92" s="4"/>
    </row>
    <row r="93" spans="1:5" x14ac:dyDescent="0.25">
      <c r="A93" s="4" t="s">
        <v>35</v>
      </c>
      <c r="B93" s="4">
        <f>P12*100/(F77*4)</f>
        <v>0</v>
      </c>
      <c r="C93" s="4"/>
      <c r="D93" s="4">
        <f>(Q12+R12)*100/( F78)</f>
        <v>0</v>
      </c>
      <c r="E93" s="4"/>
    </row>
    <row r="94" spans="1:5" x14ac:dyDescent="0.25">
      <c r="A94" s="4" t="s">
        <v>33</v>
      </c>
      <c r="B94" s="4">
        <f>P13*100/(F77*4)</f>
        <v>6.3280898876404494</v>
      </c>
      <c r="C94" s="4"/>
      <c r="D94" s="4">
        <f>(Q13+R13)*100/( F78)</f>
        <v>15.319148936170214</v>
      </c>
      <c r="E94" s="4"/>
    </row>
    <row r="95" spans="1:5" x14ac:dyDescent="0.25">
      <c r="A95" s="4" t="s">
        <v>33</v>
      </c>
      <c r="B95" s="4">
        <f>P14*100/(F77*4)</f>
        <v>1.5820224719101124</v>
      </c>
      <c r="C95" s="4"/>
      <c r="D95" s="4">
        <f>(Q14+R14)*100/( F78)</f>
        <v>2.1276595744680851</v>
      </c>
      <c r="E95" s="4"/>
    </row>
    <row r="96" spans="1:5" x14ac:dyDescent="0.25">
      <c r="A96" s="4" t="s">
        <v>33</v>
      </c>
      <c r="B96" s="4">
        <f>P15*100/(F77*4)</f>
        <v>0.19775280898876405</v>
      </c>
      <c r="C96" s="4"/>
      <c r="D96" s="4">
        <f>(Q15+R15)*100/( F78)</f>
        <v>0.47872340425531917</v>
      </c>
      <c r="E96" s="4"/>
    </row>
    <row r="97" spans="1:5" x14ac:dyDescent="0.25">
      <c r="A97" s="4" t="s">
        <v>35</v>
      </c>
      <c r="B97" s="4">
        <f>P16*100/(F77*4)</f>
        <v>0</v>
      </c>
      <c r="C97" s="4"/>
      <c r="D97" s="4">
        <f>(Q16+R16)*100/( F78)</f>
        <v>0</v>
      </c>
      <c r="E97" s="4"/>
    </row>
    <row r="98" spans="1:5" x14ac:dyDescent="0.25">
      <c r="A98" s="4" t="s">
        <v>33</v>
      </c>
      <c r="B98" s="4">
        <f>P17*100/(F77*4)</f>
        <v>0.79101123595505618</v>
      </c>
      <c r="C98" s="4"/>
      <c r="D98" s="4">
        <f>(Q17+R17)*100/( F78)</f>
        <v>1.9148936170212767</v>
      </c>
      <c r="E98" s="4"/>
    </row>
    <row r="99" spans="1:5" x14ac:dyDescent="0.25">
      <c r="A99" s="4" t="s">
        <v>33</v>
      </c>
      <c r="B99" s="4">
        <f>P18*100/(F77*4)</f>
        <v>0.79101123595505618</v>
      </c>
      <c r="C99" s="4"/>
      <c r="D99" s="4">
        <f>(Q18+R18)*100/( F78)</f>
        <v>1.9148936170212767</v>
      </c>
      <c r="E99" s="4"/>
    </row>
    <row r="100" spans="1:5" x14ac:dyDescent="0.25">
      <c r="A100" s="4" t="s">
        <v>33</v>
      </c>
      <c r="B100" s="4">
        <f>P19*100/(F77*4)</f>
        <v>0.39550561797752809</v>
      </c>
      <c r="C100" s="4"/>
      <c r="D100" s="4">
        <f>(Q19+R19)*100/( F78)</f>
        <v>0.53191489361702127</v>
      </c>
      <c r="E100" s="4"/>
    </row>
    <row r="101" spans="1:5" x14ac:dyDescent="0.25">
      <c r="A101" s="4" t="s">
        <v>33</v>
      </c>
      <c r="B101" s="4">
        <f>P20*100/(F77*4)</f>
        <v>0.39550561797752809</v>
      </c>
      <c r="C101" s="4"/>
      <c r="D101" s="4">
        <f>(Q20+R20)*100/( F78)</f>
        <v>0.95744680851063835</v>
      </c>
      <c r="E101" s="4"/>
    </row>
    <row r="102" spans="1:5" x14ac:dyDescent="0.25">
      <c r="A102" s="4" t="s">
        <v>35</v>
      </c>
      <c r="B102" s="4">
        <f>P21*100/(F77*4)</f>
        <v>0</v>
      </c>
      <c r="C102" s="4"/>
      <c r="D102" s="4">
        <f>(Q21+R21)*100/( F78)</f>
        <v>0</v>
      </c>
      <c r="E102" s="4"/>
    </row>
    <row r="103" spans="1:5" x14ac:dyDescent="0.25">
      <c r="A103" s="4" t="s">
        <v>33</v>
      </c>
      <c r="B103" s="4">
        <f>P22*100/(F77*4)</f>
        <v>1.5820224719101124</v>
      </c>
      <c r="C103" s="4"/>
      <c r="D103" s="4">
        <f>(Q22+R22)*100/( F78)</f>
        <v>3.8297872340425534</v>
      </c>
      <c r="E103" s="4"/>
    </row>
    <row r="104" spans="1:5" x14ac:dyDescent="0.25">
      <c r="A104" s="4" t="s">
        <v>33</v>
      </c>
      <c r="B104" s="4">
        <f>P23*100/(F77*4)</f>
        <v>0.39550561797752809</v>
      </c>
      <c r="C104" s="4"/>
      <c r="D104" s="4">
        <f>(Q23+R23)*100/( F78)</f>
        <v>0.53191489361702127</v>
      </c>
      <c r="E104" s="4"/>
    </row>
    <row r="105" spans="1:5" x14ac:dyDescent="0.25">
      <c r="A105" s="4" t="s">
        <v>33</v>
      </c>
      <c r="B105" s="4">
        <f>P24*100/(F77*4)</f>
        <v>0.39550561797752809</v>
      </c>
      <c r="C105" s="4"/>
      <c r="D105" s="4">
        <f>(Q24+R24)*100/( F78)</f>
        <v>0.95744680851063835</v>
      </c>
      <c r="E105" s="4"/>
    </row>
    <row r="106" spans="1:5" x14ac:dyDescent="0.25">
      <c r="A106" s="4" t="s">
        <v>35</v>
      </c>
      <c r="B106" s="4">
        <f>P25*100/(F77*4)</f>
        <v>0</v>
      </c>
      <c r="C106" s="4"/>
      <c r="D106" s="4">
        <f>(Q25+R25)*100/( F78)</f>
        <v>0</v>
      </c>
      <c r="E106" s="4"/>
    </row>
    <row r="107" spans="1:5" x14ac:dyDescent="0.25">
      <c r="A107" s="4" t="s">
        <v>33</v>
      </c>
      <c r="B107" s="4">
        <f>P26*100/(F77*4)</f>
        <v>1.5820224719101124</v>
      </c>
      <c r="C107" s="4"/>
      <c r="D107" s="4">
        <f>(Q26+R26)*100/( F78)</f>
        <v>3.8297872340425534</v>
      </c>
      <c r="E107" s="4"/>
    </row>
    <row r="108" spans="1:5" x14ac:dyDescent="0.25">
      <c r="A108" s="4" t="s">
        <v>33</v>
      </c>
      <c r="B108" s="4">
        <f>P27*100/(F77*4)</f>
        <v>0.39550561797752809</v>
      </c>
      <c r="C108" s="4"/>
      <c r="D108" s="4">
        <f>(Q27+R27)*100/( F78)</f>
        <v>0.53191489361702127</v>
      </c>
      <c r="E108" s="4"/>
    </row>
    <row r="109" spans="1:5" x14ac:dyDescent="0.25">
      <c r="A109" s="4" t="s">
        <v>33</v>
      </c>
      <c r="B109" s="4">
        <f>P28*100/(F77*4)</f>
        <v>0.39550561797752809</v>
      </c>
      <c r="C109" s="4"/>
      <c r="D109" s="4">
        <f>(Q28+R28)*100/( F78)</f>
        <v>0.95744680851063835</v>
      </c>
      <c r="E109" s="4"/>
    </row>
    <row r="110" spans="1:5" x14ac:dyDescent="0.25">
      <c r="A110" s="4" t="s">
        <v>35</v>
      </c>
      <c r="B110" s="4">
        <f>P29*100/(F77*4)</f>
        <v>0</v>
      </c>
      <c r="C110" s="4"/>
      <c r="D110" s="4">
        <f>(Q29+R29)*100/( F78)</f>
        <v>0</v>
      </c>
      <c r="E110" s="4"/>
    </row>
    <row r="111" spans="1:5" x14ac:dyDescent="0.25">
      <c r="A111" s="4" t="s">
        <v>33</v>
      </c>
      <c r="B111" s="4">
        <f>P30*100/(F77*4)</f>
        <v>1.5820224719101124</v>
      </c>
      <c r="C111" s="4"/>
      <c r="D111" s="4">
        <f>(Q30+R30)*100/( F78)</f>
        <v>3.8297872340425534</v>
      </c>
      <c r="E111" s="4"/>
    </row>
    <row r="112" spans="1:5" x14ac:dyDescent="0.25">
      <c r="A112" s="4" t="s">
        <v>33</v>
      </c>
      <c r="B112" s="4">
        <f>P31*100/(F77*4)</f>
        <v>0.39550561797752809</v>
      </c>
      <c r="C112" s="4"/>
      <c r="D112" s="4">
        <f>(Q31+R31)*100/( F78)</f>
        <v>0.53191489361702127</v>
      </c>
      <c r="E112" s="4"/>
    </row>
    <row r="113" spans="1:5" x14ac:dyDescent="0.25">
      <c r="A113" s="4" t="s">
        <v>33</v>
      </c>
      <c r="B113" s="4">
        <f>P32*100/(F77*4)</f>
        <v>0.39550561797752809</v>
      </c>
      <c r="C113" s="4"/>
      <c r="D113" s="4">
        <f>(Q32+R32)*100/( F78)</f>
        <v>0.95744680851063835</v>
      </c>
      <c r="E113" s="4"/>
    </row>
    <row r="114" spans="1:5" x14ac:dyDescent="0.25">
      <c r="A114" s="4" t="s">
        <v>35</v>
      </c>
      <c r="B114" s="4">
        <f>P33*100/(F77*4)</f>
        <v>0</v>
      </c>
      <c r="C114" s="4"/>
      <c r="D114" s="4">
        <f>(Q33+R33)*100/( F78)</f>
        <v>0</v>
      </c>
      <c r="E114" s="4"/>
    </row>
    <row r="115" spans="1:5" x14ac:dyDescent="0.25">
      <c r="A115" s="4" t="s">
        <v>33</v>
      </c>
      <c r="B115" s="4">
        <f>P34*100/(F77*4)</f>
        <v>1.5820224719101124</v>
      </c>
      <c r="C115" s="4"/>
      <c r="D115" s="4">
        <f>(Q34+R34)*100/( F78)</f>
        <v>3.8297872340425534</v>
      </c>
      <c r="E115" s="4"/>
    </row>
    <row r="116" spans="1:5" x14ac:dyDescent="0.25">
      <c r="A116" s="4" t="s">
        <v>33</v>
      </c>
      <c r="B116" s="4">
        <f>P35*100/(F77*4)</f>
        <v>1.5820224719101124</v>
      </c>
      <c r="C116" s="4"/>
      <c r="D116" s="4">
        <f>(Q35+R35)*100/( F78)</f>
        <v>3.8297872340425534</v>
      </c>
      <c r="E116" s="4"/>
    </row>
    <row r="117" spans="1:5" x14ac:dyDescent="0.25">
      <c r="A117" s="4" t="s">
        <v>33</v>
      </c>
      <c r="B117" s="4">
        <f>P36*100/(F77*4)</f>
        <v>0.79101123595505618</v>
      </c>
      <c r="C117" s="4"/>
      <c r="D117" s="4">
        <f>(Q36+R36)*100/( F78)</f>
        <v>1.0638297872340425</v>
      </c>
      <c r="E117" s="4"/>
    </row>
    <row r="118" spans="1:5" x14ac:dyDescent="0.25">
      <c r="A118" s="4" t="s">
        <v>33</v>
      </c>
      <c r="B118" s="4">
        <f>P37*100/(F77*4)</f>
        <v>0.79101123595505618</v>
      </c>
      <c r="C118" s="4"/>
      <c r="D118" s="4">
        <f>(Q37+R37)*100/( F78)</f>
        <v>1.9148936170212767</v>
      </c>
      <c r="E118" s="4"/>
    </row>
    <row r="119" spans="1:5" x14ac:dyDescent="0.25">
      <c r="A119" s="4" t="s">
        <v>35</v>
      </c>
      <c r="B119" s="4">
        <f>P38*100/(F77*4)</f>
        <v>0</v>
      </c>
      <c r="C119" s="4"/>
      <c r="D119" s="4">
        <f>(Q38+R38)*100/( F78)</f>
        <v>0</v>
      </c>
      <c r="E119" s="4"/>
    </row>
    <row r="120" spans="1:5" x14ac:dyDescent="0.25">
      <c r="A120" s="4" t="s">
        <v>33</v>
      </c>
      <c r="B120" s="4">
        <f>P39*100/(F77*4)</f>
        <v>3.1640449438202247</v>
      </c>
      <c r="C120" s="4"/>
      <c r="D120" s="4">
        <f>(Q39+R39)*100/( F78)</f>
        <v>7.6595744680851068</v>
      </c>
      <c r="E120" s="4"/>
    </row>
    <row r="121" spans="1:5" x14ac:dyDescent="0.25">
      <c r="A121" s="4" t="s">
        <v>33</v>
      </c>
      <c r="B121" s="4">
        <f>P40*100/(F77*4)</f>
        <v>0.79101123595505618</v>
      </c>
      <c r="C121" s="4"/>
      <c r="D121" s="4">
        <f>(Q40+R40)*100/( F78)</f>
        <v>1.0638297872340425</v>
      </c>
      <c r="E121" s="4"/>
    </row>
    <row r="122" spans="1:5" x14ac:dyDescent="0.25">
      <c r="A122" s="4" t="s">
        <v>33</v>
      </c>
      <c r="B122" s="4">
        <f>P41*100/(F77*4)</f>
        <v>0.79101123595505618</v>
      </c>
      <c r="C122" s="4"/>
      <c r="D122" s="4">
        <f>(Q41+R41)*100/( F78)</f>
        <v>1.9148936170212767</v>
      </c>
      <c r="E122" s="4"/>
    </row>
    <row r="123" spans="1:5" x14ac:dyDescent="0.25">
      <c r="A123" s="4" t="s">
        <v>35</v>
      </c>
      <c r="B123" s="4">
        <f>P42*100/(F77*4)</f>
        <v>0</v>
      </c>
      <c r="C123" s="4"/>
      <c r="D123" s="4">
        <f>(Q42+R42)*100/( F78)</f>
        <v>0</v>
      </c>
      <c r="E123" s="4"/>
    </row>
    <row r="124" spans="1:5" x14ac:dyDescent="0.25">
      <c r="A124" s="4" t="s">
        <v>33</v>
      </c>
      <c r="B124" s="4">
        <f>P43*100/(F77*4)</f>
        <v>3.1640449438202247</v>
      </c>
      <c r="C124" s="4"/>
      <c r="D124" s="4">
        <f>(Q43+R43)*100/( F78)</f>
        <v>7.6595744680851068</v>
      </c>
      <c r="E124" s="4"/>
    </row>
    <row r="125" spans="1:5" x14ac:dyDescent="0.25">
      <c r="A125" s="4" t="s">
        <v>33</v>
      </c>
      <c r="B125" s="4">
        <f>P44*100/(F77*4)</f>
        <v>0.79101123595505618</v>
      </c>
      <c r="C125" s="4"/>
      <c r="D125" s="4">
        <f>(Q44+R44)*100/( F78)</f>
        <v>1.0638297872340425</v>
      </c>
      <c r="E125" s="4"/>
    </row>
    <row r="126" spans="1:5" x14ac:dyDescent="0.25">
      <c r="A126" s="4" t="s">
        <v>33</v>
      </c>
      <c r="B126" s="4">
        <f>P45*100/(F77*4)</f>
        <v>0.79101123595505618</v>
      </c>
      <c r="C126" s="4"/>
      <c r="D126" s="4">
        <f>(Q45+R45)*100/( F78)</f>
        <v>1.9148936170212767</v>
      </c>
      <c r="E126" s="4"/>
    </row>
    <row r="127" spans="1:5" x14ac:dyDescent="0.25">
      <c r="A127" s="4" t="s">
        <v>35</v>
      </c>
      <c r="B127" s="4">
        <f>P46*100/(F77*4)</f>
        <v>0</v>
      </c>
      <c r="C127" s="4"/>
      <c r="D127" s="4">
        <f>(Q46+R46)*100/( F78)</f>
        <v>0</v>
      </c>
      <c r="E127" s="4"/>
    </row>
    <row r="128" spans="1:5" x14ac:dyDescent="0.25">
      <c r="A128" s="4" t="s">
        <v>33</v>
      </c>
      <c r="B128" s="4">
        <f>P47*100/(F77*4)</f>
        <v>3.1640449438202247</v>
      </c>
      <c r="C128" s="4"/>
      <c r="D128" s="4">
        <f>(Q47+R47)*100/( F78)</f>
        <v>7.6595744680851068</v>
      </c>
      <c r="E128" s="4"/>
    </row>
    <row r="129" spans="1:5" x14ac:dyDescent="0.25">
      <c r="A129" s="4" t="s">
        <v>33</v>
      </c>
      <c r="B129" s="4">
        <f>P48*100/(F77*4)</f>
        <v>0.79101123595505618</v>
      </c>
      <c r="C129" s="4"/>
      <c r="D129" s="4">
        <f>(Q48+R48)*100/( F78)</f>
        <v>1.0638297872340425</v>
      </c>
      <c r="E129" s="4"/>
    </row>
    <row r="130" spans="1:5" x14ac:dyDescent="0.25">
      <c r="A130" s="4" t="s">
        <v>33</v>
      </c>
      <c r="B130" s="4">
        <f>P49*100/(F77*4)</f>
        <v>0.79101123595505618</v>
      </c>
      <c r="C130" s="4"/>
      <c r="D130" s="4">
        <f>(Q49+R49)*100/( F78)</f>
        <v>1.9148936170212767</v>
      </c>
      <c r="E130" s="4"/>
    </row>
    <row r="131" spans="1:5" x14ac:dyDescent="0.25">
      <c r="A131" s="4" t="s">
        <v>35</v>
      </c>
      <c r="B131" s="4">
        <f>P50*100/(F77*4)</f>
        <v>0</v>
      </c>
      <c r="C131" s="4"/>
      <c r="D131" s="4">
        <f>(Q50+R50)*100/( F78)</f>
        <v>0</v>
      </c>
      <c r="E131" s="4"/>
    </row>
    <row r="132" spans="1:5" x14ac:dyDescent="0.25">
      <c r="A132" s="4" t="s">
        <v>33</v>
      </c>
      <c r="B132" s="4">
        <f>P51*100/(F77*4)</f>
        <v>3.1640449438202247</v>
      </c>
      <c r="C132" s="4"/>
      <c r="D132" s="4">
        <f>(Q51+R51)*100/( F78)</f>
        <v>7.6595744680851068</v>
      </c>
      <c r="E132" s="4"/>
    </row>
    <row r="133" spans="1:5" x14ac:dyDescent="0.25">
      <c r="A133" s="4" t="s">
        <v>33</v>
      </c>
      <c r="B133" s="4">
        <f>P52*100/(F77*4)</f>
        <v>0.79101123595505618</v>
      </c>
      <c r="C133" s="4"/>
      <c r="D133" s="4">
        <f>(Q52+R52)*100/( F78)</f>
        <v>1.0638297872340425</v>
      </c>
      <c r="E133" s="4"/>
    </row>
    <row r="134" spans="1:5" x14ac:dyDescent="0.25">
      <c r="A134" s="4" t="s">
        <v>33</v>
      </c>
      <c r="B134" s="4">
        <f>P53*100/(F77*4)</f>
        <v>0.79101123595505618</v>
      </c>
      <c r="C134" s="4"/>
      <c r="D134" s="4">
        <f>(Q53+R53)*100/( F78)</f>
        <v>1.9148936170212767</v>
      </c>
      <c r="E134" s="4"/>
    </row>
    <row r="135" spans="1:5" x14ac:dyDescent="0.25">
      <c r="A135" s="4" t="s">
        <v>35</v>
      </c>
      <c r="B135" s="4">
        <f>P54*100/(F77*4)</f>
        <v>0</v>
      </c>
      <c r="C135" s="4"/>
      <c r="D135" s="4">
        <f>(Q54+R54)*100/( F78)</f>
        <v>0</v>
      </c>
      <c r="E135" s="4"/>
    </row>
    <row r="136" spans="1:5" x14ac:dyDescent="0.25">
      <c r="A136" s="4" t="s">
        <v>33</v>
      </c>
      <c r="B136" s="4">
        <f>P55*100/(F77*4)</f>
        <v>3.1640449438202247</v>
      </c>
      <c r="C136" s="4"/>
      <c r="D136" s="4">
        <f>(Q55+R55)*100/( F78)</f>
        <v>7.6595744680851068</v>
      </c>
      <c r="E136" s="4"/>
    </row>
    <row r="137" spans="1:5" x14ac:dyDescent="0.25">
      <c r="A137" s="4" t="s">
        <v>33</v>
      </c>
      <c r="B137" s="4">
        <f>P56*100/(F77*4)</f>
        <v>0.79101123595505618</v>
      </c>
      <c r="C137" s="4"/>
      <c r="D137" s="4">
        <f>(Q56+R56)*100/( F78)</f>
        <v>1.0638297872340425</v>
      </c>
      <c r="E137" s="4"/>
    </row>
    <row r="138" spans="1:5" x14ac:dyDescent="0.25">
      <c r="A138" s="4" t="s">
        <v>33</v>
      </c>
      <c r="B138" s="4">
        <f>P57*100/(F77*4)</f>
        <v>0.39550561797752809</v>
      </c>
      <c r="C138" s="4"/>
      <c r="D138" s="4">
        <f>(Q57+R57)*100/( F78)</f>
        <v>0.9042553191489362</v>
      </c>
      <c r="E138" s="4"/>
    </row>
    <row r="139" spans="1:5" x14ac:dyDescent="0.25">
      <c r="A139" s="4" t="s">
        <v>35</v>
      </c>
      <c r="B139" s="4">
        <f>P58*100/(F77*4)</f>
        <v>0</v>
      </c>
      <c r="C139" s="4"/>
      <c r="D139" s="4">
        <f>(Q58+R58)*100/( F78)</f>
        <v>0</v>
      </c>
      <c r="E139" s="4"/>
    </row>
    <row r="140" spans="1:5" x14ac:dyDescent="0.25">
      <c r="A140" s="4" t="s">
        <v>33</v>
      </c>
      <c r="B140" s="4">
        <f>P59*100/(F77*4)</f>
        <v>0.79101123595505618</v>
      </c>
      <c r="C140" s="4"/>
      <c r="D140" s="4">
        <f>(Q59+R59)*100/( F78)</f>
        <v>1.9148936170212767</v>
      </c>
      <c r="E140" s="4"/>
    </row>
    <row r="141" spans="1:5" x14ac:dyDescent="0.25">
      <c r="A141" s="4" t="s">
        <v>33</v>
      </c>
      <c r="B141" s="4">
        <f>P60*100/(F77*4)</f>
        <v>0.79101123595505618</v>
      </c>
      <c r="C141" s="4"/>
      <c r="D141" s="4">
        <f>(Q60+R60)*100/( F78)</f>
        <v>1.9148936170212767</v>
      </c>
      <c r="E141" s="4"/>
    </row>
    <row r="142" spans="1:5" x14ac:dyDescent="0.25">
      <c r="A142" s="4" t="s">
        <v>33</v>
      </c>
      <c r="B142" s="4">
        <f>P61*100/(F77*4)</f>
        <v>0.39550561797752809</v>
      </c>
      <c r="C142" s="4"/>
      <c r="D142" s="4">
        <f>(Q61+R61)*100/( F78)</f>
        <v>0.53191489361702127</v>
      </c>
      <c r="E142" s="4"/>
    </row>
    <row r="143" spans="1:5" x14ac:dyDescent="0.25">
      <c r="A143" s="4" t="s">
        <v>33</v>
      </c>
      <c r="B143" s="4">
        <f>P62*100/(F77*4)</f>
        <v>1.5820224719101124</v>
      </c>
      <c r="C143" s="4"/>
      <c r="D143" s="4">
        <f>(Q62+R62)*100/( F78)</f>
        <v>3.8297872340425534</v>
      </c>
      <c r="E143" s="4"/>
    </row>
    <row r="144" spans="1:5" x14ac:dyDescent="0.25">
      <c r="A144" s="4" t="s">
        <v>35</v>
      </c>
      <c r="B144" s="4">
        <f>P63*100/(F77*4)</f>
        <v>0</v>
      </c>
      <c r="C144" s="4"/>
      <c r="D144" s="4">
        <f>(Q63+R63)*100/( F78)</f>
        <v>0</v>
      </c>
      <c r="E144" s="4"/>
    </row>
    <row r="145" spans="1:5" x14ac:dyDescent="0.25">
      <c r="A145" s="4" t="s">
        <v>33</v>
      </c>
      <c r="B145" s="4">
        <f>P64*100/(F77*4)</f>
        <v>6.3280898876404494</v>
      </c>
      <c r="C145" s="4"/>
      <c r="D145" s="4">
        <f>(Q64+R64)*100/( F78)</f>
        <v>15.319148936170214</v>
      </c>
      <c r="E145" s="4"/>
    </row>
    <row r="146" spans="1:5" x14ac:dyDescent="0.25">
      <c r="A146" s="4" t="s">
        <v>33</v>
      </c>
      <c r="B146" s="4">
        <f>P65*100/(F77*4)</f>
        <v>1.5820224719101124</v>
      </c>
      <c r="C146" s="4"/>
      <c r="D146" s="4">
        <f>(Q65+R65)*100/( F78)</f>
        <v>2.1276595744680851</v>
      </c>
      <c r="E146" s="4"/>
    </row>
    <row r="147" spans="1:5" x14ac:dyDescent="0.25">
      <c r="A147" s="4" t="s">
        <v>33</v>
      </c>
      <c r="B147" s="4">
        <f>P66*100/(F77*4)</f>
        <v>3.1640449438202247</v>
      </c>
      <c r="C147" s="4"/>
      <c r="D147" s="4">
        <f>(Q66+R66)*100/( F78)</f>
        <v>7.2340425531914896</v>
      </c>
      <c r="E147" s="4"/>
    </row>
    <row r="148" spans="1:5" x14ac:dyDescent="0.25">
      <c r="A148" s="4" t="s">
        <v>35</v>
      </c>
      <c r="B148" s="4">
        <f>P67*100/(F77*4)</f>
        <v>0</v>
      </c>
      <c r="C148" s="4"/>
      <c r="D148" s="4">
        <f>(Q67+R67)*100/( F78)</f>
        <v>0</v>
      </c>
      <c r="E148" s="4"/>
    </row>
    <row r="149" spans="1:5" x14ac:dyDescent="0.25">
      <c r="A149" s="4" t="s">
        <v>33</v>
      </c>
      <c r="B149" s="4">
        <f>P68*100/(F77*4)</f>
        <v>45.078010747435279</v>
      </c>
      <c r="C149" s="4"/>
      <c r="D149" s="4">
        <f>(Q68+R68)*100/( F78)</f>
        <v>99.739916743755785</v>
      </c>
      <c r="E149" s="4"/>
    </row>
    <row r="150" spans="1:5" x14ac:dyDescent="0.25">
      <c r="A150" s="4" t="s">
        <v>33</v>
      </c>
      <c r="B150" s="4">
        <f>P69*100/(F77*4)</f>
        <v>3.1640449438202247</v>
      </c>
      <c r="C150" s="4"/>
      <c r="D150" s="4">
        <f>(Q69+R69)*100/( F78)</f>
        <v>2.3404255319148937</v>
      </c>
      <c r="E150" s="4"/>
    </row>
    <row r="151" spans="1:5" x14ac:dyDescent="0.25">
      <c r="A151" s="4" t="s">
        <v>33</v>
      </c>
      <c r="B151" s="4">
        <f>P70*100/(F77*4)</f>
        <v>1.5820224719101124</v>
      </c>
      <c r="C151" s="4"/>
      <c r="D151" s="4">
        <f>(Q70+R70)*100/( F78)</f>
        <v>3.6170212765957448</v>
      </c>
      <c r="E151" s="4"/>
    </row>
    <row r="152" spans="1:5" x14ac:dyDescent="0.25">
      <c r="A152" s="4" t="s">
        <v>35</v>
      </c>
      <c r="B152" s="4">
        <f>P71*100/(F77*4)</f>
        <v>0</v>
      </c>
      <c r="C152" s="4"/>
      <c r="D152" s="4">
        <f>(Q71+R71)*100/( F78)</f>
        <v>0</v>
      </c>
      <c r="E152" s="4"/>
    </row>
  </sheetData>
  <conditionalFormatting sqref="M1:O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workbookViewId="0"/>
  </sheetViews>
  <sheetFormatPr defaultRowHeight="15" x14ac:dyDescent="0.25"/>
  <cols>
    <col min="1" max="1" width="19" style="1" customWidth="1"/>
    <col min="2" max="2" width="24.28515625" style="1" customWidth="1"/>
    <col min="3" max="3" width="20.7109375" style="1" customWidth="1"/>
    <col min="4" max="4" width="29.7109375" style="1" bestFit="1" customWidth="1"/>
    <col min="5" max="5" width="19.42578125" style="1" bestFit="1" customWidth="1"/>
    <col min="6" max="9" width="9.140625" style="1"/>
    <col min="10" max="12" width="15.7109375" style="1" customWidth="1"/>
    <col min="13" max="13" width="16" style="1" customWidth="1"/>
    <col min="14" max="14" width="11.7109375" style="1" customWidth="1"/>
    <col min="15" max="15" width="16.85546875" style="1" customWidth="1"/>
    <col min="16" max="16" width="9.42578125" style="1" customWidth="1"/>
    <col min="17" max="17" width="19.5703125" style="1" bestFit="1" customWidth="1"/>
    <col min="18" max="18" width="9.140625" style="1"/>
    <col min="19" max="19" width="22.85546875" style="1" bestFit="1" customWidth="1"/>
    <col min="20" max="20" width="22.42578125" style="1" bestFit="1" customWidth="1"/>
    <col min="21" max="21" width="11" style="1" bestFit="1" customWidth="1"/>
    <col min="22" max="16384" width="9.140625" style="1"/>
  </cols>
  <sheetData>
    <row r="1" spans="1:19" x14ac:dyDescent="0.25">
      <c r="A1" s="22"/>
      <c r="B1" s="16" t="s">
        <v>0</v>
      </c>
      <c r="C1" s="16" t="s">
        <v>1</v>
      </c>
      <c r="D1" s="16" t="s">
        <v>40</v>
      </c>
      <c r="E1" s="16" t="s">
        <v>41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37</v>
      </c>
      <c r="R1" s="16" t="s">
        <v>38</v>
      </c>
      <c r="S1" s="23" t="s">
        <v>13</v>
      </c>
    </row>
    <row r="2" spans="1:19" x14ac:dyDescent="0.25">
      <c r="A2" s="24" t="s">
        <v>33</v>
      </c>
      <c r="B2" s="17">
        <v>3</v>
      </c>
      <c r="C2" s="17">
        <v>64</v>
      </c>
      <c r="D2" s="17">
        <v>1</v>
      </c>
      <c r="E2" s="17">
        <v>1</v>
      </c>
      <c r="F2" s="17">
        <v>224</v>
      </c>
      <c r="G2" s="17">
        <v>224</v>
      </c>
      <c r="H2" s="17">
        <v>112</v>
      </c>
      <c r="I2" s="17">
        <v>112</v>
      </c>
      <c r="J2" s="20">
        <v>7</v>
      </c>
      <c r="K2" s="17">
        <v>3</v>
      </c>
      <c r="L2" s="17">
        <v>3</v>
      </c>
      <c r="M2" s="17">
        <f>POWER(_xlfn.CEILING.MATH(J2/L2),2)</f>
        <v>9</v>
      </c>
      <c r="N2" s="17">
        <f>F2*G2</f>
        <v>50176</v>
      </c>
      <c r="O2" s="17">
        <f>B2*C2*K2*K2*M2/(D2*E2)</f>
        <v>15552</v>
      </c>
      <c r="P2" s="17">
        <f>D77*O2/9</f>
        <v>304128</v>
      </c>
      <c r="Q2" s="17">
        <f>0.5*J2*_xlfn.CEILING.MATH(B2/(4*D2))</f>
        <v>3.5</v>
      </c>
      <c r="R2" s="17">
        <f>(_xlfn.CEILING.MATH((J2*J2*2)/72))*B2*C2/(E2*D2)</f>
        <v>384</v>
      </c>
      <c r="S2" s="25">
        <f>B2*L2*L2*8</f>
        <v>216</v>
      </c>
    </row>
    <row r="3" spans="1:19" x14ac:dyDescent="0.25">
      <c r="A3" s="24" t="s">
        <v>34</v>
      </c>
      <c r="B3" s="17">
        <v>64</v>
      </c>
      <c r="C3" s="17">
        <v>64</v>
      </c>
      <c r="D3" s="17">
        <v>1</v>
      </c>
      <c r="E3" s="17">
        <f t="shared" ref="E3:E12" si="0">C3/2</f>
        <v>32</v>
      </c>
      <c r="F3" s="17">
        <v>112</v>
      </c>
      <c r="G3" s="17">
        <v>112</v>
      </c>
      <c r="H3" s="17">
        <v>56</v>
      </c>
      <c r="I3" s="17">
        <v>56</v>
      </c>
      <c r="J3" s="19">
        <v>3</v>
      </c>
      <c r="K3" s="17">
        <v>3</v>
      </c>
      <c r="L3" s="17">
        <v>3</v>
      </c>
      <c r="M3" s="17">
        <f>POWER(_xlfn.CEILING.MATH(J3/L3),2)</f>
        <v>1</v>
      </c>
      <c r="N3" s="17">
        <f>F3*G3</f>
        <v>12544</v>
      </c>
      <c r="O3" s="17">
        <f>B3*C3*K3*K3*M3/(D3*E3)</f>
        <v>1152</v>
      </c>
      <c r="P3" s="17">
        <f>D77*O3/9</f>
        <v>22528</v>
      </c>
      <c r="Q3" s="17">
        <f t="shared" ref="Q3:Q66" si="1">0.5*J3*_xlfn.CEILING.MATH(B3/(4*D3))</f>
        <v>24</v>
      </c>
      <c r="R3" s="17">
        <f>(_xlfn.CEILING.MATH((J3*J3*2)/72))*B3*C3/(E3*D3)</f>
        <v>128</v>
      </c>
      <c r="S3" s="25">
        <f>B3*L3*L3*8</f>
        <v>4608</v>
      </c>
    </row>
    <row r="4" spans="1:19" x14ac:dyDescent="0.25">
      <c r="A4" s="24" t="s">
        <v>33</v>
      </c>
      <c r="B4" s="17">
        <v>64</v>
      </c>
      <c r="C4" s="17">
        <v>256</v>
      </c>
      <c r="D4" s="17">
        <v>1</v>
      </c>
      <c r="E4" s="17">
        <f t="shared" si="0"/>
        <v>128</v>
      </c>
      <c r="F4" s="17">
        <v>56</v>
      </c>
      <c r="G4" s="17">
        <v>56</v>
      </c>
      <c r="H4" s="17">
        <v>56</v>
      </c>
      <c r="I4" s="17">
        <v>56</v>
      </c>
      <c r="J4" s="18">
        <v>1</v>
      </c>
      <c r="K4" s="17">
        <v>3</v>
      </c>
      <c r="L4" s="17">
        <v>3</v>
      </c>
      <c r="M4" s="17">
        <f>POWER(_xlfn.CEILING.MATH(J4/L4),2)</f>
        <v>1</v>
      </c>
      <c r="N4" s="17">
        <f>F4*G4</f>
        <v>3136</v>
      </c>
      <c r="O4" s="17">
        <f>B4*C4*K4*K4*M4/(D4*E4)</f>
        <v>1152</v>
      </c>
      <c r="P4" s="17">
        <f>D77*O4/9</f>
        <v>22528</v>
      </c>
      <c r="Q4" s="17">
        <f t="shared" si="1"/>
        <v>8</v>
      </c>
      <c r="R4" s="17">
        <f>(_xlfn.CEILING.MATH((J4*J4*2)/72))*B4*C4/(E4*D4)</f>
        <v>128</v>
      </c>
      <c r="S4" s="25">
        <f>B4*L4*L4*8</f>
        <v>4608</v>
      </c>
    </row>
    <row r="5" spans="1:19" x14ac:dyDescent="0.25">
      <c r="A5" s="24" t="s">
        <v>33</v>
      </c>
      <c r="B5" s="17">
        <v>64</v>
      </c>
      <c r="C5" s="17">
        <v>64</v>
      </c>
      <c r="D5" s="17">
        <v>1</v>
      </c>
      <c r="E5" s="17">
        <f t="shared" si="0"/>
        <v>32</v>
      </c>
      <c r="F5" s="17">
        <v>56</v>
      </c>
      <c r="G5" s="17">
        <v>56</v>
      </c>
      <c r="H5" s="17">
        <v>56</v>
      </c>
      <c r="I5" s="17">
        <v>56</v>
      </c>
      <c r="J5" s="18">
        <v>1</v>
      </c>
      <c r="K5" s="17">
        <v>3</v>
      </c>
      <c r="L5" s="17">
        <v>3</v>
      </c>
      <c r="M5" s="17">
        <f>POWER(_xlfn.CEILING.MATH(J5/L5),2)</f>
        <v>1</v>
      </c>
      <c r="N5" s="17">
        <f>F5*G5</f>
        <v>3136</v>
      </c>
      <c r="O5" s="17">
        <f>B5*C5*K5*K5*M5/(D5*E5)</f>
        <v>1152</v>
      </c>
      <c r="P5" s="17">
        <f>D77*O5/9</f>
        <v>22528</v>
      </c>
      <c r="Q5" s="17">
        <f t="shared" si="1"/>
        <v>8</v>
      </c>
      <c r="R5" s="17">
        <f>(_xlfn.CEILING.MATH((J5*J5*2)/72))*B5*C5/(E5*D5)</f>
        <v>128</v>
      </c>
      <c r="S5" s="25">
        <f>B5*L5*L5*8</f>
        <v>4608</v>
      </c>
    </row>
    <row r="6" spans="1:19" x14ac:dyDescent="0.25">
      <c r="A6" s="24" t="s">
        <v>33</v>
      </c>
      <c r="B6" s="17">
        <v>64</v>
      </c>
      <c r="C6" s="17">
        <v>64</v>
      </c>
      <c r="D6" s="17">
        <v>1</v>
      </c>
      <c r="E6" s="17">
        <f t="shared" si="0"/>
        <v>32</v>
      </c>
      <c r="F6" s="17">
        <v>56</v>
      </c>
      <c r="G6" s="17">
        <v>56</v>
      </c>
      <c r="H6" s="17">
        <v>56</v>
      </c>
      <c r="I6" s="17">
        <v>56</v>
      </c>
      <c r="J6" s="19">
        <v>3</v>
      </c>
      <c r="K6" s="17">
        <v>3</v>
      </c>
      <c r="L6" s="17">
        <v>3</v>
      </c>
      <c r="M6" s="17">
        <f>POWER(_xlfn.CEILING.MATH(J6/L6),2)</f>
        <v>1</v>
      </c>
      <c r="N6" s="17">
        <f>F6*G6</f>
        <v>3136</v>
      </c>
      <c r="O6" s="17">
        <f>B6*C6*K6*K6*M6/(D6*E6)</f>
        <v>1152</v>
      </c>
      <c r="P6" s="17">
        <f>D77*O6/9</f>
        <v>22528</v>
      </c>
      <c r="Q6" s="17">
        <f t="shared" si="1"/>
        <v>24</v>
      </c>
      <c r="R6" s="17">
        <f>(_xlfn.CEILING.MATH((J6*J6*2)/72))*B6*C6/(E6*D6*4)</f>
        <v>32</v>
      </c>
      <c r="S6" s="25">
        <f>B6*L6*L6*8</f>
        <v>4608</v>
      </c>
    </row>
    <row r="7" spans="1:19" x14ac:dyDescent="0.25">
      <c r="A7" s="24" t="s">
        <v>33</v>
      </c>
      <c r="B7" s="17">
        <v>64</v>
      </c>
      <c r="C7" s="17">
        <v>256</v>
      </c>
      <c r="D7" s="17">
        <v>1</v>
      </c>
      <c r="E7" s="17">
        <f t="shared" si="0"/>
        <v>128</v>
      </c>
      <c r="F7" s="17">
        <v>56</v>
      </c>
      <c r="G7" s="17">
        <v>56</v>
      </c>
      <c r="H7" s="17">
        <v>56</v>
      </c>
      <c r="I7" s="17">
        <v>56</v>
      </c>
      <c r="J7" s="19">
        <v>1</v>
      </c>
      <c r="K7" s="17">
        <v>3</v>
      </c>
      <c r="L7" s="17">
        <v>3</v>
      </c>
      <c r="M7" s="17">
        <f t="shared" ref="M7:M70" si="2">POWER(_xlfn.CEILING.MATH(J7/L7),2)</f>
        <v>1</v>
      </c>
      <c r="N7" s="17">
        <f t="shared" ref="N7:N70" si="3">F7*G7</f>
        <v>3136</v>
      </c>
      <c r="O7" s="17">
        <f t="shared" ref="O7:O70" si="4">B7*C7*K7*K7*M7/(D7*E7)</f>
        <v>1152</v>
      </c>
      <c r="P7" s="17">
        <f>D77*O7/9</f>
        <v>22528</v>
      </c>
      <c r="Q7" s="17">
        <f t="shared" si="1"/>
        <v>8</v>
      </c>
      <c r="R7" s="17">
        <f>(_xlfn.CEILING.MATH((J7*J7*2)/72))*B7*C7/(E7*D7)</f>
        <v>128</v>
      </c>
      <c r="S7" s="25">
        <f t="shared" ref="S7:S70" si="5">B7*L7*L7*8</f>
        <v>4608</v>
      </c>
    </row>
    <row r="8" spans="1:19" x14ac:dyDescent="0.25">
      <c r="A8" s="24" t="s">
        <v>35</v>
      </c>
      <c r="B8" s="17">
        <v>256</v>
      </c>
      <c r="C8" s="17">
        <v>256</v>
      </c>
      <c r="D8" s="17">
        <v>1</v>
      </c>
      <c r="E8" s="17">
        <f t="shared" si="0"/>
        <v>128</v>
      </c>
      <c r="F8" s="17">
        <v>56</v>
      </c>
      <c r="G8" s="17">
        <v>56</v>
      </c>
      <c r="H8" s="17">
        <v>56</v>
      </c>
      <c r="I8" s="17">
        <v>56</v>
      </c>
      <c r="J8" s="21"/>
      <c r="K8" s="17"/>
      <c r="L8" s="17"/>
      <c r="M8" s="17"/>
      <c r="N8" s="17">
        <v>0</v>
      </c>
      <c r="O8" s="17">
        <f t="shared" si="4"/>
        <v>0</v>
      </c>
      <c r="P8" s="17">
        <f>D77*O8/9</f>
        <v>0</v>
      </c>
      <c r="Q8" s="17">
        <f t="shared" si="1"/>
        <v>0</v>
      </c>
      <c r="R8" s="17">
        <f>(_xlfn.CEILING.MATH((J8*J8*2)/72))*B8*C8/(E8*D8)</f>
        <v>0</v>
      </c>
      <c r="S8" s="25">
        <f t="shared" si="5"/>
        <v>0</v>
      </c>
    </row>
    <row r="9" spans="1:19" x14ac:dyDescent="0.25">
      <c r="A9" s="24" t="s">
        <v>33</v>
      </c>
      <c r="B9" s="17">
        <v>256</v>
      </c>
      <c r="C9" s="17">
        <v>64</v>
      </c>
      <c r="D9" s="17">
        <v>2</v>
      </c>
      <c r="E9" s="17">
        <f t="shared" si="0"/>
        <v>32</v>
      </c>
      <c r="F9" s="17">
        <v>56</v>
      </c>
      <c r="G9" s="17">
        <v>56</v>
      </c>
      <c r="H9" s="17">
        <v>56</v>
      </c>
      <c r="I9" s="17">
        <v>56</v>
      </c>
      <c r="J9" s="18">
        <v>1</v>
      </c>
      <c r="K9" s="17">
        <v>3</v>
      </c>
      <c r="L9" s="17">
        <v>3</v>
      </c>
      <c r="M9" s="17">
        <f t="shared" si="2"/>
        <v>1</v>
      </c>
      <c r="N9" s="17">
        <f t="shared" si="3"/>
        <v>3136</v>
      </c>
      <c r="O9" s="17">
        <f t="shared" si="4"/>
        <v>2304</v>
      </c>
      <c r="P9" s="17">
        <f>D77*O9/9</f>
        <v>45056</v>
      </c>
      <c r="Q9" s="17">
        <f t="shared" si="1"/>
        <v>16</v>
      </c>
      <c r="R9" s="17">
        <f>(_xlfn.CEILING.MATH((J9*J9*2)/72))*B9*C9/(E9*D9)</f>
        <v>256</v>
      </c>
      <c r="S9" s="25">
        <f t="shared" si="5"/>
        <v>18432</v>
      </c>
    </row>
    <row r="10" spans="1:19" x14ac:dyDescent="0.25">
      <c r="A10" s="24" t="s">
        <v>33</v>
      </c>
      <c r="B10" s="17">
        <v>64</v>
      </c>
      <c r="C10" s="17">
        <v>64</v>
      </c>
      <c r="D10" s="17">
        <v>1</v>
      </c>
      <c r="E10" s="17">
        <f t="shared" si="0"/>
        <v>32</v>
      </c>
      <c r="F10" s="17">
        <v>56</v>
      </c>
      <c r="G10" s="17">
        <v>56</v>
      </c>
      <c r="H10" s="17">
        <v>56</v>
      </c>
      <c r="I10" s="17">
        <v>56</v>
      </c>
      <c r="J10" s="19">
        <v>3</v>
      </c>
      <c r="K10" s="17">
        <v>3</v>
      </c>
      <c r="L10" s="17">
        <v>3</v>
      </c>
      <c r="M10" s="17">
        <f t="shared" si="2"/>
        <v>1</v>
      </c>
      <c r="N10" s="17">
        <f t="shared" si="3"/>
        <v>3136</v>
      </c>
      <c r="O10" s="17">
        <f t="shared" si="4"/>
        <v>1152</v>
      </c>
      <c r="P10" s="17">
        <f>D77*O10/9</f>
        <v>22528</v>
      </c>
      <c r="Q10" s="17">
        <f t="shared" si="1"/>
        <v>24</v>
      </c>
      <c r="R10" s="17">
        <f>(_xlfn.CEILING.MATH((J10*J10*2)/72))*B10*C10/(E10*D10*4)</f>
        <v>32</v>
      </c>
      <c r="S10" s="25">
        <f t="shared" si="5"/>
        <v>4608</v>
      </c>
    </row>
    <row r="11" spans="1:19" x14ac:dyDescent="0.25">
      <c r="A11" s="24" t="s">
        <v>33</v>
      </c>
      <c r="B11" s="17">
        <v>64</v>
      </c>
      <c r="C11" s="17">
        <v>256</v>
      </c>
      <c r="D11" s="17">
        <v>1</v>
      </c>
      <c r="E11" s="17">
        <f>C11</f>
        <v>256</v>
      </c>
      <c r="F11" s="17">
        <v>56</v>
      </c>
      <c r="G11" s="17">
        <v>56</v>
      </c>
      <c r="H11" s="17">
        <v>56</v>
      </c>
      <c r="I11" s="17">
        <v>56</v>
      </c>
      <c r="J11" s="19">
        <v>1</v>
      </c>
      <c r="K11" s="17">
        <v>3</v>
      </c>
      <c r="L11" s="17">
        <v>3</v>
      </c>
      <c r="M11" s="17">
        <f t="shared" si="2"/>
        <v>1</v>
      </c>
      <c r="N11" s="17">
        <f t="shared" si="3"/>
        <v>3136</v>
      </c>
      <c r="O11" s="17">
        <f t="shared" si="4"/>
        <v>576</v>
      </c>
      <c r="P11" s="17">
        <f>D77*O11/9</f>
        <v>11264</v>
      </c>
      <c r="Q11" s="17">
        <f t="shared" si="1"/>
        <v>8</v>
      </c>
      <c r="R11" s="17">
        <f>(_xlfn.CEILING.MATH((J11*J11*2)/72))*B11*C11/(E11*D11)</f>
        <v>64</v>
      </c>
      <c r="S11" s="25">
        <f t="shared" si="5"/>
        <v>4608</v>
      </c>
    </row>
    <row r="12" spans="1:19" x14ac:dyDescent="0.25">
      <c r="A12" s="24" t="s">
        <v>35</v>
      </c>
      <c r="B12" s="17">
        <v>256</v>
      </c>
      <c r="C12" s="17">
        <v>256</v>
      </c>
      <c r="D12" s="17">
        <v>1</v>
      </c>
      <c r="E12" s="17">
        <f t="shared" si="0"/>
        <v>128</v>
      </c>
      <c r="F12" s="17">
        <v>56</v>
      </c>
      <c r="G12" s="17">
        <v>56</v>
      </c>
      <c r="H12" s="17">
        <v>56</v>
      </c>
      <c r="I12" s="17">
        <v>56</v>
      </c>
      <c r="J12" s="21"/>
      <c r="K12" s="17"/>
      <c r="L12" s="17"/>
      <c r="M12" s="17"/>
      <c r="N12" s="17">
        <v>0</v>
      </c>
      <c r="O12" s="17">
        <f t="shared" si="4"/>
        <v>0</v>
      </c>
      <c r="P12" s="17">
        <f>D77*O12/9</f>
        <v>0</v>
      </c>
      <c r="Q12" s="17">
        <f t="shared" si="1"/>
        <v>0</v>
      </c>
      <c r="R12" s="17">
        <f>(_xlfn.CEILING.MATH((J12*J12*2)/72))*B12*C12/(E12*D12)</f>
        <v>0</v>
      </c>
      <c r="S12" s="25">
        <f t="shared" si="5"/>
        <v>0</v>
      </c>
    </row>
    <row r="13" spans="1:19" x14ac:dyDescent="0.25">
      <c r="A13" s="24" t="s">
        <v>33</v>
      </c>
      <c r="B13" s="17">
        <v>256</v>
      </c>
      <c r="C13" s="17">
        <v>64</v>
      </c>
      <c r="D13" s="17">
        <v>1</v>
      </c>
      <c r="E13" s="17">
        <f>C13</f>
        <v>64</v>
      </c>
      <c r="F13" s="17">
        <v>56</v>
      </c>
      <c r="G13" s="17">
        <v>56</v>
      </c>
      <c r="H13" s="17">
        <v>56</v>
      </c>
      <c r="I13" s="17">
        <v>56</v>
      </c>
      <c r="J13" s="18">
        <v>1</v>
      </c>
      <c r="K13" s="17">
        <v>3</v>
      </c>
      <c r="L13" s="17">
        <v>3</v>
      </c>
      <c r="M13" s="17">
        <f t="shared" si="2"/>
        <v>1</v>
      </c>
      <c r="N13" s="17">
        <f t="shared" si="3"/>
        <v>3136</v>
      </c>
      <c r="O13" s="17">
        <f t="shared" si="4"/>
        <v>2304</v>
      </c>
      <c r="P13" s="17">
        <f>D77*O13/9</f>
        <v>45056</v>
      </c>
      <c r="Q13" s="17">
        <f t="shared" si="1"/>
        <v>32</v>
      </c>
      <c r="R13" s="17">
        <f>(_xlfn.CEILING.MATH((J13*J13*2)/72))*B13*C13/(E13*D13)</f>
        <v>256</v>
      </c>
      <c r="S13" s="25">
        <f t="shared" si="5"/>
        <v>18432</v>
      </c>
    </row>
    <row r="14" spans="1:19" x14ac:dyDescent="0.25">
      <c r="A14" s="24" t="s">
        <v>33</v>
      </c>
      <c r="B14" s="17">
        <v>64</v>
      </c>
      <c r="C14" s="17">
        <v>64</v>
      </c>
      <c r="D14" s="17">
        <v>1</v>
      </c>
      <c r="E14" s="17">
        <f>C14</f>
        <v>64</v>
      </c>
      <c r="F14" s="17">
        <v>56</v>
      </c>
      <c r="G14" s="17">
        <v>56</v>
      </c>
      <c r="H14" s="17">
        <v>56</v>
      </c>
      <c r="I14" s="17">
        <v>56</v>
      </c>
      <c r="J14" s="19">
        <v>3</v>
      </c>
      <c r="K14" s="17">
        <v>3</v>
      </c>
      <c r="L14" s="17">
        <v>3</v>
      </c>
      <c r="M14" s="17">
        <f t="shared" si="2"/>
        <v>1</v>
      </c>
      <c r="N14" s="17">
        <f t="shared" si="3"/>
        <v>3136</v>
      </c>
      <c r="O14" s="17">
        <f t="shared" si="4"/>
        <v>576</v>
      </c>
      <c r="P14" s="17">
        <f>D77*O14/9</f>
        <v>11264</v>
      </c>
      <c r="Q14" s="17">
        <f t="shared" si="1"/>
        <v>24</v>
      </c>
      <c r="R14" s="17">
        <f>(_xlfn.CEILING.MATH((J14*J14*2)/72))*B14*C14/(E14*D14*4)</f>
        <v>16</v>
      </c>
      <c r="S14" s="25">
        <f t="shared" si="5"/>
        <v>4608</v>
      </c>
    </row>
    <row r="15" spans="1:19" x14ac:dyDescent="0.25">
      <c r="A15" s="24" t="s">
        <v>33</v>
      </c>
      <c r="B15" s="17">
        <v>64</v>
      </c>
      <c r="C15" s="17">
        <v>256</v>
      </c>
      <c r="D15" s="17">
        <v>1</v>
      </c>
      <c r="E15" s="17">
        <f>C15</f>
        <v>256</v>
      </c>
      <c r="F15" s="17">
        <v>56</v>
      </c>
      <c r="G15" s="17">
        <v>56</v>
      </c>
      <c r="H15" s="17">
        <v>56</v>
      </c>
      <c r="I15" s="17">
        <v>56</v>
      </c>
      <c r="J15" s="19">
        <v>1</v>
      </c>
      <c r="K15" s="17">
        <v>3</v>
      </c>
      <c r="L15" s="17">
        <v>3</v>
      </c>
      <c r="M15" s="17">
        <f t="shared" si="2"/>
        <v>1</v>
      </c>
      <c r="N15" s="17">
        <f t="shared" si="3"/>
        <v>3136</v>
      </c>
      <c r="O15" s="17">
        <f t="shared" si="4"/>
        <v>576</v>
      </c>
      <c r="P15" s="17">
        <f>D77*O15/9</f>
        <v>11264</v>
      </c>
      <c r="Q15" s="17">
        <f t="shared" si="1"/>
        <v>8</v>
      </c>
      <c r="R15" s="17">
        <f>(_xlfn.CEILING.MATH((J15*J15*2)/72))*B15*C15/(E15*D15)</f>
        <v>64</v>
      </c>
      <c r="S15" s="25">
        <f t="shared" si="5"/>
        <v>4608</v>
      </c>
    </row>
    <row r="16" spans="1:19" x14ac:dyDescent="0.25">
      <c r="A16" s="24" t="s">
        <v>35</v>
      </c>
      <c r="B16" s="17">
        <v>256</v>
      </c>
      <c r="C16" s="17">
        <v>256</v>
      </c>
      <c r="D16" s="17">
        <v>1</v>
      </c>
      <c r="E16" s="17">
        <f t="shared" ref="E16:E71" si="6">C16</f>
        <v>256</v>
      </c>
      <c r="F16" s="17">
        <v>56</v>
      </c>
      <c r="G16" s="17">
        <v>56</v>
      </c>
      <c r="H16" s="17">
        <v>56</v>
      </c>
      <c r="I16" s="17">
        <v>56</v>
      </c>
      <c r="J16" s="21"/>
      <c r="K16" s="17"/>
      <c r="L16" s="17"/>
      <c r="M16" s="17"/>
      <c r="N16" s="17">
        <v>0</v>
      </c>
      <c r="O16" s="17">
        <f t="shared" si="4"/>
        <v>0</v>
      </c>
      <c r="P16" s="17">
        <f>D77*O16/9</f>
        <v>0</v>
      </c>
      <c r="Q16" s="17">
        <f t="shared" si="1"/>
        <v>0</v>
      </c>
      <c r="R16" s="17">
        <f>(_xlfn.CEILING.MATH((J16*J16*2)/72))*B16*C16/(E16*D16)</f>
        <v>0</v>
      </c>
      <c r="S16" s="25">
        <f t="shared" si="5"/>
        <v>0</v>
      </c>
    </row>
    <row r="17" spans="1:19" x14ac:dyDescent="0.25">
      <c r="A17" s="24" t="s">
        <v>33</v>
      </c>
      <c r="B17" s="17">
        <v>256</v>
      </c>
      <c r="C17" s="17">
        <v>512</v>
      </c>
      <c r="D17" s="17">
        <v>1</v>
      </c>
      <c r="E17" s="17">
        <f t="shared" si="6"/>
        <v>512</v>
      </c>
      <c r="F17" s="17">
        <v>56</v>
      </c>
      <c r="G17" s="17">
        <v>56</v>
      </c>
      <c r="H17" s="17">
        <v>28</v>
      </c>
      <c r="I17" s="17">
        <v>28</v>
      </c>
      <c r="J17" s="18">
        <v>1</v>
      </c>
      <c r="K17" s="17">
        <v>3</v>
      </c>
      <c r="L17" s="17">
        <v>3</v>
      </c>
      <c r="M17" s="17">
        <f t="shared" si="2"/>
        <v>1</v>
      </c>
      <c r="N17" s="17">
        <f t="shared" si="3"/>
        <v>3136</v>
      </c>
      <c r="O17" s="17">
        <f t="shared" si="4"/>
        <v>2304</v>
      </c>
      <c r="P17" s="17">
        <f>D77*O17/9</f>
        <v>45056</v>
      </c>
      <c r="Q17" s="17">
        <f t="shared" si="1"/>
        <v>32</v>
      </c>
      <c r="R17" s="17">
        <f>(_xlfn.CEILING.MATH((J17*J17*2)/72))*B17*C17/(E17*D17)</f>
        <v>256</v>
      </c>
      <c r="S17" s="25">
        <f t="shared" si="5"/>
        <v>18432</v>
      </c>
    </row>
    <row r="18" spans="1:19" x14ac:dyDescent="0.25">
      <c r="A18" s="24" t="s">
        <v>33</v>
      </c>
      <c r="B18" s="17">
        <v>256</v>
      </c>
      <c r="C18" s="17">
        <v>128</v>
      </c>
      <c r="D18" s="17">
        <v>1</v>
      </c>
      <c r="E18" s="17">
        <f t="shared" si="6"/>
        <v>128</v>
      </c>
      <c r="F18" s="17">
        <v>56</v>
      </c>
      <c r="G18" s="17">
        <v>56</v>
      </c>
      <c r="H18" s="17">
        <v>28</v>
      </c>
      <c r="I18" s="17">
        <v>28</v>
      </c>
      <c r="J18" s="18">
        <v>1</v>
      </c>
      <c r="K18" s="17">
        <v>3</v>
      </c>
      <c r="L18" s="17">
        <v>3</v>
      </c>
      <c r="M18" s="17">
        <f t="shared" si="2"/>
        <v>1</v>
      </c>
      <c r="N18" s="17">
        <f t="shared" si="3"/>
        <v>3136</v>
      </c>
      <c r="O18" s="17">
        <f t="shared" si="4"/>
        <v>2304</v>
      </c>
      <c r="P18" s="17">
        <f>D77*O18/9</f>
        <v>45056</v>
      </c>
      <c r="Q18" s="17">
        <f t="shared" si="1"/>
        <v>32</v>
      </c>
      <c r="R18" s="17">
        <f>(_xlfn.CEILING.MATH((J18*J18*2)/72))*B18*C18/(E18*D18)</f>
        <v>256</v>
      </c>
      <c r="S18" s="25">
        <f t="shared" si="5"/>
        <v>18432</v>
      </c>
    </row>
    <row r="19" spans="1:19" x14ac:dyDescent="0.25">
      <c r="A19" s="26" t="s">
        <v>33</v>
      </c>
      <c r="B19" s="19">
        <v>128</v>
      </c>
      <c r="C19" s="19">
        <v>128</v>
      </c>
      <c r="D19" s="17">
        <v>1</v>
      </c>
      <c r="E19" s="17">
        <f t="shared" si="6"/>
        <v>128</v>
      </c>
      <c r="F19" s="19">
        <v>28</v>
      </c>
      <c r="G19" s="19">
        <v>28</v>
      </c>
      <c r="H19" s="19">
        <v>28</v>
      </c>
      <c r="I19" s="19">
        <v>28</v>
      </c>
      <c r="J19" s="19">
        <v>3</v>
      </c>
      <c r="K19" s="17">
        <v>3</v>
      </c>
      <c r="L19" s="17">
        <v>3</v>
      </c>
      <c r="M19" s="17">
        <f t="shared" si="2"/>
        <v>1</v>
      </c>
      <c r="N19" s="17">
        <f t="shared" si="3"/>
        <v>784</v>
      </c>
      <c r="O19" s="17">
        <f t="shared" si="4"/>
        <v>1152</v>
      </c>
      <c r="P19" s="17">
        <f>D77*O19/9</f>
        <v>22528</v>
      </c>
      <c r="Q19" s="17">
        <f t="shared" si="1"/>
        <v>48</v>
      </c>
      <c r="R19" s="17">
        <f>(_xlfn.CEILING.MATH((J19*J19*2)/72))*B19*C19/(E19*D19*4)</f>
        <v>32</v>
      </c>
      <c r="S19" s="25">
        <f t="shared" si="5"/>
        <v>9216</v>
      </c>
    </row>
    <row r="20" spans="1:19" x14ac:dyDescent="0.25">
      <c r="A20" s="24" t="s">
        <v>33</v>
      </c>
      <c r="B20" s="17">
        <v>128</v>
      </c>
      <c r="C20" s="17">
        <v>512</v>
      </c>
      <c r="D20" s="17">
        <v>1</v>
      </c>
      <c r="E20" s="17">
        <f t="shared" si="6"/>
        <v>512</v>
      </c>
      <c r="F20" s="17">
        <v>28</v>
      </c>
      <c r="G20" s="17">
        <v>28</v>
      </c>
      <c r="H20" s="17">
        <v>28</v>
      </c>
      <c r="I20" s="17">
        <v>28</v>
      </c>
      <c r="J20" s="19">
        <v>1</v>
      </c>
      <c r="K20" s="17">
        <v>3</v>
      </c>
      <c r="L20" s="17">
        <v>3</v>
      </c>
      <c r="M20" s="17">
        <f t="shared" si="2"/>
        <v>1</v>
      </c>
      <c r="N20" s="17">
        <f t="shared" si="3"/>
        <v>784</v>
      </c>
      <c r="O20" s="17">
        <f t="shared" si="4"/>
        <v>1152</v>
      </c>
      <c r="P20" s="17">
        <f>D77*O20/9</f>
        <v>22528</v>
      </c>
      <c r="Q20" s="17">
        <f t="shared" si="1"/>
        <v>16</v>
      </c>
      <c r="R20" s="17">
        <f>(_xlfn.CEILING.MATH((J20*J20*2)/72))*B20*C20/(E20*D20)</f>
        <v>128</v>
      </c>
      <c r="S20" s="25">
        <f t="shared" si="5"/>
        <v>9216</v>
      </c>
    </row>
    <row r="21" spans="1:19" x14ac:dyDescent="0.25">
      <c r="A21" s="24" t="s">
        <v>35</v>
      </c>
      <c r="B21" s="17">
        <v>512</v>
      </c>
      <c r="C21" s="17">
        <v>512</v>
      </c>
      <c r="D21" s="17">
        <v>1</v>
      </c>
      <c r="E21" s="17">
        <f t="shared" si="6"/>
        <v>512</v>
      </c>
      <c r="F21" s="17">
        <v>28</v>
      </c>
      <c r="G21" s="17">
        <v>28</v>
      </c>
      <c r="H21" s="17">
        <v>28</v>
      </c>
      <c r="I21" s="17">
        <v>28</v>
      </c>
      <c r="J21" s="21"/>
      <c r="K21" s="17"/>
      <c r="L21" s="17"/>
      <c r="M21" s="17"/>
      <c r="N21" s="17">
        <v>0</v>
      </c>
      <c r="O21" s="17">
        <f t="shared" si="4"/>
        <v>0</v>
      </c>
      <c r="P21" s="17">
        <f>D77*O21/9</f>
        <v>0</v>
      </c>
      <c r="Q21" s="17">
        <f t="shared" si="1"/>
        <v>0</v>
      </c>
      <c r="R21" s="17">
        <f>(_xlfn.CEILING.MATH((J21*J21*2)/72))*B21*C21/(E21*D21)</f>
        <v>0</v>
      </c>
      <c r="S21" s="25">
        <f t="shared" si="5"/>
        <v>0</v>
      </c>
    </row>
    <row r="22" spans="1:19" x14ac:dyDescent="0.25">
      <c r="A22" s="24" t="s">
        <v>33</v>
      </c>
      <c r="B22" s="17">
        <v>512</v>
      </c>
      <c r="C22" s="17">
        <v>128</v>
      </c>
      <c r="D22" s="17">
        <v>1</v>
      </c>
      <c r="E22" s="17">
        <v>86</v>
      </c>
      <c r="F22" s="17">
        <v>28</v>
      </c>
      <c r="G22" s="17">
        <v>28</v>
      </c>
      <c r="H22" s="17">
        <v>28</v>
      </c>
      <c r="I22" s="17">
        <v>28</v>
      </c>
      <c r="J22" s="18">
        <v>1</v>
      </c>
      <c r="K22" s="17">
        <v>3</v>
      </c>
      <c r="L22" s="17">
        <v>3</v>
      </c>
      <c r="M22" s="17">
        <f t="shared" si="2"/>
        <v>1</v>
      </c>
      <c r="N22" s="17">
        <f t="shared" si="3"/>
        <v>784</v>
      </c>
      <c r="O22" s="17">
        <f t="shared" si="4"/>
        <v>6858.4186046511632</v>
      </c>
      <c r="P22" s="17">
        <f>D77*O22/9</f>
        <v>134120.18604651163</v>
      </c>
      <c r="Q22" s="17">
        <f t="shared" si="1"/>
        <v>64</v>
      </c>
      <c r="R22" s="17">
        <f>(_xlfn.CEILING.MATH((J22*J22*2)/72))*B22*C22/(E22*D22)</f>
        <v>762.04651162790697</v>
      </c>
      <c r="S22" s="25">
        <f t="shared" si="5"/>
        <v>36864</v>
      </c>
    </row>
    <row r="23" spans="1:19" x14ac:dyDescent="0.25">
      <c r="A23" s="24" t="s">
        <v>33</v>
      </c>
      <c r="B23" s="17">
        <v>128</v>
      </c>
      <c r="C23" s="17">
        <v>128</v>
      </c>
      <c r="D23" s="17">
        <v>1</v>
      </c>
      <c r="E23" s="17">
        <f t="shared" si="6"/>
        <v>128</v>
      </c>
      <c r="F23" s="17">
        <v>28</v>
      </c>
      <c r="G23" s="17">
        <v>28</v>
      </c>
      <c r="H23" s="17">
        <v>28</v>
      </c>
      <c r="I23" s="17">
        <v>28</v>
      </c>
      <c r="J23" s="19">
        <v>3</v>
      </c>
      <c r="K23" s="17">
        <v>3</v>
      </c>
      <c r="L23" s="17">
        <v>3</v>
      </c>
      <c r="M23" s="17">
        <f t="shared" si="2"/>
        <v>1</v>
      </c>
      <c r="N23" s="17">
        <f t="shared" si="3"/>
        <v>784</v>
      </c>
      <c r="O23" s="17">
        <f t="shared" si="4"/>
        <v>1152</v>
      </c>
      <c r="P23" s="17">
        <f>D77*O23/9</f>
        <v>22528</v>
      </c>
      <c r="Q23" s="17">
        <f t="shared" si="1"/>
        <v>48</v>
      </c>
      <c r="R23" s="17">
        <f>(_xlfn.CEILING.MATH((J23*J23*2)/72))*B23*C23/(E23*D23*4)</f>
        <v>32</v>
      </c>
      <c r="S23" s="25">
        <f t="shared" si="5"/>
        <v>9216</v>
      </c>
    </row>
    <row r="24" spans="1:19" x14ac:dyDescent="0.25">
      <c r="A24" s="24" t="s">
        <v>33</v>
      </c>
      <c r="B24" s="17">
        <v>128</v>
      </c>
      <c r="C24" s="17">
        <v>512</v>
      </c>
      <c r="D24" s="17">
        <v>1</v>
      </c>
      <c r="E24" s="17">
        <f t="shared" si="6"/>
        <v>512</v>
      </c>
      <c r="F24" s="17">
        <v>28</v>
      </c>
      <c r="G24" s="17">
        <v>28</v>
      </c>
      <c r="H24" s="17">
        <v>28</v>
      </c>
      <c r="I24" s="17">
        <v>28</v>
      </c>
      <c r="J24" s="19">
        <v>1</v>
      </c>
      <c r="K24" s="17">
        <v>3</v>
      </c>
      <c r="L24" s="17">
        <v>3</v>
      </c>
      <c r="M24" s="17">
        <f t="shared" si="2"/>
        <v>1</v>
      </c>
      <c r="N24" s="17">
        <f t="shared" si="3"/>
        <v>784</v>
      </c>
      <c r="O24" s="17">
        <f t="shared" si="4"/>
        <v>1152</v>
      </c>
      <c r="P24" s="17">
        <f>D77*O24/9</f>
        <v>22528</v>
      </c>
      <c r="Q24" s="17">
        <f t="shared" si="1"/>
        <v>16</v>
      </c>
      <c r="R24" s="17">
        <f>(_xlfn.CEILING.MATH((J24*J24*2)/72))*B24*C24/(E24*D24)</f>
        <v>128</v>
      </c>
      <c r="S24" s="25">
        <f t="shared" si="5"/>
        <v>9216</v>
      </c>
    </row>
    <row r="25" spans="1:19" x14ac:dyDescent="0.25">
      <c r="A25" s="24" t="s">
        <v>35</v>
      </c>
      <c r="B25" s="17">
        <v>512</v>
      </c>
      <c r="C25" s="17">
        <v>512</v>
      </c>
      <c r="D25" s="17">
        <v>1</v>
      </c>
      <c r="E25" s="17">
        <f t="shared" si="6"/>
        <v>512</v>
      </c>
      <c r="F25" s="17">
        <v>28</v>
      </c>
      <c r="G25" s="17">
        <v>28</v>
      </c>
      <c r="H25" s="17">
        <v>28</v>
      </c>
      <c r="I25" s="17">
        <v>28</v>
      </c>
      <c r="J25" s="21"/>
      <c r="K25" s="17"/>
      <c r="L25" s="17"/>
      <c r="M25" s="17"/>
      <c r="N25" s="17">
        <v>0</v>
      </c>
      <c r="O25" s="17">
        <f t="shared" si="4"/>
        <v>0</v>
      </c>
      <c r="P25" s="17">
        <f>D77*O25/9</f>
        <v>0</v>
      </c>
      <c r="Q25" s="17">
        <f t="shared" si="1"/>
        <v>0</v>
      </c>
      <c r="R25" s="17">
        <f>(_xlfn.CEILING.MATH((J25*J25*2)/72))*B25*C25/(E25*D25)</f>
        <v>0</v>
      </c>
      <c r="S25" s="25">
        <f t="shared" si="5"/>
        <v>0</v>
      </c>
    </row>
    <row r="26" spans="1:19" x14ac:dyDescent="0.25">
      <c r="A26" s="24" t="s">
        <v>33</v>
      </c>
      <c r="B26" s="17">
        <v>512</v>
      </c>
      <c r="C26" s="17">
        <v>128</v>
      </c>
      <c r="D26" s="17">
        <v>2</v>
      </c>
      <c r="E26" s="17">
        <f t="shared" si="6"/>
        <v>128</v>
      </c>
      <c r="F26" s="17">
        <v>28</v>
      </c>
      <c r="G26" s="17">
        <v>28</v>
      </c>
      <c r="H26" s="17">
        <v>28</v>
      </c>
      <c r="I26" s="17">
        <v>28</v>
      </c>
      <c r="J26" s="18">
        <v>1</v>
      </c>
      <c r="K26" s="17">
        <v>3</v>
      </c>
      <c r="L26" s="17">
        <v>3</v>
      </c>
      <c r="M26" s="17">
        <f t="shared" si="2"/>
        <v>1</v>
      </c>
      <c r="N26" s="17">
        <f t="shared" si="3"/>
        <v>784</v>
      </c>
      <c r="O26" s="17">
        <f t="shared" si="4"/>
        <v>2304</v>
      </c>
      <c r="P26" s="17">
        <f>D77*O26/9</f>
        <v>45056</v>
      </c>
      <c r="Q26" s="17">
        <f t="shared" si="1"/>
        <v>32</v>
      </c>
      <c r="R26" s="17">
        <f>(_xlfn.CEILING.MATH((J26*J26*2)/72))*B26*C26/(E26*D26)</f>
        <v>256</v>
      </c>
      <c r="S26" s="25">
        <f t="shared" si="5"/>
        <v>36864</v>
      </c>
    </row>
    <row r="27" spans="1:19" x14ac:dyDescent="0.25">
      <c r="A27" s="24" t="s">
        <v>33</v>
      </c>
      <c r="B27" s="17">
        <v>128</v>
      </c>
      <c r="C27" s="17">
        <v>128</v>
      </c>
      <c r="D27" s="17">
        <v>1</v>
      </c>
      <c r="E27" s="17">
        <f t="shared" si="6"/>
        <v>128</v>
      </c>
      <c r="F27" s="17">
        <v>28</v>
      </c>
      <c r="G27" s="17">
        <v>28</v>
      </c>
      <c r="H27" s="17">
        <v>28</v>
      </c>
      <c r="I27" s="17">
        <v>28</v>
      </c>
      <c r="J27" s="19">
        <v>3</v>
      </c>
      <c r="K27" s="17">
        <v>3</v>
      </c>
      <c r="L27" s="17">
        <v>3</v>
      </c>
      <c r="M27" s="17">
        <f t="shared" si="2"/>
        <v>1</v>
      </c>
      <c r="N27" s="17">
        <f t="shared" si="3"/>
        <v>784</v>
      </c>
      <c r="O27" s="17">
        <f t="shared" si="4"/>
        <v>1152</v>
      </c>
      <c r="P27" s="17">
        <f>D77*O27/9</f>
        <v>22528</v>
      </c>
      <c r="Q27" s="17">
        <f t="shared" si="1"/>
        <v>48</v>
      </c>
      <c r="R27" s="17">
        <f>(_xlfn.CEILING.MATH((J27*J27*2)/72))*B27*C27/(E27*D27*4)</f>
        <v>32</v>
      </c>
      <c r="S27" s="25">
        <f t="shared" si="5"/>
        <v>9216</v>
      </c>
    </row>
    <row r="28" spans="1:19" x14ac:dyDescent="0.25">
      <c r="A28" s="24" t="s">
        <v>33</v>
      </c>
      <c r="B28" s="17">
        <v>128</v>
      </c>
      <c r="C28" s="17">
        <v>512</v>
      </c>
      <c r="D28" s="17">
        <v>1</v>
      </c>
      <c r="E28" s="17">
        <f t="shared" si="6"/>
        <v>512</v>
      </c>
      <c r="F28" s="17">
        <v>28</v>
      </c>
      <c r="G28" s="17">
        <v>28</v>
      </c>
      <c r="H28" s="17">
        <v>28</v>
      </c>
      <c r="I28" s="17">
        <v>28</v>
      </c>
      <c r="J28" s="19">
        <v>1</v>
      </c>
      <c r="K28" s="17">
        <v>3</v>
      </c>
      <c r="L28" s="17">
        <v>3</v>
      </c>
      <c r="M28" s="17">
        <f t="shared" si="2"/>
        <v>1</v>
      </c>
      <c r="N28" s="17">
        <f t="shared" si="3"/>
        <v>784</v>
      </c>
      <c r="O28" s="17">
        <f t="shared" si="4"/>
        <v>1152</v>
      </c>
      <c r="P28" s="17">
        <f>D77*O28/9</f>
        <v>22528</v>
      </c>
      <c r="Q28" s="17">
        <f t="shared" si="1"/>
        <v>16</v>
      </c>
      <c r="R28" s="17">
        <f>(_xlfn.CEILING.MATH((J28*J28*2)/72))*B28*C28/(E28*D28)</f>
        <v>128</v>
      </c>
      <c r="S28" s="25">
        <f t="shared" si="5"/>
        <v>9216</v>
      </c>
    </row>
    <row r="29" spans="1:19" x14ac:dyDescent="0.25">
      <c r="A29" s="24" t="s">
        <v>35</v>
      </c>
      <c r="B29" s="17">
        <v>512</v>
      </c>
      <c r="C29" s="17">
        <v>512</v>
      </c>
      <c r="D29" s="17">
        <v>2</v>
      </c>
      <c r="E29" s="17">
        <f t="shared" si="6"/>
        <v>512</v>
      </c>
      <c r="F29" s="17">
        <v>28</v>
      </c>
      <c r="G29" s="17">
        <v>28</v>
      </c>
      <c r="H29" s="17">
        <v>28</v>
      </c>
      <c r="I29" s="17">
        <v>28</v>
      </c>
      <c r="J29" s="21"/>
      <c r="K29" s="17"/>
      <c r="L29" s="17"/>
      <c r="M29" s="17"/>
      <c r="N29" s="17">
        <v>0</v>
      </c>
      <c r="O29" s="17">
        <v>0</v>
      </c>
      <c r="P29" s="17">
        <v>0</v>
      </c>
      <c r="Q29" s="17">
        <f t="shared" si="1"/>
        <v>0</v>
      </c>
      <c r="R29" s="17">
        <f>(_xlfn.CEILING.MATH((J29*J29*2)/72))*B29*C29/(E29*D29)</f>
        <v>0</v>
      </c>
      <c r="S29" s="25">
        <v>0</v>
      </c>
    </row>
    <row r="30" spans="1:19" x14ac:dyDescent="0.25">
      <c r="A30" s="24" t="s">
        <v>33</v>
      </c>
      <c r="B30" s="17">
        <v>512</v>
      </c>
      <c r="C30" s="17">
        <v>128</v>
      </c>
      <c r="D30" s="17">
        <v>2</v>
      </c>
      <c r="E30" s="17">
        <f t="shared" si="6"/>
        <v>128</v>
      </c>
      <c r="F30" s="17">
        <v>28</v>
      </c>
      <c r="G30" s="17">
        <v>28</v>
      </c>
      <c r="H30" s="17">
        <v>28</v>
      </c>
      <c r="I30" s="17">
        <v>28</v>
      </c>
      <c r="J30" s="18">
        <v>1</v>
      </c>
      <c r="K30" s="17">
        <v>3</v>
      </c>
      <c r="L30" s="17">
        <v>3</v>
      </c>
      <c r="M30" s="17">
        <f t="shared" si="2"/>
        <v>1</v>
      </c>
      <c r="N30" s="17">
        <f t="shared" si="3"/>
        <v>784</v>
      </c>
      <c r="O30" s="17">
        <f t="shared" si="4"/>
        <v>2304</v>
      </c>
      <c r="P30" s="17">
        <f>D77*O30/9</f>
        <v>45056</v>
      </c>
      <c r="Q30" s="17">
        <f t="shared" si="1"/>
        <v>32</v>
      </c>
      <c r="R30" s="17">
        <f>(_xlfn.CEILING.MATH((J30*J30*2)/72))*B30*C30/(E30*D30)</f>
        <v>256</v>
      </c>
      <c r="S30" s="25">
        <f t="shared" si="5"/>
        <v>36864</v>
      </c>
    </row>
    <row r="31" spans="1:19" x14ac:dyDescent="0.25">
      <c r="A31" s="24" t="s">
        <v>33</v>
      </c>
      <c r="B31" s="17">
        <v>128</v>
      </c>
      <c r="C31" s="17">
        <v>128</v>
      </c>
      <c r="D31" s="17">
        <v>2</v>
      </c>
      <c r="E31" s="17">
        <f t="shared" si="6"/>
        <v>128</v>
      </c>
      <c r="F31" s="17">
        <v>28</v>
      </c>
      <c r="G31" s="17">
        <v>28</v>
      </c>
      <c r="H31" s="17">
        <v>28</v>
      </c>
      <c r="I31" s="17">
        <v>28</v>
      </c>
      <c r="J31" s="19">
        <v>3</v>
      </c>
      <c r="K31" s="17">
        <v>3</v>
      </c>
      <c r="L31" s="17">
        <v>3</v>
      </c>
      <c r="M31" s="17">
        <f t="shared" si="2"/>
        <v>1</v>
      </c>
      <c r="N31" s="17">
        <f t="shared" si="3"/>
        <v>784</v>
      </c>
      <c r="O31" s="17">
        <f t="shared" si="4"/>
        <v>576</v>
      </c>
      <c r="P31" s="17">
        <f>D77*O31/9</f>
        <v>11264</v>
      </c>
      <c r="Q31" s="17">
        <f t="shared" si="1"/>
        <v>24</v>
      </c>
      <c r="R31" s="17">
        <f>(_xlfn.CEILING.MATH((J31*J31*2)/72))*B31*C31/(E31*D31*4)</f>
        <v>16</v>
      </c>
      <c r="S31" s="25">
        <f t="shared" si="5"/>
        <v>9216</v>
      </c>
    </row>
    <row r="32" spans="1:19" x14ac:dyDescent="0.25">
      <c r="A32" s="24" t="s">
        <v>33</v>
      </c>
      <c r="B32" s="17">
        <v>128</v>
      </c>
      <c r="C32" s="17">
        <v>512</v>
      </c>
      <c r="D32" s="17">
        <v>1</v>
      </c>
      <c r="E32" s="17">
        <f t="shared" si="6"/>
        <v>512</v>
      </c>
      <c r="F32" s="17">
        <v>28</v>
      </c>
      <c r="G32" s="17">
        <v>28</v>
      </c>
      <c r="H32" s="17">
        <v>28</v>
      </c>
      <c r="I32" s="17">
        <v>28</v>
      </c>
      <c r="J32" s="19">
        <v>1</v>
      </c>
      <c r="K32" s="17">
        <v>3</v>
      </c>
      <c r="L32" s="17">
        <v>3</v>
      </c>
      <c r="M32" s="17">
        <f t="shared" si="2"/>
        <v>1</v>
      </c>
      <c r="N32" s="17">
        <f t="shared" si="3"/>
        <v>784</v>
      </c>
      <c r="O32" s="17">
        <f t="shared" si="4"/>
        <v>1152</v>
      </c>
      <c r="P32" s="17">
        <f>D77*O32/9</f>
        <v>22528</v>
      </c>
      <c r="Q32" s="17">
        <f t="shared" si="1"/>
        <v>16</v>
      </c>
      <c r="R32" s="17">
        <f>(_xlfn.CEILING.MATH((J32*J32*2)/72))*B32*C32/(E32*D32)</f>
        <v>128</v>
      </c>
      <c r="S32" s="25">
        <f t="shared" si="5"/>
        <v>9216</v>
      </c>
    </row>
    <row r="33" spans="1:19" x14ac:dyDescent="0.25">
      <c r="A33" s="24" t="s">
        <v>35</v>
      </c>
      <c r="B33" s="17">
        <v>512</v>
      </c>
      <c r="C33" s="17">
        <v>512</v>
      </c>
      <c r="D33" s="17">
        <v>2</v>
      </c>
      <c r="E33" s="17">
        <f t="shared" si="6"/>
        <v>512</v>
      </c>
      <c r="F33" s="17">
        <v>28</v>
      </c>
      <c r="G33" s="17">
        <v>28</v>
      </c>
      <c r="H33" s="17">
        <v>28</v>
      </c>
      <c r="I33" s="17">
        <v>28</v>
      </c>
      <c r="J33" s="21"/>
      <c r="K33" s="17"/>
      <c r="L33" s="17"/>
      <c r="M33" s="17"/>
      <c r="N33" s="17">
        <v>0</v>
      </c>
      <c r="O33" s="17">
        <f t="shared" si="4"/>
        <v>0</v>
      </c>
      <c r="P33" s="17">
        <f>D77*O33/9</f>
        <v>0</v>
      </c>
      <c r="Q33" s="17">
        <f t="shared" si="1"/>
        <v>0</v>
      </c>
      <c r="R33" s="17">
        <f>(_xlfn.CEILING.MATH((J33*J33*2)/72))*B33*C33/(E33*D33)</f>
        <v>0</v>
      </c>
      <c r="S33" s="25">
        <f t="shared" si="5"/>
        <v>0</v>
      </c>
    </row>
    <row r="34" spans="1:19" x14ac:dyDescent="0.25">
      <c r="A34" s="24" t="s">
        <v>33</v>
      </c>
      <c r="B34" s="17">
        <v>512</v>
      </c>
      <c r="C34" s="17">
        <v>1024</v>
      </c>
      <c r="D34" s="17">
        <v>2</v>
      </c>
      <c r="E34" s="17">
        <f t="shared" si="6"/>
        <v>1024</v>
      </c>
      <c r="F34" s="17">
        <v>28</v>
      </c>
      <c r="G34" s="17">
        <v>28</v>
      </c>
      <c r="H34" s="17">
        <v>14</v>
      </c>
      <c r="I34" s="17">
        <v>14</v>
      </c>
      <c r="J34" s="18">
        <v>1</v>
      </c>
      <c r="K34" s="17">
        <v>3</v>
      </c>
      <c r="L34" s="17">
        <v>3</v>
      </c>
      <c r="M34" s="17">
        <f t="shared" si="2"/>
        <v>1</v>
      </c>
      <c r="N34" s="17">
        <f t="shared" si="3"/>
        <v>784</v>
      </c>
      <c r="O34" s="17">
        <f t="shared" si="4"/>
        <v>2304</v>
      </c>
      <c r="P34" s="17">
        <f>D77*O34/9</f>
        <v>45056</v>
      </c>
      <c r="Q34" s="17">
        <f t="shared" si="1"/>
        <v>32</v>
      </c>
      <c r="R34" s="17">
        <f>(_xlfn.CEILING.MATH((J34*J34*2)/72))*B34*C34/(E34*D34)</f>
        <v>256</v>
      </c>
      <c r="S34" s="25">
        <f t="shared" si="5"/>
        <v>36864</v>
      </c>
    </row>
    <row r="35" spans="1:19" x14ac:dyDescent="0.25">
      <c r="A35" s="24" t="s">
        <v>33</v>
      </c>
      <c r="B35" s="17">
        <v>512</v>
      </c>
      <c r="C35" s="17">
        <v>256</v>
      </c>
      <c r="D35" s="17">
        <v>2</v>
      </c>
      <c r="E35" s="17">
        <f t="shared" si="6"/>
        <v>256</v>
      </c>
      <c r="F35" s="17">
        <v>28</v>
      </c>
      <c r="G35" s="17">
        <v>28</v>
      </c>
      <c r="H35" s="17">
        <v>14</v>
      </c>
      <c r="I35" s="17">
        <v>14</v>
      </c>
      <c r="J35" s="18">
        <v>1</v>
      </c>
      <c r="K35" s="17">
        <v>3</v>
      </c>
      <c r="L35" s="17">
        <v>3</v>
      </c>
      <c r="M35" s="17">
        <f t="shared" si="2"/>
        <v>1</v>
      </c>
      <c r="N35" s="17">
        <f t="shared" si="3"/>
        <v>784</v>
      </c>
      <c r="O35" s="17">
        <f t="shared" si="4"/>
        <v>2304</v>
      </c>
      <c r="P35" s="17">
        <f>D77*O35/9</f>
        <v>45056</v>
      </c>
      <c r="Q35" s="17">
        <f t="shared" si="1"/>
        <v>32</v>
      </c>
      <c r="R35" s="17">
        <f>(_xlfn.CEILING.MATH((J35*J35*2)/72))*B35*C35/(E35*D35)</f>
        <v>256</v>
      </c>
      <c r="S35" s="25">
        <f t="shared" si="5"/>
        <v>36864</v>
      </c>
    </row>
    <row r="36" spans="1:19" x14ac:dyDescent="0.25">
      <c r="A36" s="24" t="s">
        <v>33</v>
      </c>
      <c r="B36" s="17">
        <v>256</v>
      </c>
      <c r="C36" s="17">
        <v>256</v>
      </c>
      <c r="D36" s="17">
        <v>2</v>
      </c>
      <c r="E36" s="17">
        <f t="shared" si="6"/>
        <v>256</v>
      </c>
      <c r="F36" s="17">
        <v>14</v>
      </c>
      <c r="G36" s="17">
        <v>14</v>
      </c>
      <c r="H36" s="17">
        <v>14</v>
      </c>
      <c r="I36" s="17">
        <v>14</v>
      </c>
      <c r="J36" s="19">
        <v>3</v>
      </c>
      <c r="K36" s="17">
        <v>3</v>
      </c>
      <c r="L36" s="17">
        <v>3</v>
      </c>
      <c r="M36" s="17">
        <f t="shared" si="2"/>
        <v>1</v>
      </c>
      <c r="N36" s="17">
        <f t="shared" si="3"/>
        <v>196</v>
      </c>
      <c r="O36" s="17">
        <f t="shared" si="4"/>
        <v>1152</v>
      </c>
      <c r="P36" s="17">
        <f>D77*O36/9</f>
        <v>22528</v>
      </c>
      <c r="Q36" s="17">
        <f t="shared" si="1"/>
        <v>48</v>
      </c>
      <c r="R36" s="17">
        <f>(_xlfn.CEILING.MATH((J36*J36*2)/72))*B36*C36/(E36*D36*4)</f>
        <v>32</v>
      </c>
      <c r="S36" s="25">
        <f t="shared" si="5"/>
        <v>18432</v>
      </c>
    </row>
    <row r="37" spans="1:19" x14ac:dyDescent="0.25">
      <c r="A37" s="24" t="s">
        <v>33</v>
      </c>
      <c r="B37" s="17">
        <v>256</v>
      </c>
      <c r="C37" s="17">
        <v>1024</v>
      </c>
      <c r="D37" s="17">
        <v>1</v>
      </c>
      <c r="E37" s="17">
        <f t="shared" si="6"/>
        <v>1024</v>
      </c>
      <c r="F37" s="17">
        <v>14</v>
      </c>
      <c r="G37" s="17">
        <v>14</v>
      </c>
      <c r="H37" s="17">
        <v>14</v>
      </c>
      <c r="I37" s="17">
        <v>14</v>
      </c>
      <c r="J37" s="19">
        <v>1</v>
      </c>
      <c r="K37" s="17">
        <v>3</v>
      </c>
      <c r="L37" s="17">
        <v>3</v>
      </c>
      <c r="M37" s="17">
        <f t="shared" si="2"/>
        <v>1</v>
      </c>
      <c r="N37" s="17">
        <f t="shared" si="3"/>
        <v>196</v>
      </c>
      <c r="O37" s="17">
        <f t="shared" si="4"/>
        <v>2304</v>
      </c>
      <c r="P37" s="17">
        <f>D77*O37/9</f>
        <v>45056</v>
      </c>
      <c r="Q37" s="17">
        <f t="shared" si="1"/>
        <v>32</v>
      </c>
      <c r="R37" s="17">
        <f>(_xlfn.CEILING.MATH((J37*J37*2)/72))*B37*C37/(E37*D37)</f>
        <v>256</v>
      </c>
      <c r="S37" s="25">
        <f t="shared" si="5"/>
        <v>18432</v>
      </c>
    </row>
    <row r="38" spans="1:19" x14ac:dyDescent="0.25">
      <c r="A38" s="24" t="s">
        <v>35</v>
      </c>
      <c r="B38" s="17">
        <v>1024</v>
      </c>
      <c r="C38" s="17">
        <v>1024</v>
      </c>
      <c r="D38" s="17">
        <v>4</v>
      </c>
      <c r="E38" s="17">
        <f t="shared" si="6"/>
        <v>1024</v>
      </c>
      <c r="F38" s="17">
        <v>14</v>
      </c>
      <c r="G38" s="17">
        <v>14</v>
      </c>
      <c r="H38" s="17">
        <v>14</v>
      </c>
      <c r="I38" s="17">
        <v>14</v>
      </c>
      <c r="J38" s="21"/>
      <c r="K38" s="17"/>
      <c r="L38" s="17"/>
      <c r="M38" s="17"/>
      <c r="N38" s="17">
        <v>0</v>
      </c>
      <c r="O38" s="17">
        <f t="shared" si="4"/>
        <v>0</v>
      </c>
      <c r="P38" s="17">
        <f>D77*O38/9</f>
        <v>0</v>
      </c>
      <c r="Q38" s="17">
        <f t="shared" si="1"/>
        <v>0</v>
      </c>
      <c r="R38" s="17">
        <f>(_xlfn.CEILING.MATH((J38*J38*2)/72))*B38*C38/(E38*D38)</f>
        <v>0</v>
      </c>
      <c r="S38" s="25">
        <f t="shared" si="5"/>
        <v>0</v>
      </c>
    </row>
    <row r="39" spans="1:19" x14ac:dyDescent="0.25">
      <c r="A39" s="24" t="s">
        <v>33</v>
      </c>
      <c r="B39" s="17">
        <v>1024</v>
      </c>
      <c r="C39" s="17">
        <v>256</v>
      </c>
      <c r="D39" s="17">
        <v>4</v>
      </c>
      <c r="E39" s="17">
        <f t="shared" si="6"/>
        <v>256</v>
      </c>
      <c r="F39" s="17">
        <v>14</v>
      </c>
      <c r="G39" s="17">
        <v>14</v>
      </c>
      <c r="H39" s="17">
        <v>14</v>
      </c>
      <c r="I39" s="17">
        <v>14</v>
      </c>
      <c r="J39" s="18">
        <v>1</v>
      </c>
      <c r="K39" s="17">
        <v>3</v>
      </c>
      <c r="L39" s="17">
        <v>3</v>
      </c>
      <c r="M39" s="17">
        <f t="shared" si="2"/>
        <v>1</v>
      </c>
      <c r="N39" s="17">
        <f t="shared" si="3"/>
        <v>196</v>
      </c>
      <c r="O39" s="17">
        <f t="shared" si="4"/>
        <v>2304</v>
      </c>
      <c r="P39" s="17">
        <f>D77*O39/9</f>
        <v>45056</v>
      </c>
      <c r="Q39" s="17">
        <f t="shared" si="1"/>
        <v>32</v>
      </c>
      <c r="R39" s="17">
        <f>(_xlfn.CEILING.MATH((J39*J39*2)/72))*B39*C39/(E39*D39)</f>
        <v>256</v>
      </c>
      <c r="S39" s="25">
        <f t="shared" si="5"/>
        <v>73728</v>
      </c>
    </row>
    <row r="40" spans="1:19" x14ac:dyDescent="0.25">
      <c r="A40" s="24" t="s">
        <v>33</v>
      </c>
      <c r="B40" s="17">
        <v>256</v>
      </c>
      <c r="C40" s="17">
        <v>256</v>
      </c>
      <c r="D40" s="17">
        <v>1</v>
      </c>
      <c r="E40" s="17">
        <f t="shared" si="6"/>
        <v>256</v>
      </c>
      <c r="F40" s="17">
        <v>14</v>
      </c>
      <c r="G40" s="17">
        <v>14</v>
      </c>
      <c r="H40" s="17">
        <v>14</v>
      </c>
      <c r="I40" s="17">
        <v>14</v>
      </c>
      <c r="J40" s="19">
        <v>3</v>
      </c>
      <c r="K40" s="17">
        <v>3</v>
      </c>
      <c r="L40" s="17">
        <v>3</v>
      </c>
      <c r="M40" s="17">
        <f t="shared" si="2"/>
        <v>1</v>
      </c>
      <c r="N40" s="17">
        <f t="shared" si="3"/>
        <v>196</v>
      </c>
      <c r="O40" s="17">
        <f t="shared" si="4"/>
        <v>2304</v>
      </c>
      <c r="P40" s="17">
        <f>D77*O40/9</f>
        <v>45056</v>
      </c>
      <c r="Q40" s="17">
        <f t="shared" si="1"/>
        <v>96</v>
      </c>
      <c r="R40" s="17">
        <f>(_xlfn.CEILING.MATH((J40*J40*2)/72))*B40*C40/(E40*D40*4)</f>
        <v>64</v>
      </c>
      <c r="S40" s="25">
        <f t="shared" si="5"/>
        <v>18432</v>
      </c>
    </row>
    <row r="41" spans="1:19" x14ac:dyDescent="0.25">
      <c r="A41" s="24" t="s">
        <v>33</v>
      </c>
      <c r="B41" s="17">
        <v>256</v>
      </c>
      <c r="C41" s="17">
        <v>1024</v>
      </c>
      <c r="D41" s="17">
        <v>1</v>
      </c>
      <c r="E41" s="17">
        <f t="shared" si="6"/>
        <v>1024</v>
      </c>
      <c r="F41" s="17">
        <v>14</v>
      </c>
      <c r="G41" s="17">
        <v>14</v>
      </c>
      <c r="H41" s="17">
        <v>14</v>
      </c>
      <c r="I41" s="17">
        <v>14</v>
      </c>
      <c r="J41" s="19">
        <v>1</v>
      </c>
      <c r="K41" s="17">
        <v>3</v>
      </c>
      <c r="L41" s="17">
        <v>3</v>
      </c>
      <c r="M41" s="17">
        <f t="shared" si="2"/>
        <v>1</v>
      </c>
      <c r="N41" s="17">
        <f t="shared" si="3"/>
        <v>196</v>
      </c>
      <c r="O41" s="17">
        <f t="shared" si="4"/>
        <v>2304</v>
      </c>
      <c r="P41" s="17">
        <f>D77*O41/9</f>
        <v>45056</v>
      </c>
      <c r="Q41" s="17">
        <f t="shared" si="1"/>
        <v>32</v>
      </c>
      <c r="R41" s="17">
        <f>(_xlfn.CEILING.MATH((J41*J41*2)/72))*B41*C41/(E41*D41)</f>
        <v>256</v>
      </c>
      <c r="S41" s="25">
        <f t="shared" si="5"/>
        <v>18432</v>
      </c>
    </row>
    <row r="42" spans="1:19" x14ac:dyDescent="0.25">
      <c r="A42" s="24" t="s">
        <v>35</v>
      </c>
      <c r="B42" s="17">
        <v>1024</v>
      </c>
      <c r="C42" s="17">
        <v>1024</v>
      </c>
      <c r="D42" s="17">
        <v>4</v>
      </c>
      <c r="E42" s="17">
        <f t="shared" si="6"/>
        <v>1024</v>
      </c>
      <c r="F42" s="17">
        <v>14</v>
      </c>
      <c r="G42" s="17">
        <v>14</v>
      </c>
      <c r="H42" s="17">
        <v>14</v>
      </c>
      <c r="I42" s="17">
        <v>14</v>
      </c>
      <c r="J42" s="21"/>
      <c r="K42" s="17"/>
      <c r="L42" s="17"/>
      <c r="M42" s="17"/>
      <c r="N42" s="17">
        <v>0</v>
      </c>
      <c r="O42" s="17">
        <f t="shared" si="4"/>
        <v>0</v>
      </c>
      <c r="P42" s="17">
        <f>D77*O42/9</f>
        <v>0</v>
      </c>
      <c r="Q42" s="17">
        <f t="shared" si="1"/>
        <v>0</v>
      </c>
      <c r="R42" s="17">
        <f>(_xlfn.CEILING.MATH((J42*J42*2)/72))*B42*C42/(E42*D42)</f>
        <v>0</v>
      </c>
      <c r="S42" s="25">
        <f t="shared" si="5"/>
        <v>0</v>
      </c>
    </row>
    <row r="43" spans="1:19" x14ac:dyDescent="0.25">
      <c r="A43" s="24" t="s">
        <v>33</v>
      </c>
      <c r="B43" s="17">
        <v>1024</v>
      </c>
      <c r="C43" s="17">
        <v>256</v>
      </c>
      <c r="D43" s="17">
        <v>4</v>
      </c>
      <c r="E43" s="17">
        <f t="shared" si="6"/>
        <v>256</v>
      </c>
      <c r="F43" s="17">
        <v>14</v>
      </c>
      <c r="G43" s="17">
        <v>14</v>
      </c>
      <c r="H43" s="17">
        <v>14</v>
      </c>
      <c r="I43" s="17">
        <v>14</v>
      </c>
      <c r="J43" s="18">
        <v>1</v>
      </c>
      <c r="K43" s="17">
        <v>3</v>
      </c>
      <c r="L43" s="17">
        <v>3</v>
      </c>
      <c r="M43" s="17">
        <f t="shared" si="2"/>
        <v>1</v>
      </c>
      <c r="N43" s="17">
        <f t="shared" si="3"/>
        <v>196</v>
      </c>
      <c r="O43" s="17">
        <f t="shared" si="4"/>
        <v>2304</v>
      </c>
      <c r="P43" s="17">
        <f>D77*O43/9</f>
        <v>45056</v>
      </c>
      <c r="Q43" s="17">
        <f t="shared" si="1"/>
        <v>32</v>
      </c>
      <c r="R43" s="17">
        <f>(_xlfn.CEILING.MATH((J43*J43*2)/72))*B43*C43/(E43*D43)</f>
        <v>256</v>
      </c>
      <c r="S43" s="25">
        <f t="shared" si="5"/>
        <v>73728</v>
      </c>
    </row>
    <row r="44" spans="1:19" x14ac:dyDescent="0.25">
      <c r="A44" s="24" t="s">
        <v>33</v>
      </c>
      <c r="B44" s="17">
        <v>256</v>
      </c>
      <c r="C44" s="17">
        <v>256</v>
      </c>
      <c r="D44" s="17">
        <v>1</v>
      </c>
      <c r="E44" s="17">
        <f t="shared" si="6"/>
        <v>256</v>
      </c>
      <c r="F44" s="17">
        <v>14</v>
      </c>
      <c r="G44" s="17">
        <v>14</v>
      </c>
      <c r="H44" s="17">
        <v>14</v>
      </c>
      <c r="I44" s="17">
        <v>14</v>
      </c>
      <c r="J44" s="19">
        <v>3</v>
      </c>
      <c r="K44" s="17">
        <v>3</v>
      </c>
      <c r="L44" s="17">
        <v>3</v>
      </c>
      <c r="M44" s="17">
        <f t="shared" si="2"/>
        <v>1</v>
      </c>
      <c r="N44" s="17">
        <f t="shared" si="3"/>
        <v>196</v>
      </c>
      <c r="O44" s="17">
        <f t="shared" si="4"/>
        <v>2304</v>
      </c>
      <c r="P44" s="17">
        <f>D77*O44/9</f>
        <v>45056</v>
      </c>
      <c r="Q44" s="17">
        <f t="shared" si="1"/>
        <v>96</v>
      </c>
      <c r="R44" s="17">
        <f>(_xlfn.CEILING.MATH((J44*J44*2)/72))*B44*C44/(E44*D44*4)</f>
        <v>64</v>
      </c>
      <c r="S44" s="25">
        <f t="shared" si="5"/>
        <v>18432</v>
      </c>
    </row>
    <row r="45" spans="1:19" x14ac:dyDescent="0.25">
      <c r="A45" s="24" t="s">
        <v>33</v>
      </c>
      <c r="B45" s="17">
        <v>256</v>
      </c>
      <c r="C45" s="17">
        <v>1024</v>
      </c>
      <c r="D45" s="17">
        <v>1</v>
      </c>
      <c r="E45" s="17">
        <f t="shared" si="6"/>
        <v>1024</v>
      </c>
      <c r="F45" s="17">
        <v>14</v>
      </c>
      <c r="G45" s="17">
        <v>14</v>
      </c>
      <c r="H45" s="17">
        <v>14</v>
      </c>
      <c r="I45" s="17">
        <v>14</v>
      </c>
      <c r="J45" s="19">
        <v>1</v>
      </c>
      <c r="K45" s="17">
        <v>3</v>
      </c>
      <c r="L45" s="17">
        <v>3</v>
      </c>
      <c r="M45" s="17">
        <f t="shared" si="2"/>
        <v>1</v>
      </c>
      <c r="N45" s="17">
        <f t="shared" si="3"/>
        <v>196</v>
      </c>
      <c r="O45" s="17">
        <f t="shared" si="4"/>
        <v>2304</v>
      </c>
      <c r="P45" s="17">
        <f>D77*O45/9</f>
        <v>45056</v>
      </c>
      <c r="Q45" s="17">
        <f t="shared" si="1"/>
        <v>32</v>
      </c>
      <c r="R45" s="17">
        <f>(_xlfn.CEILING.MATH((J45*J45*2)/72))*B45*C45/(E45*D45)</f>
        <v>256</v>
      </c>
      <c r="S45" s="25">
        <f t="shared" si="5"/>
        <v>18432</v>
      </c>
    </row>
    <row r="46" spans="1:19" x14ac:dyDescent="0.25">
      <c r="A46" s="24" t="s">
        <v>35</v>
      </c>
      <c r="B46" s="17">
        <v>1024</v>
      </c>
      <c r="C46" s="17">
        <v>1024</v>
      </c>
      <c r="D46" s="17">
        <v>4</v>
      </c>
      <c r="E46" s="17">
        <f t="shared" si="6"/>
        <v>1024</v>
      </c>
      <c r="F46" s="17">
        <v>14</v>
      </c>
      <c r="G46" s="17">
        <v>14</v>
      </c>
      <c r="H46" s="17">
        <v>14</v>
      </c>
      <c r="I46" s="17">
        <v>14</v>
      </c>
      <c r="J46" s="21"/>
      <c r="K46" s="17"/>
      <c r="L46" s="17"/>
      <c r="M46" s="17"/>
      <c r="N46" s="17">
        <v>0</v>
      </c>
      <c r="O46" s="17">
        <f t="shared" si="4"/>
        <v>0</v>
      </c>
      <c r="P46" s="17">
        <f>D77*O46/9</f>
        <v>0</v>
      </c>
      <c r="Q46" s="17">
        <f t="shared" si="1"/>
        <v>0</v>
      </c>
      <c r="R46" s="17">
        <f>(_xlfn.CEILING.MATH((J46*J46*2)/72))*B46*C46/(E46*D46)</f>
        <v>0</v>
      </c>
      <c r="S46" s="25">
        <f t="shared" si="5"/>
        <v>0</v>
      </c>
    </row>
    <row r="47" spans="1:19" x14ac:dyDescent="0.25">
      <c r="A47" s="24" t="s">
        <v>33</v>
      </c>
      <c r="B47" s="17">
        <v>1024</v>
      </c>
      <c r="C47" s="17">
        <v>256</v>
      </c>
      <c r="D47" s="17">
        <v>4</v>
      </c>
      <c r="E47" s="17">
        <f t="shared" si="6"/>
        <v>256</v>
      </c>
      <c r="F47" s="17">
        <v>14</v>
      </c>
      <c r="G47" s="17">
        <v>14</v>
      </c>
      <c r="H47" s="17">
        <v>14</v>
      </c>
      <c r="I47" s="17">
        <v>14</v>
      </c>
      <c r="J47" s="18">
        <v>1</v>
      </c>
      <c r="K47" s="17">
        <v>3</v>
      </c>
      <c r="L47" s="17">
        <v>3</v>
      </c>
      <c r="M47" s="17">
        <f t="shared" si="2"/>
        <v>1</v>
      </c>
      <c r="N47" s="17">
        <f t="shared" si="3"/>
        <v>196</v>
      </c>
      <c r="O47" s="17">
        <f t="shared" si="4"/>
        <v>2304</v>
      </c>
      <c r="P47" s="17">
        <f>D77*O47/9</f>
        <v>45056</v>
      </c>
      <c r="Q47" s="17">
        <f t="shared" si="1"/>
        <v>32</v>
      </c>
      <c r="R47" s="17">
        <f>(_xlfn.CEILING.MATH((J47*J47*2)/72))*B47*C47/(E47*D47)</f>
        <v>256</v>
      </c>
      <c r="S47" s="25">
        <f t="shared" si="5"/>
        <v>73728</v>
      </c>
    </row>
    <row r="48" spans="1:19" x14ac:dyDescent="0.25">
      <c r="A48" s="24" t="s">
        <v>33</v>
      </c>
      <c r="B48" s="17">
        <v>256</v>
      </c>
      <c r="C48" s="17">
        <v>256</v>
      </c>
      <c r="D48" s="17">
        <v>1</v>
      </c>
      <c r="E48" s="17">
        <f t="shared" si="6"/>
        <v>256</v>
      </c>
      <c r="F48" s="17">
        <v>14</v>
      </c>
      <c r="G48" s="17">
        <v>14</v>
      </c>
      <c r="H48" s="17">
        <v>14</v>
      </c>
      <c r="I48" s="17">
        <v>14</v>
      </c>
      <c r="J48" s="19">
        <v>3</v>
      </c>
      <c r="K48" s="17">
        <v>3</v>
      </c>
      <c r="L48" s="17">
        <v>3</v>
      </c>
      <c r="M48" s="17">
        <f t="shared" si="2"/>
        <v>1</v>
      </c>
      <c r="N48" s="17">
        <f t="shared" si="3"/>
        <v>196</v>
      </c>
      <c r="O48" s="17">
        <f t="shared" si="4"/>
        <v>2304</v>
      </c>
      <c r="P48" s="17">
        <f>D77*O48/9</f>
        <v>45056</v>
      </c>
      <c r="Q48" s="17">
        <f t="shared" si="1"/>
        <v>96</v>
      </c>
      <c r="R48" s="17">
        <f>(_xlfn.CEILING.MATH((J48*J48*2)/72))*B48*C48/(E48*D48*4)</f>
        <v>64</v>
      </c>
      <c r="S48" s="25">
        <f t="shared" si="5"/>
        <v>18432</v>
      </c>
    </row>
    <row r="49" spans="1:19" x14ac:dyDescent="0.25">
      <c r="A49" s="24" t="s">
        <v>33</v>
      </c>
      <c r="B49" s="17">
        <v>256</v>
      </c>
      <c r="C49" s="17">
        <v>1024</v>
      </c>
      <c r="D49" s="17">
        <v>1</v>
      </c>
      <c r="E49" s="17">
        <f t="shared" si="6"/>
        <v>1024</v>
      </c>
      <c r="F49" s="17">
        <v>14</v>
      </c>
      <c r="G49" s="17">
        <v>14</v>
      </c>
      <c r="H49" s="17">
        <v>14</v>
      </c>
      <c r="I49" s="17">
        <v>14</v>
      </c>
      <c r="J49" s="19">
        <v>1</v>
      </c>
      <c r="K49" s="17">
        <v>3</v>
      </c>
      <c r="L49" s="17">
        <v>3</v>
      </c>
      <c r="M49" s="17">
        <f t="shared" si="2"/>
        <v>1</v>
      </c>
      <c r="N49" s="17">
        <f t="shared" si="3"/>
        <v>196</v>
      </c>
      <c r="O49" s="17">
        <f t="shared" si="4"/>
        <v>2304</v>
      </c>
      <c r="P49" s="17">
        <f>D77*O49/9</f>
        <v>45056</v>
      </c>
      <c r="Q49" s="17">
        <f t="shared" si="1"/>
        <v>32</v>
      </c>
      <c r="R49" s="17">
        <f>(_xlfn.CEILING.MATH((J49*J49*2)/72))*B49*C49/(E49*D49)</f>
        <v>256</v>
      </c>
      <c r="S49" s="25">
        <f t="shared" si="5"/>
        <v>18432</v>
      </c>
    </row>
    <row r="50" spans="1:19" x14ac:dyDescent="0.25">
      <c r="A50" s="24" t="s">
        <v>35</v>
      </c>
      <c r="B50" s="17">
        <v>1024</v>
      </c>
      <c r="C50" s="17">
        <v>1024</v>
      </c>
      <c r="D50" s="17">
        <v>4</v>
      </c>
      <c r="E50" s="17">
        <f t="shared" si="6"/>
        <v>1024</v>
      </c>
      <c r="F50" s="17">
        <v>14</v>
      </c>
      <c r="G50" s="17">
        <v>14</v>
      </c>
      <c r="H50" s="17">
        <v>14</v>
      </c>
      <c r="I50" s="17">
        <v>14</v>
      </c>
      <c r="J50" s="21"/>
      <c r="K50" s="17"/>
      <c r="L50" s="17"/>
      <c r="M50" s="17">
        <v>0</v>
      </c>
      <c r="N50" s="17">
        <v>0</v>
      </c>
      <c r="O50" s="17">
        <f t="shared" si="4"/>
        <v>0</v>
      </c>
      <c r="P50" s="17">
        <f>D77*O50/9</f>
        <v>0</v>
      </c>
      <c r="Q50" s="17">
        <f t="shared" si="1"/>
        <v>0</v>
      </c>
      <c r="R50" s="17">
        <f>(_xlfn.CEILING.MATH((J50*J50*2)/72))*B50*C50/(E50*D50)</f>
        <v>0</v>
      </c>
      <c r="S50" s="25">
        <f t="shared" si="5"/>
        <v>0</v>
      </c>
    </row>
    <row r="51" spans="1:19" x14ac:dyDescent="0.25">
      <c r="A51" s="24" t="s">
        <v>33</v>
      </c>
      <c r="B51" s="17">
        <v>1024</v>
      </c>
      <c r="C51" s="17">
        <v>256</v>
      </c>
      <c r="D51" s="17">
        <v>4</v>
      </c>
      <c r="E51" s="17">
        <f t="shared" si="6"/>
        <v>256</v>
      </c>
      <c r="F51" s="17">
        <v>14</v>
      </c>
      <c r="G51" s="17">
        <v>14</v>
      </c>
      <c r="H51" s="17">
        <v>14</v>
      </c>
      <c r="I51" s="17">
        <v>14</v>
      </c>
      <c r="J51" s="18">
        <v>1</v>
      </c>
      <c r="K51" s="17">
        <v>3</v>
      </c>
      <c r="L51" s="17">
        <v>3</v>
      </c>
      <c r="M51" s="17">
        <f t="shared" si="2"/>
        <v>1</v>
      </c>
      <c r="N51" s="17">
        <f t="shared" si="3"/>
        <v>196</v>
      </c>
      <c r="O51" s="17">
        <f t="shared" si="4"/>
        <v>2304</v>
      </c>
      <c r="P51" s="17">
        <f>D77*O51/9</f>
        <v>45056</v>
      </c>
      <c r="Q51" s="17">
        <f t="shared" si="1"/>
        <v>32</v>
      </c>
      <c r="R51" s="17">
        <f>(_xlfn.CEILING.MATH((J51*J51*2)/72))*B51*C51/(E51*D51)</f>
        <v>256</v>
      </c>
      <c r="S51" s="25">
        <f t="shared" si="5"/>
        <v>73728</v>
      </c>
    </row>
    <row r="52" spans="1:19" x14ac:dyDescent="0.25">
      <c r="A52" s="24" t="s">
        <v>33</v>
      </c>
      <c r="B52" s="17">
        <v>256</v>
      </c>
      <c r="C52" s="17">
        <v>256</v>
      </c>
      <c r="D52" s="17">
        <v>1</v>
      </c>
      <c r="E52" s="17">
        <f t="shared" si="6"/>
        <v>256</v>
      </c>
      <c r="F52" s="17">
        <v>14</v>
      </c>
      <c r="G52" s="17">
        <v>14</v>
      </c>
      <c r="H52" s="17">
        <v>14</v>
      </c>
      <c r="I52" s="17">
        <v>14</v>
      </c>
      <c r="J52" s="19">
        <v>3</v>
      </c>
      <c r="K52" s="17">
        <v>3</v>
      </c>
      <c r="L52" s="17">
        <v>3</v>
      </c>
      <c r="M52" s="17">
        <f t="shared" si="2"/>
        <v>1</v>
      </c>
      <c r="N52" s="17">
        <f t="shared" si="3"/>
        <v>196</v>
      </c>
      <c r="O52" s="17">
        <f t="shared" si="4"/>
        <v>2304</v>
      </c>
      <c r="P52" s="17">
        <f>D77*O52/9</f>
        <v>45056</v>
      </c>
      <c r="Q52" s="17">
        <f t="shared" si="1"/>
        <v>96</v>
      </c>
      <c r="R52" s="17">
        <f>(_xlfn.CEILING.MATH((J52*J52*2)/72))*B52*C52/(E52*D52*4)</f>
        <v>64</v>
      </c>
      <c r="S52" s="25">
        <f t="shared" si="5"/>
        <v>18432</v>
      </c>
    </row>
    <row r="53" spans="1:19" x14ac:dyDescent="0.25">
      <c r="A53" s="24" t="s">
        <v>33</v>
      </c>
      <c r="B53" s="17">
        <v>256</v>
      </c>
      <c r="C53" s="17">
        <v>1024</v>
      </c>
      <c r="D53" s="17">
        <v>1</v>
      </c>
      <c r="E53" s="17">
        <f t="shared" si="6"/>
        <v>1024</v>
      </c>
      <c r="F53" s="17">
        <v>14</v>
      </c>
      <c r="G53" s="17">
        <v>14</v>
      </c>
      <c r="H53" s="17">
        <v>14</v>
      </c>
      <c r="I53" s="17">
        <v>14</v>
      </c>
      <c r="J53" s="19">
        <v>1</v>
      </c>
      <c r="K53" s="17">
        <v>3</v>
      </c>
      <c r="L53" s="17">
        <v>3</v>
      </c>
      <c r="M53" s="17">
        <f t="shared" si="2"/>
        <v>1</v>
      </c>
      <c r="N53" s="17">
        <f t="shared" si="3"/>
        <v>196</v>
      </c>
      <c r="O53" s="17">
        <f t="shared" si="4"/>
        <v>2304</v>
      </c>
      <c r="P53" s="17">
        <f>D77*O53/9</f>
        <v>45056</v>
      </c>
      <c r="Q53" s="17">
        <f t="shared" si="1"/>
        <v>32</v>
      </c>
      <c r="R53" s="17">
        <f>(_xlfn.CEILING.MATH((J53*J53*2)/72))*B53*C53/(E53*D53)</f>
        <v>256</v>
      </c>
      <c r="S53" s="25">
        <f t="shared" si="5"/>
        <v>18432</v>
      </c>
    </row>
    <row r="54" spans="1:19" x14ac:dyDescent="0.25">
      <c r="A54" s="24" t="s">
        <v>35</v>
      </c>
      <c r="B54" s="17">
        <v>1024</v>
      </c>
      <c r="C54" s="17">
        <v>1024</v>
      </c>
      <c r="D54" s="17">
        <v>4</v>
      </c>
      <c r="E54" s="17">
        <f t="shared" si="6"/>
        <v>1024</v>
      </c>
      <c r="F54" s="17">
        <v>14</v>
      </c>
      <c r="G54" s="17">
        <v>14</v>
      </c>
      <c r="H54" s="17">
        <v>14</v>
      </c>
      <c r="I54" s="17">
        <v>14</v>
      </c>
      <c r="J54" s="21"/>
      <c r="K54" s="17"/>
      <c r="L54" s="17"/>
      <c r="M54" s="17"/>
      <c r="N54" s="17">
        <v>0</v>
      </c>
      <c r="O54" s="17">
        <f t="shared" si="4"/>
        <v>0</v>
      </c>
      <c r="P54" s="17">
        <f>D77*O54/9</f>
        <v>0</v>
      </c>
      <c r="Q54" s="17">
        <f t="shared" si="1"/>
        <v>0</v>
      </c>
      <c r="R54" s="17">
        <f>(_xlfn.CEILING.MATH((J54*J54*2)/72))*B54*C54/(E54*D54)</f>
        <v>0</v>
      </c>
      <c r="S54" s="25">
        <f t="shared" si="5"/>
        <v>0</v>
      </c>
    </row>
    <row r="55" spans="1:19" x14ac:dyDescent="0.25">
      <c r="A55" s="24" t="s">
        <v>33</v>
      </c>
      <c r="B55" s="17">
        <v>1024</v>
      </c>
      <c r="C55" s="17">
        <v>256</v>
      </c>
      <c r="D55" s="17">
        <v>4</v>
      </c>
      <c r="E55" s="17">
        <f t="shared" si="6"/>
        <v>256</v>
      </c>
      <c r="F55" s="17">
        <v>14</v>
      </c>
      <c r="G55" s="17">
        <v>14</v>
      </c>
      <c r="H55" s="17">
        <v>14</v>
      </c>
      <c r="I55" s="17">
        <v>14</v>
      </c>
      <c r="J55" s="18">
        <v>1</v>
      </c>
      <c r="K55" s="17">
        <v>3</v>
      </c>
      <c r="L55" s="17">
        <v>3</v>
      </c>
      <c r="M55" s="17">
        <f t="shared" si="2"/>
        <v>1</v>
      </c>
      <c r="N55" s="17">
        <f t="shared" si="3"/>
        <v>196</v>
      </c>
      <c r="O55" s="17">
        <f t="shared" si="4"/>
        <v>2304</v>
      </c>
      <c r="P55" s="17">
        <f>D77*O55/9</f>
        <v>45056</v>
      </c>
      <c r="Q55" s="17">
        <f t="shared" si="1"/>
        <v>32</v>
      </c>
      <c r="R55" s="17">
        <f>(_xlfn.CEILING.MATH((J55*J55*2)/72))*B55*C55/(E55*D55)</f>
        <v>256</v>
      </c>
      <c r="S55" s="25">
        <f t="shared" si="5"/>
        <v>73728</v>
      </c>
    </row>
    <row r="56" spans="1:19" x14ac:dyDescent="0.25">
      <c r="A56" s="24" t="s">
        <v>33</v>
      </c>
      <c r="B56" s="17">
        <v>256</v>
      </c>
      <c r="C56" s="17">
        <v>256</v>
      </c>
      <c r="D56" s="17">
        <v>1</v>
      </c>
      <c r="E56" s="17">
        <f t="shared" si="6"/>
        <v>256</v>
      </c>
      <c r="F56" s="17">
        <v>14</v>
      </c>
      <c r="G56" s="17">
        <v>14</v>
      </c>
      <c r="H56" s="17">
        <v>14</v>
      </c>
      <c r="I56" s="17">
        <v>14</v>
      </c>
      <c r="J56" s="19">
        <v>3</v>
      </c>
      <c r="K56" s="17">
        <v>3</v>
      </c>
      <c r="L56" s="17">
        <v>3</v>
      </c>
      <c r="M56" s="17">
        <f t="shared" si="2"/>
        <v>1</v>
      </c>
      <c r="N56" s="17">
        <f t="shared" si="3"/>
        <v>196</v>
      </c>
      <c r="O56" s="17">
        <f t="shared" si="4"/>
        <v>2304</v>
      </c>
      <c r="P56" s="17">
        <f>D77*O56/9</f>
        <v>45056</v>
      </c>
      <c r="Q56" s="17">
        <f t="shared" si="1"/>
        <v>96</v>
      </c>
      <c r="R56" s="17">
        <f>(_xlfn.CEILING.MATH((J56*J56*2)/72))*B56*C56/(E56*D56*4)</f>
        <v>64</v>
      </c>
      <c r="S56" s="25">
        <f t="shared" si="5"/>
        <v>18432</v>
      </c>
    </row>
    <row r="57" spans="1:19" x14ac:dyDescent="0.25">
      <c r="A57" s="24" t="s">
        <v>33</v>
      </c>
      <c r="B57" s="17">
        <v>256</v>
      </c>
      <c r="C57" s="17">
        <v>1024</v>
      </c>
      <c r="D57" s="17">
        <v>1</v>
      </c>
      <c r="E57" s="17">
        <f t="shared" si="6"/>
        <v>1024</v>
      </c>
      <c r="F57" s="17">
        <v>14</v>
      </c>
      <c r="G57" s="17">
        <v>14</v>
      </c>
      <c r="H57" s="17">
        <v>14</v>
      </c>
      <c r="I57" s="17">
        <v>14</v>
      </c>
      <c r="J57" s="19">
        <v>1</v>
      </c>
      <c r="K57" s="17">
        <v>3</v>
      </c>
      <c r="L57" s="17">
        <v>3</v>
      </c>
      <c r="M57" s="17">
        <f t="shared" si="2"/>
        <v>1</v>
      </c>
      <c r="N57" s="17">
        <f t="shared" si="3"/>
        <v>196</v>
      </c>
      <c r="O57" s="17">
        <f t="shared" si="4"/>
        <v>2304</v>
      </c>
      <c r="P57" s="17">
        <f>D77*O57/9</f>
        <v>45056</v>
      </c>
      <c r="Q57" s="17">
        <f t="shared" si="1"/>
        <v>32</v>
      </c>
      <c r="R57" s="17">
        <f>(_xlfn.CEILING.MATH((J57*J57*2)/72))*B57*C57/(E57*D57)</f>
        <v>256</v>
      </c>
      <c r="S57" s="25">
        <f t="shared" si="5"/>
        <v>18432</v>
      </c>
    </row>
    <row r="58" spans="1:19" x14ac:dyDescent="0.25">
      <c r="A58" s="24" t="s">
        <v>35</v>
      </c>
      <c r="B58" s="17">
        <v>1024</v>
      </c>
      <c r="C58" s="17">
        <v>1024</v>
      </c>
      <c r="D58" s="17">
        <v>1</v>
      </c>
      <c r="E58" s="17">
        <f t="shared" si="6"/>
        <v>1024</v>
      </c>
      <c r="F58" s="17">
        <v>14</v>
      </c>
      <c r="G58" s="17">
        <v>14</v>
      </c>
      <c r="H58" s="17">
        <v>14</v>
      </c>
      <c r="I58" s="17">
        <v>14</v>
      </c>
      <c r="J58" s="21"/>
      <c r="K58" s="17"/>
      <c r="L58" s="17"/>
      <c r="M58" s="17"/>
      <c r="N58" s="17">
        <v>0</v>
      </c>
      <c r="O58" s="17">
        <f t="shared" si="4"/>
        <v>0</v>
      </c>
      <c r="P58" s="17">
        <f>D77*O58/9</f>
        <v>0</v>
      </c>
      <c r="Q58" s="17">
        <f t="shared" si="1"/>
        <v>0</v>
      </c>
      <c r="R58" s="17">
        <f>(_xlfn.CEILING.MATH((J58*J58*2)/72))*B58*C58/(E58*D58)</f>
        <v>0</v>
      </c>
      <c r="S58" s="25">
        <f t="shared" si="5"/>
        <v>0</v>
      </c>
    </row>
    <row r="59" spans="1:19" x14ac:dyDescent="0.25">
      <c r="A59" s="24" t="s">
        <v>33</v>
      </c>
      <c r="B59" s="17">
        <v>1024</v>
      </c>
      <c r="C59" s="17">
        <v>2048</v>
      </c>
      <c r="D59" s="17">
        <v>4</v>
      </c>
      <c r="E59" s="17">
        <f t="shared" si="6"/>
        <v>2048</v>
      </c>
      <c r="F59" s="17">
        <v>14</v>
      </c>
      <c r="G59" s="17">
        <v>14</v>
      </c>
      <c r="H59" s="17">
        <v>7</v>
      </c>
      <c r="I59" s="17">
        <v>7</v>
      </c>
      <c r="J59" s="18">
        <v>1</v>
      </c>
      <c r="K59" s="17">
        <v>3</v>
      </c>
      <c r="L59" s="17">
        <v>3</v>
      </c>
      <c r="M59" s="17">
        <f t="shared" si="2"/>
        <v>1</v>
      </c>
      <c r="N59" s="17">
        <f t="shared" si="3"/>
        <v>196</v>
      </c>
      <c r="O59" s="17">
        <f t="shared" si="4"/>
        <v>2304</v>
      </c>
      <c r="P59" s="17">
        <f>D77*O59/9</f>
        <v>45056</v>
      </c>
      <c r="Q59" s="17">
        <f t="shared" si="1"/>
        <v>32</v>
      </c>
      <c r="R59" s="17">
        <f>(_xlfn.CEILING.MATH((J59*J59*2)/72))*B59*C59/(E59*D59)</f>
        <v>256</v>
      </c>
      <c r="S59" s="25">
        <f t="shared" si="5"/>
        <v>73728</v>
      </c>
    </row>
    <row r="60" spans="1:19" x14ac:dyDescent="0.25">
      <c r="A60" s="24" t="s">
        <v>33</v>
      </c>
      <c r="B60" s="17">
        <v>1024</v>
      </c>
      <c r="C60" s="17">
        <v>512</v>
      </c>
      <c r="D60" s="17">
        <v>4</v>
      </c>
      <c r="E60" s="17">
        <f t="shared" si="6"/>
        <v>512</v>
      </c>
      <c r="F60" s="17">
        <v>14</v>
      </c>
      <c r="G60" s="17">
        <v>14</v>
      </c>
      <c r="H60" s="17">
        <v>7</v>
      </c>
      <c r="I60" s="17">
        <v>7</v>
      </c>
      <c r="J60" s="18">
        <v>1</v>
      </c>
      <c r="K60" s="17">
        <v>3</v>
      </c>
      <c r="L60" s="17">
        <v>3</v>
      </c>
      <c r="M60" s="17">
        <f t="shared" si="2"/>
        <v>1</v>
      </c>
      <c r="N60" s="17">
        <f t="shared" si="3"/>
        <v>196</v>
      </c>
      <c r="O60" s="17">
        <f t="shared" si="4"/>
        <v>2304</v>
      </c>
      <c r="P60" s="17">
        <f>D77*O60/9</f>
        <v>45056</v>
      </c>
      <c r="Q60" s="17">
        <f t="shared" si="1"/>
        <v>32</v>
      </c>
      <c r="R60" s="17">
        <f>(_xlfn.CEILING.MATH((J60*J60*2)/72))*B60*C60/(E60*D60)</f>
        <v>256</v>
      </c>
      <c r="S60" s="25">
        <f t="shared" si="5"/>
        <v>73728</v>
      </c>
    </row>
    <row r="61" spans="1:19" x14ac:dyDescent="0.25">
      <c r="A61" s="24" t="s">
        <v>33</v>
      </c>
      <c r="B61" s="17">
        <v>512</v>
      </c>
      <c r="C61" s="17">
        <v>512</v>
      </c>
      <c r="D61" s="17">
        <v>2</v>
      </c>
      <c r="E61" s="17">
        <f t="shared" si="6"/>
        <v>512</v>
      </c>
      <c r="F61" s="17">
        <v>7</v>
      </c>
      <c r="G61" s="17">
        <v>7</v>
      </c>
      <c r="H61" s="17">
        <v>7</v>
      </c>
      <c r="I61" s="17">
        <v>7</v>
      </c>
      <c r="J61" s="19">
        <v>3</v>
      </c>
      <c r="K61" s="17">
        <v>3</v>
      </c>
      <c r="L61" s="17">
        <v>3</v>
      </c>
      <c r="M61" s="17">
        <f t="shared" si="2"/>
        <v>1</v>
      </c>
      <c r="N61" s="17">
        <f t="shared" si="3"/>
        <v>49</v>
      </c>
      <c r="O61" s="17">
        <f t="shared" si="4"/>
        <v>2304</v>
      </c>
      <c r="P61" s="17">
        <f>D77*O61/9</f>
        <v>45056</v>
      </c>
      <c r="Q61" s="17">
        <f t="shared" si="1"/>
        <v>96</v>
      </c>
      <c r="R61" s="17">
        <f>(_xlfn.CEILING.MATH((J61*J61*2)/72))*B61*C61/(E61*D61*4)</f>
        <v>64</v>
      </c>
      <c r="S61" s="25">
        <f t="shared" si="5"/>
        <v>36864</v>
      </c>
    </row>
    <row r="62" spans="1:19" x14ac:dyDescent="0.25">
      <c r="A62" s="24" t="s">
        <v>33</v>
      </c>
      <c r="B62" s="17">
        <v>512</v>
      </c>
      <c r="C62" s="17">
        <v>2048</v>
      </c>
      <c r="D62" s="17">
        <v>2</v>
      </c>
      <c r="E62" s="17">
        <f t="shared" si="6"/>
        <v>2048</v>
      </c>
      <c r="F62" s="17">
        <v>7</v>
      </c>
      <c r="G62" s="17">
        <v>7</v>
      </c>
      <c r="H62" s="17">
        <v>7</v>
      </c>
      <c r="I62" s="17">
        <v>7</v>
      </c>
      <c r="J62" s="19">
        <v>1</v>
      </c>
      <c r="K62" s="17">
        <v>3</v>
      </c>
      <c r="L62" s="17">
        <v>3</v>
      </c>
      <c r="M62" s="17">
        <f t="shared" si="2"/>
        <v>1</v>
      </c>
      <c r="N62" s="17">
        <f t="shared" si="3"/>
        <v>49</v>
      </c>
      <c r="O62" s="17">
        <f t="shared" si="4"/>
        <v>2304</v>
      </c>
      <c r="P62" s="17">
        <f>D77*O62/9</f>
        <v>45056</v>
      </c>
      <c r="Q62" s="17">
        <f t="shared" si="1"/>
        <v>32</v>
      </c>
      <c r="R62" s="17">
        <f>(_xlfn.CEILING.MATH((J62*J62*2)/72))*B62*C62/(E62*D62)</f>
        <v>256</v>
      </c>
      <c r="S62" s="25">
        <f t="shared" si="5"/>
        <v>36864</v>
      </c>
    </row>
    <row r="63" spans="1:19" x14ac:dyDescent="0.25">
      <c r="A63" s="24" t="s">
        <v>35</v>
      </c>
      <c r="B63" s="17">
        <v>2048</v>
      </c>
      <c r="C63" s="17">
        <v>2048</v>
      </c>
      <c r="D63" s="17">
        <v>1</v>
      </c>
      <c r="E63" s="17">
        <f t="shared" si="6"/>
        <v>2048</v>
      </c>
      <c r="F63" s="17">
        <v>7</v>
      </c>
      <c r="G63" s="17">
        <v>7</v>
      </c>
      <c r="H63" s="17">
        <v>7</v>
      </c>
      <c r="I63" s="17">
        <v>7</v>
      </c>
      <c r="J63" s="21"/>
      <c r="K63" s="17"/>
      <c r="L63" s="17"/>
      <c r="M63" s="17"/>
      <c r="N63" s="17">
        <v>0</v>
      </c>
      <c r="O63" s="17">
        <f t="shared" si="4"/>
        <v>0</v>
      </c>
      <c r="P63" s="17">
        <f>D77*O63/9</f>
        <v>0</v>
      </c>
      <c r="Q63" s="17">
        <f t="shared" si="1"/>
        <v>0</v>
      </c>
      <c r="R63" s="17">
        <f>(_xlfn.CEILING.MATH((J63*J63*2)/72))*B63*C63/(E63*D63)</f>
        <v>0</v>
      </c>
      <c r="S63" s="25">
        <f t="shared" si="5"/>
        <v>0</v>
      </c>
    </row>
    <row r="64" spans="1:19" x14ac:dyDescent="0.25">
      <c r="A64" s="24" t="s">
        <v>33</v>
      </c>
      <c r="B64" s="17">
        <v>2048</v>
      </c>
      <c r="C64" s="17">
        <v>512</v>
      </c>
      <c r="D64" s="17">
        <v>16</v>
      </c>
      <c r="E64" s="17">
        <f t="shared" si="6"/>
        <v>512</v>
      </c>
      <c r="F64" s="17">
        <v>7</v>
      </c>
      <c r="G64" s="17">
        <v>7</v>
      </c>
      <c r="H64" s="17">
        <v>7</v>
      </c>
      <c r="I64" s="17">
        <v>7</v>
      </c>
      <c r="J64" s="18">
        <v>1</v>
      </c>
      <c r="K64" s="17">
        <v>3</v>
      </c>
      <c r="L64" s="17">
        <v>3</v>
      </c>
      <c r="M64" s="17">
        <f t="shared" si="2"/>
        <v>1</v>
      </c>
      <c r="N64" s="17">
        <f t="shared" si="3"/>
        <v>49</v>
      </c>
      <c r="O64" s="17">
        <f t="shared" si="4"/>
        <v>1152</v>
      </c>
      <c r="P64" s="17">
        <f>D77*O64/9</f>
        <v>22528</v>
      </c>
      <c r="Q64" s="17">
        <f t="shared" si="1"/>
        <v>16</v>
      </c>
      <c r="R64" s="17">
        <f>(_xlfn.CEILING.MATH((J64*J64*2)/72))*B64*C64/(E64*D64)</f>
        <v>128</v>
      </c>
      <c r="S64" s="25">
        <f t="shared" si="5"/>
        <v>147456</v>
      </c>
    </row>
    <row r="65" spans="1:19" x14ac:dyDescent="0.25">
      <c r="A65" s="24" t="s">
        <v>33</v>
      </c>
      <c r="B65" s="17">
        <v>512</v>
      </c>
      <c r="C65" s="17">
        <v>512</v>
      </c>
      <c r="D65" s="17">
        <v>1</v>
      </c>
      <c r="E65" s="17">
        <f t="shared" si="6"/>
        <v>512</v>
      </c>
      <c r="F65" s="17">
        <v>7</v>
      </c>
      <c r="G65" s="17">
        <v>7</v>
      </c>
      <c r="H65" s="17">
        <v>7</v>
      </c>
      <c r="I65" s="17">
        <v>7</v>
      </c>
      <c r="J65" s="19">
        <v>3</v>
      </c>
      <c r="K65" s="17">
        <v>3</v>
      </c>
      <c r="L65" s="17">
        <v>3</v>
      </c>
      <c r="M65" s="17">
        <f t="shared" si="2"/>
        <v>1</v>
      </c>
      <c r="N65" s="17">
        <f t="shared" si="3"/>
        <v>49</v>
      </c>
      <c r="O65" s="17">
        <f t="shared" si="4"/>
        <v>4608</v>
      </c>
      <c r="P65" s="17">
        <f>D77*O65/9</f>
        <v>90112</v>
      </c>
      <c r="Q65" s="17">
        <f t="shared" si="1"/>
        <v>192</v>
      </c>
      <c r="R65" s="17">
        <f>(_xlfn.CEILING.MATH((J65*J65*2)/72))*B65*C65/(E65*D65*4)</f>
        <v>128</v>
      </c>
      <c r="S65" s="25">
        <f t="shared" si="5"/>
        <v>36864</v>
      </c>
    </row>
    <row r="66" spans="1:19" x14ac:dyDescent="0.25">
      <c r="A66" s="24" t="s">
        <v>33</v>
      </c>
      <c r="B66" s="17">
        <v>512</v>
      </c>
      <c r="C66" s="17">
        <v>2048</v>
      </c>
      <c r="D66" s="17">
        <v>2</v>
      </c>
      <c r="E66" s="17">
        <f t="shared" si="6"/>
        <v>2048</v>
      </c>
      <c r="F66" s="17">
        <v>7</v>
      </c>
      <c r="G66" s="17">
        <v>7</v>
      </c>
      <c r="H66" s="17">
        <v>7</v>
      </c>
      <c r="I66" s="17">
        <v>7</v>
      </c>
      <c r="J66" s="19">
        <v>1</v>
      </c>
      <c r="K66" s="17">
        <v>3</v>
      </c>
      <c r="L66" s="17">
        <v>3</v>
      </c>
      <c r="M66" s="17">
        <f t="shared" si="2"/>
        <v>1</v>
      </c>
      <c r="N66" s="17">
        <f t="shared" si="3"/>
        <v>49</v>
      </c>
      <c r="O66" s="17">
        <f t="shared" si="4"/>
        <v>2304</v>
      </c>
      <c r="P66" s="17">
        <f>D77*O66/9</f>
        <v>45056</v>
      </c>
      <c r="Q66" s="17">
        <f t="shared" si="1"/>
        <v>32</v>
      </c>
      <c r="R66" s="17">
        <f>(_xlfn.CEILING.MATH((J66*J66*2)/72))*B66*C66/(E66*D66)</f>
        <v>256</v>
      </c>
      <c r="S66" s="25">
        <f t="shared" si="5"/>
        <v>36864</v>
      </c>
    </row>
    <row r="67" spans="1:19" x14ac:dyDescent="0.25">
      <c r="A67" s="24" t="s">
        <v>35</v>
      </c>
      <c r="B67" s="17">
        <v>2048</v>
      </c>
      <c r="C67" s="17">
        <v>2048</v>
      </c>
      <c r="D67" s="17">
        <v>1</v>
      </c>
      <c r="E67" s="17">
        <f t="shared" si="6"/>
        <v>2048</v>
      </c>
      <c r="F67" s="17">
        <v>7</v>
      </c>
      <c r="G67" s="17">
        <v>7</v>
      </c>
      <c r="H67" s="17">
        <v>7</v>
      </c>
      <c r="I67" s="17">
        <v>7</v>
      </c>
      <c r="J67" s="21"/>
      <c r="K67" s="17"/>
      <c r="L67" s="17"/>
      <c r="M67" s="17"/>
      <c r="N67" s="17">
        <v>0</v>
      </c>
      <c r="O67" s="17">
        <f t="shared" si="4"/>
        <v>0</v>
      </c>
      <c r="P67" s="17">
        <f>D77*O67/9</f>
        <v>0</v>
      </c>
      <c r="Q67" s="17">
        <f t="shared" ref="Q67:Q70" si="7">0.5*J67*_xlfn.CEILING.MATH(B67/(4*D67))</f>
        <v>0</v>
      </c>
      <c r="R67" s="17">
        <f t="shared" ref="R67:R68" si="8">(_xlfn.CEILING.MATH((J67*J67*2)/72))*B67*C67/(E67*D67)</f>
        <v>0</v>
      </c>
      <c r="S67" s="25">
        <f t="shared" si="5"/>
        <v>0</v>
      </c>
    </row>
    <row r="68" spans="1:19" x14ac:dyDescent="0.25">
      <c r="A68" s="24" t="s">
        <v>33</v>
      </c>
      <c r="B68" s="17">
        <v>2048</v>
      </c>
      <c r="C68" s="17">
        <v>512</v>
      </c>
      <c r="D68" s="17">
        <v>16</v>
      </c>
      <c r="E68" s="17">
        <f t="shared" si="6"/>
        <v>512</v>
      </c>
      <c r="F68" s="17">
        <v>7</v>
      </c>
      <c r="G68" s="17">
        <v>7</v>
      </c>
      <c r="H68" s="17">
        <v>7</v>
      </c>
      <c r="I68" s="17">
        <v>7</v>
      </c>
      <c r="J68" s="18">
        <v>1</v>
      </c>
      <c r="K68" s="17">
        <v>3</v>
      </c>
      <c r="L68" s="17">
        <v>3</v>
      </c>
      <c r="M68" s="17">
        <f t="shared" si="2"/>
        <v>1</v>
      </c>
      <c r="N68" s="17">
        <f t="shared" si="3"/>
        <v>49</v>
      </c>
      <c r="O68" s="17">
        <f t="shared" si="4"/>
        <v>1152</v>
      </c>
      <c r="P68" s="17">
        <f>D77*O68/9</f>
        <v>22528</v>
      </c>
      <c r="Q68" s="17">
        <f t="shared" si="7"/>
        <v>16</v>
      </c>
      <c r="R68" s="17">
        <f t="shared" si="8"/>
        <v>128</v>
      </c>
      <c r="S68" s="25">
        <f t="shared" si="5"/>
        <v>147456</v>
      </c>
    </row>
    <row r="69" spans="1:19" x14ac:dyDescent="0.25">
      <c r="A69" s="24" t="s">
        <v>33</v>
      </c>
      <c r="B69" s="17">
        <v>512</v>
      </c>
      <c r="C69" s="17">
        <v>512</v>
      </c>
      <c r="D69" s="17">
        <v>16</v>
      </c>
      <c r="E69" s="17">
        <f t="shared" si="6"/>
        <v>512</v>
      </c>
      <c r="F69" s="17">
        <v>7</v>
      </c>
      <c r="G69" s="17">
        <v>7</v>
      </c>
      <c r="H69" s="17">
        <v>7</v>
      </c>
      <c r="I69" s="17">
        <v>7</v>
      </c>
      <c r="J69" s="19">
        <v>3</v>
      </c>
      <c r="K69" s="17">
        <v>3</v>
      </c>
      <c r="L69" s="17">
        <v>3</v>
      </c>
      <c r="M69" s="17">
        <f t="shared" si="2"/>
        <v>1</v>
      </c>
      <c r="N69" s="17">
        <f t="shared" si="3"/>
        <v>49</v>
      </c>
      <c r="O69" s="17">
        <f t="shared" si="4"/>
        <v>288</v>
      </c>
      <c r="P69" s="17">
        <f>D77*O69/9</f>
        <v>5632</v>
      </c>
      <c r="Q69" s="17">
        <f t="shared" si="7"/>
        <v>12</v>
      </c>
      <c r="R69" s="17">
        <f>(_xlfn.CEILING.MATH((J69*J69*2)/72))*B69*C69/(E69*D69*4)</f>
        <v>8</v>
      </c>
      <c r="S69" s="25">
        <f t="shared" si="5"/>
        <v>36864</v>
      </c>
    </row>
    <row r="70" spans="1:19" x14ac:dyDescent="0.25">
      <c r="A70" s="24" t="s">
        <v>33</v>
      </c>
      <c r="B70" s="17">
        <v>512</v>
      </c>
      <c r="C70" s="17">
        <v>2048</v>
      </c>
      <c r="D70" s="17">
        <v>2</v>
      </c>
      <c r="E70" s="17">
        <f t="shared" si="6"/>
        <v>2048</v>
      </c>
      <c r="F70" s="17">
        <v>7</v>
      </c>
      <c r="G70" s="17">
        <v>7</v>
      </c>
      <c r="H70" s="17">
        <v>7</v>
      </c>
      <c r="I70" s="17">
        <v>7</v>
      </c>
      <c r="J70" s="19">
        <v>1</v>
      </c>
      <c r="K70" s="17">
        <v>3</v>
      </c>
      <c r="L70" s="17">
        <v>3</v>
      </c>
      <c r="M70" s="17">
        <f t="shared" si="2"/>
        <v>1</v>
      </c>
      <c r="N70" s="17">
        <f t="shared" si="3"/>
        <v>49</v>
      </c>
      <c r="O70" s="17">
        <f t="shared" si="4"/>
        <v>2304</v>
      </c>
      <c r="P70" s="17">
        <f>D77*O70/9</f>
        <v>45056</v>
      </c>
      <c r="Q70" s="17">
        <f t="shared" si="7"/>
        <v>32</v>
      </c>
      <c r="R70" s="17">
        <f>(_xlfn.CEILING.MATH((J70*J70*2)/72))*B70*C70/(E70*D70)</f>
        <v>256</v>
      </c>
      <c r="S70" s="25">
        <f t="shared" si="5"/>
        <v>36864</v>
      </c>
    </row>
    <row r="71" spans="1:19" x14ac:dyDescent="0.25">
      <c r="A71" s="24" t="s">
        <v>35</v>
      </c>
      <c r="B71" s="17">
        <v>2048</v>
      </c>
      <c r="C71" s="17">
        <v>2048</v>
      </c>
      <c r="D71" s="17">
        <v>1</v>
      </c>
      <c r="E71" s="17">
        <f t="shared" si="6"/>
        <v>2048</v>
      </c>
      <c r="F71" s="17">
        <v>7</v>
      </c>
      <c r="G71" s="17">
        <v>7</v>
      </c>
      <c r="H71" s="17">
        <v>7</v>
      </c>
      <c r="I71" s="17">
        <v>7</v>
      </c>
      <c r="J71" s="21"/>
      <c r="K71" s="17"/>
      <c r="L71" s="17"/>
      <c r="M71" s="17"/>
      <c r="N71" s="17">
        <v>0</v>
      </c>
      <c r="O71" s="17"/>
      <c r="P71" s="17">
        <f>D77*O71/9</f>
        <v>0</v>
      </c>
      <c r="Q71" s="17">
        <v>0</v>
      </c>
      <c r="R71" s="17">
        <v>0</v>
      </c>
      <c r="S71" s="25">
        <f t="shared" ref="S71" si="9">B71*L71*L71*8</f>
        <v>0</v>
      </c>
    </row>
    <row r="72" spans="1:19" ht="15.75" thickBot="1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7">
        <f>MAX(O2:O71)</f>
        <v>15552</v>
      </c>
      <c r="P72" s="27">
        <f>MAX(P2:P71)</f>
        <v>304128</v>
      </c>
      <c r="Q72" s="3">
        <f>MAX(Q2:Q71)</f>
        <v>192</v>
      </c>
      <c r="R72" s="27">
        <f>MAX(R2:R71)</f>
        <v>762.04651162790697</v>
      </c>
      <c r="S72" s="28">
        <f>MAX(S2:S71)</f>
        <v>147456</v>
      </c>
    </row>
    <row r="73" spans="1:1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5" t="s">
        <v>36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15.75" thickBot="1" x14ac:dyDescent="0.3"/>
    <row r="76" spans="1:19" x14ac:dyDescent="0.25">
      <c r="A76" s="1" t="s">
        <v>14</v>
      </c>
      <c r="B76" s="1">
        <v>500000000</v>
      </c>
      <c r="C76" s="7" t="s">
        <v>18</v>
      </c>
      <c r="D76" s="8" t="s">
        <v>19</v>
      </c>
      <c r="E76" s="9" t="s">
        <v>30</v>
      </c>
      <c r="F76" s="10"/>
    </row>
    <row r="77" spans="1:19" x14ac:dyDescent="0.25">
      <c r="A77" s="1" t="s">
        <v>15</v>
      </c>
      <c r="B77" s="29">
        <f>2*O72*B76/1000000000000</f>
        <v>15.552</v>
      </c>
      <c r="C77" s="11" t="s">
        <v>23</v>
      </c>
      <c r="D77" s="6">
        <v>176</v>
      </c>
      <c r="E77" s="5" t="s">
        <v>29</v>
      </c>
      <c r="F77" s="12">
        <v>74650</v>
      </c>
    </row>
    <row r="78" spans="1:19" ht="15.75" thickBot="1" x14ac:dyDescent="0.3">
      <c r="A78" s="1" t="s">
        <v>16</v>
      </c>
      <c r="B78" s="29">
        <f>(P72/(F77*4))*100</f>
        <v>101.8513060951105</v>
      </c>
      <c r="C78" s="2"/>
      <c r="D78" s="3"/>
      <c r="E78" s="13" t="s">
        <v>39</v>
      </c>
      <c r="F78" s="14">
        <f>955</f>
        <v>955</v>
      </c>
    </row>
    <row r="79" spans="1:19" x14ac:dyDescent="0.25">
      <c r="A79" s="1" t="s">
        <v>17</v>
      </c>
      <c r="B79" s="29">
        <f>(Q72+R72)*100/( F78)</f>
        <v>99.900158285644707</v>
      </c>
      <c r="C79" s="1" t="s">
        <v>25</v>
      </c>
    </row>
    <row r="81" spans="1:5" x14ac:dyDescent="0.25">
      <c r="D81" s="1" t="s">
        <v>26</v>
      </c>
    </row>
    <row r="82" spans="1:5" x14ac:dyDescent="0.25">
      <c r="A82" s="4" t="s">
        <v>20</v>
      </c>
      <c r="B82" s="4" t="s">
        <v>21</v>
      </c>
      <c r="C82" s="4" t="s">
        <v>22</v>
      </c>
      <c r="D82" s="4" t="s">
        <v>27</v>
      </c>
      <c r="E82" s="4" t="s">
        <v>24</v>
      </c>
    </row>
    <row r="83" spans="1:5" x14ac:dyDescent="0.25">
      <c r="A83" s="4" t="s">
        <v>33</v>
      </c>
      <c r="B83" s="4">
        <f>P2*100/(F77*4)</f>
        <v>101.85130609511052</v>
      </c>
      <c r="C83" s="4"/>
      <c r="D83" s="4">
        <f>(Q2+R2)*100/( F78)</f>
        <v>40.575916230366495</v>
      </c>
      <c r="E83" s="4"/>
    </row>
    <row r="84" spans="1:5" x14ac:dyDescent="0.25">
      <c r="A84" s="4" t="s">
        <v>34</v>
      </c>
      <c r="B84" s="4">
        <f>P3*100/(F77*4)</f>
        <v>7.5445411922304082</v>
      </c>
      <c r="C84" s="4"/>
      <c r="D84" s="4">
        <f>(Q3+R3)*100/( F78)</f>
        <v>15.916230366492147</v>
      </c>
      <c r="E84" s="4"/>
    </row>
    <row r="85" spans="1:5" x14ac:dyDescent="0.25">
      <c r="A85" s="4" t="s">
        <v>33</v>
      </c>
      <c r="B85" s="4">
        <f>P4*100/(F77*4)</f>
        <v>7.5445411922304082</v>
      </c>
      <c r="C85" s="4"/>
      <c r="D85" s="4">
        <f>(Q4+R4)*100/( F78)</f>
        <v>14.240837696335079</v>
      </c>
      <c r="E85" s="4"/>
    </row>
    <row r="86" spans="1:5" x14ac:dyDescent="0.25">
      <c r="A86" s="4" t="s">
        <v>33</v>
      </c>
      <c r="B86" s="4">
        <f>P5*100/(F77*4)</f>
        <v>7.5445411922304082</v>
      </c>
      <c r="C86" s="4"/>
      <c r="D86" s="4">
        <f>(Q5+R5)*100/( F78)</f>
        <v>14.240837696335079</v>
      </c>
      <c r="E86" s="4"/>
    </row>
    <row r="87" spans="1:5" x14ac:dyDescent="0.25">
      <c r="A87" s="4" t="s">
        <v>33</v>
      </c>
      <c r="B87" s="4">
        <f>P6*100/(F77*4)</f>
        <v>7.5445411922304082</v>
      </c>
      <c r="C87" s="4"/>
      <c r="D87" s="4">
        <f>(Q6+R6)*100/( F78)</f>
        <v>5.8638743455497382</v>
      </c>
      <c r="E87" s="4"/>
    </row>
    <row r="88" spans="1:5" x14ac:dyDescent="0.25">
      <c r="A88" s="4" t="s">
        <v>33</v>
      </c>
      <c r="B88" s="4">
        <f>P7*100/(F77*4)</f>
        <v>7.5445411922304082</v>
      </c>
      <c r="C88" s="4"/>
      <c r="D88" s="4">
        <f>(Q7+R7)*100/( F78)</f>
        <v>14.240837696335079</v>
      </c>
      <c r="E88" s="4"/>
    </row>
    <row r="89" spans="1:5" x14ac:dyDescent="0.25">
      <c r="A89" s="4" t="s">
        <v>35</v>
      </c>
      <c r="B89" s="4">
        <f>P8*100/(F77*4)</f>
        <v>0</v>
      </c>
      <c r="C89" s="4"/>
      <c r="D89" s="4">
        <f>(Q8+R8)*100/( F78)</f>
        <v>0</v>
      </c>
      <c r="E89" s="4"/>
    </row>
    <row r="90" spans="1:5" x14ac:dyDescent="0.25">
      <c r="A90" s="4" t="s">
        <v>33</v>
      </c>
      <c r="B90" s="4">
        <f>P9*100/(F77*4)</f>
        <v>15.089082384460816</v>
      </c>
      <c r="C90" s="4"/>
      <c r="D90" s="4">
        <f>(Q9+R9)*100/( F78)</f>
        <v>28.481675392670159</v>
      </c>
      <c r="E90" s="4"/>
    </row>
    <row r="91" spans="1:5" x14ac:dyDescent="0.25">
      <c r="A91" s="4" t="s">
        <v>33</v>
      </c>
      <c r="B91" s="4">
        <f>P10*100/(F77*4)</f>
        <v>7.5445411922304082</v>
      </c>
      <c r="C91" s="4"/>
      <c r="D91" s="4">
        <f>(Q10+R10)*100/( F78)</f>
        <v>5.8638743455497382</v>
      </c>
      <c r="E91" s="4"/>
    </row>
    <row r="92" spans="1:5" x14ac:dyDescent="0.25">
      <c r="A92" s="4" t="s">
        <v>33</v>
      </c>
      <c r="B92" s="4">
        <f>P11*100/(F77*4)</f>
        <v>3.7722705961152041</v>
      </c>
      <c r="C92" s="4"/>
      <c r="D92" s="4">
        <f>(Q11+R11)*100/( F78)</f>
        <v>7.5392670157068062</v>
      </c>
      <c r="E92" s="4"/>
    </row>
    <row r="93" spans="1:5" x14ac:dyDescent="0.25">
      <c r="A93" s="4" t="s">
        <v>35</v>
      </c>
      <c r="B93" s="4">
        <f>P12*100/(F77*4)</f>
        <v>0</v>
      </c>
      <c r="C93" s="4"/>
      <c r="D93" s="4">
        <f>(Q12+R12)*100/( F78)</f>
        <v>0</v>
      </c>
      <c r="E93" s="4"/>
    </row>
    <row r="94" spans="1:5" x14ac:dyDescent="0.25">
      <c r="A94" s="4" t="s">
        <v>33</v>
      </c>
      <c r="B94" s="4">
        <f>P13*100/(F77*4)</f>
        <v>15.089082384460816</v>
      </c>
      <c r="C94" s="4"/>
      <c r="D94" s="4">
        <f>(Q13+R13)*100/( F78)</f>
        <v>30.157068062827225</v>
      </c>
      <c r="E94" s="4"/>
    </row>
    <row r="95" spans="1:5" x14ac:dyDescent="0.25">
      <c r="A95" s="4" t="s">
        <v>33</v>
      </c>
      <c r="B95" s="4">
        <f>P14*100/(F77*4)</f>
        <v>3.7722705961152041</v>
      </c>
      <c r="C95" s="4"/>
      <c r="D95" s="4">
        <f>(Q14+R14)*100/( F78)</f>
        <v>4.1884816753926701</v>
      </c>
      <c r="E95" s="4"/>
    </row>
    <row r="96" spans="1:5" x14ac:dyDescent="0.25">
      <c r="A96" s="4" t="s">
        <v>33</v>
      </c>
      <c r="B96" s="4">
        <f>P15*100/(F77*4)</f>
        <v>3.7722705961152041</v>
      </c>
      <c r="C96" s="4"/>
      <c r="D96" s="4">
        <f>(Q15+R15)*100/( F78)</f>
        <v>7.5392670157068062</v>
      </c>
      <c r="E96" s="4"/>
    </row>
    <row r="97" spans="1:5" x14ac:dyDescent="0.25">
      <c r="A97" s="4" t="s">
        <v>35</v>
      </c>
      <c r="B97" s="4">
        <f>P16*100/(F77*4)</f>
        <v>0</v>
      </c>
      <c r="C97" s="4"/>
      <c r="D97" s="4">
        <f>(Q16+R16)*100/( F78)</f>
        <v>0</v>
      </c>
      <c r="E97" s="4"/>
    </row>
    <row r="98" spans="1:5" x14ac:dyDescent="0.25">
      <c r="A98" s="4" t="s">
        <v>33</v>
      </c>
      <c r="B98" s="4">
        <f>P17*100/(F77*4)</f>
        <v>15.089082384460816</v>
      </c>
      <c r="C98" s="4"/>
      <c r="D98" s="4">
        <f>(Q17+R17)*100/( F78)</f>
        <v>30.157068062827225</v>
      </c>
      <c r="E98" s="4"/>
    </row>
    <row r="99" spans="1:5" x14ac:dyDescent="0.25">
      <c r="A99" s="4" t="s">
        <v>33</v>
      </c>
      <c r="B99" s="4">
        <f>P18*100/(F77*4)</f>
        <v>15.089082384460816</v>
      </c>
      <c r="C99" s="4"/>
      <c r="D99" s="4">
        <f>(Q18+R18)*100/( F78)</f>
        <v>30.157068062827225</v>
      </c>
      <c r="E99" s="4"/>
    </row>
    <row r="100" spans="1:5" x14ac:dyDescent="0.25">
      <c r="A100" s="4" t="s">
        <v>33</v>
      </c>
      <c r="B100" s="4">
        <f>P19*100/(F77*4)</f>
        <v>7.5445411922304082</v>
      </c>
      <c r="C100" s="4"/>
      <c r="D100" s="4">
        <f>(Q19+R19)*100/( F78)</f>
        <v>8.3769633507853403</v>
      </c>
      <c r="E100" s="4"/>
    </row>
    <row r="101" spans="1:5" x14ac:dyDescent="0.25">
      <c r="A101" s="4" t="s">
        <v>33</v>
      </c>
      <c r="B101" s="4">
        <f>P20*100/(F77*4)</f>
        <v>7.5445411922304082</v>
      </c>
      <c r="C101" s="4"/>
      <c r="D101" s="4">
        <f>(Q20+R20)*100/( F78)</f>
        <v>15.078534031413612</v>
      </c>
      <c r="E101" s="4"/>
    </row>
    <row r="102" spans="1:5" x14ac:dyDescent="0.25">
      <c r="A102" s="4" t="s">
        <v>35</v>
      </c>
      <c r="B102" s="4">
        <f>P21*100/(F77*4)</f>
        <v>0</v>
      </c>
      <c r="C102" s="4"/>
      <c r="D102" s="4">
        <f>(Q21+R21)*100/( F78)</f>
        <v>0</v>
      </c>
      <c r="E102" s="4"/>
    </row>
    <row r="103" spans="1:5" x14ac:dyDescent="0.25">
      <c r="A103" s="4" t="s">
        <v>33</v>
      </c>
      <c r="B103" s="4">
        <f>P22*100/(F77*4)</f>
        <v>44.916338260720579</v>
      </c>
      <c r="C103" s="4"/>
      <c r="D103" s="4">
        <f>(Q22+R22)*100/( F78)</f>
        <v>86.497016924388163</v>
      </c>
      <c r="E103" s="4"/>
    </row>
    <row r="104" spans="1:5" x14ac:dyDescent="0.25">
      <c r="A104" s="4" t="s">
        <v>33</v>
      </c>
      <c r="B104" s="4">
        <f>P23*100/(F77*4)</f>
        <v>7.5445411922304082</v>
      </c>
      <c r="C104" s="4"/>
      <c r="D104" s="4">
        <f>(Q23+R23)*100/( F78)</f>
        <v>8.3769633507853403</v>
      </c>
      <c r="E104" s="4"/>
    </row>
    <row r="105" spans="1:5" x14ac:dyDescent="0.25">
      <c r="A105" s="4" t="s">
        <v>33</v>
      </c>
      <c r="B105" s="4">
        <f>P24*100/(F77*4)</f>
        <v>7.5445411922304082</v>
      </c>
      <c r="C105" s="4"/>
      <c r="D105" s="4">
        <f>(Q24+R24)*100/( F78)</f>
        <v>15.078534031413612</v>
      </c>
      <c r="E105" s="4"/>
    </row>
    <row r="106" spans="1:5" x14ac:dyDescent="0.25">
      <c r="A106" s="4" t="s">
        <v>35</v>
      </c>
      <c r="B106" s="4">
        <f>P25*100/(F77*4)</f>
        <v>0</v>
      </c>
      <c r="C106" s="4"/>
      <c r="D106" s="4">
        <f>(Q25+R25)*100/( F78)</f>
        <v>0</v>
      </c>
      <c r="E106" s="4"/>
    </row>
    <row r="107" spans="1:5" x14ac:dyDescent="0.25">
      <c r="A107" s="4" t="s">
        <v>33</v>
      </c>
      <c r="B107" s="4">
        <f>P26*100/(F77*4)</f>
        <v>15.089082384460816</v>
      </c>
      <c r="C107" s="4"/>
      <c r="D107" s="4">
        <f>(Q26+R26)*100/( F78)</f>
        <v>30.157068062827225</v>
      </c>
      <c r="E107" s="4"/>
    </row>
    <row r="108" spans="1:5" x14ac:dyDescent="0.25">
      <c r="A108" s="4" t="s">
        <v>33</v>
      </c>
      <c r="B108" s="4">
        <f>P27*100/(F77*4)</f>
        <v>7.5445411922304082</v>
      </c>
      <c r="C108" s="4"/>
      <c r="D108" s="4">
        <f>(Q27+R27)*100/( F78)</f>
        <v>8.3769633507853403</v>
      </c>
      <c r="E108" s="4"/>
    </row>
    <row r="109" spans="1:5" x14ac:dyDescent="0.25">
      <c r="A109" s="4" t="s">
        <v>33</v>
      </c>
      <c r="B109" s="4">
        <f>P28*100/(F77*4)</f>
        <v>7.5445411922304082</v>
      </c>
      <c r="C109" s="4"/>
      <c r="D109" s="4">
        <f>(Q28+R28)*100/( F78)</f>
        <v>15.078534031413612</v>
      </c>
      <c r="E109" s="4"/>
    </row>
    <row r="110" spans="1:5" x14ac:dyDescent="0.25">
      <c r="A110" s="4" t="s">
        <v>35</v>
      </c>
      <c r="B110" s="4">
        <f>P29*100/(F77*4)</f>
        <v>0</v>
      </c>
      <c r="C110" s="4"/>
      <c r="D110" s="4">
        <f>(Q29+R29)*100/( F78)</f>
        <v>0</v>
      </c>
      <c r="E110" s="4"/>
    </row>
    <row r="111" spans="1:5" x14ac:dyDescent="0.25">
      <c r="A111" s="4" t="s">
        <v>33</v>
      </c>
      <c r="B111" s="4">
        <f>P30*100/(F77*4)</f>
        <v>15.089082384460816</v>
      </c>
      <c r="C111" s="4"/>
      <c r="D111" s="4">
        <f>(Q30+R30)*100/( F78)</f>
        <v>30.157068062827225</v>
      </c>
      <c r="E111" s="4"/>
    </row>
    <row r="112" spans="1:5" x14ac:dyDescent="0.25">
      <c r="A112" s="4" t="s">
        <v>33</v>
      </c>
      <c r="B112" s="4">
        <f>P31*100/(F77*4)</f>
        <v>3.7722705961152041</v>
      </c>
      <c r="C112" s="4"/>
      <c r="D112" s="4">
        <f>(Q31+R31)*100/( F78)</f>
        <v>4.1884816753926701</v>
      </c>
      <c r="E112" s="4"/>
    </row>
    <row r="113" spans="1:5" x14ac:dyDescent="0.25">
      <c r="A113" s="4" t="s">
        <v>33</v>
      </c>
      <c r="B113" s="4">
        <f>P32*100/(F77*4)</f>
        <v>7.5445411922304082</v>
      </c>
      <c r="C113" s="4"/>
      <c r="D113" s="4">
        <f>(Q32+R32)*100/( F78)</f>
        <v>15.078534031413612</v>
      </c>
      <c r="E113" s="4"/>
    </row>
    <row r="114" spans="1:5" x14ac:dyDescent="0.25">
      <c r="A114" s="4" t="s">
        <v>35</v>
      </c>
      <c r="B114" s="4">
        <f>P33*100/(F77*4)</f>
        <v>0</v>
      </c>
      <c r="C114" s="4"/>
      <c r="D114" s="4">
        <f>(Q33+R33)*100/( F78)</f>
        <v>0</v>
      </c>
      <c r="E114" s="4"/>
    </row>
    <row r="115" spans="1:5" x14ac:dyDescent="0.25">
      <c r="A115" s="4" t="s">
        <v>33</v>
      </c>
      <c r="B115" s="4">
        <f>P34*100/(F77*4)</f>
        <v>15.089082384460816</v>
      </c>
      <c r="C115" s="4"/>
      <c r="D115" s="4">
        <f>(Q34+R34)*100/( F78)</f>
        <v>30.157068062827225</v>
      </c>
      <c r="E115" s="4"/>
    </row>
    <row r="116" spans="1:5" x14ac:dyDescent="0.25">
      <c r="A116" s="4" t="s">
        <v>33</v>
      </c>
      <c r="B116" s="4">
        <f>P35*100/(F77*4)</f>
        <v>15.089082384460816</v>
      </c>
      <c r="C116" s="4"/>
      <c r="D116" s="4">
        <f>(Q35+R35)*100/( F78)</f>
        <v>30.157068062827225</v>
      </c>
      <c r="E116" s="4"/>
    </row>
    <row r="117" spans="1:5" x14ac:dyDescent="0.25">
      <c r="A117" s="4" t="s">
        <v>33</v>
      </c>
      <c r="B117" s="4">
        <f>P36*100/(F77*4)</f>
        <v>7.5445411922304082</v>
      </c>
      <c r="C117" s="4"/>
      <c r="D117" s="4">
        <f>(Q36+R36)*100/( F78)</f>
        <v>8.3769633507853403</v>
      </c>
      <c r="E117" s="4"/>
    </row>
    <row r="118" spans="1:5" x14ac:dyDescent="0.25">
      <c r="A118" s="4" t="s">
        <v>33</v>
      </c>
      <c r="B118" s="4">
        <f>P37*100/(F77*4)</f>
        <v>15.089082384460816</v>
      </c>
      <c r="C118" s="4"/>
      <c r="D118" s="4">
        <f>(Q37+R37)*100/( F78)</f>
        <v>30.157068062827225</v>
      </c>
      <c r="E118" s="4"/>
    </row>
    <row r="119" spans="1:5" x14ac:dyDescent="0.25">
      <c r="A119" s="4" t="s">
        <v>35</v>
      </c>
      <c r="B119" s="4">
        <f>P38*100/(F77*4)</f>
        <v>0</v>
      </c>
      <c r="C119" s="4"/>
      <c r="D119" s="4">
        <f>(Q38+R38)*100/( F78)</f>
        <v>0</v>
      </c>
      <c r="E119" s="4"/>
    </row>
    <row r="120" spans="1:5" x14ac:dyDescent="0.25">
      <c r="A120" s="4" t="s">
        <v>33</v>
      </c>
      <c r="B120" s="4">
        <f>P39*100/(F77*4)</f>
        <v>15.089082384460816</v>
      </c>
      <c r="C120" s="4"/>
      <c r="D120" s="4">
        <f>(Q39+R39)*100/( F78)</f>
        <v>30.157068062827225</v>
      </c>
      <c r="E120" s="4"/>
    </row>
    <row r="121" spans="1:5" x14ac:dyDescent="0.25">
      <c r="A121" s="4" t="s">
        <v>33</v>
      </c>
      <c r="B121" s="4">
        <f>P40*100/(F77*4)</f>
        <v>15.089082384460816</v>
      </c>
      <c r="C121" s="4"/>
      <c r="D121" s="4">
        <f>(Q40+R40)*100/( F78)</f>
        <v>16.753926701570681</v>
      </c>
      <c r="E121" s="4"/>
    </row>
    <row r="122" spans="1:5" x14ac:dyDescent="0.25">
      <c r="A122" s="4" t="s">
        <v>33</v>
      </c>
      <c r="B122" s="4">
        <f>P41*100/(F77*4)</f>
        <v>15.089082384460816</v>
      </c>
      <c r="C122" s="4"/>
      <c r="D122" s="4">
        <f>(Q41+R41)*100/( F78)</f>
        <v>30.157068062827225</v>
      </c>
      <c r="E122" s="4"/>
    </row>
    <row r="123" spans="1:5" x14ac:dyDescent="0.25">
      <c r="A123" s="4" t="s">
        <v>35</v>
      </c>
      <c r="B123" s="4">
        <f>P42*100/(F77*4)</f>
        <v>0</v>
      </c>
      <c r="C123" s="4"/>
      <c r="D123" s="4">
        <f>(Q42+R42)*100/( F78)</f>
        <v>0</v>
      </c>
      <c r="E123" s="4"/>
    </row>
    <row r="124" spans="1:5" x14ac:dyDescent="0.25">
      <c r="A124" s="4" t="s">
        <v>33</v>
      </c>
      <c r="B124" s="4">
        <f>P43*100/(F77*4)</f>
        <v>15.089082384460816</v>
      </c>
      <c r="C124" s="4"/>
      <c r="D124" s="4">
        <f>(Q43+R43)*100/( F78)</f>
        <v>30.157068062827225</v>
      </c>
      <c r="E124" s="4"/>
    </row>
    <row r="125" spans="1:5" x14ac:dyDescent="0.25">
      <c r="A125" s="4" t="s">
        <v>33</v>
      </c>
      <c r="B125" s="4">
        <f>P44*100/(F77*4)</f>
        <v>15.089082384460816</v>
      </c>
      <c r="C125" s="4"/>
      <c r="D125" s="4">
        <f>(Q44+R44)*100/( F78)</f>
        <v>16.753926701570681</v>
      </c>
      <c r="E125" s="4"/>
    </row>
    <row r="126" spans="1:5" x14ac:dyDescent="0.25">
      <c r="A126" s="4" t="s">
        <v>33</v>
      </c>
      <c r="B126" s="4">
        <f>P45*100/(F77*4)</f>
        <v>15.089082384460816</v>
      </c>
      <c r="C126" s="4"/>
      <c r="D126" s="4">
        <f>(Q45+R45)*100/( F78)</f>
        <v>30.157068062827225</v>
      </c>
      <c r="E126" s="4"/>
    </row>
    <row r="127" spans="1:5" x14ac:dyDescent="0.25">
      <c r="A127" s="4" t="s">
        <v>35</v>
      </c>
      <c r="B127" s="4">
        <f>P46*100/(F77*4)</f>
        <v>0</v>
      </c>
      <c r="C127" s="4"/>
      <c r="D127" s="4">
        <f>(Q46+R46)*100/( F78)</f>
        <v>0</v>
      </c>
      <c r="E127" s="4"/>
    </row>
    <row r="128" spans="1:5" x14ac:dyDescent="0.25">
      <c r="A128" s="4" t="s">
        <v>33</v>
      </c>
      <c r="B128" s="4">
        <f>P47*100/(F77*4)</f>
        <v>15.089082384460816</v>
      </c>
      <c r="C128" s="4"/>
      <c r="D128" s="4">
        <f>(Q47+R47)*100/( F78)</f>
        <v>30.157068062827225</v>
      </c>
      <c r="E128" s="4"/>
    </row>
    <row r="129" spans="1:5" x14ac:dyDescent="0.25">
      <c r="A129" s="4" t="s">
        <v>33</v>
      </c>
      <c r="B129" s="4">
        <f>P48*100/(F77*4)</f>
        <v>15.089082384460816</v>
      </c>
      <c r="C129" s="4"/>
      <c r="D129" s="4">
        <f>(Q48+R48)*100/( F78)</f>
        <v>16.753926701570681</v>
      </c>
      <c r="E129" s="4"/>
    </row>
    <row r="130" spans="1:5" x14ac:dyDescent="0.25">
      <c r="A130" s="4" t="s">
        <v>33</v>
      </c>
      <c r="B130" s="4">
        <f>P49*100/(F77*4)</f>
        <v>15.089082384460816</v>
      </c>
      <c r="C130" s="4"/>
      <c r="D130" s="4">
        <f>(Q49+R49)*100/( F78)</f>
        <v>30.157068062827225</v>
      </c>
      <c r="E130" s="4"/>
    </row>
    <row r="131" spans="1:5" x14ac:dyDescent="0.25">
      <c r="A131" s="4" t="s">
        <v>35</v>
      </c>
      <c r="B131" s="4">
        <f>P50*100/(F77*4)</f>
        <v>0</v>
      </c>
      <c r="C131" s="4"/>
      <c r="D131" s="4">
        <f>(Q50+R50)*100/( F78)</f>
        <v>0</v>
      </c>
      <c r="E131" s="4"/>
    </row>
    <row r="132" spans="1:5" x14ac:dyDescent="0.25">
      <c r="A132" s="4" t="s">
        <v>33</v>
      </c>
      <c r="B132" s="4">
        <f>P51*100/(F77*4)</f>
        <v>15.089082384460816</v>
      </c>
      <c r="C132" s="4"/>
      <c r="D132" s="4">
        <f>(Q51+R51)*100/( F78)</f>
        <v>30.157068062827225</v>
      </c>
      <c r="E132" s="4"/>
    </row>
    <row r="133" spans="1:5" x14ac:dyDescent="0.25">
      <c r="A133" s="4" t="s">
        <v>33</v>
      </c>
      <c r="B133" s="4">
        <f>P52*100/(F77*4)</f>
        <v>15.089082384460816</v>
      </c>
      <c r="C133" s="4"/>
      <c r="D133" s="4">
        <f>(Q52+R52)*100/( F78)</f>
        <v>16.753926701570681</v>
      </c>
      <c r="E133" s="4"/>
    </row>
    <row r="134" spans="1:5" x14ac:dyDescent="0.25">
      <c r="A134" s="4" t="s">
        <v>33</v>
      </c>
      <c r="B134" s="4">
        <f>P53*100/(F77*4)</f>
        <v>15.089082384460816</v>
      </c>
      <c r="C134" s="4"/>
      <c r="D134" s="4">
        <f>(Q53+R53)*100/( F78)</f>
        <v>30.157068062827225</v>
      </c>
      <c r="E134" s="4"/>
    </row>
    <row r="135" spans="1:5" x14ac:dyDescent="0.25">
      <c r="A135" s="4" t="s">
        <v>35</v>
      </c>
      <c r="B135" s="4">
        <f>P54*100/(F77*4)</f>
        <v>0</v>
      </c>
      <c r="C135" s="4"/>
      <c r="D135" s="4">
        <f>(Q54+R54)*100/( F78)</f>
        <v>0</v>
      </c>
      <c r="E135" s="4"/>
    </row>
    <row r="136" spans="1:5" x14ac:dyDescent="0.25">
      <c r="A136" s="4" t="s">
        <v>33</v>
      </c>
      <c r="B136" s="4">
        <f>P55*100/(F77*4)</f>
        <v>15.089082384460816</v>
      </c>
      <c r="C136" s="4"/>
      <c r="D136" s="4">
        <f>(Q55+R55)*100/( F78)</f>
        <v>30.157068062827225</v>
      </c>
      <c r="E136" s="4"/>
    </row>
    <row r="137" spans="1:5" x14ac:dyDescent="0.25">
      <c r="A137" s="4" t="s">
        <v>33</v>
      </c>
      <c r="B137" s="4">
        <f>P56*100/(F77*4)</f>
        <v>15.089082384460816</v>
      </c>
      <c r="C137" s="4"/>
      <c r="D137" s="4">
        <f>(Q56+R56)*100/( F78)</f>
        <v>16.753926701570681</v>
      </c>
      <c r="E137" s="4"/>
    </row>
    <row r="138" spans="1:5" x14ac:dyDescent="0.25">
      <c r="A138" s="4" t="s">
        <v>33</v>
      </c>
      <c r="B138" s="4">
        <f>P57*100/(F77*4)</f>
        <v>15.089082384460816</v>
      </c>
      <c r="C138" s="4"/>
      <c r="D138" s="4">
        <f>(Q57+R57)*100/( F78)</f>
        <v>30.157068062827225</v>
      </c>
      <c r="E138" s="4"/>
    </row>
    <row r="139" spans="1:5" x14ac:dyDescent="0.25">
      <c r="A139" s="4" t="s">
        <v>35</v>
      </c>
      <c r="B139" s="4">
        <f>P58*100/(F77*4)</f>
        <v>0</v>
      </c>
      <c r="C139" s="4"/>
      <c r="D139" s="4">
        <f>(Q58+R58)*100/( F78)</f>
        <v>0</v>
      </c>
      <c r="E139" s="4"/>
    </row>
    <row r="140" spans="1:5" x14ac:dyDescent="0.25">
      <c r="A140" s="4" t="s">
        <v>33</v>
      </c>
      <c r="B140" s="4">
        <f>P59*100/(F77*4)</f>
        <v>15.089082384460816</v>
      </c>
      <c r="C140" s="4"/>
      <c r="D140" s="4">
        <f>(Q59+R59)*100/( F78)</f>
        <v>30.157068062827225</v>
      </c>
      <c r="E140" s="4"/>
    </row>
    <row r="141" spans="1:5" x14ac:dyDescent="0.25">
      <c r="A141" s="4" t="s">
        <v>33</v>
      </c>
      <c r="B141" s="4">
        <f>P60*100/(F77*4)</f>
        <v>15.089082384460816</v>
      </c>
      <c r="C141" s="4"/>
      <c r="D141" s="4">
        <f>(Q60+R60)*100/( F78)</f>
        <v>30.157068062827225</v>
      </c>
      <c r="E141" s="4"/>
    </row>
    <row r="142" spans="1:5" x14ac:dyDescent="0.25">
      <c r="A142" s="4" t="s">
        <v>33</v>
      </c>
      <c r="B142" s="4">
        <f>P61*100/(F77*4)</f>
        <v>15.089082384460816</v>
      </c>
      <c r="C142" s="4"/>
      <c r="D142" s="4">
        <f>(Q61+R61)*100/( F78)</f>
        <v>16.753926701570681</v>
      </c>
      <c r="E142" s="4"/>
    </row>
    <row r="143" spans="1:5" x14ac:dyDescent="0.25">
      <c r="A143" s="4" t="s">
        <v>33</v>
      </c>
      <c r="B143" s="4">
        <f>P62*100/(F77*4)</f>
        <v>15.089082384460816</v>
      </c>
      <c r="C143" s="4"/>
      <c r="D143" s="4">
        <f>(Q62+R62)*100/( F78)</f>
        <v>30.157068062827225</v>
      </c>
      <c r="E143" s="4"/>
    </row>
    <row r="144" spans="1:5" x14ac:dyDescent="0.25">
      <c r="A144" s="4" t="s">
        <v>35</v>
      </c>
      <c r="B144" s="4">
        <f>P63*100/(F77*4)</f>
        <v>0</v>
      </c>
      <c r="C144" s="4"/>
      <c r="D144" s="4">
        <f>(Q63+R63)*100/( F78)</f>
        <v>0</v>
      </c>
      <c r="E144" s="4"/>
    </row>
    <row r="145" spans="1:5" x14ac:dyDescent="0.25">
      <c r="A145" s="4" t="s">
        <v>33</v>
      </c>
      <c r="B145" s="4">
        <f>P64*100/(F77*4)</f>
        <v>7.5445411922304082</v>
      </c>
      <c r="C145" s="4"/>
      <c r="D145" s="4">
        <f>(Q64+R64)*100/( F78)</f>
        <v>15.078534031413612</v>
      </c>
      <c r="E145" s="4"/>
    </row>
    <row r="146" spans="1:5" x14ac:dyDescent="0.25">
      <c r="A146" s="4" t="s">
        <v>33</v>
      </c>
      <c r="B146" s="4">
        <f>P65*100/(F77*4)</f>
        <v>30.178164768921633</v>
      </c>
      <c r="C146" s="4"/>
      <c r="D146" s="4">
        <f>(Q65+R65)*100/( F78)</f>
        <v>33.507853403141361</v>
      </c>
      <c r="E146" s="4"/>
    </row>
    <row r="147" spans="1:5" x14ac:dyDescent="0.25">
      <c r="A147" s="4" t="s">
        <v>33</v>
      </c>
      <c r="B147" s="4">
        <f>P66*100/(F77*4)</f>
        <v>15.089082384460816</v>
      </c>
      <c r="C147" s="4"/>
      <c r="D147" s="4">
        <f>(Q66+R66)*100/( F78)</f>
        <v>30.157068062827225</v>
      </c>
      <c r="E147" s="4"/>
    </row>
    <row r="148" spans="1:5" x14ac:dyDescent="0.25">
      <c r="A148" s="4" t="s">
        <v>35</v>
      </c>
      <c r="B148" s="4">
        <f>P67*100/(F77*4)</f>
        <v>0</v>
      </c>
      <c r="C148" s="4"/>
      <c r="D148" s="4">
        <f>(Q67+R67)*100/( F78)</f>
        <v>0</v>
      </c>
      <c r="E148" s="4"/>
    </row>
    <row r="149" spans="1:5" x14ac:dyDescent="0.25">
      <c r="A149" s="4" t="s">
        <v>33</v>
      </c>
      <c r="B149" s="4">
        <f>P68*100/(F77*4)</f>
        <v>7.5445411922304082</v>
      </c>
      <c r="C149" s="4"/>
      <c r="D149" s="4">
        <f>(Q68+R68)*100/( F78)</f>
        <v>15.078534031413612</v>
      </c>
      <c r="E149" s="4"/>
    </row>
    <row r="150" spans="1:5" x14ac:dyDescent="0.25">
      <c r="A150" s="4" t="s">
        <v>33</v>
      </c>
      <c r="B150" s="4">
        <f>P69*100/(F77*4)</f>
        <v>1.886135298057602</v>
      </c>
      <c r="C150" s="4"/>
      <c r="D150" s="4">
        <f>(Q69+R69)*100/( F78)</f>
        <v>2.0942408376963351</v>
      </c>
      <c r="E150" s="4"/>
    </row>
    <row r="151" spans="1:5" x14ac:dyDescent="0.25">
      <c r="A151" s="4" t="s">
        <v>33</v>
      </c>
      <c r="B151" s="4">
        <f>P70*100/(F77*4)</f>
        <v>15.089082384460816</v>
      </c>
      <c r="C151" s="4"/>
      <c r="D151" s="4">
        <f>(Q70+R70)*100/( F78)</f>
        <v>30.157068062827225</v>
      </c>
      <c r="E151" s="4"/>
    </row>
    <row r="152" spans="1:5" x14ac:dyDescent="0.25">
      <c r="A152" s="4" t="s">
        <v>35</v>
      </c>
      <c r="B152" s="4">
        <f>P71*100/(F77*4)</f>
        <v>0</v>
      </c>
      <c r="C152" s="4"/>
      <c r="D152" s="4">
        <f>(Q71+R71)*100/( F78)</f>
        <v>0</v>
      </c>
      <c r="E152" s="4"/>
    </row>
  </sheetData>
  <conditionalFormatting sqref="M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tabSelected="1" workbookViewId="0">
      <selection activeCell="D1" sqref="D1:E1"/>
    </sheetView>
  </sheetViews>
  <sheetFormatPr defaultRowHeight="15" x14ac:dyDescent="0.25"/>
  <cols>
    <col min="1" max="1" width="19" style="1" customWidth="1"/>
    <col min="2" max="2" width="24.28515625" style="1" customWidth="1"/>
    <col min="3" max="3" width="20.7109375" style="1" customWidth="1"/>
    <col min="4" max="4" width="29.7109375" style="1" bestFit="1" customWidth="1"/>
    <col min="5" max="5" width="19.42578125" style="1" bestFit="1" customWidth="1"/>
    <col min="6" max="9" width="9.140625" style="1"/>
    <col min="10" max="12" width="15.7109375" style="1" customWidth="1"/>
    <col min="13" max="13" width="16" style="1" customWidth="1"/>
    <col min="14" max="14" width="11.7109375" style="1" customWidth="1"/>
    <col min="15" max="15" width="16.85546875" style="1" customWidth="1"/>
    <col min="16" max="16" width="9.42578125" style="1" customWidth="1"/>
    <col min="17" max="17" width="19.5703125" style="1" bestFit="1" customWidth="1"/>
    <col min="18" max="18" width="9.140625" style="1"/>
    <col min="19" max="19" width="22.85546875" style="1" bestFit="1" customWidth="1"/>
    <col min="20" max="20" width="22.42578125" style="1" bestFit="1" customWidth="1"/>
    <col min="21" max="21" width="11" style="1" bestFit="1" customWidth="1"/>
    <col min="22" max="16384" width="9.140625" style="1"/>
  </cols>
  <sheetData>
    <row r="1" spans="1:19" x14ac:dyDescent="0.25">
      <c r="A1" s="22"/>
      <c r="B1" s="16" t="s">
        <v>0</v>
      </c>
      <c r="C1" s="16" t="s">
        <v>1</v>
      </c>
      <c r="D1" s="16" t="s">
        <v>40</v>
      </c>
      <c r="E1" s="16" t="s">
        <v>41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37</v>
      </c>
      <c r="R1" s="16" t="s">
        <v>38</v>
      </c>
      <c r="S1" s="23" t="s">
        <v>13</v>
      </c>
    </row>
    <row r="2" spans="1:19" x14ac:dyDescent="0.25">
      <c r="A2" s="24" t="s">
        <v>33</v>
      </c>
      <c r="B2" s="17">
        <v>3</v>
      </c>
      <c r="C2" s="17">
        <v>64</v>
      </c>
      <c r="D2" s="17">
        <v>1</v>
      </c>
      <c r="E2" s="17">
        <v>3</v>
      </c>
      <c r="F2" s="17">
        <v>224</v>
      </c>
      <c r="G2" s="17">
        <v>224</v>
      </c>
      <c r="H2" s="17">
        <v>112</v>
      </c>
      <c r="I2" s="17">
        <v>112</v>
      </c>
      <c r="J2" s="20">
        <v>7</v>
      </c>
      <c r="K2" s="17">
        <v>3</v>
      </c>
      <c r="L2" s="17">
        <v>3</v>
      </c>
      <c r="M2" s="17">
        <f>POWER(_xlfn.CEILING.MATH(J2/L2),2)</f>
        <v>9</v>
      </c>
      <c r="N2" s="17">
        <f>F2*G2</f>
        <v>50176</v>
      </c>
      <c r="O2" s="17">
        <f>B2*C2*K2*K2*M2/(D2*E2)</f>
        <v>5184</v>
      </c>
      <c r="P2" s="17">
        <f>D77*O2/9</f>
        <v>101376</v>
      </c>
      <c r="Q2" s="17">
        <f>0.5*J2*_xlfn.CEILING.MATH(B2/(4*D2))</f>
        <v>3.5</v>
      </c>
      <c r="R2" s="17">
        <f>(_xlfn.CEILING.MATH((J2*J2*2)/72))*B2*C2/(E2*D2)</f>
        <v>128</v>
      </c>
      <c r="S2" s="25">
        <f>B2*L2*L2*8</f>
        <v>216</v>
      </c>
    </row>
    <row r="3" spans="1:19" x14ac:dyDescent="0.25">
      <c r="A3" s="24" t="s">
        <v>34</v>
      </c>
      <c r="B3" s="17">
        <v>64</v>
      </c>
      <c r="C3" s="17">
        <v>64</v>
      </c>
      <c r="D3" s="17">
        <v>1</v>
      </c>
      <c r="E3" s="17">
        <v>16</v>
      </c>
      <c r="F3" s="17">
        <v>112</v>
      </c>
      <c r="G3" s="17">
        <v>112</v>
      </c>
      <c r="H3" s="17">
        <v>56</v>
      </c>
      <c r="I3" s="17">
        <v>56</v>
      </c>
      <c r="J3" s="19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f t="shared" ref="Q3:Q66" si="0">0.5*J3*_xlfn.CEILING.MATH(B3/(4*D3))</f>
        <v>0</v>
      </c>
      <c r="R3" s="17">
        <f>(_xlfn.CEILING.MATH((J3*J3*2)/72))*B3*C3/(E3*D3)</f>
        <v>0</v>
      </c>
      <c r="S3" s="25">
        <f>B3*L3*L3*8</f>
        <v>0</v>
      </c>
    </row>
    <row r="4" spans="1:19" x14ac:dyDescent="0.25">
      <c r="A4" s="24" t="s">
        <v>33</v>
      </c>
      <c r="B4" s="17">
        <v>64</v>
      </c>
      <c r="C4" s="17">
        <v>256</v>
      </c>
      <c r="D4" s="17">
        <v>1</v>
      </c>
      <c r="E4" s="17">
        <f t="shared" ref="E4:E12" si="1">C4/2</f>
        <v>128</v>
      </c>
      <c r="F4" s="17">
        <v>56</v>
      </c>
      <c r="G4" s="17">
        <v>56</v>
      </c>
      <c r="H4" s="17">
        <v>56</v>
      </c>
      <c r="I4" s="17">
        <v>56</v>
      </c>
      <c r="J4" s="18">
        <v>1</v>
      </c>
      <c r="K4" s="17">
        <v>3</v>
      </c>
      <c r="L4" s="17">
        <v>3</v>
      </c>
      <c r="M4" s="17">
        <f>POWER(_xlfn.CEILING.MATH(J4/L4),2)</f>
        <v>1</v>
      </c>
      <c r="N4" s="17">
        <f>F4*G4</f>
        <v>3136</v>
      </c>
      <c r="O4" s="17">
        <f>B4*C4*K4*K4*M4/(D4*E4)</f>
        <v>1152</v>
      </c>
      <c r="P4" s="17">
        <f>D77*O4/9</f>
        <v>22528</v>
      </c>
      <c r="Q4" s="17">
        <f t="shared" si="0"/>
        <v>8</v>
      </c>
      <c r="R4" s="17">
        <f>(_xlfn.CEILING.MATH((J4*J4*2)/72))*B4*C4/(E4*D4)</f>
        <v>128</v>
      </c>
      <c r="S4" s="25">
        <f>B4*L4*L4*8</f>
        <v>4608</v>
      </c>
    </row>
    <row r="5" spans="1:19" x14ac:dyDescent="0.25">
      <c r="A5" s="24" t="s">
        <v>33</v>
      </c>
      <c r="B5" s="17">
        <v>64</v>
      </c>
      <c r="C5" s="17">
        <v>64</v>
      </c>
      <c r="D5" s="17">
        <v>1</v>
      </c>
      <c r="E5" s="17">
        <v>32</v>
      </c>
      <c r="F5" s="17">
        <v>56</v>
      </c>
      <c r="G5" s="17">
        <v>56</v>
      </c>
      <c r="H5" s="17">
        <v>56</v>
      </c>
      <c r="I5" s="17">
        <v>56</v>
      </c>
      <c r="J5" s="18">
        <v>1</v>
      </c>
      <c r="K5" s="17">
        <v>3</v>
      </c>
      <c r="L5" s="17">
        <v>3</v>
      </c>
      <c r="M5" s="17">
        <f>POWER(_xlfn.CEILING.MATH(J5/L5),2)</f>
        <v>1</v>
      </c>
      <c r="N5" s="17">
        <f>F5*G5</f>
        <v>3136</v>
      </c>
      <c r="O5" s="17">
        <f>B5*C5*K5*K5*M5/(D5*E5)</f>
        <v>1152</v>
      </c>
      <c r="P5" s="17">
        <f>D77*O5/9</f>
        <v>22528</v>
      </c>
      <c r="Q5" s="17">
        <f t="shared" si="0"/>
        <v>8</v>
      </c>
      <c r="R5" s="17">
        <f>(_xlfn.CEILING.MATH((J5*J5*2)/72))*B5*C5/(E5*D5)</f>
        <v>128</v>
      </c>
      <c r="S5" s="25">
        <f>B5*L5*L5*8</f>
        <v>4608</v>
      </c>
    </row>
    <row r="6" spans="1:19" x14ac:dyDescent="0.25">
      <c r="A6" s="24" t="s">
        <v>33</v>
      </c>
      <c r="B6" s="17">
        <v>64</v>
      </c>
      <c r="C6" s="17">
        <v>64</v>
      </c>
      <c r="D6" s="17">
        <v>1</v>
      </c>
      <c r="E6" s="17">
        <f t="shared" si="1"/>
        <v>32</v>
      </c>
      <c r="F6" s="17">
        <v>56</v>
      </c>
      <c r="G6" s="17">
        <v>56</v>
      </c>
      <c r="H6" s="17">
        <v>56</v>
      </c>
      <c r="I6" s="17">
        <v>56</v>
      </c>
      <c r="J6" s="19">
        <v>3</v>
      </c>
      <c r="K6" s="17">
        <v>3</v>
      </c>
      <c r="L6" s="17">
        <v>3</v>
      </c>
      <c r="M6" s="17">
        <f>POWER(_xlfn.CEILING.MATH(J6/L6),2)</f>
        <v>1</v>
      </c>
      <c r="N6" s="17">
        <f>F6*G6</f>
        <v>3136</v>
      </c>
      <c r="O6" s="17">
        <f>B6*C6*K6*K6*M6/(D6*E6)</f>
        <v>1152</v>
      </c>
      <c r="P6" s="17">
        <f>D77*O6/9</f>
        <v>22528</v>
      </c>
      <c r="Q6" s="17">
        <f t="shared" si="0"/>
        <v>24</v>
      </c>
      <c r="R6" s="17">
        <f>(_xlfn.CEILING.MATH((J6*J6*2)/72))*B6*C6/(E6*D6*4)</f>
        <v>32</v>
      </c>
      <c r="S6" s="25">
        <f>B6*L6*L6*8</f>
        <v>4608</v>
      </c>
    </row>
    <row r="7" spans="1:19" x14ac:dyDescent="0.25">
      <c r="A7" s="24" t="s">
        <v>33</v>
      </c>
      <c r="B7" s="17">
        <v>64</v>
      </c>
      <c r="C7" s="17">
        <v>256</v>
      </c>
      <c r="D7" s="17">
        <v>1</v>
      </c>
      <c r="E7" s="17">
        <f t="shared" si="1"/>
        <v>128</v>
      </c>
      <c r="F7" s="17">
        <v>56</v>
      </c>
      <c r="G7" s="17">
        <v>56</v>
      </c>
      <c r="H7" s="17">
        <v>56</v>
      </c>
      <c r="I7" s="17">
        <v>56</v>
      </c>
      <c r="J7" s="19">
        <v>1</v>
      </c>
      <c r="K7" s="17">
        <v>3</v>
      </c>
      <c r="L7" s="17">
        <v>3</v>
      </c>
      <c r="M7" s="17">
        <f t="shared" ref="M7:M70" si="2">POWER(_xlfn.CEILING.MATH(J7/L7),2)</f>
        <v>1</v>
      </c>
      <c r="N7" s="17">
        <f t="shared" ref="N7:N70" si="3">F7*G7</f>
        <v>3136</v>
      </c>
      <c r="O7" s="17">
        <f t="shared" ref="O7:O70" si="4">B7*C7*K7*K7*M7/(D7*E7)</f>
        <v>1152</v>
      </c>
      <c r="P7" s="17">
        <f>D77*O7/9</f>
        <v>22528</v>
      </c>
      <c r="Q7" s="17">
        <f t="shared" si="0"/>
        <v>8</v>
      </c>
      <c r="R7" s="17">
        <f>(_xlfn.CEILING.MATH((J7*J7*2)/72))*B7*C7/(E7*D7)</f>
        <v>128</v>
      </c>
      <c r="S7" s="25">
        <f t="shared" ref="S7:S70" si="5">B7*L7*L7*8</f>
        <v>4608</v>
      </c>
    </row>
    <row r="8" spans="1:19" x14ac:dyDescent="0.25">
      <c r="A8" s="24" t="s">
        <v>35</v>
      </c>
      <c r="B8" s="17">
        <v>256</v>
      </c>
      <c r="C8" s="17">
        <v>256</v>
      </c>
      <c r="D8" s="17">
        <v>1</v>
      </c>
      <c r="E8" s="17">
        <f t="shared" si="1"/>
        <v>128</v>
      </c>
      <c r="F8" s="17">
        <v>56</v>
      </c>
      <c r="G8" s="17">
        <v>56</v>
      </c>
      <c r="H8" s="17">
        <v>56</v>
      </c>
      <c r="I8" s="17">
        <v>56</v>
      </c>
      <c r="J8" s="21"/>
      <c r="K8" s="17"/>
      <c r="L8" s="17"/>
      <c r="M8" s="17"/>
      <c r="N8" s="17">
        <v>0</v>
      </c>
      <c r="O8" s="17">
        <f t="shared" si="4"/>
        <v>0</v>
      </c>
      <c r="P8" s="17">
        <f>D77*O8/9</f>
        <v>0</v>
      </c>
      <c r="Q8" s="17">
        <f t="shared" si="0"/>
        <v>0</v>
      </c>
      <c r="R8" s="17">
        <f>(_xlfn.CEILING.MATH((J8*J8*2)/72))*B8*C8/(E8*D8)</f>
        <v>0</v>
      </c>
      <c r="S8" s="25">
        <f t="shared" si="5"/>
        <v>0</v>
      </c>
    </row>
    <row r="9" spans="1:19" x14ac:dyDescent="0.25">
      <c r="A9" s="24" t="s">
        <v>33</v>
      </c>
      <c r="B9" s="17">
        <v>256</v>
      </c>
      <c r="C9" s="17">
        <v>64</v>
      </c>
      <c r="D9" s="17">
        <v>4</v>
      </c>
      <c r="E9" s="17">
        <f t="shared" si="1"/>
        <v>32</v>
      </c>
      <c r="F9" s="17">
        <v>56</v>
      </c>
      <c r="G9" s="17">
        <v>56</v>
      </c>
      <c r="H9" s="17">
        <v>56</v>
      </c>
      <c r="I9" s="17">
        <v>56</v>
      </c>
      <c r="J9" s="18">
        <v>1</v>
      </c>
      <c r="K9" s="17">
        <v>3</v>
      </c>
      <c r="L9" s="17">
        <v>3</v>
      </c>
      <c r="M9" s="17">
        <f t="shared" si="2"/>
        <v>1</v>
      </c>
      <c r="N9" s="17">
        <f t="shared" si="3"/>
        <v>3136</v>
      </c>
      <c r="O9" s="17">
        <f t="shared" si="4"/>
        <v>1152</v>
      </c>
      <c r="P9" s="17">
        <f>D77*O9/9</f>
        <v>22528</v>
      </c>
      <c r="Q9" s="17">
        <f t="shared" si="0"/>
        <v>8</v>
      </c>
      <c r="R9" s="17">
        <f>(_xlfn.CEILING.MATH((J9*J9*2)/72))*B9*C9/(E9*D9)</f>
        <v>128</v>
      </c>
      <c r="S9" s="25">
        <f t="shared" si="5"/>
        <v>18432</v>
      </c>
    </row>
    <row r="10" spans="1:19" x14ac:dyDescent="0.25">
      <c r="A10" s="24" t="s">
        <v>33</v>
      </c>
      <c r="B10" s="17">
        <v>64</v>
      </c>
      <c r="C10" s="17">
        <v>64</v>
      </c>
      <c r="D10" s="17">
        <v>1</v>
      </c>
      <c r="E10" s="17">
        <f t="shared" si="1"/>
        <v>32</v>
      </c>
      <c r="F10" s="17">
        <v>56</v>
      </c>
      <c r="G10" s="17">
        <v>56</v>
      </c>
      <c r="H10" s="17">
        <v>56</v>
      </c>
      <c r="I10" s="17">
        <v>56</v>
      </c>
      <c r="J10" s="19">
        <v>3</v>
      </c>
      <c r="K10" s="17">
        <v>3</v>
      </c>
      <c r="L10" s="17">
        <v>3</v>
      </c>
      <c r="M10" s="17">
        <f t="shared" si="2"/>
        <v>1</v>
      </c>
      <c r="N10" s="17">
        <f t="shared" si="3"/>
        <v>3136</v>
      </c>
      <c r="O10" s="17">
        <f t="shared" si="4"/>
        <v>1152</v>
      </c>
      <c r="P10" s="17">
        <f>D77*O10/9</f>
        <v>22528</v>
      </c>
      <c r="Q10" s="17">
        <f t="shared" si="0"/>
        <v>24</v>
      </c>
      <c r="R10" s="17">
        <f>(_xlfn.CEILING.MATH((J10*J10*2)/72))*B10*C10/(E10*D10*4)</f>
        <v>32</v>
      </c>
      <c r="S10" s="25">
        <f t="shared" si="5"/>
        <v>4608</v>
      </c>
    </row>
    <row r="11" spans="1:19" x14ac:dyDescent="0.25">
      <c r="A11" s="24" t="s">
        <v>33</v>
      </c>
      <c r="B11" s="17">
        <v>64</v>
      </c>
      <c r="C11" s="17">
        <v>256</v>
      </c>
      <c r="D11" s="17">
        <v>1</v>
      </c>
      <c r="E11" s="17">
        <f>C11</f>
        <v>256</v>
      </c>
      <c r="F11" s="17">
        <v>56</v>
      </c>
      <c r="G11" s="17">
        <v>56</v>
      </c>
      <c r="H11" s="17">
        <v>56</v>
      </c>
      <c r="I11" s="17">
        <v>56</v>
      </c>
      <c r="J11" s="19">
        <v>1</v>
      </c>
      <c r="K11" s="17">
        <v>3</v>
      </c>
      <c r="L11" s="17">
        <v>3</v>
      </c>
      <c r="M11" s="17">
        <f t="shared" si="2"/>
        <v>1</v>
      </c>
      <c r="N11" s="17">
        <f t="shared" si="3"/>
        <v>3136</v>
      </c>
      <c r="O11" s="17">
        <f t="shared" si="4"/>
        <v>576</v>
      </c>
      <c r="P11" s="17">
        <f>D77*O11/9</f>
        <v>11264</v>
      </c>
      <c r="Q11" s="17">
        <f t="shared" si="0"/>
        <v>8</v>
      </c>
      <c r="R11" s="17">
        <f>(_xlfn.CEILING.MATH((J11*J11*2)/72))*B11*C11/(E11*D11)</f>
        <v>64</v>
      </c>
      <c r="S11" s="25">
        <f t="shared" si="5"/>
        <v>4608</v>
      </c>
    </row>
    <row r="12" spans="1:19" x14ac:dyDescent="0.25">
      <c r="A12" s="24" t="s">
        <v>35</v>
      </c>
      <c r="B12" s="17">
        <v>256</v>
      </c>
      <c r="C12" s="17">
        <v>256</v>
      </c>
      <c r="D12" s="17">
        <v>1</v>
      </c>
      <c r="E12" s="17">
        <f t="shared" si="1"/>
        <v>128</v>
      </c>
      <c r="F12" s="17">
        <v>56</v>
      </c>
      <c r="G12" s="17">
        <v>56</v>
      </c>
      <c r="H12" s="17">
        <v>56</v>
      </c>
      <c r="I12" s="17">
        <v>56</v>
      </c>
      <c r="J12" s="21"/>
      <c r="K12" s="17"/>
      <c r="L12" s="17"/>
      <c r="M12" s="17"/>
      <c r="N12" s="17">
        <v>0</v>
      </c>
      <c r="O12" s="17">
        <f t="shared" si="4"/>
        <v>0</v>
      </c>
      <c r="P12" s="17">
        <f>D77*O12/9</f>
        <v>0</v>
      </c>
      <c r="Q12" s="17">
        <f t="shared" si="0"/>
        <v>0</v>
      </c>
      <c r="R12" s="17">
        <f>(_xlfn.CEILING.MATH((J12*J12*2)/72))*B12*C12/(E12*D12)</f>
        <v>0</v>
      </c>
      <c r="S12" s="25">
        <f t="shared" si="5"/>
        <v>0</v>
      </c>
    </row>
    <row r="13" spans="1:19" x14ac:dyDescent="0.25">
      <c r="A13" s="24" t="s">
        <v>33</v>
      </c>
      <c r="B13" s="17">
        <v>256</v>
      </c>
      <c r="C13" s="17">
        <v>64</v>
      </c>
      <c r="D13" s="17">
        <v>2</v>
      </c>
      <c r="E13" s="17">
        <f>C13</f>
        <v>64</v>
      </c>
      <c r="F13" s="17">
        <v>56</v>
      </c>
      <c r="G13" s="17">
        <v>56</v>
      </c>
      <c r="H13" s="17">
        <v>56</v>
      </c>
      <c r="I13" s="17">
        <v>56</v>
      </c>
      <c r="J13" s="18">
        <v>1</v>
      </c>
      <c r="K13" s="17">
        <v>3</v>
      </c>
      <c r="L13" s="17">
        <v>3</v>
      </c>
      <c r="M13" s="17">
        <f t="shared" si="2"/>
        <v>1</v>
      </c>
      <c r="N13" s="17">
        <f t="shared" si="3"/>
        <v>3136</v>
      </c>
      <c r="O13" s="17">
        <f t="shared" si="4"/>
        <v>1152</v>
      </c>
      <c r="P13" s="17">
        <f>D77*O13/9</f>
        <v>22528</v>
      </c>
      <c r="Q13" s="17">
        <f t="shared" si="0"/>
        <v>16</v>
      </c>
      <c r="R13" s="17">
        <f>(_xlfn.CEILING.MATH((J13*J13*2)/72))*B13*C13/(E13*D13)</f>
        <v>128</v>
      </c>
      <c r="S13" s="25">
        <f t="shared" si="5"/>
        <v>18432</v>
      </c>
    </row>
    <row r="14" spans="1:19" x14ac:dyDescent="0.25">
      <c r="A14" s="24" t="s">
        <v>33</v>
      </c>
      <c r="B14" s="17">
        <v>64</v>
      </c>
      <c r="C14" s="17">
        <v>64</v>
      </c>
      <c r="D14" s="17">
        <v>1</v>
      </c>
      <c r="E14" s="17">
        <f>C14</f>
        <v>64</v>
      </c>
      <c r="F14" s="17">
        <v>56</v>
      </c>
      <c r="G14" s="17">
        <v>56</v>
      </c>
      <c r="H14" s="17">
        <v>56</v>
      </c>
      <c r="I14" s="17">
        <v>56</v>
      </c>
      <c r="J14" s="19">
        <v>3</v>
      </c>
      <c r="K14" s="17">
        <v>3</v>
      </c>
      <c r="L14" s="17">
        <v>3</v>
      </c>
      <c r="M14" s="17">
        <f t="shared" si="2"/>
        <v>1</v>
      </c>
      <c r="N14" s="17">
        <f t="shared" si="3"/>
        <v>3136</v>
      </c>
      <c r="O14" s="17">
        <f t="shared" si="4"/>
        <v>576</v>
      </c>
      <c r="P14" s="17">
        <f>D77*O14/9</f>
        <v>11264</v>
      </c>
      <c r="Q14" s="17">
        <f t="shared" si="0"/>
        <v>24</v>
      </c>
      <c r="R14" s="17">
        <f>(_xlfn.CEILING.MATH((J14*J14*2)/72))*B14*C14/(E14*D14*4)</f>
        <v>16</v>
      </c>
      <c r="S14" s="25">
        <f t="shared" si="5"/>
        <v>4608</v>
      </c>
    </row>
    <row r="15" spans="1:19" x14ac:dyDescent="0.25">
      <c r="A15" s="24" t="s">
        <v>33</v>
      </c>
      <c r="B15" s="17">
        <v>64</v>
      </c>
      <c r="C15" s="17">
        <v>256</v>
      </c>
      <c r="D15" s="17">
        <v>1</v>
      </c>
      <c r="E15" s="17">
        <f>C15</f>
        <v>256</v>
      </c>
      <c r="F15" s="17">
        <v>56</v>
      </c>
      <c r="G15" s="17">
        <v>56</v>
      </c>
      <c r="H15" s="17">
        <v>56</v>
      </c>
      <c r="I15" s="17">
        <v>56</v>
      </c>
      <c r="J15" s="19">
        <v>1</v>
      </c>
      <c r="K15" s="17">
        <v>3</v>
      </c>
      <c r="L15" s="17">
        <v>3</v>
      </c>
      <c r="M15" s="17">
        <f t="shared" si="2"/>
        <v>1</v>
      </c>
      <c r="N15" s="17">
        <f t="shared" si="3"/>
        <v>3136</v>
      </c>
      <c r="O15" s="17">
        <f t="shared" si="4"/>
        <v>576</v>
      </c>
      <c r="P15" s="17">
        <f>D77*O15/9</f>
        <v>11264</v>
      </c>
      <c r="Q15" s="17">
        <f t="shared" si="0"/>
        <v>8</v>
      </c>
      <c r="R15" s="17">
        <f>(_xlfn.CEILING.MATH((J15*J15*2)/72))*B15*C15/(E15*D15)</f>
        <v>64</v>
      </c>
      <c r="S15" s="25">
        <f t="shared" si="5"/>
        <v>4608</v>
      </c>
    </row>
    <row r="16" spans="1:19" x14ac:dyDescent="0.25">
      <c r="A16" s="24" t="s">
        <v>35</v>
      </c>
      <c r="B16" s="17">
        <v>256</v>
      </c>
      <c r="C16" s="17">
        <v>256</v>
      </c>
      <c r="D16" s="17">
        <v>1</v>
      </c>
      <c r="E16" s="17">
        <f t="shared" ref="E16:E71" si="6">C16</f>
        <v>256</v>
      </c>
      <c r="F16" s="17">
        <v>56</v>
      </c>
      <c r="G16" s="17">
        <v>56</v>
      </c>
      <c r="H16" s="17">
        <v>56</v>
      </c>
      <c r="I16" s="17">
        <v>56</v>
      </c>
      <c r="J16" s="21"/>
      <c r="K16" s="17"/>
      <c r="L16" s="17"/>
      <c r="M16" s="17"/>
      <c r="N16" s="17">
        <v>0</v>
      </c>
      <c r="O16" s="17">
        <f t="shared" si="4"/>
        <v>0</v>
      </c>
      <c r="P16" s="17">
        <f>D77*O16/9</f>
        <v>0</v>
      </c>
      <c r="Q16" s="17">
        <f t="shared" si="0"/>
        <v>0</v>
      </c>
      <c r="R16" s="17">
        <f>(_xlfn.CEILING.MATH((J16*J16*2)/72))*B16*C16/(E16*D16)</f>
        <v>0</v>
      </c>
      <c r="S16" s="25">
        <f t="shared" si="5"/>
        <v>0</v>
      </c>
    </row>
    <row r="17" spans="1:19" x14ac:dyDescent="0.25">
      <c r="A17" s="24" t="s">
        <v>33</v>
      </c>
      <c r="B17" s="17">
        <v>256</v>
      </c>
      <c r="C17" s="17">
        <v>512</v>
      </c>
      <c r="D17" s="17">
        <v>2</v>
      </c>
      <c r="E17" s="17">
        <f t="shared" si="6"/>
        <v>512</v>
      </c>
      <c r="F17" s="17">
        <v>56</v>
      </c>
      <c r="G17" s="17">
        <v>56</v>
      </c>
      <c r="H17" s="17">
        <v>28</v>
      </c>
      <c r="I17" s="17">
        <v>28</v>
      </c>
      <c r="J17" s="18">
        <v>1</v>
      </c>
      <c r="K17" s="17">
        <v>3</v>
      </c>
      <c r="L17" s="17">
        <v>3</v>
      </c>
      <c r="M17" s="17">
        <f t="shared" si="2"/>
        <v>1</v>
      </c>
      <c r="N17" s="17">
        <f t="shared" si="3"/>
        <v>3136</v>
      </c>
      <c r="O17" s="17">
        <f t="shared" si="4"/>
        <v>1152</v>
      </c>
      <c r="P17" s="17">
        <f>D77*O17/9</f>
        <v>22528</v>
      </c>
      <c r="Q17" s="17">
        <f t="shared" si="0"/>
        <v>16</v>
      </c>
      <c r="R17" s="17">
        <f>(_xlfn.CEILING.MATH((J17*J17*2)/72))*B17*C17/(E17*D17)</f>
        <v>128</v>
      </c>
      <c r="S17" s="25">
        <f t="shared" si="5"/>
        <v>18432</v>
      </c>
    </row>
    <row r="18" spans="1:19" x14ac:dyDescent="0.25">
      <c r="A18" s="24" t="s">
        <v>33</v>
      </c>
      <c r="B18" s="17">
        <v>256</v>
      </c>
      <c r="C18" s="17">
        <v>128</v>
      </c>
      <c r="D18" s="17">
        <v>2</v>
      </c>
      <c r="E18" s="17">
        <f t="shared" si="6"/>
        <v>128</v>
      </c>
      <c r="F18" s="17">
        <v>56</v>
      </c>
      <c r="G18" s="17">
        <v>56</v>
      </c>
      <c r="H18" s="17">
        <v>28</v>
      </c>
      <c r="I18" s="17">
        <v>28</v>
      </c>
      <c r="J18" s="18">
        <v>1</v>
      </c>
      <c r="K18" s="17">
        <v>3</v>
      </c>
      <c r="L18" s="17">
        <v>3</v>
      </c>
      <c r="M18" s="17">
        <f t="shared" si="2"/>
        <v>1</v>
      </c>
      <c r="N18" s="17">
        <f t="shared" si="3"/>
        <v>3136</v>
      </c>
      <c r="O18" s="17">
        <f t="shared" si="4"/>
        <v>1152</v>
      </c>
      <c r="P18" s="17">
        <f>D77*O18/9</f>
        <v>22528</v>
      </c>
      <c r="Q18" s="17">
        <f t="shared" si="0"/>
        <v>16</v>
      </c>
      <c r="R18" s="17">
        <f>(_xlfn.CEILING.MATH((J18*J18*2)/72))*B18*C18/(E18*D18)</f>
        <v>128</v>
      </c>
      <c r="S18" s="25">
        <f t="shared" si="5"/>
        <v>18432</v>
      </c>
    </row>
    <row r="19" spans="1:19" x14ac:dyDescent="0.25">
      <c r="A19" s="26" t="s">
        <v>33</v>
      </c>
      <c r="B19" s="19">
        <v>128</v>
      </c>
      <c r="C19" s="19">
        <v>128</v>
      </c>
      <c r="D19" s="17">
        <v>1</v>
      </c>
      <c r="E19" s="17">
        <f t="shared" si="6"/>
        <v>128</v>
      </c>
      <c r="F19" s="19">
        <v>28</v>
      </c>
      <c r="G19" s="19">
        <v>28</v>
      </c>
      <c r="H19" s="19">
        <v>28</v>
      </c>
      <c r="I19" s="19">
        <v>28</v>
      </c>
      <c r="J19" s="19">
        <v>3</v>
      </c>
      <c r="K19" s="17">
        <v>3</v>
      </c>
      <c r="L19" s="17">
        <v>3</v>
      </c>
      <c r="M19" s="17">
        <f t="shared" si="2"/>
        <v>1</v>
      </c>
      <c r="N19" s="17">
        <f t="shared" si="3"/>
        <v>784</v>
      </c>
      <c r="O19" s="17">
        <f t="shared" si="4"/>
        <v>1152</v>
      </c>
      <c r="P19" s="17">
        <f>D77*O19/9</f>
        <v>22528</v>
      </c>
      <c r="Q19" s="17">
        <f t="shared" si="0"/>
        <v>48</v>
      </c>
      <c r="R19" s="17">
        <f>(_xlfn.CEILING.MATH((J19*J19*2)/72))*B19*C19/(E19*D19*4)</f>
        <v>32</v>
      </c>
      <c r="S19" s="25">
        <f t="shared" si="5"/>
        <v>9216</v>
      </c>
    </row>
    <row r="20" spans="1:19" x14ac:dyDescent="0.25">
      <c r="A20" s="24" t="s">
        <v>33</v>
      </c>
      <c r="B20" s="17">
        <v>128</v>
      </c>
      <c r="C20" s="17">
        <v>512</v>
      </c>
      <c r="D20" s="17">
        <v>1</v>
      </c>
      <c r="E20" s="17">
        <f t="shared" si="6"/>
        <v>512</v>
      </c>
      <c r="F20" s="17">
        <v>28</v>
      </c>
      <c r="G20" s="17">
        <v>28</v>
      </c>
      <c r="H20" s="17">
        <v>28</v>
      </c>
      <c r="I20" s="17">
        <v>28</v>
      </c>
      <c r="J20" s="19">
        <v>1</v>
      </c>
      <c r="K20" s="17">
        <v>3</v>
      </c>
      <c r="L20" s="17">
        <v>3</v>
      </c>
      <c r="M20" s="17">
        <f t="shared" si="2"/>
        <v>1</v>
      </c>
      <c r="N20" s="17">
        <f t="shared" si="3"/>
        <v>784</v>
      </c>
      <c r="O20" s="17">
        <f t="shared" si="4"/>
        <v>1152</v>
      </c>
      <c r="P20" s="17">
        <f>D77*O20/9</f>
        <v>22528</v>
      </c>
      <c r="Q20" s="17">
        <f t="shared" si="0"/>
        <v>16</v>
      </c>
      <c r="R20" s="17">
        <f>(_xlfn.CEILING.MATH((J20*J20*2)/72))*B20*C20/(E20*D20)</f>
        <v>128</v>
      </c>
      <c r="S20" s="25">
        <f t="shared" si="5"/>
        <v>9216</v>
      </c>
    </row>
    <row r="21" spans="1:19" x14ac:dyDescent="0.25">
      <c r="A21" s="24" t="s">
        <v>35</v>
      </c>
      <c r="B21" s="17">
        <v>512</v>
      </c>
      <c r="C21" s="17">
        <v>512</v>
      </c>
      <c r="D21" s="17">
        <v>1</v>
      </c>
      <c r="E21" s="17">
        <f t="shared" si="6"/>
        <v>512</v>
      </c>
      <c r="F21" s="17">
        <v>28</v>
      </c>
      <c r="G21" s="17">
        <v>28</v>
      </c>
      <c r="H21" s="17">
        <v>28</v>
      </c>
      <c r="I21" s="17">
        <v>28</v>
      </c>
      <c r="J21" s="21"/>
      <c r="K21" s="17"/>
      <c r="L21" s="17"/>
      <c r="M21" s="17"/>
      <c r="N21" s="17">
        <v>0</v>
      </c>
      <c r="O21" s="17">
        <f t="shared" si="4"/>
        <v>0</v>
      </c>
      <c r="P21" s="17">
        <f>D77*O21/9</f>
        <v>0</v>
      </c>
      <c r="Q21" s="17">
        <f t="shared" si="0"/>
        <v>0</v>
      </c>
      <c r="R21" s="17">
        <f>(_xlfn.CEILING.MATH((J21*J21*2)/72))*B21*C21/(E21*D21)</f>
        <v>0</v>
      </c>
      <c r="S21" s="25">
        <f t="shared" si="5"/>
        <v>0</v>
      </c>
    </row>
    <row r="22" spans="1:19" x14ac:dyDescent="0.25">
      <c r="A22" s="24" t="s">
        <v>33</v>
      </c>
      <c r="B22" s="17">
        <v>512</v>
      </c>
      <c r="C22" s="17">
        <v>128</v>
      </c>
      <c r="D22" s="17">
        <v>8</v>
      </c>
      <c r="E22" s="17">
        <v>64</v>
      </c>
      <c r="F22" s="17">
        <v>28</v>
      </c>
      <c r="G22" s="17">
        <v>28</v>
      </c>
      <c r="H22" s="17">
        <v>28</v>
      </c>
      <c r="I22" s="17">
        <v>28</v>
      </c>
      <c r="J22" s="18">
        <v>1</v>
      </c>
      <c r="K22" s="17">
        <v>3</v>
      </c>
      <c r="L22" s="17">
        <v>3</v>
      </c>
      <c r="M22" s="17">
        <f t="shared" si="2"/>
        <v>1</v>
      </c>
      <c r="N22" s="17">
        <f t="shared" si="3"/>
        <v>784</v>
      </c>
      <c r="O22" s="17">
        <f t="shared" si="4"/>
        <v>1152</v>
      </c>
      <c r="P22" s="17">
        <f>D77*O22/9</f>
        <v>22528</v>
      </c>
      <c r="Q22" s="17">
        <f t="shared" si="0"/>
        <v>8</v>
      </c>
      <c r="R22" s="17">
        <f>(_xlfn.CEILING.MATH((J22*J22*2)/72))*B22*C22/(E22*D22)</f>
        <v>128</v>
      </c>
      <c r="S22" s="25">
        <f t="shared" si="5"/>
        <v>36864</v>
      </c>
    </row>
    <row r="23" spans="1:19" x14ac:dyDescent="0.25">
      <c r="A23" s="24" t="s">
        <v>33</v>
      </c>
      <c r="B23" s="17">
        <v>128</v>
      </c>
      <c r="C23" s="17">
        <v>128</v>
      </c>
      <c r="D23" s="17">
        <v>1</v>
      </c>
      <c r="E23" s="17">
        <f t="shared" si="6"/>
        <v>128</v>
      </c>
      <c r="F23" s="17">
        <v>28</v>
      </c>
      <c r="G23" s="17">
        <v>28</v>
      </c>
      <c r="H23" s="17">
        <v>28</v>
      </c>
      <c r="I23" s="17">
        <v>28</v>
      </c>
      <c r="J23" s="19">
        <v>3</v>
      </c>
      <c r="K23" s="17">
        <v>3</v>
      </c>
      <c r="L23" s="17">
        <v>3</v>
      </c>
      <c r="M23" s="17">
        <f t="shared" si="2"/>
        <v>1</v>
      </c>
      <c r="N23" s="17">
        <f t="shared" si="3"/>
        <v>784</v>
      </c>
      <c r="O23" s="17">
        <f t="shared" si="4"/>
        <v>1152</v>
      </c>
      <c r="P23" s="17">
        <f>D77*O23/9</f>
        <v>22528</v>
      </c>
      <c r="Q23" s="17">
        <f t="shared" si="0"/>
        <v>48</v>
      </c>
      <c r="R23" s="17">
        <f>(_xlfn.CEILING.MATH((J23*J23*2)/72))*B23*C23/(E23*D23*4)</f>
        <v>32</v>
      </c>
      <c r="S23" s="25">
        <f t="shared" si="5"/>
        <v>9216</v>
      </c>
    </row>
    <row r="24" spans="1:19" x14ac:dyDescent="0.25">
      <c r="A24" s="24" t="s">
        <v>33</v>
      </c>
      <c r="B24" s="17">
        <v>128</v>
      </c>
      <c r="C24" s="17">
        <v>512</v>
      </c>
      <c r="D24" s="17">
        <v>1</v>
      </c>
      <c r="E24" s="17">
        <f t="shared" si="6"/>
        <v>512</v>
      </c>
      <c r="F24" s="17">
        <v>28</v>
      </c>
      <c r="G24" s="17">
        <v>28</v>
      </c>
      <c r="H24" s="17">
        <v>28</v>
      </c>
      <c r="I24" s="17">
        <v>28</v>
      </c>
      <c r="J24" s="19">
        <v>1</v>
      </c>
      <c r="K24" s="17">
        <v>3</v>
      </c>
      <c r="L24" s="17">
        <v>3</v>
      </c>
      <c r="M24" s="17">
        <f t="shared" si="2"/>
        <v>1</v>
      </c>
      <c r="N24" s="17">
        <f t="shared" si="3"/>
        <v>784</v>
      </c>
      <c r="O24" s="17">
        <f t="shared" si="4"/>
        <v>1152</v>
      </c>
      <c r="P24" s="17">
        <f>D77*O24/9</f>
        <v>22528</v>
      </c>
      <c r="Q24" s="17">
        <f t="shared" si="0"/>
        <v>16</v>
      </c>
      <c r="R24" s="17">
        <f>(_xlfn.CEILING.MATH((J24*J24*2)/72))*B24*C24/(E24*D24)</f>
        <v>128</v>
      </c>
      <c r="S24" s="25">
        <f t="shared" si="5"/>
        <v>9216</v>
      </c>
    </row>
    <row r="25" spans="1:19" x14ac:dyDescent="0.25">
      <c r="A25" s="24" t="s">
        <v>35</v>
      </c>
      <c r="B25" s="17">
        <v>512</v>
      </c>
      <c r="C25" s="17">
        <v>512</v>
      </c>
      <c r="D25" s="17">
        <v>1</v>
      </c>
      <c r="E25" s="17">
        <f t="shared" si="6"/>
        <v>512</v>
      </c>
      <c r="F25" s="17">
        <v>28</v>
      </c>
      <c r="G25" s="17">
        <v>28</v>
      </c>
      <c r="H25" s="17">
        <v>28</v>
      </c>
      <c r="I25" s="17">
        <v>28</v>
      </c>
      <c r="J25" s="21"/>
      <c r="K25" s="17"/>
      <c r="L25" s="17"/>
      <c r="M25" s="17"/>
      <c r="N25" s="17">
        <v>0</v>
      </c>
      <c r="O25" s="17">
        <f t="shared" si="4"/>
        <v>0</v>
      </c>
      <c r="P25" s="17">
        <f>D77*O25/9</f>
        <v>0</v>
      </c>
      <c r="Q25" s="17">
        <f t="shared" si="0"/>
        <v>0</v>
      </c>
      <c r="R25" s="17">
        <f>(_xlfn.CEILING.MATH((J25*J25*2)/72))*B25*C25/(E25*D25)</f>
        <v>0</v>
      </c>
      <c r="S25" s="25">
        <f t="shared" si="5"/>
        <v>0</v>
      </c>
    </row>
    <row r="26" spans="1:19" x14ac:dyDescent="0.25">
      <c r="A26" s="24" t="s">
        <v>33</v>
      </c>
      <c r="B26" s="17">
        <v>512</v>
      </c>
      <c r="C26" s="17">
        <v>128</v>
      </c>
      <c r="D26" s="17">
        <v>4</v>
      </c>
      <c r="E26" s="17">
        <f t="shared" si="6"/>
        <v>128</v>
      </c>
      <c r="F26" s="17">
        <v>28</v>
      </c>
      <c r="G26" s="17">
        <v>28</v>
      </c>
      <c r="H26" s="17">
        <v>28</v>
      </c>
      <c r="I26" s="17">
        <v>28</v>
      </c>
      <c r="J26" s="18">
        <v>1</v>
      </c>
      <c r="K26" s="17">
        <v>3</v>
      </c>
      <c r="L26" s="17">
        <v>3</v>
      </c>
      <c r="M26" s="17">
        <f t="shared" si="2"/>
        <v>1</v>
      </c>
      <c r="N26" s="17">
        <f t="shared" si="3"/>
        <v>784</v>
      </c>
      <c r="O26" s="17">
        <f t="shared" si="4"/>
        <v>1152</v>
      </c>
      <c r="P26" s="17">
        <f>D77*O26/9</f>
        <v>22528</v>
      </c>
      <c r="Q26" s="17">
        <f t="shared" si="0"/>
        <v>16</v>
      </c>
      <c r="R26" s="17">
        <f>(_xlfn.CEILING.MATH((J26*J26*2)/72))*B26*C26/(E26*D26)</f>
        <v>128</v>
      </c>
      <c r="S26" s="25">
        <f t="shared" si="5"/>
        <v>36864</v>
      </c>
    </row>
    <row r="27" spans="1:19" x14ac:dyDescent="0.25">
      <c r="A27" s="24" t="s">
        <v>33</v>
      </c>
      <c r="B27" s="17">
        <v>128</v>
      </c>
      <c r="C27" s="17">
        <v>128</v>
      </c>
      <c r="D27" s="17">
        <v>1</v>
      </c>
      <c r="E27" s="17">
        <f t="shared" si="6"/>
        <v>128</v>
      </c>
      <c r="F27" s="17">
        <v>28</v>
      </c>
      <c r="G27" s="17">
        <v>28</v>
      </c>
      <c r="H27" s="17">
        <v>28</v>
      </c>
      <c r="I27" s="17">
        <v>28</v>
      </c>
      <c r="J27" s="19">
        <v>3</v>
      </c>
      <c r="K27" s="17">
        <v>3</v>
      </c>
      <c r="L27" s="17">
        <v>3</v>
      </c>
      <c r="M27" s="17">
        <f t="shared" si="2"/>
        <v>1</v>
      </c>
      <c r="N27" s="17">
        <f t="shared" si="3"/>
        <v>784</v>
      </c>
      <c r="O27" s="17">
        <f t="shared" si="4"/>
        <v>1152</v>
      </c>
      <c r="P27" s="17">
        <f>D77*O27/9</f>
        <v>22528</v>
      </c>
      <c r="Q27" s="17">
        <f t="shared" si="0"/>
        <v>48</v>
      </c>
      <c r="R27" s="17">
        <f>(_xlfn.CEILING.MATH((J27*J27*2)/72))*B27*C27/(E27*D27*4)</f>
        <v>32</v>
      </c>
      <c r="S27" s="25">
        <f t="shared" si="5"/>
        <v>9216</v>
      </c>
    </row>
    <row r="28" spans="1:19" x14ac:dyDescent="0.25">
      <c r="A28" s="24" t="s">
        <v>33</v>
      </c>
      <c r="B28" s="17">
        <v>128</v>
      </c>
      <c r="C28" s="17">
        <v>512</v>
      </c>
      <c r="D28" s="17">
        <v>1</v>
      </c>
      <c r="E28" s="17">
        <f t="shared" si="6"/>
        <v>512</v>
      </c>
      <c r="F28" s="17">
        <v>28</v>
      </c>
      <c r="G28" s="17">
        <v>28</v>
      </c>
      <c r="H28" s="17">
        <v>28</v>
      </c>
      <c r="I28" s="17">
        <v>28</v>
      </c>
      <c r="J28" s="19">
        <v>1</v>
      </c>
      <c r="K28" s="17">
        <v>3</v>
      </c>
      <c r="L28" s="17">
        <v>3</v>
      </c>
      <c r="M28" s="17">
        <f t="shared" si="2"/>
        <v>1</v>
      </c>
      <c r="N28" s="17">
        <f t="shared" si="3"/>
        <v>784</v>
      </c>
      <c r="O28" s="17">
        <f t="shared" si="4"/>
        <v>1152</v>
      </c>
      <c r="P28" s="17">
        <f>D77*O28/9</f>
        <v>22528</v>
      </c>
      <c r="Q28" s="17">
        <f t="shared" si="0"/>
        <v>16</v>
      </c>
      <c r="R28" s="17">
        <f>(_xlfn.CEILING.MATH((J28*J28*2)/72))*B28*C28/(E28*D28)</f>
        <v>128</v>
      </c>
      <c r="S28" s="25">
        <f t="shared" si="5"/>
        <v>9216</v>
      </c>
    </row>
    <row r="29" spans="1:19" x14ac:dyDescent="0.25">
      <c r="A29" s="24" t="s">
        <v>35</v>
      </c>
      <c r="B29" s="17">
        <v>512</v>
      </c>
      <c r="C29" s="17">
        <v>512</v>
      </c>
      <c r="D29" s="17">
        <v>2</v>
      </c>
      <c r="E29" s="17">
        <f t="shared" si="6"/>
        <v>512</v>
      </c>
      <c r="F29" s="17">
        <v>28</v>
      </c>
      <c r="G29" s="17">
        <v>28</v>
      </c>
      <c r="H29" s="17">
        <v>28</v>
      </c>
      <c r="I29" s="17">
        <v>28</v>
      </c>
      <c r="J29" s="21"/>
      <c r="K29" s="17"/>
      <c r="L29" s="17"/>
      <c r="M29" s="17"/>
      <c r="N29" s="17">
        <v>0</v>
      </c>
      <c r="O29" s="17">
        <v>0</v>
      </c>
      <c r="P29" s="17">
        <v>0</v>
      </c>
      <c r="Q29" s="17">
        <f t="shared" si="0"/>
        <v>0</v>
      </c>
      <c r="R29" s="17">
        <f>(_xlfn.CEILING.MATH((J29*J29*2)/72))*B29*C29/(E29*D29)</f>
        <v>0</v>
      </c>
      <c r="S29" s="25">
        <v>0</v>
      </c>
    </row>
    <row r="30" spans="1:19" x14ac:dyDescent="0.25">
      <c r="A30" s="24" t="s">
        <v>33</v>
      </c>
      <c r="B30" s="17">
        <v>512</v>
      </c>
      <c r="C30" s="17">
        <v>128</v>
      </c>
      <c r="D30" s="17">
        <v>4</v>
      </c>
      <c r="E30" s="17">
        <f t="shared" si="6"/>
        <v>128</v>
      </c>
      <c r="F30" s="17">
        <v>28</v>
      </c>
      <c r="G30" s="17">
        <v>28</v>
      </c>
      <c r="H30" s="17">
        <v>28</v>
      </c>
      <c r="I30" s="17">
        <v>28</v>
      </c>
      <c r="J30" s="18">
        <v>1</v>
      </c>
      <c r="K30" s="17">
        <v>3</v>
      </c>
      <c r="L30" s="17">
        <v>3</v>
      </c>
      <c r="M30" s="17">
        <f t="shared" si="2"/>
        <v>1</v>
      </c>
      <c r="N30" s="17">
        <f t="shared" si="3"/>
        <v>784</v>
      </c>
      <c r="O30" s="17">
        <f t="shared" si="4"/>
        <v>1152</v>
      </c>
      <c r="P30" s="17">
        <f>D77*O30/9</f>
        <v>22528</v>
      </c>
      <c r="Q30" s="17">
        <f t="shared" si="0"/>
        <v>16</v>
      </c>
      <c r="R30" s="17">
        <f>(_xlfn.CEILING.MATH((J30*J30*2)/72))*B30*C30/(E30*D30)</f>
        <v>128</v>
      </c>
      <c r="S30" s="25">
        <f t="shared" si="5"/>
        <v>36864</v>
      </c>
    </row>
    <row r="31" spans="1:19" x14ac:dyDescent="0.25">
      <c r="A31" s="24" t="s">
        <v>33</v>
      </c>
      <c r="B31" s="17">
        <v>128</v>
      </c>
      <c r="C31" s="17">
        <v>128</v>
      </c>
      <c r="D31" s="17">
        <v>2</v>
      </c>
      <c r="E31" s="17">
        <f t="shared" si="6"/>
        <v>128</v>
      </c>
      <c r="F31" s="17">
        <v>28</v>
      </c>
      <c r="G31" s="17">
        <v>28</v>
      </c>
      <c r="H31" s="17">
        <v>28</v>
      </c>
      <c r="I31" s="17">
        <v>28</v>
      </c>
      <c r="J31" s="19">
        <v>3</v>
      </c>
      <c r="K31" s="17">
        <v>3</v>
      </c>
      <c r="L31" s="17">
        <v>3</v>
      </c>
      <c r="M31" s="17">
        <f t="shared" si="2"/>
        <v>1</v>
      </c>
      <c r="N31" s="17">
        <f t="shared" si="3"/>
        <v>784</v>
      </c>
      <c r="O31" s="17">
        <f t="shared" si="4"/>
        <v>576</v>
      </c>
      <c r="P31" s="17">
        <f>D77*O31/9</f>
        <v>11264</v>
      </c>
      <c r="Q31" s="17">
        <f t="shared" si="0"/>
        <v>24</v>
      </c>
      <c r="R31" s="17">
        <f>(_xlfn.CEILING.MATH((J31*J31*2)/72))*B31*C31/(E31*D31*4)</f>
        <v>16</v>
      </c>
      <c r="S31" s="25">
        <f t="shared" si="5"/>
        <v>9216</v>
      </c>
    </row>
    <row r="32" spans="1:19" x14ac:dyDescent="0.25">
      <c r="A32" s="24" t="s">
        <v>33</v>
      </c>
      <c r="B32" s="17">
        <v>128</v>
      </c>
      <c r="C32" s="17">
        <v>512</v>
      </c>
      <c r="D32" s="17">
        <v>1</v>
      </c>
      <c r="E32" s="17">
        <f t="shared" si="6"/>
        <v>512</v>
      </c>
      <c r="F32" s="17">
        <v>28</v>
      </c>
      <c r="G32" s="17">
        <v>28</v>
      </c>
      <c r="H32" s="17">
        <v>28</v>
      </c>
      <c r="I32" s="17">
        <v>28</v>
      </c>
      <c r="J32" s="19">
        <v>1</v>
      </c>
      <c r="K32" s="17">
        <v>3</v>
      </c>
      <c r="L32" s="17">
        <v>3</v>
      </c>
      <c r="M32" s="17">
        <f t="shared" si="2"/>
        <v>1</v>
      </c>
      <c r="N32" s="17">
        <f t="shared" si="3"/>
        <v>784</v>
      </c>
      <c r="O32" s="17">
        <f t="shared" si="4"/>
        <v>1152</v>
      </c>
      <c r="P32" s="17">
        <f>D77*O32/9</f>
        <v>22528</v>
      </c>
      <c r="Q32" s="17">
        <f t="shared" si="0"/>
        <v>16</v>
      </c>
      <c r="R32" s="17">
        <f>(_xlfn.CEILING.MATH((J32*J32*2)/72))*B32*C32/(E32*D32)</f>
        <v>128</v>
      </c>
      <c r="S32" s="25">
        <f t="shared" si="5"/>
        <v>9216</v>
      </c>
    </row>
    <row r="33" spans="1:19" x14ac:dyDescent="0.25">
      <c r="A33" s="24" t="s">
        <v>35</v>
      </c>
      <c r="B33" s="17">
        <v>512</v>
      </c>
      <c r="C33" s="17">
        <v>512</v>
      </c>
      <c r="D33" s="17">
        <v>2</v>
      </c>
      <c r="E33" s="17">
        <f t="shared" si="6"/>
        <v>512</v>
      </c>
      <c r="F33" s="17">
        <v>28</v>
      </c>
      <c r="G33" s="17">
        <v>28</v>
      </c>
      <c r="H33" s="17">
        <v>28</v>
      </c>
      <c r="I33" s="17">
        <v>28</v>
      </c>
      <c r="J33" s="21"/>
      <c r="K33" s="17"/>
      <c r="L33" s="17"/>
      <c r="M33" s="17"/>
      <c r="N33" s="17">
        <v>0</v>
      </c>
      <c r="O33" s="17">
        <f t="shared" si="4"/>
        <v>0</v>
      </c>
      <c r="P33" s="17">
        <f>D77*O33/9</f>
        <v>0</v>
      </c>
      <c r="Q33" s="17">
        <f t="shared" si="0"/>
        <v>0</v>
      </c>
      <c r="R33" s="17">
        <f>(_xlfn.CEILING.MATH((J33*J33*2)/72))*B33*C33/(E33*D33)</f>
        <v>0</v>
      </c>
      <c r="S33" s="25">
        <f t="shared" si="5"/>
        <v>0</v>
      </c>
    </row>
    <row r="34" spans="1:19" x14ac:dyDescent="0.25">
      <c r="A34" s="24" t="s">
        <v>33</v>
      </c>
      <c r="B34" s="17">
        <v>512</v>
      </c>
      <c r="C34" s="17">
        <v>1024</v>
      </c>
      <c r="D34" s="17">
        <v>4</v>
      </c>
      <c r="E34" s="17">
        <f t="shared" si="6"/>
        <v>1024</v>
      </c>
      <c r="F34" s="17">
        <v>28</v>
      </c>
      <c r="G34" s="17">
        <v>28</v>
      </c>
      <c r="H34" s="17">
        <v>14</v>
      </c>
      <c r="I34" s="17">
        <v>14</v>
      </c>
      <c r="J34" s="18">
        <v>1</v>
      </c>
      <c r="K34" s="17">
        <v>3</v>
      </c>
      <c r="L34" s="17">
        <v>3</v>
      </c>
      <c r="M34" s="17">
        <f t="shared" si="2"/>
        <v>1</v>
      </c>
      <c r="N34" s="17">
        <f t="shared" si="3"/>
        <v>784</v>
      </c>
      <c r="O34" s="17">
        <f t="shared" si="4"/>
        <v>1152</v>
      </c>
      <c r="P34" s="17">
        <f>D77*O34/9</f>
        <v>22528</v>
      </c>
      <c r="Q34" s="17">
        <f t="shared" si="0"/>
        <v>16</v>
      </c>
      <c r="R34" s="17">
        <f>(_xlfn.CEILING.MATH((J34*J34*2)/72))*B34*C34/(E34*D34)</f>
        <v>128</v>
      </c>
      <c r="S34" s="25">
        <f t="shared" si="5"/>
        <v>36864</v>
      </c>
    </row>
    <row r="35" spans="1:19" x14ac:dyDescent="0.25">
      <c r="A35" s="24" t="s">
        <v>33</v>
      </c>
      <c r="B35" s="17">
        <v>512</v>
      </c>
      <c r="C35" s="17">
        <v>256</v>
      </c>
      <c r="D35" s="17">
        <v>4</v>
      </c>
      <c r="E35" s="17">
        <f t="shared" si="6"/>
        <v>256</v>
      </c>
      <c r="F35" s="17">
        <v>28</v>
      </c>
      <c r="G35" s="17">
        <v>28</v>
      </c>
      <c r="H35" s="17">
        <v>14</v>
      </c>
      <c r="I35" s="17">
        <v>14</v>
      </c>
      <c r="J35" s="18">
        <v>1</v>
      </c>
      <c r="K35" s="17">
        <v>3</v>
      </c>
      <c r="L35" s="17">
        <v>3</v>
      </c>
      <c r="M35" s="17">
        <f t="shared" si="2"/>
        <v>1</v>
      </c>
      <c r="N35" s="17">
        <f t="shared" si="3"/>
        <v>784</v>
      </c>
      <c r="O35" s="17">
        <f t="shared" si="4"/>
        <v>1152</v>
      </c>
      <c r="P35" s="17">
        <f>D77*O35/9</f>
        <v>22528</v>
      </c>
      <c r="Q35" s="17">
        <f t="shared" si="0"/>
        <v>16</v>
      </c>
      <c r="R35" s="17">
        <f>(_xlfn.CEILING.MATH((J35*J35*2)/72))*B35*C35/(E35*D35)</f>
        <v>128</v>
      </c>
      <c r="S35" s="25">
        <f t="shared" si="5"/>
        <v>36864</v>
      </c>
    </row>
    <row r="36" spans="1:19" x14ac:dyDescent="0.25">
      <c r="A36" s="24" t="s">
        <v>33</v>
      </c>
      <c r="B36" s="17">
        <v>256</v>
      </c>
      <c r="C36" s="17">
        <v>256</v>
      </c>
      <c r="D36" s="17">
        <v>2</v>
      </c>
      <c r="E36" s="17">
        <f t="shared" si="6"/>
        <v>256</v>
      </c>
      <c r="F36" s="17">
        <v>14</v>
      </c>
      <c r="G36" s="17">
        <v>14</v>
      </c>
      <c r="H36" s="17">
        <v>14</v>
      </c>
      <c r="I36" s="17">
        <v>14</v>
      </c>
      <c r="J36" s="19">
        <v>3</v>
      </c>
      <c r="K36" s="17">
        <v>3</v>
      </c>
      <c r="L36" s="17">
        <v>3</v>
      </c>
      <c r="M36" s="17">
        <f t="shared" si="2"/>
        <v>1</v>
      </c>
      <c r="N36" s="17">
        <f t="shared" si="3"/>
        <v>196</v>
      </c>
      <c r="O36" s="17">
        <f t="shared" si="4"/>
        <v>1152</v>
      </c>
      <c r="P36" s="17">
        <f>D77*O36/9</f>
        <v>22528</v>
      </c>
      <c r="Q36" s="17">
        <f t="shared" si="0"/>
        <v>48</v>
      </c>
      <c r="R36" s="17">
        <f>(_xlfn.CEILING.MATH((J36*J36*2)/72))*B36*C36/(E36*D36*4)</f>
        <v>32</v>
      </c>
      <c r="S36" s="25">
        <f t="shared" si="5"/>
        <v>18432</v>
      </c>
    </row>
    <row r="37" spans="1:19" x14ac:dyDescent="0.25">
      <c r="A37" s="24" t="s">
        <v>33</v>
      </c>
      <c r="B37" s="17">
        <v>256</v>
      </c>
      <c r="C37" s="17">
        <v>1024</v>
      </c>
      <c r="D37" s="17">
        <v>2</v>
      </c>
      <c r="E37" s="17">
        <f t="shared" si="6"/>
        <v>1024</v>
      </c>
      <c r="F37" s="17">
        <v>14</v>
      </c>
      <c r="G37" s="17">
        <v>14</v>
      </c>
      <c r="H37" s="17">
        <v>14</v>
      </c>
      <c r="I37" s="17">
        <v>14</v>
      </c>
      <c r="J37" s="19">
        <v>1</v>
      </c>
      <c r="K37" s="17">
        <v>3</v>
      </c>
      <c r="L37" s="17">
        <v>3</v>
      </c>
      <c r="M37" s="17">
        <f t="shared" si="2"/>
        <v>1</v>
      </c>
      <c r="N37" s="17">
        <f t="shared" si="3"/>
        <v>196</v>
      </c>
      <c r="O37" s="17">
        <f t="shared" si="4"/>
        <v>1152</v>
      </c>
      <c r="P37" s="17">
        <f>D77*O37/9</f>
        <v>22528</v>
      </c>
      <c r="Q37" s="17">
        <f t="shared" si="0"/>
        <v>16</v>
      </c>
      <c r="R37" s="17">
        <f>(_xlfn.CEILING.MATH((J37*J37*2)/72))*B37*C37/(E37*D37)</f>
        <v>128</v>
      </c>
      <c r="S37" s="25">
        <f t="shared" si="5"/>
        <v>18432</v>
      </c>
    </row>
    <row r="38" spans="1:19" x14ac:dyDescent="0.25">
      <c r="A38" s="24" t="s">
        <v>35</v>
      </c>
      <c r="B38" s="17">
        <v>1024</v>
      </c>
      <c r="C38" s="17">
        <v>1024</v>
      </c>
      <c r="D38" s="17">
        <v>4</v>
      </c>
      <c r="E38" s="17">
        <f t="shared" si="6"/>
        <v>1024</v>
      </c>
      <c r="F38" s="17">
        <v>14</v>
      </c>
      <c r="G38" s="17">
        <v>14</v>
      </c>
      <c r="H38" s="17">
        <v>14</v>
      </c>
      <c r="I38" s="17">
        <v>14</v>
      </c>
      <c r="J38" s="21"/>
      <c r="K38" s="17"/>
      <c r="L38" s="17"/>
      <c r="M38" s="17"/>
      <c r="N38" s="17">
        <v>0</v>
      </c>
      <c r="O38" s="17">
        <f t="shared" si="4"/>
        <v>0</v>
      </c>
      <c r="P38" s="17">
        <f>D77*O38/9</f>
        <v>0</v>
      </c>
      <c r="Q38" s="17">
        <f t="shared" si="0"/>
        <v>0</v>
      </c>
      <c r="R38" s="17">
        <f>(_xlfn.CEILING.MATH((J38*J38*2)/72))*B38*C38/(E38*D38)</f>
        <v>0</v>
      </c>
      <c r="S38" s="25">
        <f t="shared" si="5"/>
        <v>0</v>
      </c>
    </row>
    <row r="39" spans="1:19" x14ac:dyDescent="0.25">
      <c r="A39" s="24" t="s">
        <v>33</v>
      </c>
      <c r="B39" s="17">
        <v>1024</v>
      </c>
      <c r="C39" s="17">
        <v>256</v>
      </c>
      <c r="D39" s="17">
        <v>8</v>
      </c>
      <c r="E39" s="17">
        <f t="shared" si="6"/>
        <v>256</v>
      </c>
      <c r="F39" s="17">
        <v>14</v>
      </c>
      <c r="G39" s="17">
        <v>14</v>
      </c>
      <c r="H39" s="17">
        <v>14</v>
      </c>
      <c r="I39" s="17">
        <v>14</v>
      </c>
      <c r="J39" s="18">
        <v>1</v>
      </c>
      <c r="K39" s="17">
        <v>3</v>
      </c>
      <c r="L39" s="17">
        <v>3</v>
      </c>
      <c r="M39" s="17">
        <f t="shared" si="2"/>
        <v>1</v>
      </c>
      <c r="N39" s="17">
        <f t="shared" si="3"/>
        <v>196</v>
      </c>
      <c r="O39" s="17">
        <f t="shared" si="4"/>
        <v>1152</v>
      </c>
      <c r="P39" s="17">
        <f>D77*O39/9</f>
        <v>22528</v>
      </c>
      <c r="Q39" s="17">
        <f t="shared" si="0"/>
        <v>16</v>
      </c>
      <c r="R39" s="17">
        <f>(_xlfn.CEILING.MATH((J39*J39*2)/72))*B39*C39/(E39*D39)</f>
        <v>128</v>
      </c>
      <c r="S39" s="25">
        <f t="shared" si="5"/>
        <v>73728</v>
      </c>
    </row>
    <row r="40" spans="1:19" x14ac:dyDescent="0.25">
      <c r="A40" s="24" t="s">
        <v>33</v>
      </c>
      <c r="B40" s="17">
        <v>256</v>
      </c>
      <c r="C40" s="17">
        <v>256</v>
      </c>
      <c r="D40" s="17">
        <v>1</v>
      </c>
      <c r="E40" s="17">
        <f t="shared" si="6"/>
        <v>256</v>
      </c>
      <c r="F40" s="17">
        <v>14</v>
      </c>
      <c r="G40" s="17">
        <v>14</v>
      </c>
      <c r="H40" s="17">
        <v>14</v>
      </c>
      <c r="I40" s="17">
        <v>14</v>
      </c>
      <c r="J40" s="19">
        <v>3</v>
      </c>
      <c r="K40" s="17">
        <v>3</v>
      </c>
      <c r="L40" s="17">
        <v>3</v>
      </c>
      <c r="M40" s="17">
        <f t="shared" si="2"/>
        <v>1</v>
      </c>
      <c r="N40" s="17">
        <f t="shared" si="3"/>
        <v>196</v>
      </c>
      <c r="O40" s="17">
        <f t="shared" si="4"/>
        <v>2304</v>
      </c>
      <c r="P40" s="17">
        <f>D77*O40/9</f>
        <v>45056</v>
      </c>
      <c r="Q40" s="17">
        <f t="shared" si="0"/>
        <v>96</v>
      </c>
      <c r="R40" s="17">
        <f>(_xlfn.CEILING.MATH((J40*J40*2)/72))*B40*C40/(E40*D40*4)</f>
        <v>64</v>
      </c>
      <c r="S40" s="25">
        <f t="shared" si="5"/>
        <v>18432</v>
      </c>
    </row>
    <row r="41" spans="1:19" x14ac:dyDescent="0.25">
      <c r="A41" s="24" t="s">
        <v>33</v>
      </c>
      <c r="B41" s="17">
        <v>256</v>
      </c>
      <c r="C41" s="17">
        <v>1024</v>
      </c>
      <c r="D41" s="17">
        <v>2</v>
      </c>
      <c r="E41" s="17">
        <f t="shared" si="6"/>
        <v>1024</v>
      </c>
      <c r="F41" s="17">
        <v>14</v>
      </c>
      <c r="G41" s="17">
        <v>14</v>
      </c>
      <c r="H41" s="17">
        <v>14</v>
      </c>
      <c r="I41" s="17">
        <v>14</v>
      </c>
      <c r="J41" s="19">
        <v>1</v>
      </c>
      <c r="K41" s="17">
        <v>3</v>
      </c>
      <c r="L41" s="17">
        <v>3</v>
      </c>
      <c r="M41" s="17">
        <f t="shared" si="2"/>
        <v>1</v>
      </c>
      <c r="N41" s="17">
        <f t="shared" si="3"/>
        <v>196</v>
      </c>
      <c r="O41" s="17">
        <f t="shared" si="4"/>
        <v>1152</v>
      </c>
      <c r="P41" s="17">
        <f>D77*O41/9</f>
        <v>22528</v>
      </c>
      <c r="Q41" s="17">
        <f t="shared" si="0"/>
        <v>16</v>
      </c>
      <c r="R41" s="17">
        <f>(_xlfn.CEILING.MATH((J41*J41*2)/72))*B41*C41/(E41*D41)</f>
        <v>128</v>
      </c>
      <c r="S41" s="25">
        <f t="shared" si="5"/>
        <v>18432</v>
      </c>
    </row>
    <row r="42" spans="1:19" x14ac:dyDescent="0.25">
      <c r="A42" s="24" t="s">
        <v>35</v>
      </c>
      <c r="B42" s="17">
        <v>1024</v>
      </c>
      <c r="C42" s="17">
        <v>1024</v>
      </c>
      <c r="D42" s="17">
        <v>8</v>
      </c>
      <c r="E42" s="17">
        <f t="shared" si="6"/>
        <v>1024</v>
      </c>
      <c r="F42" s="17">
        <v>14</v>
      </c>
      <c r="G42" s="17">
        <v>14</v>
      </c>
      <c r="H42" s="17">
        <v>14</v>
      </c>
      <c r="I42" s="17">
        <v>14</v>
      </c>
      <c r="J42" s="21"/>
      <c r="K42" s="17"/>
      <c r="L42" s="17"/>
      <c r="M42" s="17"/>
      <c r="N42" s="17">
        <v>0</v>
      </c>
      <c r="O42" s="17">
        <f t="shared" si="4"/>
        <v>0</v>
      </c>
      <c r="P42" s="17">
        <f>D77*O42/9</f>
        <v>0</v>
      </c>
      <c r="Q42" s="17">
        <f t="shared" si="0"/>
        <v>0</v>
      </c>
      <c r="R42" s="17">
        <f>(_xlfn.CEILING.MATH((J42*J42*2)/72))*B42*C42/(E42*D42)</f>
        <v>0</v>
      </c>
      <c r="S42" s="25">
        <f t="shared" si="5"/>
        <v>0</v>
      </c>
    </row>
    <row r="43" spans="1:19" x14ac:dyDescent="0.25">
      <c r="A43" s="24" t="s">
        <v>33</v>
      </c>
      <c r="B43" s="17">
        <v>1024</v>
      </c>
      <c r="C43" s="17">
        <v>256</v>
      </c>
      <c r="D43" s="17">
        <v>8</v>
      </c>
      <c r="E43" s="17">
        <f t="shared" si="6"/>
        <v>256</v>
      </c>
      <c r="F43" s="17">
        <v>14</v>
      </c>
      <c r="G43" s="17">
        <v>14</v>
      </c>
      <c r="H43" s="17">
        <v>14</v>
      </c>
      <c r="I43" s="17">
        <v>14</v>
      </c>
      <c r="J43" s="18">
        <v>1</v>
      </c>
      <c r="K43" s="17">
        <v>3</v>
      </c>
      <c r="L43" s="17">
        <v>3</v>
      </c>
      <c r="M43" s="17">
        <f t="shared" si="2"/>
        <v>1</v>
      </c>
      <c r="N43" s="17">
        <f t="shared" si="3"/>
        <v>196</v>
      </c>
      <c r="O43" s="17">
        <f t="shared" si="4"/>
        <v>1152</v>
      </c>
      <c r="P43" s="17">
        <f>D77*O43/9</f>
        <v>22528</v>
      </c>
      <c r="Q43" s="17">
        <f t="shared" si="0"/>
        <v>16</v>
      </c>
      <c r="R43" s="17">
        <f>(_xlfn.CEILING.MATH((J43*J43*2)/72))*B43*C43/(E43*D43)</f>
        <v>128</v>
      </c>
      <c r="S43" s="25">
        <f t="shared" si="5"/>
        <v>73728</v>
      </c>
    </row>
    <row r="44" spans="1:19" x14ac:dyDescent="0.25">
      <c r="A44" s="24" t="s">
        <v>33</v>
      </c>
      <c r="B44" s="17">
        <v>256</v>
      </c>
      <c r="C44" s="17">
        <v>256</v>
      </c>
      <c r="D44" s="17">
        <v>1</v>
      </c>
      <c r="E44" s="17">
        <f t="shared" si="6"/>
        <v>256</v>
      </c>
      <c r="F44" s="17">
        <v>14</v>
      </c>
      <c r="G44" s="17">
        <v>14</v>
      </c>
      <c r="H44" s="17">
        <v>14</v>
      </c>
      <c r="I44" s="17">
        <v>14</v>
      </c>
      <c r="J44" s="19">
        <v>3</v>
      </c>
      <c r="K44" s="17">
        <v>3</v>
      </c>
      <c r="L44" s="17">
        <v>3</v>
      </c>
      <c r="M44" s="17">
        <f t="shared" si="2"/>
        <v>1</v>
      </c>
      <c r="N44" s="17">
        <f t="shared" si="3"/>
        <v>196</v>
      </c>
      <c r="O44" s="17">
        <f t="shared" si="4"/>
        <v>2304</v>
      </c>
      <c r="P44" s="17">
        <f>D77*O44/9</f>
        <v>45056</v>
      </c>
      <c r="Q44" s="17">
        <f t="shared" si="0"/>
        <v>96</v>
      </c>
      <c r="R44" s="17">
        <f>(_xlfn.CEILING.MATH((J44*J44*2)/72))*B44*C44/(E44*D44*4)</f>
        <v>64</v>
      </c>
      <c r="S44" s="25">
        <f t="shared" si="5"/>
        <v>18432</v>
      </c>
    </row>
    <row r="45" spans="1:19" x14ac:dyDescent="0.25">
      <c r="A45" s="24" t="s">
        <v>33</v>
      </c>
      <c r="B45" s="17">
        <v>256</v>
      </c>
      <c r="C45" s="17">
        <v>1024</v>
      </c>
      <c r="D45" s="17">
        <v>2</v>
      </c>
      <c r="E45" s="17">
        <f t="shared" si="6"/>
        <v>1024</v>
      </c>
      <c r="F45" s="17">
        <v>14</v>
      </c>
      <c r="G45" s="17">
        <v>14</v>
      </c>
      <c r="H45" s="17">
        <v>14</v>
      </c>
      <c r="I45" s="17">
        <v>14</v>
      </c>
      <c r="J45" s="19">
        <v>1</v>
      </c>
      <c r="K45" s="17">
        <v>3</v>
      </c>
      <c r="L45" s="17">
        <v>3</v>
      </c>
      <c r="M45" s="17">
        <f t="shared" si="2"/>
        <v>1</v>
      </c>
      <c r="N45" s="17">
        <f t="shared" si="3"/>
        <v>196</v>
      </c>
      <c r="O45" s="17">
        <f t="shared" si="4"/>
        <v>1152</v>
      </c>
      <c r="P45" s="17">
        <f>D77*O45/9</f>
        <v>22528</v>
      </c>
      <c r="Q45" s="17">
        <f t="shared" si="0"/>
        <v>16</v>
      </c>
      <c r="R45" s="17">
        <f>(_xlfn.CEILING.MATH((J45*J45*2)/72))*B45*C45/(E45*D45)</f>
        <v>128</v>
      </c>
      <c r="S45" s="25">
        <f t="shared" si="5"/>
        <v>18432</v>
      </c>
    </row>
    <row r="46" spans="1:19" x14ac:dyDescent="0.25">
      <c r="A46" s="24" t="s">
        <v>35</v>
      </c>
      <c r="B46" s="17">
        <v>1024</v>
      </c>
      <c r="C46" s="17">
        <v>1024</v>
      </c>
      <c r="D46" s="17">
        <v>4</v>
      </c>
      <c r="E46" s="17">
        <f t="shared" si="6"/>
        <v>1024</v>
      </c>
      <c r="F46" s="17">
        <v>14</v>
      </c>
      <c r="G46" s="17">
        <v>14</v>
      </c>
      <c r="H46" s="17">
        <v>14</v>
      </c>
      <c r="I46" s="17">
        <v>14</v>
      </c>
      <c r="J46" s="21"/>
      <c r="K46" s="17"/>
      <c r="L46" s="17"/>
      <c r="M46" s="17"/>
      <c r="N46" s="17">
        <v>0</v>
      </c>
      <c r="O46" s="17">
        <f t="shared" si="4"/>
        <v>0</v>
      </c>
      <c r="P46" s="17">
        <f>D77*O46/9</f>
        <v>0</v>
      </c>
      <c r="Q46" s="17">
        <f t="shared" si="0"/>
        <v>0</v>
      </c>
      <c r="R46" s="17">
        <f>(_xlfn.CEILING.MATH((J46*J46*2)/72))*B46*C46/(E46*D46)</f>
        <v>0</v>
      </c>
      <c r="S46" s="25">
        <f t="shared" si="5"/>
        <v>0</v>
      </c>
    </row>
    <row r="47" spans="1:19" x14ac:dyDescent="0.25">
      <c r="A47" s="24" t="s">
        <v>33</v>
      </c>
      <c r="B47" s="17">
        <v>1024</v>
      </c>
      <c r="C47" s="17">
        <v>256</v>
      </c>
      <c r="D47" s="17">
        <v>8</v>
      </c>
      <c r="E47" s="17">
        <f t="shared" si="6"/>
        <v>256</v>
      </c>
      <c r="F47" s="17">
        <v>14</v>
      </c>
      <c r="G47" s="17">
        <v>14</v>
      </c>
      <c r="H47" s="17">
        <v>14</v>
      </c>
      <c r="I47" s="17">
        <v>14</v>
      </c>
      <c r="J47" s="18">
        <v>1</v>
      </c>
      <c r="K47" s="17">
        <v>3</v>
      </c>
      <c r="L47" s="17">
        <v>3</v>
      </c>
      <c r="M47" s="17">
        <f t="shared" si="2"/>
        <v>1</v>
      </c>
      <c r="N47" s="17">
        <f t="shared" si="3"/>
        <v>196</v>
      </c>
      <c r="O47" s="17">
        <f t="shared" si="4"/>
        <v>1152</v>
      </c>
      <c r="P47" s="17">
        <f>D77*O47/9</f>
        <v>22528</v>
      </c>
      <c r="Q47" s="17">
        <f t="shared" si="0"/>
        <v>16</v>
      </c>
      <c r="R47" s="17">
        <f>(_xlfn.CEILING.MATH((J47*J47*2)/72))*B47*C47/(E47*D47)</f>
        <v>128</v>
      </c>
      <c r="S47" s="25">
        <f t="shared" si="5"/>
        <v>73728</v>
      </c>
    </row>
    <row r="48" spans="1:19" x14ac:dyDescent="0.25">
      <c r="A48" s="24" t="s">
        <v>33</v>
      </c>
      <c r="B48" s="17">
        <v>256</v>
      </c>
      <c r="C48" s="17">
        <v>256</v>
      </c>
      <c r="D48" s="17">
        <v>1</v>
      </c>
      <c r="E48" s="17">
        <f t="shared" si="6"/>
        <v>256</v>
      </c>
      <c r="F48" s="17">
        <v>14</v>
      </c>
      <c r="G48" s="17">
        <v>14</v>
      </c>
      <c r="H48" s="17">
        <v>14</v>
      </c>
      <c r="I48" s="17">
        <v>14</v>
      </c>
      <c r="J48" s="19">
        <v>3</v>
      </c>
      <c r="K48" s="17">
        <v>3</v>
      </c>
      <c r="L48" s="17">
        <v>3</v>
      </c>
      <c r="M48" s="17">
        <f t="shared" si="2"/>
        <v>1</v>
      </c>
      <c r="N48" s="17">
        <f t="shared" si="3"/>
        <v>196</v>
      </c>
      <c r="O48" s="17">
        <f t="shared" si="4"/>
        <v>2304</v>
      </c>
      <c r="P48" s="17">
        <f>D77*O48/9</f>
        <v>45056</v>
      </c>
      <c r="Q48" s="17">
        <f t="shared" si="0"/>
        <v>96</v>
      </c>
      <c r="R48" s="17">
        <f>(_xlfn.CEILING.MATH((J48*J48*2)/72))*B48*C48/(E48*D48*4)</f>
        <v>64</v>
      </c>
      <c r="S48" s="25">
        <f t="shared" si="5"/>
        <v>18432</v>
      </c>
    </row>
    <row r="49" spans="1:19" x14ac:dyDescent="0.25">
      <c r="A49" s="24" t="s">
        <v>33</v>
      </c>
      <c r="B49" s="17">
        <v>256</v>
      </c>
      <c r="C49" s="17">
        <v>1024</v>
      </c>
      <c r="D49" s="17">
        <v>2</v>
      </c>
      <c r="E49" s="17">
        <f t="shared" si="6"/>
        <v>1024</v>
      </c>
      <c r="F49" s="17">
        <v>14</v>
      </c>
      <c r="G49" s="17">
        <v>14</v>
      </c>
      <c r="H49" s="17">
        <v>14</v>
      </c>
      <c r="I49" s="17">
        <v>14</v>
      </c>
      <c r="J49" s="19">
        <v>1</v>
      </c>
      <c r="K49" s="17">
        <v>3</v>
      </c>
      <c r="L49" s="17">
        <v>3</v>
      </c>
      <c r="M49" s="17">
        <f t="shared" si="2"/>
        <v>1</v>
      </c>
      <c r="N49" s="17">
        <f t="shared" si="3"/>
        <v>196</v>
      </c>
      <c r="O49" s="17">
        <f t="shared" si="4"/>
        <v>1152</v>
      </c>
      <c r="P49" s="17">
        <f>D77*O49/9</f>
        <v>22528</v>
      </c>
      <c r="Q49" s="17">
        <f t="shared" si="0"/>
        <v>16</v>
      </c>
      <c r="R49" s="17">
        <f>(_xlfn.CEILING.MATH((J49*J49*2)/72))*B49*C49/(E49*D49)</f>
        <v>128</v>
      </c>
      <c r="S49" s="25">
        <f t="shared" si="5"/>
        <v>18432</v>
      </c>
    </row>
    <row r="50" spans="1:19" x14ac:dyDescent="0.25">
      <c r="A50" s="24" t="s">
        <v>35</v>
      </c>
      <c r="B50" s="17">
        <v>1024</v>
      </c>
      <c r="C50" s="17">
        <v>1024</v>
      </c>
      <c r="D50" s="17">
        <v>4</v>
      </c>
      <c r="E50" s="17">
        <f t="shared" si="6"/>
        <v>1024</v>
      </c>
      <c r="F50" s="17">
        <v>14</v>
      </c>
      <c r="G50" s="17">
        <v>14</v>
      </c>
      <c r="H50" s="17">
        <v>14</v>
      </c>
      <c r="I50" s="17">
        <v>14</v>
      </c>
      <c r="J50" s="21"/>
      <c r="K50" s="17"/>
      <c r="L50" s="17"/>
      <c r="M50" s="17">
        <v>0</v>
      </c>
      <c r="N50" s="17">
        <v>0</v>
      </c>
      <c r="O50" s="17">
        <f t="shared" si="4"/>
        <v>0</v>
      </c>
      <c r="P50" s="17">
        <f>D77*O50/9</f>
        <v>0</v>
      </c>
      <c r="Q50" s="17">
        <f t="shared" si="0"/>
        <v>0</v>
      </c>
      <c r="R50" s="17">
        <f>(_xlfn.CEILING.MATH((J50*J50*2)/72))*B50*C50/(E50*D50)</f>
        <v>0</v>
      </c>
      <c r="S50" s="25">
        <f t="shared" si="5"/>
        <v>0</v>
      </c>
    </row>
    <row r="51" spans="1:19" x14ac:dyDescent="0.25">
      <c r="A51" s="24" t="s">
        <v>33</v>
      </c>
      <c r="B51" s="17">
        <v>1024</v>
      </c>
      <c r="C51" s="17">
        <v>256</v>
      </c>
      <c r="D51" s="17">
        <v>8</v>
      </c>
      <c r="E51" s="17">
        <f t="shared" si="6"/>
        <v>256</v>
      </c>
      <c r="F51" s="17">
        <v>14</v>
      </c>
      <c r="G51" s="17">
        <v>14</v>
      </c>
      <c r="H51" s="17">
        <v>14</v>
      </c>
      <c r="I51" s="17">
        <v>14</v>
      </c>
      <c r="J51" s="18">
        <v>1</v>
      </c>
      <c r="K51" s="17">
        <v>3</v>
      </c>
      <c r="L51" s="17">
        <v>3</v>
      </c>
      <c r="M51" s="17">
        <f t="shared" si="2"/>
        <v>1</v>
      </c>
      <c r="N51" s="17">
        <f t="shared" si="3"/>
        <v>196</v>
      </c>
      <c r="O51" s="17">
        <f t="shared" si="4"/>
        <v>1152</v>
      </c>
      <c r="P51" s="17">
        <f>D77*O51/9</f>
        <v>22528</v>
      </c>
      <c r="Q51" s="17">
        <f t="shared" si="0"/>
        <v>16</v>
      </c>
      <c r="R51" s="17">
        <f>(_xlfn.CEILING.MATH((J51*J51*2)/72))*B51*C51/(E51*D51)</f>
        <v>128</v>
      </c>
      <c r="S51" s="25">
        <f t="shared" si="5"/>
        <v>73728</v>
      </c>
    </row>
    <row r="52" spans="1:19" x14ac:dyDescent="0.25">
      <c r="A52" s="24" t="s">
        <v>33</v>
      </c>
      <c r="B52" s="17">
        <v>256</v>
      </c>
      <c r="C52" s="17">
        <v>256</v>
      </c>
      <c r="D52" s="17">
        <v>1</v>
      </c>
      <c r="E52" s="17">
        <f t="shared" si="6"/>
        <v>256</v>
      </c>
      <c r="F52" s="17">
        <v>14</v>
      </c>
      <c r="G52" s="17">
        <v>14</v>
      </c>
      <c r="H52" s="17">
        <v>14</v>
      </c>
      <c r="I52" s="17">
        <v>14</v>
      </c>
      <c r="J52" s="19">
        <v>3</v>
      </c>
      <c r="K52" s="17">
        <v>3</v>
      </c>
      <c r="L52" s="17">
        <v>3</v>
      </c>
      <c r="M52" s="17">
        <f t="shared" si="2"/>
        <v>1</v>
      </c>
      <c r="N52" s="17">
        <f t="shared" si="3"/>
        <v>196</v>
      </c>
      <c r="O52" s="17">
        <f t="shared" si="4"/>
        <v>2304</v>
      </c>
      <c r="P52" s="17">
        <f>D77*O52/9</f>
        <v>45056</v>
      </c>
      <c r="Q52" s="17">
        <f t="shared" si="0"/>
        <v>96</v>
      </c>
      <c r="R52" s="17">
        <f>(_xlfn.CEILING.MATH((J52*J52*2)/72))*B52*C52/(E52*D52*4)</f>
        <v>64</v>
      </c>
      <c r="S52" s="25">
        <f t="shared" si="5"/>
        <v>18432</v>
      </c>
    </row>
    <row r="53" spans="1:19" x14ac:dyDescent="0.25">
      <c r="A53" s="24" t="s">
        <v>33</v>
      </c>
      <c r="B53" s="17">
        <v>256</v>
      </c>
      <c r="C53" s="17">
        <v>1024</v>
      </c>
      <c r="D53" s="17">
        <v>2</v>
      </c>
      <c r="E53" s="17">
        <f t="shared" si="6"/>
        <v>1024</v>
      </c>
      <c r="F53" s="17">
        <v>14</v>
      </c>
      <c r="G53" s="17">
        <v>14</v>
      </c>
      <c r="H53" s="17">
        <v>14</v>
      </c>
      <c r="I53" s="17">
        <v>14</v>
      </c>
      <c r="J53" s="19">
        <v>1</v>
      </c>
      <c r="K53" s="17">
        <v>3</v>
      </c>
      <c r="L53" s="17">
        <v>3</v>
      </c>
      <c r="M53" s="17">
        <f t="shared" si="2"/>
        <v>1</v>
      </c>
      <c r="N53" s="17">
        <f t="shared" si="3"/>
        <v>196</v>
      </c>
      <c r="O53" s="17">
        <f t="shared" si="4"/>
        <v>1152</v>
      </c>
      <c r="P53" s="17">
        <f>D77*O53/9</f>
        <v>22528</v>
      </c>
      <c r="Q53" s="17">
        <f t="shared" si="0"/>
        <v>16</v>
      </c>
      <c r="R53" s="17">
        <f>(_xlfn.CEILING.MATH((J53*J53*2)/72))*B53*C53/(E53*D53)</f>
        <v>128</v>
      </c>
      <c r="S53" s="25">
        <f t="shared" si="5"/>
        <v>18432</v>
      </c>
    </row>
    <row r="54" spans="1:19" x14ac:dyDescent="0.25">
      <c r="A54" s="24" t="s">
        <v>35</v>
      </c>
      <c r="B54" s="17">
        <v>1024</v>
      </c>
      <c r="C54" s="17">
        <v>1024</v>
      </c>
      <c r="D54" s="17">
        <v>4</v>
      </c>
      <c r="E54" s="17">
        <f t="shared" si="6"/>
        <v>1024</v>
      </c>
      <c r="F54" s="17">
        <v>14</v>
      </c>
      <c r="G54" s="17">
        <v>14</v>
      </c>
      <c r="H54" s="17">
        <v>14</v>
      </c>
      <c r="I54" s="17">
        <v>14</v>
      </c>
      <c r="J54" s="21"/>
      <c r="K54" s="17"/>
      <c r="L54" s="17"/>
      <c r="M54" s="17"/>
      <c r="N54" s="17">
        <v>0</v>
      </c>
      <c r="O54" s="17">
        <f t="shared" si="4"/>
        <v>0</v>
      </c>
      <c r="P54" s="17">
        <f>D77*O54/9</f>
        <v>0</v>
      </c>
      <c r="Q54" s="17">
        <f t="shared" si="0"/>
        <v>0</v>
      </c>
      <c r="R54" s="17">
        <f>(_xlfn.CEILING.MATH((J54*J54*2)/72))*B54*C54/(E54*D54)</f>
        <v>0</v>
      </c>
      <c r="S54" s="25">
        <f t="shared" si="5"/>
        <v>0</v>
      </c>
    </row>
    <row r="55" spans="1:19" x14ac:dyDescent="0.25">
      <c r="A55" s="24" t="s">
        <v>33</v>
      </c>
      <c r="B55" s="17">
        <v>1024</v>
      </c>
      <c r="C55" s="17">
        <v>256</v>
      </c>
      <c r="D55" s="17">
        <v>8</v>
      </c>
      <c r="E55" s="17">
        <f t="shared" si="6"/>
        <v>256</v>
      </c>
      <c r="F55" s="17">
        <v>14</v>
      </c>
      <c r="G55" s="17">
        <v>14</v>
      </c>
      <c r="H55" s="17">
        <v>14</v>
      </c>
      <c r="I55" s="17">
        <v>14</v>
      </c>
      <c r="J55" s="18">
        <v>1</v>
      </c>
      <c r="K55" s="17">
        <v>3</v>
      </c>
      <c r="L55" s="17">
        <v>3</v>
      </c>
      <c r="M55" s="17">
        <f t="shared" si="2"/>
        <v>1</v>
      </c>
      <c r="N55" s="17">
        <f t="shared" si="3"/>
        <v>196</v>
      </c>
      <c r="O55" s="17">
        <f t="shared" si="4"/>
        <v>1152</v>
      </c>
      <c r="P55" s="17">
        <f>D77*O55/9</f>
        <v>22528</v>
      </c>
      <c r="Q55" s="17">
        <f t="shared" si="0"/>
        <v>16</v>
      </c>
      <c r="R55" s="17">
        <f>(_xlfn.CEILING.MATH((J55*J55*2)/72))*B55*C55/(E55*D55)</f>
        <v>128</v>
      </c>
      <c r="S55" s="25">
        <f t="shared" si="5"/>
        <v>73728</v>
      </c>
    </row>
    <row r="56" spans="1:19" x14ac:dyDescent="0.25">
      <c r="A56" s="24" t="s">
        <v>33</v>
      </c>
      <c r="B56" s="17">
        <v>256</v>
      </c>
      <c r="C56" s="17">
        <v>256</v>
      </c>
      <c r="D56" s="17">
        <v>1</v>
      </c>
      <c r="E56" s="17">
        <f t="shared" si="6"/>
        <v>256</v>
      </c>
      <c r="F56" s="17">
        <v>14</v>
      </c>
      <c r="G56" s="17">
        <v>14</v>
      </c>
      <c r="H56" s="17">
        <v>14</v>
      </c>
      <c r="I56" s="17">
        <v>14</v>
      </c>
      <c r="J56" s="19">
        <v>3</v>
      </c>
      <c r="K56" s="17">
        <v>3</v>
      </c>
      <c r="L56" s="17">
        <v>3</v>
      </c>
      <c r="M56" s="17">
        <f t="shared" si="2"/>
        <v>1</v>
      </c>
      <c r="N56" s="17">
        <f t="shared" si="3"/>
        <v>196</v>
      </c>
      <c r="O56" s="17">
        <f t="shared" si="4"/>
        <v>2304</v>
      </c>
      <c r="P56" s="17">
        <f>D77*O56/9</f>
        <v>45056</v>
      </c>
      <c r="Q56" s="17">
        <f t="shared" si="0"/>
        <v>96</v>
      </c>
      <c r="R56" s="17">
        <f>(_xlfn.CEILING.MATH((J56*J56*2)/72))*B56*C56/(E56*D56*4)</f>
        <v>64</v>
      </c>
      <c r="S56" s="25">
        <f t="shared" si="5"/>
        <v>18432</v>
      </c>
    </row>
    <row r="57" spans="1:19" x14ac:dyDescent="0.25">
      <c r="A57" s="24" t="s">
        <v>33</v>
      </c>
      <c r="B57" s="17">
        <v>256</v>
      </c>
      <c r="C57" s="17">
        <v>1024</v>
      </c>
      <c r="D57" s="17">
        <v>2</v>
      </c>
      <c r="E57" s="17">
        <f t="shared" si="6"/>
        <v>1024</v>
      </c>
      <c r="F57" s="17">
        <v>14</v>
      </c>
      <c r="G57" s="17">
        <v>14</v>
      </c>
      <c r="H57" s="17">
        <v>14</v>
      </c>
      <c r="I57" s="17">
        <v>14</v>
      </c>
      <c r="J57" s="19">
        <v>1</v>
      </c>
      <c r="K57" s="17">
        <v>3</v>
      </c>
      <c r="L57" s="17">
        <v>3</v>
      </c>
      <c r="M57" s="17">
        <f t="shared" si="2"/>
        <v>1</v>
      </c>
      <c r="N57" s="17">
        <f t="shared" si="3"/>
        <v>196</v>
      </c>
      <c r="O57" s="17">
        <f t="shared" si="4"/>
        <v>1152</v>
      </c>
      <c r="P57" s="17">
        <f>D77*O57/9</f>
        <v>22528</v>
      </c>
      <c r="Q57" s="17">
        <f t="shared" si="0"/>
        <v>16</v>
      </c>
      <c r="R57" s="17">
        <f>(_xlfn.CEILING.MATH((J57*J57*2)/72))*B57*C57/(E57*D57)</f>
        <v>128</v>
      </c>
      <c r="S57" s="25">
        <f t="shared" si="5"/>
        <v>18432</v>
      </c>
    </row>
    <row r="58" spans="1:19" x14ac:dyDescent="0.25">
      <c r="A58" s="24" t="s">
        <v>35</v>
      </c>
      <c r="B58" s="17">
        <v>1024</v>
      </c>
      <c r="C58" s="17">
        <v>1024</v>
      </c>
      <c r="D58" s="17">
        <v>1</v>
      </c>
      <c r="E58" s="17">
        <f t="shared" si="6"/>
        <v>1024</v>
      </c>
      <c r="F58" s="17">
        <v>14</v>
      </c>
      <c r="G58" s="17">
        <v>14</v>
      </c>
      <c r="H58" s="17">
        <v>14</v>
      </c>
      <c r="I58" s="17">
        <v>14</v>
      </c>
      <c r="J58" s="21"/>
      <c r="K58" s="17"/>
      <c r="L58" s="17"/>
      <c r="M58" s="17"/>
      <c r="N58" s="17">
        <v>0</v>
      </c>
      <c r="O58" s="17">
        <f t="shared" si="4"/>
        <v>0</v>
      </c>
      <c r="P58" s="17">
        <f>D77*O58/9</f>
        <v>0</v>
      </c>
      <c r="Q58" s="17">
        <f t="shared" si="0"/>
        <v>0</v>
      </c>
      <c r="R58" s="17">
        <f>(_xlfn.CEILING.MATH((J58*J58*2)/72))*B58*C58/(E58*D58)</f>
        <v>0</v>
      </c>
      <c r="S58" s="25">
        <f t="shared" si="5"/>
        <v>0</v>
      </c>
    </row>
    <row r="59" spans="1:19" x14ac:dyDescent="0.25">
      <c r="A59" s="24" t="s">
        <v>33</v>
      </c>
      <c r="B59" s="17">
        <v>1024</v>
      </c>
      <c r="C59" s="17">
        <v>2048</v>
      </c>
      <c r="D59" s="17">
        <v>8</v>
      </c>
      <c r="E59" s="17">
        <f t="shared" si="6"/>
        <v>2048</v>
      </c>
      <c r="F59" s="17">
        <v>14</v>
      </c>
      <c r="G59" s="17">
        <v>14</v>
      </c>
      <c r="H59" s="17">
        <v>7</v>
      </c>
      <c r="I59" s="17">
        <v>7</v>
      </c>
      <c r="J59" s="18">
        <v>1</v>
      </c>
      <c r="K59" s="17">
        <v>3</v>
      </c>
      <c r="L59" s="17">
        <v>3</v>
      </c>
      <c r="M59" s="17">
        <f t="shared" si="2"/>
        <v>1</v>
      </c>
      <c r="N59" s="17">
        <f t="shared" si="3"/>
        <v>196</v>
      </c>
      <c r="O59" s="17">
        <f t="shared" si="4"/>
        <v>1152</v>
      </c>
      <c r="P59" s="17">
        <f>D77*O59/9</f>
        <v>22528</v>
      </c>
      <c r="Q59" s="17">
        <f t="shared" si="0"/>
        <v>16</v>
      </c>
      <c r="R59" s="17">
        <f>(_xlfn.CEILING.MATH((J59*J59*2)/72))*B59*C59/(E59*D59)</f>
        <v>128</v>
      </c>
      <c r="S59" s="25">
        <f t="shared" si="5"/>
        <v>73728</v>
      </c>
    </row>
    <row r="60" spans="1:19" x14ac:dyDescent="0.25">
      <c r="A60" s="24" t="s">
        <v>33</v>
      </c>
      <c r="B60" s="17">
        <v>1024</v>
      </c>
      <c r="C60" s="17">
        <v>512</v>
      </c>
      <c r="D60" s="17">
        <v>8</v>
      </c>
      <c r="E60" s="17">
        <f t="shared" si="6"/>
        <v>512</v>
      </c>
      <c r="F60" s="17">
        <v>14</v>
      </c>
      <c r="G60" s="17">
        <v>14</v>
      </c>
      <c r="H60" s="17">
        <v>7</v>
      </c>
      <c r="I60" s="17">
        <v>7</v>
      </c>
      <c r="J60" s="18">
        <v>1</v>
      </c>
      <c r="K60" s="17">
        <v>3</v>
      </c>
      <c r="L60" s="17">
        <v>3</v>
      </c>
      <c r="M60" s="17">
        <f t="shared" si="2"/>
        <v>1</v>
      </c>
      <c r="N60" s="17">
        <f t="shared" si="3"/>
        <v>196</v>
      </c>
      <c r="O60" s="17">
        <f t="shared" si="4"/>
        <v>1152</v>
      </c>
      <c r="P60" s="17">
        <f>D77*O60/9</f>
        <v>22528</v>
      </c>
      <c r="Q60" s="17">
        <f t="shared" si="0"/>
        <v>16</v>
      </c>
      <c r="R60" s="17">
        <f>(_xlfn.CEILING.MATH((J60*J60*2)/72))*B60*C60/(E60*D60)</f>
        <v>128</v>
      </c>
      <c r="S60" s="25">
        <f t="shared" si="5"/>
        <v>73728</v>
      </c>
    </row>
    <row r="61" spans="1:19" x14ac:dyDescent="0.25">
      <c r="A61" s="24" t="s">
        <v>33</v>
      </c>
      <c r="B61" s="17">
        <v>512</v>
      </c>
      <c r="C61" s="17">
        <v>512</v>
      </c>
      <c r="D61" s="17">
        <v>4</v>
      </c>
      <c r="E61" s="17">
        <f t="shared" si="6"/>
        <v>512</v>
      </c>
      <c r="F61" s="17">
        <v>7</v>
      </c>
      <c r="G61" s="17">
        <v>7</v>
      </c>
      <c r="H61" s="17">
        <v>7</v>
      </c>
      <c r="I61" s="17">
        <v>7</v>
      </c>
      <c r="J61" s="19">
        <v>3</v>
      </c>
      <c r="K61" s="17">
        <v>3</v>
      </c>
      <c r="L61" s="17">
        <v>3</v>
      </c>
      <c r="M61" s="17">
        <f t="shared" si="2"/>
        <v>1</v>
      </c>
      <c r="N61" s="17">
        <f t="shared" si="3"/>
        <v>49</v>
      </c>
      <c r="O61" s="17">
        <f t="shared" si="4"/>
        <v>1152</v>
      </c>
      <c r="P61" s="17">
        <f>D77*O61/9</f>
        <v>22528</v>
      </c>
      <c r="Q61" s="17">
        <f t="shared" si="0"/>
        <v>48</v>
      </c>
      <c r="R61" s="17">
        <f>(_xlfn.CEILING.MATH((J61*J61*2)/72))*B61*C61/(E61*D61*4)</f>
        <v>32</v>
      </c>
      <c r="S61" s="25">
        <f t="shared" si="5"/>
        <v>36864</v>
      </c>
    </row>
    <row r="62" spans="1:19" x14ac:dyDescent="0.25">
      <c r="A62" s="24" t="s">
        <v>33</v>
      </c>
      <c r="B62" s="17">
        <v>512</v>
      </c>
      <c r="C62" s="17">
        <v>2048</v>
      </c>
      <c r="D62" s="17">
        <v>4</v>
      </c>
      <c r="E62" s="17">
        <f t="shared" si="6"/>
        <v>2048</v>
      </c>
      <c r="F62" s="17">
        <v>7</v>
      </c>
      <c r="G62" s="17">
        <v>7</v>
      </c>
      <c r="H62" s="17">
        <v>7</v>
      </c>
      <c r="I62" s="17">
        <v>7</v>
      </c>
      <c r="J62" s="19">
        <v>1</v>
      </c>
      <c r="K62" s="17">
        <v>3</v>
      </c>
      <c r="L62" s="17">
        <v>3</v>
      </c>
      <c r="M62" s="17">
        <f t="shared" si="2"/>
        <v>1</v>
      </c>
      <c r="N62" s="17">
        <f t="shared" si="3"/>
        <v>49</v>
      </c>
      <c r="O62" s="17">
        <f t="shared" si="4"/>
        <v>1152</v>
      </c>
      <c r="P62" s="17">
        <f>D77*O62/9</f>
        <v>22528</v>
      </c>
      <c r="Q62" s="17">
        <f t="shared" si="0"/>
        <v>16</v>
      </c>
      <c r="R62" s="17">
        <f>(_xlfn.CEILING.MATH((J62*J62*2)/72))*B62*C62/(E62*D62)</f>
        <v>128</v>
      </c>
      <c r="S62" s="25">
        <f t="shared" si="5"/>
        <v>36864</v>
      </c>
    </row>
    <row r="63" spans="1:19" x14ac:dyDescent="0.25">
      <c r="A63" s="24" t="s">
        <v>35</v>
      </c>
      <c r="B63" s="17">
        <v>2048</v>
      </c>
      <c r="C63" s="17">
        <v>2048</v>
      </c>
      <c r="D63" s="17">
        <v>1</v>
      </c>
      <c r="E63" s="17">
        <f t="shared" si="6"/>
        <v>2048</v>
      </c>
      <c r="F63" s="17">
        <v>7</v>
      </c>
      <c r="G63" s="17">
        <v>7</v>
      </c>
      <c r="H63" s="17">
        <v>7</v>
      </c>
      <c r="I63" s="17">
        <v>7</v>
      </c>
      <c r="J63" s="21"/>
      <c r="K63" s="17"/>
      <c r="L63" s="17"/>
      <c r="M63" s="17"/>
      <c r="N63" s="17">
        <v>0</v>
      </c>
      <c r="O63" s="17">
        <f t="shared" si="4"/>
        <v>0</v>
      </c>
      <c r="P63" s="17">
        <f>D77*O63/9</f>
        <v>0</v>
      </c>
      <c r="Q63" s="17">
        <f t="shared" si="0"/>
        <v>0</v>
      </c>
      <c r="R63" s="17">
        <f>(_xlfn.CEILING.MATH((J63*J63*2)/72))*B63*C63/(E63*D63)</f>
        <v>0</v>
      </c>
      <c r="S63" s="25">
        <f t="shared" si="5"/>
        <v>0</v>
      </c>
    </row>
    <row r="64" spans="1:19" x14ac:dyDescent="0.25">
      <c r="A64" s="24" t="s">
        <v>33</v>
      </c>
      <c r="B64" s="17">
        <v>2048</v>
      </c>
      <c r="C64" s="17">
        <v>512</v>
      </c>
      <c r="D64" s="17">
        <v>16</v>
      </c>
      <c r="E64" s="17">
        <f t="shared" si="6"/>
        <v>512</v>
      </c>
      <c r="F64" s="17">
        <v>7</v>
      </c>
      <c r="G64" s="17">
        <v>7</v>
      </c>
      <c r="H64" s="17">
        <v>7</v>
      </c>
      <c r="I64" s="17">
        <v>7</v>
      </c>
      <c r="J64" s="18">
        <v>1</v>
      </c>
      <c r="K64" s="17">
        <v>3</v>
      </c>
      <c r="L64" s="17">
        <v>3</v>
      </c>
      <c r="M64" s="17">
        <f t="shared" si="2"/>
        <v>1</v>
      </c>
      <c r="N64" s="17">
        <f t="shared" si="3"/>
        <v>49</v>
      </c>
      <c r="O64" s="17">
        <f t="shared" si="4"/>
        <v>1152</v>
      </c>
      <c r="P64" s="17">
        <f>D77*O64/9</f>
        <v>22528</v>
      </c>
      <c r="Q64" s="17">
        <f t="shared" si="0"/>
        <v>16</v>
      </c>
      <c r="R64" s="17">
        <f>(_xlfn.CEILING.MATH((J64*J64*2)/72))*B64*C64/(E64*D64)</f>
        <v>128</v>
      </c>
      <c r="S64" s="25">
        <f t="shared" si="5"/>
        <v>147456</v>
      </c>
    </row>
    <row r="65" spans="1:19" x14ac:dyDescent="0.25">
      <c r="A65" s="24" t="s">
        <v>33</v>
      </c>
      <c r="B65" s="17">
        <v>512</v>
      </c>
      <c r="C65" s="17">
        <v>512</v>
      </c>
      <c r="D65" s="17">
        <v>1</v>
      </c>
      <c r="E65" s="17">
        <f t="shared" si="6"/>
        <v>512</v>
      </c>
      <c r="F65" s="17">
        <v>7</v>
      </c>
      <c r="G65" s="17">
        <v>7</v>
      </c>
      <c r="H65" s="17">
        <v>7</v>
      </c>
      <c r="I65" s="17">
        <v>7</v>
      </c>
      <c r="J65" s="19">
        <v>3</v>
      </c>
      <c r="K65" s="17">
        <v>3</v>
      </c>
      <c r="L65" s="17">
        <v>3</v>
      </c>
      <c r="M65" s="17">
        <f t="shared" si="2"/>
        <v>1</v>
      </c>
      <c r="N65" s="17">
        <f t="shared" si="3"/>
        <v>49</v>
      </c>
      <c r="O65" s="17">
        <f t="shared" si="4"/>
        <v>4608</v>
      </c>
      <c r="P65" s="17">
        <f>D77*O65/9</f>
        <v>90112</v>
      </c>
      <c r="Q65" s="17">
        <f t="shared" si="0"/>
        <v>192</v>
      </c>
      <c r="R65" s="17">
        <f>(_xlfn.CEILING.MATH((J65*J65*2)/72))*B65*C65/(E65*D65*4)</f>
        <v>128</v>
      </c>
      <c r="S65" s="25">
        <f t="shared" si="5"/>
        <v>36864</v>
      </c>
    </row>
    <row r="66" spans="1:19" x14ac:dyDescent="0.25">
      <c r="A66" s="24" t="s">
        <v>33</v>
      </c>
      <c r="B66" s="17">
        <v>512</v>
      </c>
      <c r="C66" s="17">
        <v>2048</v>
      </c>
      <c r="D66" s="17">
        <v>4</v>
      </c>
      <c r="E66" s="17">
        <f t="shared" si="6"/>
        <v>2048</v>
      </c>
      <c r="F66" s="17">
        <v>7</v>
      </c>
      <c r="G66" s="17">
        <v>7</v>
      </c>
      <c r="H66" s="17">
        <v>7</v>
      </c>
      <c r="I66" s="17">
        <v>7</v>
      </c>
      <c r="J66" s="19">
        <v>1</v>
      </c>
      <c r="K66" s="17">
        <v>3</v>
      </c>
      <c r="L66" s="17">
        <v>3</v>
      </c>
      <c r="M66" s="17">
        <f t="shared" si="2"/>
        <v>1</v>
      </c>
      <c r="N66" s="17">
        <f t="shared" si="3"/>
        <v>49</v>
      </c>
      <c r="O66" s="17">
        <f t="shared" si="4"/>
        <v>1152</v>
      </c>
      <c r="P66" s="17">
        <f>D77*O66/9</f>
        <v>22528</v>
      </c>
      <c r="Q66" s="17">
        <f t="shared" si="0"/>
        <v>16</v>
      </c>
      <c r="R66" s="17">
        <f>(_xlfn.CEILING.MATH((J66*J66*2)/72))*B66*C66/(E66*D66)</f>
        <v>128</v>
      </c>
      <c r="S66" s="25">
        <f t="shared" si="5"/>
        <v>36864</v>
      </c>
    </row>
    <row r="67" spans="1:19" x14ac:dyDescent="0.25">
      <c r="A67" s="24" t="s">
        <v>35</v>
      </c>
      <c r="B67" s="17">
        <v>2048</v>
      </c>
      <c r="C67" s="17">
        <v>2048</v>
      </c>
      <c r="D67" s="17">
        <v>1</v>
      </c>
      <c r="E67" s="17">
        <f t="shared" si="6"/>
        <v>2048</v>
      </c>
      <c r="F67" s="17">
        <v>7</v>
      </c>
      <c r="G67" s="17">
        <v>7</v>
      </c>
      <c r="H67" s="17">
        <v>7</v>
      </c>
      <c r="I67" s="17">
        <v>7</v>
      </c>
      <c r="J67" s="21"/>
      <c r="K67" s="17"/>
      <c r="L67" s="17"/>
      <c r="M67" s="17"/>
      <c r="N67" s="17">
        <v>0</v>
      </c>
      <c r="O67" s="17">
        <f t="shared" si="4"/>
        <v>0</v>
      </c>
      <c r="P67" s="17">
        <f>D77*O67/9</f>
        <v>0</v>
      </c>
      <c r="Q67" s="17">
        <f t="shared" ref="Q67:Q70" si="7">0.5*J67*_xlfn.CEILING.MATH(B67/(4*D67))</f>
        <v>0</v>
      </c>
      <c r="R67" s="17">
        <f t="shared" ref="R67:R68" si="8">(_xlfn.CEILING.MATH((J67*J67*2)/72))*B67*C67/(E67*D67)</f>
        <v>0</v>
      </c>
      <c r="S67" s="25">
        <f t="shared" si="5"/>
        <v>0</v>
      </c>
    </row>
    <row r="68" spans="1:19" x14ac:dyDescent="0.25">
      <c r="A68" s="24" t="s">
        <v>33</v>
      </c>
      <c r="B68" s="17">
        <v>2048</v>
      </c>
      <c r="C68" s="17">
        <v>512</v>
      </c>
      <c r="D68" s="17">
        <v>16</v>
      </c>
      <c r="E68" s="17">
        <f t="shared" si="6"/>
        <v>512</v>
      </c>
      <c r="F68" s="17">
        <v>7</v>
      </c>
      <c r="G68" s="17">
        <v>7</v>
      </c>
      <c r="H68" s="17">
        <v>7</v>
      </c>
      <c r="I68" s="17">
        <v>7</v>
      </c>
      <c r="J68" s="18">
        <v>1</v>
      </c>
      <c r="K68" s="17">
        <v>3</v>
      </c>
      <c r="L68" s="17">
        <v>3</v>
      </c>
      <c r="M68" s="17">
        <f t="shared" si="2"/>
        <v>1</v>
      </c>
      <c r="N68" s="17">
        <f t="shared" si="3"/>
        <v>49</v>
      </c>
      <c r="O68" s="17">
        <f t="shared" si="4"/>
        <v>1152</v>
      </c>
      <c r="P68" s="17">
        <f>D77*O68/9</f>
        <v>22528</v>
      </c>
      <c r="Q68" s="17">
        <f t="shared" si="7"/>
        <v>16</v>
      </c>
      <c r="R68" s="17">
        <f t="shared" si="8"/>
        <v>128</v>
      </c>
      <c r="S68" s="25">
        <f t="shared" si="5"/>
        <v>147456</v>
      </c>
    </row>
    <row r="69" spans="1:19" x14ac:dyDescent="0.25">
      <c r="A69" s="24" t="s">
        <v>33</v>
      </c>
      <c r="B69" s="17">
        <v>512</v>
      </c>
      <c r="C69" s="17">
        <v>512</v>
      </c>
      <c r="D69" s="17">
        <v>16</v>
      </c>
      <c r="E69" s="17">
        <f t="shared" si="6"/>
        <v>512</v>
      </c>
      <c r="F69" s="17">
        <v>7</v>
      </c>
      <c r="G69" s="17">
        <v>7</v>
      </c>
      <c r="H69" s="17">
        <v>7</v>
      </c>
      <c r="I69" s="17">
        <v>7</v>
      </c>
      <c r="J69" s="19">
        <v>3</v>
      </c>
      <c r="K69" s="17">
        <v>3</v>
      </c>
      <c r="L69" s="17">
        <v>3</v>
      </c>
      <c r="M69" s="17">
        <f t="shared" si="2"/>
        <v>1</v>
      </c>
      <c r="N69" s="17">
        <f t="shared" si="3"/>
        <v>49</v>
      </c>
      <c r="O69" s="17">
        <f t="shared" si="4"/>
        <v>288</v>
      </c>
      <c r="P69" s="17">
        <f>D77*O69/9</f>
        <v>5632</v>
      </c>
      <c r="Q69" s="17">
        <f t="shared" si="7"/>
        <v>12</v>
      </c>
      <c r="R69" s="17">
        <f>(_xlfn.CEILING.MATH((J69*J69*2)/72))*B69*C69/(E69*D69*4)</f>
        <v>8</v>
      </c>
      <c r="S69" s="25">
        <f t="shared" si="5"/>
        <v>36864</v>
      </c>
    </row>
    <row r="70" spans="1:19" x14ac:dyDescent="0.25">
      <c r="A70" s="24" t="s">
        <v>33</v>
      </c>
      <c r="B70" s="17">
        <v>512</v>
      </c>
      <c r="C70" s="17">
        <v>2048</v>
      </c>
      <c r="D70" s="17">
        <v>3</v>
      </c>
      <c r="E70" s="17">
        <f t="shared" si="6"/>
        <v>2048</v>
      </c>
      <c r="F70" s="17">
        <v>7</v>
      </c>
      <c r="G70" s="17">
        <v>7</v>
      </c>
      <c r="H70" s="17">
        <v>7</v>
      </c>
      <c r="I70" s="17">
        <v>7</v>
      </c>
      <c r="J70" s="19">
        <v>1</v>
      </c>
      <c r="K70" s="17">
        <v>3</v>
      </c>
      <c r="L70" s="17">
        <v>3</v>
      </c>
      <c r="M70" s="17">
        <f t="shared" si="2"/>
        <v>1</v>
      </c>
      <c r="N70" s="17">
        <f t="shared" si="3"/>
        <v>49</v>
      </c>
      <c r="O70" s="17">
        <f t="shared" si="4"/>
        <v>1536</v>
      </c>
      <c r="P70" s="17">
        <f>D77*O70/9</f>
        <v>30037.333333333332</v>
      </c>
      <c r="Q70" s="17">
        <f t="shared" si="7"/>
        <v>21.5</v>
      </c>
      <c r="R70" s="17">
        <f>(_xlfn.CEILING.MATH((J70*J70*2)/72))*B70*C70/(E70*D70)</f>
        <v>170.66666666666666</v>
      </c>
      <c r="S70" s="25">
        <f t="shared" si="5"/>
        <v>36864</v>
      </c>
    </row>
    <row r="71" spans="1:19" x14ac:dyDescent="0.25">
      <c r="A71" s="24" t="s">
        <v>35</v>
      </c>
      <c r="B71" s="17">
        <v>2048</v>
      </c>
      <c r="C71" s="17">
        <v>2048</v>
      </c>
      <c r="D71" s="17">
        <v>1</v>
      </c>
      <c r="E71" s="17">
        <f t="shared" si="6"/>
        <v>2048</v>
      </c>
      <c r="F71" s="17">
        <v>7</v>
      </c>
      <c r="G71" s="17">
        <v>7</v>
      </c>
      <c r="H71" s="17">
        <v>7</v>
      </c>
      <c r="I71" s="17">
        <v>7</v>
      </c>
      <c r="J71" s="21"/>
      <c r="K71" s="17"/>
      <c r="L71" s="17"/>
      <c r="M71" s="17"/>
      <c r="N71" s="17">
        <v>0</v>
      </c>
      <c r="O71" s="17"/>
      <c r="P71" s="17">
        <f>D77*O71/9</f>
        <v>0</v>
      </c>
      <c r="Q71" s="17">
        <v>0</v>
      </c>
      <c r="R71" s="17">
        <v>0</v>
      </c>
      <c r="S71" s="25">
        <f t="shared" ref="S71" si="9">B71*L71*L71*8</f>
        <v>0</v>
      </c>
    </row>
    <row r="72" spans="1:19" ht="15.75" thickBot="1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7">
        <f>MAX(O2:O71)</f>
        <v>5184</v>
      </c>
      <c r="P72" s="27">
        <f>MAX(P2:P71)</f>
        <v>101376</v>
      </c>
      <c r="Q72" s="3">
        <f>MAX(Q2:Q71)</f>
        <v>192</v>
      </c>
      <c r="R72" s="27">
        <f>MAX(R2:R71)</f>
        <v>170.66666666666666</v>
      </c>
      <c r="S72" s="28">
        <f>MAX(S2:S71)</f>
        <v>147456</v>
      </c>
    </row>
    <row r="73" spans="1:1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5" t="s">
        <v>36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15.75" thickBot="1" x14ac:dyDescent="0.3"/>
    <row r="76" spans="1:19" x14ac:dyDescent="0.25">
      <c r="A76" s="1" t="s">
        <v>14</v>
      </c>
      <c r="B76" s="1">
        <v>500000000</v>
      </c>
      <c r="C76" s="7" t="s">
        <v>18</v>
      </c>
      <c r="D76" s="8" t="s">
        <v>19</v>
      </c>
      <c r="E76" s="9" t="s">
        <v>28</v>
      </c>
      <c r="F76" s="10"/>
    </row>
    <row r="77" spans="1:19" x14ac:dyDescent="0.25">
      <c r="A77" s="1" t="s">
        <v>15</v>
      </c>
      <c r="B77" s="1">
        <f>2*O72*B76/1000000000000</f>
        <v>5.1840000000000002</v>
      </c>
      <c r="C77" s="11" t="s">
        <v>23</v>
      </c>
      <c r="D77" s="6">
        <v>176</v>
      </c>
      <c r="E77" s="5" t="s">
        <v>29</v>
      </c>
      <c r="F77" s="12">
        <v>33650</v>
      </c>
    </row>
    <row r="78" spans="1:19" ht="15.75" thickBot="1" x14ac:dyDescent="0.3">
      <c r="A78" s="1" t="s">
        <v>16</v>
      </c>
      <c r="B78" s="29">
        <f>(P72/(F77*4))*100</f>
        <v>75.316493313521548</v>
      </c>
      <c r="C78" s="2"/>
      <c r="D78" s="3"/>
      <c r="E78" s="13" t="s">
        <v>39</v>
      </c>
      <c r="F78" s="14">
        <v>365</v>
      </c>
    </row>
    <row r="79" spans="1:19" x14ac:dyDescent="0.25">
      <c r="A79" s="1" t="s">
        <v>17</v>
      </c>
      <c r="B79" s="29">
        <f>(Q72+R72)*100/( F78)</f>
        <v>99.3607305936073</v>
      </c>
      <c r="C79" s="1" t="s">
        <v>25</v>
      </c>
    </row>
    <row r="81" spans="1:5" x14ac:dyDescent="0.25">
      <c r="D81" s="1" t="s">
        <v>26</v>
      </c>
    </row>
    <row r="82" spans="1:5" x14ac:dyDescent="0.25">
      <c r="A82" s="4" t="s">
        <v>20</v>
      </c>
      <c r="B82" s="4" t="s">
        <v>21</v>
      </c>
      <c r="C82" s="4" t="s">
        <v>22</v>
      </c>
      <c r="D82" s="4" t="s">
        <v>27</v>
      </c>
      <c r="E82" s="4" t="s">
        <v>24</v>
      </c>
    </row>
    <row r="83" spans="1:5" x14ac:dyDescent="0.25">
      <c r="A83" s="4" t="s">
        <v>33</v>
      </c>
      <c r="B83" s="4">
        <f>P2*100/(F77*4)</f>
        <v>75.316493313521548</v>
      </c>
      <c r="C83" s="4"/>
      <c r="D83" s="4">
        <f>(Q2+R2)*100/( F78)</f>
        <v>36.027397260273972</v>
      </c>
      <c r="E83" s="4"/>
    </row>
    <row r="84" spans="1:5" x14ac:dyDescent="0.25">
      <c r="A84" s="4" t="s">
        <v>34</v>
      </c>
      <c r="B84" s="4">
        <f>P3*100/(F77*4)</f>
        <v>0</v>
      </c>
      <c r="C84" s="4"/>
      <c r="D84" s="4">
        <f>(Q3+R3)*100/( F78)</f>
        <v>0</v>
      </c>
      <c r="E84" s="4"/>
    </row>
    <row r="85" spans="1:5" x14ac:dyDescent="0.25">
      <c r="A85" s="4" t="s">
        <v>33</v>
      </c>
      <c r="B85" s="4">
        <f>P4*100/(F77*4)</f>
        <v>16.7369985141159</v>
      </c>
      <c r="C85" s="4"/>
      <c r="D85" s="4">
        <f>(Q4+R4)*100/( F78)</f>
        <v>37.260273972602739</v>
      </c>
      <c r="E85" s="4"/>
    </row>
    <row r="86" spans="1:5" x14ac:dyDescent="0.25">
      <c r="A86" s="4" t="s">
        <v>33</v>
      </c>
      <c r="B86" s="4">
        <f>P5*100/(F77*4)</f>
        <v>16.7369985141159</v>
      </c>
      <c r="C86" s="4"/>
      <c r="D86" s="4">
        <f>(Q5+R5)*100/( F78)</f>
        <v>37.260273972602739</v>
      </c>
      <c r="E86" s="4"/>
    </row>
    <row r="87" spans="1:5" x14ac:dyDescent="0.25">
      <c r="A87" s="4" t="s">
        <v>33</v>
      </c>
      <c r="B87" s="4">
        <f>P6*100/(F77*4)</f>
        <v>16.7369985141159</v>
      </c>
      <c r="C87" s="4"/>
      <c r="D87" s="4">
        <f>(Q6+R6)*100/( F78)</f>
        <v>15.342465753424657</v>
      </c>
      <c r="E87" s="4"/>
    </row>
    <row r="88" spans="1:5" x14ac:dyDescent="0.25">
      <c r="A88" s="4" t="s">
        <v>33</v>
      </c>
      <c r="B88" s="4">
        <f>P7*100/(F77*4)</f>
        <v>16.7369985141159</v>
      </c>
      <c r="C88" s="4"/>
      <c r="D88" s="4">
        <f>(Q7+R7)*100/( F78)</f>
        <v>37.260273972602739</v>
      </c>
      <c r="E88" s="4"/>
    </row>
    <row r="89" spans="1:5" x14ac:dyDescent="0.25">
      <c r="A89" s="4" t="s">
        <v>35</v>
      </c>
      <c r="B89" s="4">
        <f>P8*100/(F77*4)</f>
        <v>0</v>
      </c>
      <c r="C89" s="4"/>
      <c r="D89" s="4">
        <f>(Q8+R8)*100/( F78)</f>
        <v>0</v>
      </c>
      <c r="E89" s="4"/>
    </row>
    <row r="90" spans="1:5" x14ac:dyDescent="0.25">
      <c r="A90" s="4" t="s">
        <v>33</v>
      </c>
      <c r="B90" s="4">
        <f>P9*100/(F77*4)</f>
        <v>16.7369985141159</v>
      </c>
      <c r="C90" s="4"/>
      <c r="D90" s="4">
        <f>(Q9+R9)*100/( F78)</f>
        <v>37.260273972602739</v>
      </c>
      <c r="E90" s="4"/>
    </row>
    <row r="91" spans="1:5" x14ac:dyDescent="0.25">
      <c r="A91" s="4" t="s">
        <v>33</v>
      </c>
      <c r="B91" s="4">
        <f>P10*100/(F77*4)</f>
        <v>16.7369985141159</v>
      </c>
      <c r="C91" s="4"/>
      <c r="D91" s="4">
        <f>(Q10+R10)*100/( F78)</f>
        <v>15.342465753424657</v>
      </c>
      <c r="E91" s="4"/>
    </row>
    <row r="92" spans="1:5" x14ac:dyDescent="0.25">
      <c r="A92" s="4" t="s">
        <v>33</v>
      </c>
      <c r="B92" s="4">
        <f>P11*100/(F77*4)</f>
        <v>8.3684992570579499</v>
      </c>
      <c r="C92" s="4"/>
      <c r="D92" s="4">
        <f>(Q11+R11)*100/( F78)</f>
        <v>19.726027397260275</v>
      </c>
      <c r="E92" s="4"/>
    </row>
    <row r="93" spans="1:5" x14ac:dyDescent="0.25">
      <c r="A93" s="4" t="s">
        <v>35</v>
      </c>
      <c r="B93" s="4">
        <f>P12*100/(F77*4)</f>
        <v>0</v>
      </c>
      <c r="C93" s="4"/>
      <c r="D93" s="4">
        <f>(Q12+R12)*100/( F78)</f>
        <v>0</v>
      </c>
      <c r="E93" s="4"/>
    </row>
    <row r="94" spans="1:5" x14ac:dyDescent="0.25">
      <c r="A94" s="4" t="s">
        <v>33</v>
      </c>
      <c r="B94" s="4">
        <f>P13*100/(F77*4)</f>
        <v>16.7369985141159</v>
      </c>
      <c r="C94" s="4"/>
      <c r="D94" s="4">
        <f>(Q13+R13)*100/( F78)</f>
        <v>39.452054794520549</v>
      </c>
      <c r="E94" s="4"/>
    </row>
    <row r="95" spans="1:5" x14ac:dyDescent="0.25">
      <c r="A95" s="4" t="s">
        <v>33</v>
      </c>
      <c r="B95" s="4">
        <f>P14*100/(F77*4)</f>
        <v>8.3684992570579499</v>
      </c>
      <c r="C95" s="4"/>
      <c r="D95" s="4">
        <f>(Q14+R14)*100/( F78)</f>
        <v>10.95890410958904</v>
      </c>
      <c r="E95" s="4"/>
    </row>
    <row r="96" spans="1:5" x14ac:dyDescent="0.25">
      <c r="A96" s="4" t="s">
        <v>33</v>
      </c>
      <c r="B96" s="4">
        <f>P15*100/(F77*4)</f>
        <v>8.3684992570579499</v>
      </c>
      <c r="C96" s="4"/>
      <c r="D96" s="4">
        <f>(Q15+R15)*100/( F78)</f>
        <v>19.726027397260275</v>
      </c>
      <c r="E96" s="4"/>
    </row>
    <row r="97" spans="1:5" x14ac:dyDescent="0.25">
      <c r="A97" s="4" t="s">
        <v>35</v>
      </c>
      <c r="B97" s="4">
        <f>P16*100/(F77*4)</f>
        <v>0</v>
      </c>
      <c r="C97" s="4"/>
      <c r="D97" s="4">
        <f>(Q16+R16)*100/( F78)</f>
        <v>0</v>
      </c>
      <c r="E97" s="4"/>
    </row>
    <row r="98" spans="1:5" x14ac:dyDescent="0.25">
      <c r="A98" s="4" t="s">
        <v>33</v>
      </c>
      <c r="B98" s="4">
        <f>P17*100/(F77*4)</f>
        <v>16.7369985141159</v>
      </c>
      <c r="C98" s="4"/>
      <c r="D98" s="4">
        <f>(Q17+R17)*100/( F78)</f>
        <v>39.452054794520549</v>
      </c>
      <c r="E98" s="4"/>
    </row>
    <row r="99" spans="1:5" x14ac:dyDescent="0.25">
      <c r="A99" s="4" t="s">
        <v>33</v>
      </c>
      <c r="B99" s="4">
        <f>P18*100/(F77*4)</f>
        <v>16.7369985141159</v>
      </c>
      <c r="C99" s="4"/>
      <c r="D99" s="4">
        <f>(Q18+R18)*100/( F78)</f>
        <v>39.452054794520549</v>
      </c>
      <c r="E99" s="4"/>
    </row>
    <row r="100" spans="1:5" x14ac:dyDescent="0.25">
      <c r="A100" s="4" t="s">
        <v>33</v>
      </c>
      <c r="B100" s="4">
        <f>P19*100/(F77*4)</f>
        <v>16.7369985141159</v>
      </c>
      <c r="C100" s="4"/>
      <c r="D100" s="4">
        <f>(Q19+R19)*100/( F78)</f>
        <v>21.917808219178081</v>
      </c>
      <c r="E100" s="4"/>
    </row>
    <row r="101" spans="1:5" x14ac:dyDescent="0.25">
      <c r="A101" s="4" t="s">
        <v>33</v>
      </c>
      <c r="B101" s="4">
        <f>P20*100/(F77*4)</f>
        <v>16.7369985141159</v>
      </c>
      <c r="C101" s="4"/>
      <c r="D101" s="4">
        <f>(Q20+R20)*100/( F78)</f>
        <v>39.452054794520549</v>
      </c>
      <c r="E101" s="4"/>
    </row>
    <row r="102" spans="1:5" x14ac:dyDescent="0.25">
      <c r="A102" s="4" t="s">
        <v>35</v>
      </c>
      <c r="B102" s="4">
        <f>P21*100/(F77*4)</f>
        <v>0</v>
      </c>
      <c r="C102" s="4"/>
      <c r="D102" s="4">
        <f>(Q21+R21)*100/( F78)</f>
        <v>0</v>
      </c>
      <c r="E102" s="4"/>
    </row>
    <row r="103" spans="1:5" x14ac:dyDescent="0.25">
      <c r="A103" s="4" t="s">
        <v>33</v>
      </c>
      <c r="B103" s="4">
        <f>P22*100/(F77*4)</f>
        <v>16.7369985141159</v>
      </c>
      <c r="C103" s="4"/>
      <c r="D103" s="4">
        <f>(Q22+R22)*100/( F78)</f>
        <v>37.260273972602739</v>
      </c>
      <c r="E103" s="4"/>
    </row>
    <row r="104" spans="1:5" x14ac:dyDescent="0.25">
      <c r="A104" s="4" t="s">
        <v>33</v>
      </c>
      <c r="B104" s="4">
        <f>P23*100/(F77*4)</f>
        <v>16.7369985141159</v>
      </c>
      <c r="C104" s="4"/>
      <c r="D104" s="4">
        <f>(Q23+R23)*100/( F78)</f>
        <v>21.917808219178081</v>
      </c>
      <c r="E104" s="4"/>
    </row>
    <row r="105" spans="1:5" x14ac:dyDescent="0.25">
      <c r="A105" s="4" t="s">
        <v>33</v>
      </c>
      <c r="B105" s="4">
        <f>P24*100/(F77*4)</f>
        <v>16.7369985141159</v>
      </c>
      <c r="C105" s="4"/>
      <c r="D105" s="4">
        <f>(Q24+R24)*100/( F78)</f>
        <v>39.452054794520549</v>
      </c>
      <c r="E105" s="4"/>
    </row>
    <row r="106" spans="1:5" x14ac:dyDescent="0.25">
      <c r="A106" s="4" t="s">
        <v>35</v>
      </c>
      <c r="B106" s="4">
        <f>P25*100/(F77*4)</f>
        <v>0</v>
      </c>
      <c r="C106" s="4"/>
      <c r="D106" s="4">
        <f>(Q25+R25)*100/( F78)</f>
        <v>0</v>
      </c>
      <c r="E106" s="4"/>
    </row>
    <row r="107" spans="1:5" x14ac:dyDescent="0.25">
      <c r="A107" s="4" t="s">
        <v>33</v>
      </c>
      <c r="B107" s="4">
        <f>P26*100/(F77*4)</f>
        <v>16.7369985141159</v>
      </c>
      <c r="C107" s="4"/>
      <c r="D107" s="4">
        <f>(Q26+R26)*100/( F78)</f>
        <v>39.452054794520549</v>
      </c>
      <c r="E107" s="4"/>
    </row>
    <row r="108" spans="1:5" x14ac:dyDescent="0.25">
      <c r="A108" s="4" t="s">
        <v>33</v>
      </c>
      <c r="B108" s="4">
        <f>P27*100/(F77*4)</f>
        <v>16.7369985141159</v>
      </c>
      <c r="C108" s="4"/>
      <c r="D108" s="4">
        <f>(Q27+R27)*100/( F78)</f>
        <v>21.917808219178081</v>
      </c>
      <c r="E108" s="4"/>
    </row>
    <row r="109" spans="1:5" x14ac:dyDescent="0.25">
      <c r="A109" s="4" t="s">
        <v>33</v>
      </c>
      <c r="B109" s="4">
        <f>P28*100/(F77*4)</f>
        <v>16.7369985141159</v>
      </c>
      <c r="C109" s="4"/>
      <c r="D109" s="4">
        <f>(Q28+R28)*100/( F78)</f>
        <v>39.452054794520549</v>
      </c>
      <c r="E109" s="4"/>
    </row>
    <row r="110" spans="1:5" x14ac:dyDescent="0.25">
      <c r="A110" s="4" t="s">
        <v>35</v>
      </c>
      <c r="B110" s="4">
        <f>P29*100/(F77*4)</f>
        <v>0</v>
      </c>
      <c r="C110" s="4"/>
      <c r="D110" s="4">
        <f>(Q29+R29)*100/( F78)</f>
        <v>0</v>
      </c>
      <c r="E110" s="4"/>
    </row>
    <row r="111" spans="1:5" x14ac:dyDescent="0.25">
      <c r="A111" s="4" t="s">
        <v>33</v>
      </c>
      <c r="B111" s="4">
        <f>P30*100/(F77*4)</f>
        <v>16.7369985141159</v>
      </c>
      <c r="C111" s="4"/>
      <c r="D111" s="4">
        <f>(Q30+R30)*100/( F78)</f>
        <v>39.452054794520549</v>
      </c>
      <c r="E111" s="4"/>
    </row>
    <row r="112" spans="1:5" x14ac:dyDescent="0.25">
      <c r="A112" s="4" t="s">
        <v>33</v>
      </c>
      <c r="B112" s="4">
        <f>P31*100/(F77*4)</f>
        <v>8.3684992570579499</v>
      </c>
      <c r="C112" s="4"/>
      <c r="D112" s="4">
        <f>(Q31+R31)*100/( F78)</f>
        <v>10.95890410958904</v>
      </c>
      <c r="E112" s="4"/>
    </row>
    <row r="113" spans="1:5" x14ac:dyDescent="0.25">
      <c r="A113" s="4" t="s">
        <v>33</v>
      </c>
      <c r="B113" s="4">
        <f>P32*100/(F77*4)</f>
        <v>16.7369985141159</v>
      </c>
      <c r="C113" s="4"/>
      <c r="D113" s="4">
        <f>(Q32+R32)*100/( F78)</f>
        <v>39.452054794520549</v>
      </c>
      <c r="E113" s="4"/>
    </row>
    <row r="114" spans="1:5" x14ac:dyDescent="0.25">
      <c r="A114" s="4" t="s">
        <v>35</v>
      </c>
      <c r="B114" s="4">
        <f>P33*100/(F77*4)</f>
        <v>0</v>
      </c>
      <c r="C114" s="4"/>
      <c r="D114" s="4">
        <f>(Q33+R33)*100/( F78)</f>
        <v>0</v>
      </c>
      <c r="E114" s="4"/>
    </row>
    <row r="115" spans="1:5" x14ac:dyDescent="0.25">
      <c r="A115" s="4" t="s">
        <v>33</v>
      </c>
      <c r="B115" s="4">
        <f>P34*100/(F77*4)</f>
        <v>16.7369985141159</v>
      </c>
      <c r="C115" s="4"/>
      <c r="D115" s="4">
        <f>(Q34+R34)*100/( F78)</f>
        <v>39.452054794520549</v>
      </c>
      <c r="E115" s="4"/>
    </row>
    <row r="116" spans="1:5" x14ac:dyDescent="0.25">
      <c r="A116" s="4" t="s">
        <v>33</v>
      </c>
      <c r="B116" s="4">
        <f>P35*100/(F77*4)</f>
        <v>16.7369985141159</v>
      </c>
      <c r="C116" s="4"/>
      <c r="D116" s="4">
        <f>(Q35+R35)*100/( F78)</f>
        <v>39.452054794520549</v>
      </c>
      <c r="E116" s="4"/>
    </row>
    <row r="117" spans="1:5" x14ac:dyDescent="0.25">
      <c r="A117" s="4" t="s">
        <v>33</v>
      </c>
      <c r="B117" s="4">
        <f>P36*100/(F77*4)</f>
        <v>16.7369985141159</v>
      </c>
      <c r="C117" s="4"/>
      <c r="D117" s="4">
        <f>(Q36+R36)*100/( F78)</f>
        <v>21.917808219178081</v>
      </c>
      <c r="E117" s="4"/>
    </row>
    <row r="118" spans="1:5" x14ac:dyDescent="0.25">
      <c r="A118" s="4" t="s">
        <v>33</v>
      </c>
      <c r="B118" s="4">
        <f>P37*100/(F77*4)</f>
        <v>16.7369985141159</v>
      </c>
      <c r="C118" s="4"/>
      <c r="D118" s="4">
        <f>(Q37+R37)*100/( F78)</f>
        <v>39.452054794520549</v>
      </c>
      <c r="E118" s="4"/>
    </row>
    <row r="119" spans="1:5" x14ac:dyDescent="0.25">
      <c r="A119" s="4" t="s">
        <v>35</v>
      </c>
      <c r="B119" s="4">
        <f>P38*100/(F77*4)</f>
        <v>0</v>
      </c>
      <c r="C119" s="4"/>
      <c r="D119" s="4">
        <f>(Q38+R38)*100/( F78)</f>
        <v>0</v>
      </c>
      <c r="E119" s="4"/>
    </row>
    <row r="120" spans="1:5" x14ac:dyDescent="0.25">
      <c r="A120" s="4" t="s">
        <v>33</v>
      </c>
      <c r="B120" s="4">
        <f>P39*100/(F77*4)</f>
        <v>16.7369985141159</v>
      </c>
      <c r="C120" s="4"/>
      <c r="D120" s="4">
        <f>(Q39+R39)*100/( F78)</f>
        <v>39.452054794520549</v>
      </c>
      <c r="E120" s="4"/>
    </row>
    <row r="121" spans="1:5" x14ac:dyDescent="0.25">
      <c r="A121" s="4" t="s">
        <v>33</v>
      </c>
      <c r="B121" s="4">
        <f>P40*100/(F77*4)</f>
        <v>33.4739970282318</v>
      </c>
      <c r="C121" s="4"/>
      <c r="D121" s="4">
        <f>(Q40+R40)*100/( F78)</f>
        <v>43.835616438356162</v>
      </c>
      <c r="E121" s="4"/>
    </row>
    <row r="122" spans="1:5" x14ac:dyDescent="0.25">
      <c r="A122" s="4" t="s">
        <v>33</v>
      </c>
      <c r="B122" s="4">
        <f>P41*100/(F77*4)</f>
        <v>16.7369985141159</v>
      </c>
      <c r="C122" s="4"/>
      <c r="D122" s="4">
        <f>(Q41+R41)*100/( F78)</f>
        <v>39.452054794520549</v>
      </c>
      <c r="E122" s="4"/>
    </row>
    <row r="123" spans="1:5" x14ac:dyDescent="0.25">
      <c r="A123" s="4" t="s">
        <v>35</v>
      </c>
      <c r="B123" s="4">
        <f>P42*100/(F77*4)</f>
        <v>0</v>
      </c>
      <c r="C123" s="4"/>
      <c r="D123" s="4">
        <f>(Q42+R42)*100/( F78)</f>
        <v>0</v>
      </c>
      <c r="E123" s="4"/>
    </row>
    <row r="124" spans="1:5" x14ac:dyDescent="0.25">
      <c r="A124" s="4" t="s">
        <v>33</v>
      </c>
      <c r="B124" s="4">
        <f>P43*100/(F77*4)</f>
        <v>16.7369985141159</v>
      </c>
      <c r="C124" s="4"/>
      <c r="D124" s="4">
        <f>(Q43+R43)*100/( F78)</f>
        <v>39.452054794520549</v>
      </c>
      <c r="E124" s="4"/>
    </row>
    <row r="125" spans="1:5" x14ac:dyDescent="0.25">
      <c r="A125" s="4" t="s">
        <v>33</v>
      </c>
      <c r="B125" s="4">
        <f>P44*100/(F77*4)</f>
        <v>33.4739970282318</v>
      </c>
      <c r="C125" s="4"/>
      <c r="D125" s="4">
        <f>(Q44+R44)*100/( F78)</f>
        <v>43.835616438356162</v>
      </c>
      <c r="E125" s="4"/>
    </row>
    <row r="126" spans="1:5" x14ac:dyDescent="0.25">
      <c r="A126" s="4" t="s">
        <v>33</v>
      </c>
      <c r="B126" s="4">
        <f>P45*100/(F77*4)</f>
        <v>16.7369985141159</v>
      </c>
      <c r="C126" s="4"/>
      <c r="D126" s="4">
        <f>(Q45+R45)*100/( F78)</f>
        <v>39.452054794520549</v>
      </c>
      <c r="E126" s="4"/>
    </row>
    <row r="127" spans="1:5" x14ac:dyDescent="0.25">
      <c r="A127" s="4" t="s">
        <v>35</v>
      </c>
      <c r="B127" s="4">
        <f>P46*100/(F77*4)</f>
        <v>0</v>
      </c>
      <c r="C127" s="4"/>
      <c r="D127" s="4">
        <f>(Q46+R46)*100/( F78)</f>
        <v>0</v>
      </c>
      <c r="E127" s="4"/>
    </row>
    <row r="128" spans="1:5" x14ac:dyDescent="0.25">
      <c r="A128" s="4" t="s">
        <v>33</v>
      </c>
      <c r="B128" s="4">
        <f>P47*100/(F77*4)</f>
        <v>16.7369985141159</v>
      </c>
      <c r="C128" s="4"/>
      <c r="D128" s="4">
        <f>(Q47+R47)*100/( F78)</f>
        <v>39.452054794520549</v>
      </c>
      <c r="E128" s="4"/>
    </row>
    <row r="129" spans="1:5" x14ac:dyDescent="0.25">
      <c r="A129" s="4" t="s">
        <v>33</v>
      </c>
      <c r="B129" s="4">
        <f>P48*100/(F77*4)</f>
        <v>33.4739970282318</v>
      </c>
      <c r="C129" s="4"/>
      <c r="D129" s="4">
        <f>(Q48+R48)*100/( F78)</f>
        <v>43.835616438356162</v>
      </c>
      <c r="E129" s="4"/>
    </row>
    <row r="130" spans="1:5" x14ac:dyDescent="0.25">
      <c r="A130" s="4" t="s">
        <v>33</v>
      </c>
      <c r="B130" s="4">
        <f>P49*100/(F77*4)</f>
        <v>16.7369985141159</v>
      </c>
      <c r="C130" s="4"/>
      <c r="D130" s="4">
        <f>(Q49+R49)*100/( F78)</f>
        <v>39.452054794520549</v>
      </c>
      <c r="E130" s="4"/>
    </row>
    <row r="131" spans="1:5" x14ac:dyDescent="0.25">
      <c r="A131" s="4" t="s">
        <v>35</v>
      </c>
      <c r="B131" s="4">
        <f>P50*100/(F77*4)</f>
        <v>0</v>
      </c>
      <c r="C131" s="4"/>
      <c r="D131" s="4">
        <f>(Q50+R50)*100/( F78)</f>
        <v>0</v>
      </c>
      <c r="E131" s="4"/>
    </row>
    <row r="132" spans="1:5" x14ac:dyDescent="0.25">
      <c r="A132" s="4" t="s">
        <v>33</v>
      </c>
      <c r="B132" s="4">
        <f>P51*100/(F77*4)</f>
        <v>16.7369985141159</v>
      </c>
      <c r="C132" s="4"/>
      <c r="D132" s="4">
        <f>(Q51+R51)*100/( F78)</f>
        <v>39.452054794520549</v>
      </c>
      <c r="E132" s="4"/>
    </row>
    <row r="133" spans="1:5" x14ac:dyDescent="0.25">
      <c r="A133" s="4" t="s">
        <v>33</v>
      </c>
      <c r="B133" s="4">
        <f>P52*100/(F77*4)</f>
        <v>33.4739970282318</v>
      </c>
      <c r="C133" s="4"/>
      <c r="D133" s="4">
        <f>(Q52+R52)*100/( F78)</f>
        <v>43.835616438356162</v>
      </c>
      <c r="E133" s="4"/>
    </row>
    <row r="134" spans="1:5" x14ac:dyDescent="0.25">
      <c r="A134" s="4" t="s">
        <v>33</v>
      </c>
      <c r="B134" s="4">
        <f>P53*100/(F77*4)</f>
        <v>16.7369985141159</v>
      </c>
      <c r="C134" s="4"/>
      <c r="D134" s="4">
        <f>(Q53+R53)*100/( F78)</f>
        <v>39.452054794520549</v>
      </c>
      <c r="E134" s="4"/>
    </row>
    <row r="135" spans="1:5" x14ac:dyDescent="0.25">
      <c r="A135" s="4" t="s">
        <v>35</v>
      </c>
      <c r="B135" s="4">
        <f>P54*100/(F77*4)</f>
        <v>0</v>
      </c>
      <c r="C135" s="4"/>
      <c r="D135" s="4">
        <f>(Q54+R54)*100/( F78)</f>
        <v>0</v>
      </c>
      <c r="E135" s="4"/>
    </row>
    <row r="136" spans="1:5" x14ac:dyDescent="0.25">
      <c r="A136" s="4" t="s">
        <v>33</v>
      </c>
      <c r="B136" s="4">
        <f>P55*100/(F77*4)</f>
        <v>16.7369985141159</v>
      </c>
      <c r="C136" s="4"/>
      <c r="D136" s="4">
        <f>(Q55+R55)*100/( F78)</f>
        <v>39.452054794520549</v>
      </c>
      <c r="E136" s="4"/>
    </row>
    <row r="137" spans="1:5" x14ac:dyDescent="0.25">
      <c r="A137" s="4" t="s">
        <v>33</v>
      </c>
      <c r="B137" s="4">
        <f>P56*100/(F77*4)</f>
        <v>33.4739970282318</v>
      </c>
      <c r="C137" s="4"/>
      <c r="D137" s="4">
        <f>(Q56+R56)*100/( F78)</f>
        <v>43.835616438356162</v>
      </c>
      <c r="E137" s="4"/>
    </row>
    <row r="138" spans="1:5" x14ac:dyDescent="0.25">
      <c r="A138" s="4" t="s">
        <v>33</v>
      </c>
      <c r="B138" s="4">
        <f>P57*100/(F77*4)</f>
        <v>16.7369985141159</v>
      </c>
      <c r="C138" s="4"/>
      <c r="D138" s="4">
        <f>(Q57+R57)*100/( F78)</f>
        <v>39.452054794520549</v>
      </c>
      <c r="E138" s="4"/>
    </row>
    <row r="139" spans="1:5" x14ac:dyDescent="0.25">
      <c r="A139" s="4" t="s">
        <v>35</v>
      </c>
      <c r="B139" s="4">
        <f>P58*100/(F77*4)</f>
        <v>0</v>
      </c>
      <c r="C139" s="4"/>
      <c r="D139" s="4">
        <f>(Q58+R58)*100/( F78)</f>
        <v>0</v>
      </c>
      <c r="E139" s="4"/>
    </row>
    <row r="140" spans="1:5" x14ac:dyDescent="0.25">
      <c r="A140" s="4" t="s">
        <v>33</v>
      </c>
      <c r="B140" s="4">
        <f>P59*100/(F77*4)</f>
        <v>16.7369985141159</v>
      </c>
      <c r="C140" s="4"/>
      <c r="D140" s="4">
        <f>(Q59+R59)*100/( F78)</f>
        <v>39.452054794520549</v>
      </c>
      <c r="E140" s="4"/>
    </row>
    <row r="141" spans="1:5" x14ac:dyDescent="0.25">
      <c r="A141" s="4" t="s">
        <v>33</v>
      </c>
      <c r="B141" s="4">
        <f>P60*100/(F77*4)</f>
        <v>16.7369985141159</v>
      </c>
      <c r="C141" s="4"/>
      <c r="D141" s="4">
        <f>(Q60+R60)*100/( F78)</f>
        <v>39.452054794520549</v>
      </c>
      <c r="E141" s="4"/>
    </row>
    <row r="142" spans="1:5" x14ac:dyDescent="0.25">
      <c r="A142" s="4" t="s">
        <v>33</v>
      </c>
      <c r="B142" s="4">
        <f>P61*100/(F77*4)</f>
        <v>16.7369985141159</v>
      </c>
      <c r="C142" s="4"/>
      <c r="D142" s="4">
        <f>(Q61+R61)*100/( F78)</f>
        <v>21.917808219178081</v>
      </c>
      <c r="E142" s="4"/>
    </row>
    <row r="143" spans="1:5" x14ac:dyDescent="0.25">
      <c r="A143" s="4" t="s">
        <v>33</v>
      </c>
      <c r="B143" s="4">
        <f>P62*100/(F77*4)</f>
        <v>16.7369985141159</v>
      </c>
      <c r="C143" s="4"/>
      <c r="D143" s="4">
        <f>(Q62+R62)*100/( F78)</f>
        <v>39.452054794520549</v>
      </c>
      <c r="E143" s="4"/>
    </row>
    <row r="144" spans="1:5" x14ac:dyDescent="0.25">
      <c r="A144" s="4" t="s">
        <v>35</v>
      </c>
      <c r="B144" s="4">
        <f>P63*100/(F77*4)</f>
        <v>0</v>
      </c>
      <c r="C144" s="4"/>
      <c r="D144" s="4">
        <f>(Q63+R63)*100/( F78)</f>
        <v>0</v>
      </c>
      <c r="E144" s="4"/>
    </row>
    <row r="145" spans="1:5" x14ac:dyDescent="0.25">
      <c r="A145" s="4" t="s">
        <v>33</v>
      </c>
      <c r="B145" s="4">
        <f>P64*100/(F77*4)</f>
        <v>16.7369985141159</v>
      </c>
      <c r="C145" s="4"/>
      <c r="D145" s="4">
        <f>(Q64+R64)*100/( F78)</f>
        <v>39.452054794520549</v>
      </c>
      <c r="E145" s="4"/>
    </row>
    <row r="146" spans="1:5" x14ac:dyDescent="0.25">
      <c r="A146" s="4" t="s">
        <v>33</v>
      </c>
      <c r="B146" s="4">
        <f>P65*100/(F77*4)</f>
        <v>66.9479940564636</v>
      </c>
      <c r="C146" s="4"/>
      <c r="D146" s="4">
        <f>(Q65+R65)*100/( F78)</f>
        <v>87.671232876712324</v>
      </c>
      <c r="E146" s="4"/>
    </row>
    <row r="147" spans="1:5" x14ac:dyDescent="0.25">
      <c r="A147" s="4" t="s">
        <v>33</v>
      </c>
      <c r="B147" s="4">
        <f>P66*100/(F77*4)</f>
        <v>16.7369985141159</v>
      </c>
      <c r="C147" s="4"/>
      <c r="D147" s="4">
        <f>(Q66+R66)*100/( F78)</f>
        <v>39.452054794520549</v>
      </c>
      <c r="E147" s="4"/>
    </row>
    <row r="148" spans="1:5" x14ac:dyDescent="0.25">
      <c r="A148" s="4" t="s">
        <v>35</v>
      </c>
      <c r="B148" s="4">
        <f>P67*100/(F77*4)</f>
        <v>0</v>
      </c>
      <c r="C148" s="4"/>
      <c r="D148" s="4">
        <f>(Q67+R67)*100/( F78)</f>
        <v>0</v>
      </c>
      <c r="E148" s="4"/>
    </row>
    <row r="149" spans="1:5" x14ac:dyDescent="0.25">
      <c r="A149" s="4" t="s">
        <v>33</v>
      </c>
      <c r="B149" s="4">
        <f>P68*100/(F77*4)</f>
        <v>16.7369985141159</v>
      </c>
      <c r="C149" s="4"/>
      <c r="D149" s="4">
        <f>(Q68+R68)*100/( F78)</f>
        <v>39.452054794520549</v>
      </c>
      <c r="E149" s="4"/>
    </row>
    <row r="150" spans="1:5" x14ac:dyDescent="0.25">
      <c r="A150" s="4" t="s">
        <v>33</v>
      </c>
      <c r="B150" s="4">
        <f>P69*100/(F77*4)</f>
        <v>4.184249628528975</v>
      </c>
      <c r="C150" s="4"/>
      <c r="D150" s="4">
        <f>(Q69+R69)*100/( F78)</f>
        <v>5.4794520547945202</v>
      </c>
      <c r="E150" s="4"/>
    </row>
    <row r="151" spans="1:5" x14ac:dyDescent="0.25">
      <c r="A151" s="4" t="s">
        <v>33</v>
      </c>
      <c r="B151" s="4">
        <f>P70*100/(F77*4)</f>
        <v>22.315998018821197</v>
      </c>
      <c r="C151" s="4"/>
      <c r="D151" s="4">
        <f>(Q70+R70)*100/( F78)</f>
        <v>52.648401826484012</v>
      </c>
      <c r="E151" s="4"/>
    </row>
    <row r="152" spans="1:5" x14ac:dyDescent="0.25">
      <c r="A152" s="4" t="s">
        <v>35</v>
      </c>
      <c r="B152" s="4">
        <f>P71*100/(F77*4)</f>
        <v>0</v>
      </c>
      <c r="C152" s="4"/>
      <c r="D152" s="4">
        <f>(Q71+R71)*100/( F78)</f>
        <v>0</v>
      </c>
      <c r="E152" s="4"/>
    </row>
  </sheetData>
  <conditionalFormatting sqref="M1:O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workbookViewId="0">
      <selection activeCell="D1" sqref="D1:E1"/>
    </sheetView>
  </sheetViews>
  <sheetFormatPr defaultRowHeight="15" x14ac:dyDescent="0.25"/>
  <cols>
    <col min="1" max="1" width="19" style="1" customWidth="1"/>
    <col min="2" max="2" width="24.28515625" style="1" customWidth="1"/>
    <col min="3" max="3" width="20.7109375" style="1" customWidth="1"/>
    <col min="4" max="4" width="29.7109375" style="1" bestFit="1" customWidth="1"/>
    <col min="5" max="5" width="19.42578125" style="1" bestFit="1" customWidth="1"/>
    <col min="6" max="9" width="9.140625" style="1"/>
    <col min="10" max="12" width="15.7109375" style="1" customWidth="1"/>
    <col min="13" max="13" width="16" style="1" customWidth="1"/>
    <col min="14" max="14" width="11.7109375" style="1" customWidth="1"/>
    <col min="15" max="15" width="16.85546875" style="1" customWidth="1"/>
    <col min="16" max="16" width="9.42578125" style="1" customWidth="1"/>
    <col min="17" max="17" width="19.5703125" style="1" bestFit="1" customWidth="1"/>
    <col min="18" max="18" width="9.140625" style="1"/>
    <col min="19" max="19" width="22.85546875" style="1" bestFit="1" customWidth="1"/>
    <col min="20" max="20" width="22.42578125" style="1" bestFit="1" customWidth="1"/>
    <col min="21" max="21" width="11" style="1" bestFit="1" customWidth="1"/>
    <col min="22" max="16384" width="9.140625" style="1"/>
  </cols>
  <sheetData>
    <row r="1" spans="1:19" x14ac:dyDescent="0.25">
      <c r="A1" s="22"/>
      <c r="B1" s="16" t="s">
        <v>0</v>
      </c>
      <c r="C1" s="16" t="s">
        <v>1</v>
      </c>
      <c r="D1" s="16" t="s">
        <v>40</v>
      </c>
      <c r="E1" s="16" t="s">
        <v>41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37</v>
      </c>
      <c r="R1" s="16" t="s">
        <v>38</v>
      </c>
      <c r="S1" s="23" t="s">
        <v>13</v>
      </c>
    </row>
    <row r="2" spans="1:19" x14ac:dyDescent="0.25">
      <c r="A2" s="24" t="s">
        <v>33</v>
      </c>
      <c r="B2" s="17">
        <v>3</v>
      </c>
      <c r="C2" s="17">
        <v>64</v>
      </c>
      <c r="D2" s="17">
        <v>1</v>
      </c>
      <c r="E2" s="17">
        <v>1</v>
      </c>
      <c r="F2" s="17">
        <v>224</v>
      </c>
      <c r="G2" s="17">
        <v>224</v>
      </c>
      <c r="H2" s="17">
        <v>112</v>
      </c>
      <c r="I2" s="17">
        <v>112</v>
      </c>
      <c r="J2" s="20">
        <v>7</v>
      </c>
      <c r="K2" s="17">
        <v>3</v>
      </c>
      <c r="L2" s="17">
        <v>3</v>
      </c>
      <c r="M2" s="17">
        <f>POWER(_xlfn.CEILING.MATH(J2/L2),2)</f>
        <v>9</v>
      </c>
      <c r="N2" s="17">
        <f>F2*G2</f>
        <v>50176</v>
      </c>
      <c r="O2" s="17">
        <f>B2*C2*K2*K2*M2/(D2*E2)</f>
        <v>15552</v>
      </c>
      <c r="P2" s="17">
        <f>D77*O2/9</f>
        <v>304128</v>
      </c>
      <c r="Q2" s="17">
        <f>0.5*J2*_xlfn.CEILING.MATH(B2/(4*D2))</f>
        <v>3.5</v>
      </c>
      <c r="R2" s="17">
        <f>(_xlfn.CEILING.MATH((J2*J2*2)/72))*B2*C2/(E2*D2)</f>
        <v>384</v>
      </c>
      <c r="S2" s="25">
        <f>B2*L2*L2*8</f>
        <v>216</v>
      </c>
    </row>
    <row r="3" spans="1:19" x14ac:dyDescent="0.25">
      <c r="A3" s="24" t="s">
        <v>34</v>
      </c>
      <c r="B3" s="17">
        <v>64</v>
      </c>
      <c r="C3" s="17">
        <v>64</v>
      </c>
      <c r="D3" s="17">
        <v>1</v>
      </c>
      <c r="E3" s="17">
        <v>16</v>
      </c>
      <c r="F3" s="17">
        <v>112</v>
      </c>
      <c r="G3" s="17">
        <v>112</v>
      </c>
      <c r="H3" s="17">
        <v>56</v>
      </c>
      <c r="I3" s="17">
        <v>56</v>
      </c>
      <c r="J3" s="19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f t="shared" ref="Q3:Q66" si="0">0.5*J3*_xlfn.CEILING.MATH(B3/(4*D3))</f>
        <v>0</v>
      </c>
      <c r="R3" s="17">
        <f>(_xlfn.CEILING.MATH((J3*J3*2)/72))*B3*C3/(E3*D3)</f>
        <v>0</v>
      </c>
      <c r="S3" s="25">
        <f>B3*L3*L3*8</f>
        <v>0</v>
      </c>
    </row>
    <row r="4" spans="1:19" x14ac:dyDescent="0.25">
      <c r="A4" s="24" t="s">
        <v>33</v>
      </c>
      <c r="B4" s="17">
        <v>64</v>
      </c>
      <c r="C4" s="17">
        <v>256</v>
      </c>
      <c r="D4" s="17">
        <v>1</v>
      </c>
      <c r="E4" s="17">
        <f t="shared" ref="E4:E12" si="1">C4/2</f>
        <v>128</v>
      </c>
      <c r="F4" s="17">
        <v>56</v>
      </c>
      <c r="G4" s="17">
        <v>56</v>
      </c>
      <c r="H4" s="17">
        <v>56</v>
      </c>
      <c r="I4" s="17">
        <v>56</v>
      </c>
      <c r="J4" s="18">
        <v>1</v>
      </c>
      <c r="K4" s="17">
        <v>3</v>
      </c>
      <c r="L4" s="17">
        <v>3</v>
      </c>
      <c r="M4" s="17">
        <f>POWER(_xlfn.CEILING.MATH(J4/L4),2)</f>
        <v>1</v>
      </c>
      <c r="N4" s="17">
        <f>F4*G4</f>
        <v>3136</v>
      </c>
      <c r="O4" s="17">
        <f>B4*C4*K4*K4*M4/(D4*E4)</f>
        <v>1152</v>
      </c>
      <c r="P4" s="17">
        <f>D77*O4/9</f>
        <v>22528</v>
      </c>
      <c r="Q4" s="17">
        <f t="shared" si="0"/>
        <v>8</v>
      </c>
      <c r="R4" s="17">
        <f>(_xlfn.CEILING.MATH((J4*J4*2)/72))*B4*C4/(E4*D4)</f>
        <v>128</v>
      </c>
      <c r="S4" s="25">
        <f>B4*L4*L4*8</f>
        <v>4608</v>
      </c>
    </row>
    <row r="5" spans="1:19" x14ac:dyDescent="0.25">
      <c r="A5" s="24" t="s">
        <v>33</v>
      </c>
      <c r="B5" s="17">
        <v>64</v>
      </c>
      <c r="C5" s="17">
        <v>64</v>
      </c>
      <c r="D5" s="17">
        <v>1</v>
      </c>
      <c r="E5" s="17">
        <v>32</v>
      </c>
      <c r="F5" s="17">
        <v>56</v>
      </c>
      <c r="G5" s="17">
        <v>56</v>
      </c>
      <c r="H5" s="17">
        <v>56</v>
      </c>
      <c r="I5" s="17">
        <v>56</v>
      </c>
      <c r="J5" s="18">
        <v>1</v>
      </c>
      <c r="K5" s="17">
        <v>3</v>
      </c>
      <c r="L5" s="17">
        <v>3</v>
      </c>
      <c r="M5" s="17">
        <f>POWER(_xlfn.CEILING.MATH(J5/L5),2)</f>
        <v>1</v>
      </c>
      <c r="N5" s="17">
        <f>F5*G5</f>
        <v>3136</v>
      </c>
      <c r="O5" s="17">
        <f>B5*C5*K5*K5*M5/(D5*E5)</f>
        <v>1152</v>
      </c>
      <c r="P5" s="17">
        <f>D77*O5/9</f>
        <v>22528</v>
      </c>
      <c r="Q5" s="17">
        <f t="shared" si="0"/>
        <v>8</v>
      </c>
      <c r="R5" s="17">
        <f>(_xlfn.CEILING.MATH((J5*J5*2)/72))*B5*C5/(E5*D5)</f>
        <v>128</v>
      </c>
      <c r="S5" s="25">
        <f>B5*L5*L5*8</f>
        <v>4608</v>
      </c>
    </row>
    <row r="6" spans="1:19" x14ac:dyDescent="0.25">
      <c r="A6" s="24" t="s">
        <v>33</v>
      </c>
      <c r="B6" s="17">
        <v>64</v>
      </c>
      <c r="C6" s="17">
        <v>64</v>
      </c>
      <c r="D6" s="17">
        <v>1</v>
      </c>
      <c r="E6" s="17">
        <f t="shared" si="1"/>
        <v>32</v>
      </c>
      <c r="F6" s="17">
        <v>56</v>
      </c>
      <c r="G6" s="17">
        <v>56</v>
      </c>
      <c r="H6" s="17">
        <v>56</v>
      </c>
      <c r="I6" s="17">
        <v>56</v>
      </c>
      <c r="J6" s="19">
        <v>3</v>
      </c>
      <c r="K6" s="17">
        <v>3</v>
      </c>
      <c r="L6" s="17">
        <v>3</v>
      </c>
      <c r="M6" s="17">
        <f>POWER(_xlfn.CEILING.MATH(J6/L6),2)</f>
        <v>1</v>
      </c>
      <c r="N6" s="17">
        <f>F6*G6</f>
        <v>3136</v>
      </c>
      <c r="O6" s="17">
        <f>B6*C6*K6*K6*M6/(D6*E6)</f>
        <v>1152</v>
      </c>
      <c r="P6" s="17">
        <f>D77*O6/9</f>
        <v>22528</v>
      </c>
      <c r="Q6" s="17">
        <f t="shared" si="0"/>
        <v>24</v>
      </c>
      <c r="R6" s="17">
        <f>(_xlfn.CEILING.MATH((J6*J6*2)/72))*B6*C6/(E6*D6*4)</f>
        <v>32</v>
      </c>
      <c r="S6" s="25">
        <f>B6*L6*L6*8</f>
        <v>4608</v>
      </c>
    </row>
    <row r="7" spans="1:19" x14ac:dyDescent="0.25">
      <c r="A7" s="24" t="s">
        <v>33</v>
      </c>
      <c r="B7" s="17">
        <v>64</v>
      </c>
      <c r="C7" s="17">
        <v>256</v>
      </c>
      <c r="D7" s="17">
        <v>1</v>
      </c>
      <c r="E7" s="17">
        <f t="shared" si="1"/>
        <v>128</v>
      </c>
      <c r="F7" s="17">
        <v>56</v>
      </c>
      <c r="G7" s="17">
        <v>56</v>
      </c>
      <c r="H7" s="17">
        <v>56</v>
      </c>
      <c r="I7" s="17">
        <v>56</v>
      </c>
      <c r="J7" s="19">
        <v>1</v>
      </c>
      <c r="K7" s="17">
        <v>3</v>
      </c>
      <c r="L7" s="17">
        <v>3</v>
      </c>
      <c r="M7" s="17">
        <f t="shared" ref="M7:M70" si="2">POWER(_xlfn.CEILING.MATH(J7/L7),2)</f>
        <v>1</v>
      </c>
      <c r="N7" s="17">
        <f t="shared" ref="N7:N70" si="3">F7*G7</f>
        <v>3136</v>
      </c>
      <c r="O7" s="17">
        <f t="shared" ref="O7:O70" si="4">B7*C7*K7*K7*M7/(D7*E7)</f>
        <v>1152</v>
      </c>
      <c r="P7" s="17">
        <f>D77*O7/9</f>
        <v>22528</v>
      </c>
      <c r="Q7" s="17">
        <f t="shared" si="0"/>
        <v>8</v>
      </c>
      <c r="R7" s="17">
        <f>(_xlfn.CEILING.MATH((J7*J7*2)/72))*B7*C7/(E7*D7)</f>
        <v>128</v>
      </c>
      <c r="S7" s="25">
        <f t="shared" ref="S7:S70" si="5">B7*L7*L7*8</f>
        <v>4608</v>
      </c>
    </row>
    <row r="8" spans="1:19" x14ac:dyDescent="0.25">
      <c r="A8" s="24" t="s">
        <v>35</v>
      </c>
      <c r="B8" s="17">
        <v>256</v>
      </c>
      <c r="C8" s="17">
        <v>256</v>
      </c>
      <c r="D8" s="17">
        <v>1</v>
      </c>
      <c r="E8" s="17">
        <f t="shared" si="1"/>
        <v>128</v>
      </c>
      <c r="F8" s="17">
        <v>56</v>
      </c>
      <c r="G8" s="17">
        <v>56</v>
      </c>
      <c r="H8" s="17">
        <v>56</v>
      </c>
      <c r="I8" s="17">
        <v>56</v>
      </c>
      <c r="J8" s="21"/>
      <c r="K8" s="17"/>
      <c r="L8" s="17"/>
      <c r="M8" s="17"/>
      <c r="N8" s="17">
        <v>0</v>
      </c>
      <c r="O8" s="17">
        <f t="shared" si="4"/>
        <v>0</v>
      </c>
      <c r="P8" s="17">
        <f>D77*O8/9</f>
        <v>0</v>
      </c>
      <c r="Q8" s="17">
        <f t="shared" si="0"/>
        <v>0</v>
      </c>
      <c r="R8" s="17">
        <f>(_xlfn.CEILING.MATH((J8*J8*2)/72))*B8*C8/(E8*D8)</f>
        <v>0</v>
      </c>
      <c r="S8" s="25">
        <f t="shared" si="5"/>
        <v>0</v>
      </c>
    </row>
    <row r="9" spans="1:19" x14ac:dyDescent="0.25">
      <c r="A9" s="24" t="s">
        <v>33</v>
      </c>
      <c r="B9" s="17">
        <v>256</v>
      </c>
      <c r="C9" s="17">
        <v>64</v>
      </c>
      <c r="D9" s="17">
        <v>4</v>
      </c>
      <c r="E9" s="17">
        <f t="shared" si="1"/>
        <v>32</v>
      </c>
      <c r="F9" s="17">
        <v>56</v>
      </c>
      <c r="G9" s="17">
        <v>56</v>
      </c>
      <c r="H9" s="17">
        <v>56</v>
      </c>
      <c r="I9" s="17">
        <v>56</v>
      </c>
      <c r="J9" s="18">
        <v>1</v>
      </c>
      <c r="K9" s="17">
        <v>3</v>
      </c>
      <c r="L9" s="17">
        <v>3</v>
      </c>
      <c r="M9" s="17">
        <f t="shared" si="2"/>
        <v>1</v>
      </c>
      <c r="N9" s="17">
        <f t="shared" si="3"/>
        <v>3136</v>
      </c>
      <c r="O9" s="17">
        <f t="shared" si="4"/>
        <v>1152</v>
      </c>
      <c r="P9" s="17">
        <f>D77*O9/9</f>
        <v>22528</v>
      </c>
      <c r="Q9" s="17">
        <f t="shared" si="0"/>
        <v>8</v>
      </c>
      <c r="R9" s="17">
        <f>(_xlfn.CEILING.MATH((J9*J9*2)/72))*B9*C9/(E9*D9)</f>
        <v>128</v>
      </c>
      <c r="S9" s="25">
        <f t="shared" si="5"/>
        <v>18432</v>
      </c>
    </row>
    <row r="10" spans="1:19" x14ac:dyDescent="0.25">
      <c r="A10" s="24" t="s">
        <v>33</v>
      </c>
      <c r="B10" s="17">
        <v>64</v>
      </c>
      <c r="C10" s="17">
        <v>64</v>
      </c>
      <c r="D10" s="17">
        <v>1</v>
      </c>
      <c r="E10" s="17">
        <f t="shared" si="1"/>
        <v>32</v>
      </c>
      <c r="F10" s="17">
        <v>56</v>
      </c>
      <c r="G10" s="17">
        <v>56</v>
      </c>
      <c r="H10" s="17">
        <v>56</v>
      </c>
      <c r="I10" s="17">
        <v>56</v>
      </c>
      <c r="J10" s="19">
        <v>3</v>
      </c>
      <c r="K10" s="17">
        <v>3</v>
      </c>
      <c r="L10" s="17">
        <v>3</v>
      </c>
      <c r="M10" s="17">
        <f t="shared" si="2"/>
        <v>1</v>
      </c>
      <c r="N10" s="17">
        <f t="shared" si="3"/>
        <v>3136</v>
      </c>
      <c r="O10" s="17">
        <f t="shared" si="4"/>
        <v>1152</v>
      </c>
      <c r="P10" s="17">
        <f>D77*O10/9</f>
        <v>22528</v>
      </c>
      <c r="Q10" s="17">
        <f t="shared" si="0"/>
        <v>24</v>
      </c>
      <c r="R10" s="17">
        <f>(_xlfn.CEILING.MATH((J10*J10*2)/72))*B10*C10/(E10*D10*4)</f>
        <v>32</v>
      </c>
      <c r="S10" s="25">
        <f t="shared" si="5"/>
        <v>4608</v>
      </c>
    </row>
    <row r="11" spans="1:19" x14ac:dyDescent="0.25">
      <c r="A11" s="24" t="s">
        <v>33</v>
      </c>
      <c r="B11" s="17">
        <v>64</v>
      </c>
      <c r="C11" s="17">
        <v>256</v>
      </c>
      <c r="D11" s="17">
        <v>1</v>
      </c>
      <c r="E11" s="17">
        <f>C11</f>
        <v>256</v>
      </c>
      <c r="F11" s="17">
        <v>56</v>
      </c>
      <c r="G11" s="17">
        <v>56</v>
      </c>
      <c r="H11" s="17">
        <v>56</v>
      </c>
      <c r="I11" s="17">
        <v>56</v>
      </c>
      <c r="J11" s="19">
        <v>1</v>
      </c>
      <c r="K11" s="17">
        <v>3</v>
      </c>
      <c r="L11" s="17">
        <v>3</v>
      </c>
      <c r="M11" s="17">
        <f t="shared" si="2"/>
        <v>1</v>
      </c>
      <c r="N11" s="17">
        <f t="shared" si="3"/>
        <v>3136</v>
      </c>
      <c r="O11" s="17">
        <f t="shared" si="4"/>
        <v>576</v>
      </c>
      <c r="P11" s="17">
        <f>D77*O11/9</f>
        <v>11264</v>
      </c>
      <c r="Q11" s="17">
        <f t="shared" si="0"/>
        <v>8</v>
      </c>
      <c r="R11" s="17">
        <f>(_xlfn.CEILING.MATH((J11*J11*2)/72))*B11*C11/(E11*D11)</f>
        <v>64</v>
      </c>
      <c r="S11" s="25">
        <f t="shared" si="5"/>
        <v>4608</v>
      </c>
    </row>
    <row r="12" spans="1:19" x14ac:dyDescent="0.25">
      <c r="A12" s="24" t="s">
        <v>35</v>
      </c>
      <c r="B12" s="17">
        <v>256</v>
      </c>
      <c r="C12" s="17">
        <v>256</v>
      </c>
      <c r="D12" s="17">
        <v>1</v>
      </c>
      <c r="E12" s="17">
        <f t="shared" si="1"/>
        <v>128</v>
      </c>
      <c r="F12" s="17">
        <v>56</v>
      </c>
      <c r="G12" s="17">
        <v>56</v>
      </c>
      <c r="H12" s="17">
        <v>56</v>
      </c>
      <c r="I12" s="17">
        <v>56</v>
      </c>
      <c r="J12" s="21"/>
      <c r="K12" s="17"/>
      <c r="L12" s="17"/>
      <c r="M12" s="17"/>
      <c r="N12" s="17">
        <v>0</v>
      </c>
      <c r="O12" s="17">
        <f t="shared" si="4"/>
        <v>0</v>
      </c>
      <c r="P12" s="17">
        <f>D77*O12/9</f>
        <v>0</v>
      </c>
      <c r="Q12" s="17">
        <f t="shared" si="0"/>
        <v>0</v>
      </c>
      <c r="R12" s="17">
        <f>(_xlfn.CEILING.MATH((J12*J12*2)/72))*B12*C12/(E12*D12)</f>
        <v>0</v>
      </c>
      <c r="S12" s="25">
        <f t="shared" si="5"/>
        <v>0</v>
      </c>
    </row>
    <row r="13" spans="1:19" x14ac:dyDescent="0.25">
      <c r="A13" s="24" t="s">
        <v>33</v>
      </c>
      <c r="B13" s="17">
        <v>256</v>
      </c>
      <c r="C13" s="17">
        <v>64</v>
      </c>
      <c r="D13" s="17">
        <v>2</v>
      </c>
      <c r="E13" s="17">
        <f>C13</f>
        <v>64</v>
      </c>
      <c r="F13" s="17">
        <v>56</v>
      </c>
      <c r="G13" s="17">
        <v>56</v>
      </c>
      <c r="H13" s="17">
        <v>56</v>
      </c>
      <c r="I13" s="17">
        <v>56</v>
      </c>
      <c r="J13" s="18">
        <v>1</v>
      </c>
      <c r="K13" s="17">
        <v>3</v>
      </c>
      <c r="L13" s="17">
        <v>3</v>
      </c>
      <c r="M13" s="17">
        <f t="shared" si="2"/>
        <v>1</v>
      </c>
      <c r="N13" s="17">
        <f t="shared" si="3"/>
        <v>3136</v>
      </c>
      <c r="O13" s="17">
        <f t="shared" si="4"/>
        <v>1152</v>
      </c>
      <c r="P13" s="17">
        <f>D77*O13/9</f>
        <v>22528</v>
      </c>
      <c r="Q13" s="17">
        <f t="shared" si="0"/>
        <v>16</v>
      </c>
      <c r="R13" s="17">
        <f>(_xlfn.CEILING.MATH((J13*J13*2)/72))*B13*C13/(E13*D13)</f>
        <v>128</v>
      </c>
      <c r="S13" s="25">
        <f t="shared" si="5"/>
        <v>18432</v>
      </c>
    </row>
    <row r="14" spans="1:19" x14ac:dyDescent="0.25">
      <c r="A14" s="24" t="s">
        <v>33</v>
      </c>
      <c r="B14" s="17">
        <v>64</v>
      </c>
      <c r="C14" s="17">
        <v>64</v>
      </c>
      <c r="D14" s="17">
        <v>1</v>
      </c>
      <c r="E14" s="17">
        <f>C14</f>
        <v>64</v>
      </c>
      <c r="F14" s="17">
        <v>56</v>
      </c>
      <c r="G14" s="17">
        <v>56</v>
      </c>
      <c r="H14" s="17">
        <v>56</v>
      </c>
      <c r="I14" s="17">
        <v>56</v>
      </c>
      <c r="J14" s="19">
        <v>3</v>
      </c>
      <c r="K14" s="17">
        <v>3</v>
      </c>
      <c r="L14" s="17">
        <v>3</v>
      </c>
      <c r="M14" s="17">
        <f t="shared" si="2"/>
        <v>1</v>
      </c>
      <c r="N14" s="17">
        <f t="shared" si="3"/>
        <v>3136</v>
      </c>
      <c r="O14" s="17">
        <f t="shared" si="4"/>
        <v>576</v>
      </c>
      <c r="P14" s="17">
        <f>D77*O14/9</f>
        <v>11264</v>
      </c>
      <c r="Q14" s="17">
        <f t="shared" si="0"/>
        <v>24</v>
      </c>
      <c r="R14" s="17">
        <f>(_xlfn.CEILING.MATH((J14*J14*2)/72))*B14*C14/(E14*D14*4)</f>
        <v>16</v>
      </c>
      <c r="S14" s="25">
        <f t="shared" si="5"/>
        <v>4608</v>
      </c>
    </row>
    <row r="15" spans="1:19" x14ac:dyDescent="0.25">
      <c r="A15" s="24" t="s">
        <v>33</v>
      </c>
      <c r="B15" s="17">
        <v>64</v>
      </c>
      <c r="C15" s="17">
        <v>256</v>
      </c>
      <c r="D15" s="17">
        <v>1</v>
      </c>
      <c r="E15" s="17">
        <f>C15</f>
        <v>256</v>
      </c>
      <c r="F15" s="17">
        <v>56</v>
      </c>
      <c r="G15" s="17">
        <v>56</v>
      </c>
      <c r="H15" s="17">
        <v>56</v>
      </c>
      <c r="I15" s="17">
        <v>56</v>
      </c>
      <c r="J15" s="19">
        <v>1</v>
      </c>
      <c r="K15" s="17">
        <v>3</v>
      </c>
      <c r="L15" s="17">
        <v>3</v>
      </c>
      <c r="M15" s="17">
        <f t="shared" si="2"/>
        <v>1</v>
      </c>
      <c r="N15" s="17">
        <f t="shared" si="3"/>
        <v>3136</v>
      </c>
      <c r="O15" s="17">
        <f t="shared" si="4"/>
        <v>576</v>
      </c>
      <c r="P15" s="17">
        <f>D77*O15/9</f>
        <v>11264</v>
      </c>
      <c r="Q15" s="17">
        <f t="shared" si="0"/>
        <v>8</v>
      </c>
      <c r="R15" s="17">
        <f>(_xlfn.CEILING.MATH((J15*J15*2)/72))*B15*C15/(E15*D15)</f>
        <v>64</v>
      </c>
      <c r="S15" s="25">
        <f t="shared" si="5"/>
        <v>4608</v>
      </c>
    </row>
    <row r="16" spans="1:19" x14ac:dyDescent="0.25">
      <c r="A16" s="24" t="s">
        <v>35</v>
      </c>
      <c r="B16" s="17">
        <v>256</v>
      </c>
      <c r="C16" s="17">
        <v>256</v>
      </c>
      <c r="D16" s="17">
        <v>1</v>
      </c>
      <c r="E16" s="17">
        <f t="shared" ref="E16:E71" si="6">C16</f>
        <v>256</v>
      </c>
      <c r="F16" s="17">
        <v>56</v>
      </c>
      <c r="G16" s="17">
        <v>56</v>
      </c>
      <c r="H16" s="17">
        <v>56</v>
      </c>
      <c r="I16" s="17">
        <v>56</v>
      </c>
      <c r="J16" s="21"/>
      <c r="K16" s="17"/>
      <c r="L16" s="17"/>
      <c r="M16" s="17"/>
      <c r="N16" s="17">
        <v>0</v>
      </c>
      <c r="O16" s="17">
        <f t="shared" si="4"/>
        <v>0</v>
      </c>
      <c r="P16" s="17">
        <f>D77*O16/9</f>
        <v>0</v>
      </c>
      <c r="Q16" s="17">
        <f t="shared" si="0"/>
        <v>0</v>
      </c>
      <c r="R16" s="17">
        <f>(_xlfn.CEILING.MATH((J16*J16*2)/72))*B16*C16/(E16*D16)</f>
        <v>0</v>
      </c>
      <c r="S16" s="25">
        <f t="shared" si="5"/>
        <v>0</v>
      </c>
    </row>
    <row r="17" spans="1:19" x14ac:dyDescent="0.25">
      <c r="A17" s="24" t="s">
        <v>33</v>
      </c>
      <c r="B17" s="17">
        <v>256</v>
      </c>
      <c r="C17" s="17">
        <v>512</v>
      </c>
      <c r="D17" s="17">
        <v>2</v>
      </c>
      <c r="E17" s="17">
        <f t="shared" si="6"/>
        <v>512</v>
      </c>
      <c r="F17" s="17">
        <v>56</v>
      </c>
      <c r="G17" s="17">
        <v>56</v>
      </c>
      <c r="H17" s="17">
        <v>28</v>
      </c>
      <c r="I17" s="17">
        <v>28</v>
      </c>
      <c r="J17" s="18">
        <v>1</v>
      </c>
      <c r="K17" s="17">
        <v>3</v>
      </c>
      <c r="L17" s="17">
        <v>3</v>
      </c>
      <c r="M17" s="17">
        <f t="shared" si="2"/>
        <v>1</v>
      </c>
      <c r="N17" s="17">
        <f t="shared" si="3"/>
        <v>3136</v>
      </c>
      <c r="O17" s="17">
        <f t="shared" si="4"/>
        <v>1152</v>
      </c>
      <c r="P17" s="17">
        <f>D77*O17/9</f>
        <v>22528</v>
      </c>
      <c r="Q17" s="17">
        <f t="shared" si="0"/>
        <v>16</v>
      </c>
      <c r="R17" s="17">
        <f>(_xlfn.CEILING.MATH((J17*J17*2)/72))*B17*C17/(E17*D17)</f>
        <v>128</v>
      </c>
      <c r="S17" s="25">
        <f t="shared" si="5"/>
        <v>18432</v>
      </c>
    </row>
    <row r="18" spans="1:19" x14ac:dyDescent="0.25">
      <c r="A18" s="24" t="s">
        <v>33</v>
      </c>
      <c r="B18" s="17">
        <v>256</v>
      </c>
      <c r="C18" s="17">
        <v>128</v>
      </c>
      <c r="D18" s="17">
        <v>2</v>
      </c>
      <c r="E18" s="17">
        <f t="shared" si="6"/>
        <v>128</v>
      </c>
      <c r="F18" s="17">
        <v>56</v>
      </c>
      <c r="G18" s="17">
        <v>56</v>
      </c>
      <c r="H18" s="17">
        <v>28</v>
      </c>
      <c r="I18" s="17">
        <v>28</v>
      </c>
      <c r="J18" s="18">
        <v>1</v>
      </c>
      <c r="K18" s="17">
        <v>3</v>
      </c>
      <c r="L18" s="17">
        <v>3</v>
      </c>
      <c r="M18" s="17">
        <f t="shared" si="2"/>
        <v>1</v>
      </c>
      <c r="N18" s="17">
        <f t="shared" si="3"/>
        <v>3136</v>
      </c>
      <c r="O18" s="17">
        <f t="shared" si="4"/>
        <v>1152</v>
      </c>
      <c r="P18" s="17">
        <f>D77*O18/9</f>
        <v>22528</v>
      </c>
      <c r="Q18" s="17">
        <f t="shared" si="0"/>
        <v>16</v>
      </c>
      <c r="R18" s="17">
        <f>(_xlfn.CEILING.MATH((J18*J18*2)/72))*B18*C18/(E18*D18)</f>
        <v>128</v>
      </c>
      <c r="S18" s="25">
        <f t="shared" si="5"/>
        <v>18432</v>
      </c>
    </row>
    <row r="19" spans="1:19" x14ac:dyDescent="0.25">
      <c r="A19" s="26" t="s">
        <v>33</v>
      </c>
      <c r="B19" s="19">
        <v>128</v>
      </c>
      <c r="C19" s="19">
        <v>128</v>
      </c>
      <c r="D19" s="17">
        <v>1</v>
      </c>
      <c r="E19" s="17">
        <f t="shared" si="6"/>
        <v>128</v>
      </c>
      <c r="F19" s="19">
        <v>28</v>
      </c>
      <c r="G19" s="19">
        <v>28</v>
      </c>
      <c r="H19" s="19">
        <v>28</v>
      </c>
      <c r="I19" s="19">
        <v>28</v>
      </c>
      <c r="J19" s="19">
        <v>3</v>
      </c>
      <c r="K19" s="17">
        <v>3</v>
      </c>
      <c r="L19" s="17">
        <v>3</v>
      </c>
      <c r="M19" s="17">
        <f t="shared" si="2"/>
        <v>1</v>
      </c>
      <c r="N19" s="17">
        <f t="shared" si="3"/>
        <v>784</v>
      </c>
      <c r="O19" s="17">
        <f t="shared" si="4"/>
        <v>1152</v>
      </c>
      <c r="P19" s="17">
        <f>D77*O19/9</f>
        <v>22528</v>
      </c>
      <c r="Q19" s="17">
        <f t="shared" si="0"/>
        <v>48</v>
      </c>
      <c r="R19" s="17">
        <f>(_xlfn.CEILING.MATH((J19*J19*2)/72))*B19*C19/(E19*D19*4)</f>
        <v>32</v>
      </c>
      <c r="S19" s="25">
        <f t="shared" si="5"/>
        <v>9216</v>
      </c>
    </row>
    <row r="20" spans="1:19" x14ac:dyDescent="0.25">
      <c r="A20" s="24" t="s">
        <v>33</v>
      </c>
      <c r="B20" s="17">
        <v>128</v>
      </c>
      <c r="C20" s="17">
        <v>512</v>
      </c>
      <c r="D20" s="17">
        <v>1</v>
      </c>
      <c r="E20" s="17">
        <f t="shared" si="6"/>
        <v>512</v>
      </c>
      <c r="F20" s="17">
        <v>28</v>
      </c>
      <c r="G20" s="17">
        <v>28</v>
      </c>
      <c r="H20" s="17">
        <v>28</v>
      </c>
      <c r="I20" s="17">
        <v>28</v>
      </c>
      <c r="J20" s="19">
        <v>1</v>
      </c>
      <c r="K20" s="17">
        <v>3</v>
      </c>
      <c r="L20" s="17">
        <v>3</v>
      </c>
      <c r="M20" s="17">
        <f t="shared" si="2"/>
        <v>1</v>
      </c>
      <c r="N20" s="17">
        <f t="shared" si="3"/>
        <v>784</v>
      </c>
      <c r="O20" s="17">
        <f t="shared" si="4"/>
        <v>1152</v>
      </c>
      <c r="P20" s="17">
        <f>D77*O20/9</f>
        <v>22528</v>
      </c>
      <c r="Q20" s="17">
        <f t="shared" si="0"/>
        <v>16</v>
      </c>
      <c r="R20" s="17">
        <f>(_xlfn.CEILING.MATH((J20*J20*2)/72))*B20*C20/(E20*D20)</f>
        <v>128</v>
      </c>
      <c r="S20" s="25">
        <f t="shared" si="5"/>
        <v>9216</v>
      </c>
    </row>
    <row r="21" spans="1:19" x14ac:dyDescent="0.25">
      <c r="A21" s="24" t="s">
        <v>35</v>
      </c>
      <c r="B21" s="17">
        <v>512</v>
      </c>
      <c r="C21" s="17">
        <v>512</v>
      </c>
      <c r="D21" s="17">
        <v>1</v>
      </c>
      <c r="E21" s="17">
        <f t="shared" si="6"/>
        <v>512</v>
      </c>
      <c r="F21" s="17">
        <v>28</v>
      </c>
      <c r="G21" s="17">
        <v>28</v>
      </c>
      <c r="H21" s="17">
        <v>28</v>
      </c>
      <c r="I21" s="17">
        <v>28</v>
      </c>
      <c r="J21" s="21"/>
      <c r="K21" s="17"/>
      <c r="L21" s="17"/>
      <c r="M21" s="17"/>
      <c r="N21" s="17">
        <v>0</v>
      </c>
      <c r="O21" s="17">
        <f t="shared" si="4"/>
        <v>0</v>
      </c>
      <c r="P21" s="17">
        <f>D77*O21/9</f>
        <v>0</v>
      </c>
      <c r="Q21" s="17">
        <f t="shared" si="0"/>
        <v>0</v>
      </c>
      <c r="R21" s="17">
        <f>(_xlfn.CEILING.MATH((J21*J21*2)/72))*B21*C21/(E21*D21)</f>
        <v>0</v>
      </c>
      <c r="S21" s="25">
        <f t="shared" si="5"/>
        <v>0</v>
      </c>
    </row>
    <row r="22" spans="1:19" x14ac:dyDescent="0.25">
      <c r="A22" s="24" t="s">
        <v>33</v>
      </c>
      <c r="B22" s="17">
        <v>512</v>
      </c>
      <c r="C22" s="17">
        <v>128</v>
      </c>
      <c r="D22" s="17">
        <v>8</v>
      </c>
      <c r="E22" s="17">
        <v>64</v>
      </c>
      <c r="F22" s="17">
        <v>28</v>
      </c>
      <c r="G22" s="17">
        <v>28</v>
      </c>
      <c r="H22" s="17">
        <v>28</v>
      </c>
      <c r="I22" s="17">
        <v>28</v>
      </c>
      <c r="J22" s="18">
        <v>1</v>
      </c>
      <c r="K22" s="17">
        <v>3</v>
      </c>
      <c r="L22" s="17">
        <v>3</v>
      </c>
      <c r="M22" s="17">
        <f t="shared" si="2"/>
        <v>1</v>
      </c>
      <c r="N22" s="17">
        <f t="shared" si="3"/>
        <v>784</v>
      </c>
      <c r="O22" s="17">
        <f t="shared" si="4"/>
        <v>1152</v>
      </c>
      <c r="P22" s="17">
        <f>D77*O22/9</f>
        <v>22528</v>
      </c>
      <c r="Q22" s="17">
        <f t="shared" si="0"/>
        <v>8</v>
      </c>
      <c r="R22" s="17">
        <f>(_xlfn.CEILING.MATH((J22*J22*2)/72))*B22*C22/(E22*D22)</f>
        <v>128</v>
      </c>
      <c r="S22" s="25">
        <f t="shared" si="5"/>
        <v>36864</v>
      </c>
    </row>
    <row r="23" spans="1:19" x14ac:dyDescent="0.25">
      <c r="A23" s="24" t="s">
        <v>33</v>
      </c>
      <c r="B23" s="17">
        <v>128</v>
      </c>
      <c r="C23" s="17">
        <v>128</v>
      </c>
      <c r="D23" s="17">
        <v>1</v>
      </c>
      <c r="E23" s="17">
        <f t="shared" si="6"/>
        <v>128</v>
      </c>
      <c r="F23" s="17">
        <v>28</v>
      </c>
      <c r="G23" s="17">
        <v>28</v>
      </c>
      <c r="H23" s="17">
        <v>28</v>
      </c>
      <c r="I23" s="17">
        <v>28</v>
      </c>
      <c r="J23" s="19">
        <v>3</v>
      </c>
      <c r="K23" s="17">
        <v>3</v>
      </c>
      <c r="L23" s="17">
        <v>3</v>
      </c>
      <c r="M23" s="17">
        <f t="shared" si="2"/>
        <v>1</v>
      </c>
      <c r="N23" s="17">
        <f t="shared" si="3"/>
        <v>784</v>
      </c>
      <c r="O23" s="17">
        <f t="shared" si="4"/>
        <v>1152</v>
      </c>
      <c r="P23" s="17">
        <f>D77*O23/9</f>
        <v>22528</v>
      </c>
      <c r="Q23" s="17">
        <f t="shared" si="0"/>
        <v>48</v>
      </c>
      <c r="R23" s="17">
        <f>(_xlfn.CEILING.MATH((J23*J23*2)/72))*B23*C23/(E23*D23*4)</f>
        <v>32</v>
      </c>
      <c r="S23" s="25">
        <f t="shared" si="5"/>
        <v>9216</v>
      </c>
    </row>
    <row r="24" spans="1:19" x14ac:dyDescent="0.25">
      <c r="A24" s="24" t="s">
        <v>33</v>
      </c>
      <c r="B24" s="17">
        <v>128</v>
      </c>
      <c r="C24" s="17">
        <v>512</v>
      </c>
      <c r="D24" s="17">
        <v>1</v>
      </c>
      <c r="E24" s="17">
        <f t="shared" si="6"/>
        <v>512</v>
      </c>
      <c r="F24" s="17">
        <v>28</v>
      </c>
      <c r="G24" s="17">
        <v>28</v>
      </c>
      <c r="H24" s="17">
        <v>28</v>
      </c>
      <c r="I24" s="17">
        <v>28</v>
      </c>
      <c r="J24" s="19">
        <v>1</v>
      </c>
      <c r="K24" s="17">
        <v>3</v>
      </c>
      <c r="L24" s="17">
        <v>3</v>
      </c>
      <c r="M24" s="17">
        <f t="shared" si="2"/>
        <v>1</v>
      </c>
      <c r="N24" s="17">
        <f t="shared" si="3"/>
        <v>784</v>
      </c>
      <c r="O24" s="17">
        <f t="shared" si="4"/>
        <v>1152</v>
      </c>
      <c r="P24" s="17">
        <f>D77*O24/9</f>
        <v>22528</v>
      </c>
      <c r="Q24" s="17">
        <f t="shared" si="0"/>
        <v>16</v>
      </c>
      <c r="R24" s="17">
        <f>(_xlfn.CEILING.MATH((J24*J24*2)/72))*B24*C24/(E24*D24)</f>
        <v>128</v>
      </c>
      <c r="S24" s="25">
        <f t="shared" si="5"/>
        <v>9216</v>
      </c>
    </row>
    <row r="25" spans="1:19" x14ac:dyDescent="0.25">
      <c r="A25" s="24" t="s">
        <v>35</v>
      </c>
      <c r="B25" s="17">
        <v>512</v>
      </c>
      <c r="C25" s="17">
        <v>512</v>
      </c>
      <c r="D25" s="17">
        <v>1</v>
      </c>
      <c r="E25" s="17">
        <f t="shared" si="6"/>
        <v>512</v>
      </c>
      <c r="F25" s="17">
        <v>28</v>
      </c>
      <c r="G25" s="17">
        <v>28</v>
      </c>
      <c r="H25" s="17">
        <v>28</v>
      </c>
      <c r="I25" s="17">
        <v>28</v>
      </c>
      <c r="J25" s="21"/>
      <c r="K25" s="17"/>
      <c r="L25" s="17"/>
      <c r="M25" s="17"/>
      <c r="N25" s="17">
        <v>0</v>
      </c>
      <c r="O25" s="17">
        <f t="shared" si="4"/>
        <v>0</v>
      </c>
      <c r="P25" s="17">
        <f>D77*O25/9</f>
        <v>0</v>
      </c>
      <c r="Q25" s="17">
        <f t="shared" si="0"/>
        <v>0</v>
      </c>
      <c r="R25" s="17">
        <f>(_xlfn.CEILING.MATH((J25*J25*2)/72))*B25*C25/(E25*D25)</f>
        <v>0</v>
      </c>
      <c r="S25" s="25">
        <f t="shared" si="5"/>
        <v>0</v>
      </c>
    </row>
    <row r="26" spans="1:19" x14ac:dyDescent="0.25">
      <c r="A26" s="24" t="s">
        <v>33</v>
      </c>
      <c r="B26" s="17">
        <v>512</v>
      </c>
      <c r="C26" s="17">
        <v>128</v>
      </c>
      <c r="D26" s="17">
        <v>4</v>
      </c>
      <c r="E26" s="17">
        <f t="shared" si="6"/>
        <v>128</v>
      </c>
      <c r="F26" s="17">
        <v>28</v>
      </c>
      <c r="G26" s="17">
        <v>28</v>
      </c>
      <c r="H26" s="17">
        <v>28</v>
      </c>
      <c r="I26" s="17">
        <v>28</v>
      </c>
      <c r="J26" s="18">
        <v>1</v>
      </c>
      <c r="K26" s="17">
        <v>3</v>
      </c>
      <c r="L26" s="17">
        <v>3</v>
      </c>
      <c r="M26" s="17">
        <f t="shared" si="2"/>
        <v>1</v>
      </c>
      <c r="N26" s="17">
        <f t="shared" si="3"/>
        <v>784</v>
      </c>
      <c r="O26" s="17">
        <f t="shared" si="4"/>
        <v>1152</v>
      </c>
      <c r="P26" s="17">
        <f>D77*O26/9</f>
        <v>22528</v>
      </c>
      <c r="Q26" s="17">
        <f t="shared" si="0"/>
        <v>16</v>
      </c>
      <c r="R26" s="17">
        <f>(_xlfn.CEILING.MATH((J26*J26*2)/72))*B26*C26/(E26*D26)</f>
        <v>128</v>
      </c>
      <c r="S26" s="25">
        <f t="shared" si="5"/>
        <v>36864</v>
      </c>
    </row>
    <row r="27" spans="1:19" x14ac:dyDescent="0.25">
      <c r="A27" s="24" t="s">
        <v>33</v>
      </c>
      <c r="B27" s="17">
        <v>128</v>
      </c>
      <c r="C27" s="17">
        <v>128</v>
      </c>
      <c r="D27" s="17">
        <v>1</v>
      </c>
      <c r="E27" s="17">
        <f t="shared" si="6"/>
        <v>128</v>
      </c>
      <c r="F27" s="17">
        <v>28</v>
      </c>
      <c r="G27" s="17">
        <v>28</v>
      </c>
      <c r="H27" s="17">
        <v>28</v>
      </c>
      <c r="I27" s="17">
        <v>28</v>
      </c>
      <c r="J27" s="19">
        <v>3</v>
      </c>
      <c r="K27" s="17">
        <v>3</v>
      </c>
      <c r="L27" s="17">
        <v>3</v>
      </c>
      <c r="M27" s="17">
        <f t="shared" si="2"/>
        <v>1</v>
      </c>
      <c r="N27" s="17">
        <f t="shared" si="3"/>
        <v>784</v>
      </c>
      <c r="O27" s="17">
        <f t="shared" si="4"/>
        <v>1152</v>
      </c>
      <c r="P27" s="17">
        <f>D77*O27/9</f>
        <v>22528</v>
      </c>
      <c r="Q27" s="17">
        <f t="shared" si="0"/>
        <v>48</v>
      </c>
      <c r="R27" s="17">
        <f>(_xlfn.CEILING.MATH((J27*J27*2)/72))*B27*C27/(E27*D27*4)</f>
        <v>32</v>
      </c>
      <c r="S27" s="25">
        <f t="shared" si="5"/>
        <v>9216</v>
      </c>
    </row>
    <row r="28" spans="1:19" x14ac:dyDescent="0.25">
      <c r="A28" s="24" t="s">
        <v>33</v>
      </c>
      <c r="B28" s="17">
        <v>128</v>
      </c>
      <c r="C28" s="17">
        <v>512</v>
      </c>
      <c r="D28" s="17">
        <v>1</v>
      </c>
      <c r="E28" s="17">
        <f t="shared" si="6"/>
        <v>512</v>
      </c>
      <c r="F28" s="17">
        <v>28</v>
      </c>
      <c r="G28" s="17">
        <v>28</v>
      </c>
      <c r="H28" s="17">
        <v>28</v>
      </c>
      <c r="I28" s="17">
        <v>28</v>
      </c>
      <c r="J28" s="19">
        <v>1</v>
      </c>
      <c r="K28" s="17">
        <v>3</v>
      </c>
      <c r="L28" s="17">
        <v>3</v>
      </c>
      <c r="M28" s="17">
        <f t="shared" si="2"/>
        <v>1</v>
      </c>
      <c r="N28" s="17">
        <f t="shared" si="3"/>
        <v>784</v>
      </c>
      <c r="O28" s="17">
        <f t="shared" si="4"/>
        <v>1152</v>
      </c>
      <c r="P28" s="17">
        <f>D77*O28/9</f>
        <v>22528</v>
      </c>
      <c r="Q28" s="17">
        <f t="shared" si="0"/>
        <v>16</v>
      </c>
      <c r="R28" s="17">
        <f>(_xlfn.CEILING.MATH((J28*J28*2)/72))*B28*C28/(E28*D28)</f>
        <v>128</v>
      </c>
      <c r="S28" s="25">
        <f t="shared" si="5"/>
        <v>9216</v>
      </c>
    </row>
    <row r="29" spans="1:19" x14ac:dyDescent="0.25">
      <c r="A29" s="24" t="s">
        <v>35</v>
      </c>
      <c r="B29" s="17">
        <v>512</v>
      </c>
      <c r="C29" s="17">
        <v>512</v>
      </c>
      <c r="D29" s="17">
        <v>2</v>
      </c>
      <c r="E29" s="17">
        <f t="shared" si="6"/>
        <v>512</v>
      </c>
      <c r="F29" s="17">
        <v>28</v>
      </c>
      <c r="G29" s="17">
        <v>28</v>
      </c>
      <c r="H29" s="17">
        <v>28</v>
      </c>
      <c r="I29" s="17">
        <v>28</v>
      </c>
      <c r="J29" s="21"/>
      <c r="K29" s="17"/>
      <c r="L29" s="17"/>
      <c r="M29" s="17"/>
      <c r="N29" s="17">
        <v>0</v>
      </c>
      <c r="O29" s="17">
        <v>0</v>
      </c>
      <c r="P29" s="17">
        <v>0</v>
      </c>
      <c r="Q29" s="17">
        <f t="shared" si="0"/>
        <v>0</v>
      </c>
      <c r="R29" s="17">
        <f>(_xlfn.CEILING.MATH((J29*J29*2)/72))*B29*C29/(E29*D29)</f>
        <v>0</v>
      </c>
      <c r="S29" s="25">
        <v>0</v>
      </c>
    </row>
    <row r="30" spans="1:19" x14ac:dyDescent="0.25">
      <c r="A30" s="24" t="s">
        <v>33</v>
      </c>
      <c r="B30" s="17">
        <v>512</v>
      </c>
      <c r="C30" s="17">
        <v>128</v>
      </c>
      <c r="D30" s="17">
        <v>4</v>
      </c>
      <c r="E30" s="17">
        <f t="shared" si="6"/>
        <v>128</v>
      </c>
      <c r="F30" s="17">
        <v>28</v>
      </c>
      <c r="G30" s="17">
        <v>28</v>
      </c>
      <c r="H30" s="17">
        <v>28</v>
      </c>
      <c r="I30" s="17">
        <v>28</v>
      </c>
      <c r="J30" s="18">
        <v>1</v>
      </c>
      <c r="K30" s="17">
        <v>3</v>
      </c>
      <c r="L30" s="17">
        <v>3</v>
      </c>
      <c r="M30" s="17">
        <f t="shared" si="2"/>
        <v>1</v>
      </c>
      <c r="N30" s="17">
        <f t="shared" si="3"/>
        <v>784</v>
      </c>
      <c r="O30" s="17">
        <f t="shared" si="4"/>
        <v>1152</v>
      </c>
      <c r="P30" s="17">
        <f>D77*O30/9</f>
        <v>22528</v>
      </c>
      <c r="Q30" s="17">
        <f t="shared" si="0"/>
        <v>16</v>
      </c>
      <c r="R30" s="17">
        <f>(_xlfn.CEILING.MATH((J30*J30*2)/72))*B30*C30/(E30*D30)</f>
        <v>128</v>
      </c>
      <c r="S30" s="25">
        <f t="shared" si="5"/>
        <v>36864</v>
      </c>
    </row>
    <row r="31" spans="1:19" x14ac:dyDescent="0.25">
      <c r="A31" s="24" t="s">
        <v>33</v>
      </c>
      <c r="B31" s="17">
        <v>128</v>
      </c>
      <c r="C31" s="17">
        <v>128</v>
      </c>
      <c r="D31" s="17">
        <v>2</v>
      </c>
      <c r="E31" s="17">
        <f t="shared" si="6"/>
        <v>128</v>
      </c>
      <c r="F31" s="17">
        <v>28</v>
      </c>
      <c r="G31" s="17">
        <v>28</v>
      </c>
      <c r="H31" s="17">
        <v>28</v>
      </c>
      <c r="I31" s="17">
        <v>28</v>
      </c>
      <c r="J31" s="19">
        <v>3</v>
      </c>
      <c r="K31" s="17">
        <v>3</v>
      </c>
      <c r="L31" s="17">
        <v>3</v>
      </c>
      <c r="M31" s="17">
        <f t="shared" si="2"/>
        <v>1</v>
      </c>
      <c r="N31" s="17">
        <f t="shared" si="3"/>
        <v>784</v>
      </c>
      <c r="O31" s="17">
        <f t="shared" si="4"/>
        <v>576</v>
      </c>
      <c r="P31" s="17">
        <f>D77*O31/9</f>
        <v>11264</v>
      </c>
      <c r="Q31" s="17">
        <f t="shared" si="0"/>
        <v>24</v>
      </c>
      <c r="R31" s="17">
        <f>(_xlfn.CEILING.MATH((J31*J31*2)/72))*B31*C31/(E31*D31*4)</f>
        <v>16</v>
      </c>
      <c r="S31" s="25">
        <f t="shared" si="5"/>
        <v>9216</v>
      </c>
    </row>
    <row r="32" spans="1:19" x14ac:dyDescent="0.25">
      <c r="A32" s="24" t="s">
        <v>33</v>
      </c>
      <c r="B32" s="17">
        <v>128</v>
      </c>
      <c r="C32" s="17">
        <v>512</v>
      </c>
      <c r="D32" s="17">
        <v>1</v>
      </c>
      <c r="E32" s="17">
        <f t="shared" si="6"/>
        <v>512</v>
      </c>
      <c r="F32" s="17">
        <v>28</v>
      </c>
      <c r="G32" s="17">
        <v>28</v>
      </c>
      <c r="H32" s="17">
        <v>28</v>
      </c>
      <c r="I32" s="17">
        <v>28</v>
      </c>
      <c r="J32" s="19">
        <v>1</v>
      </c>
      <c r="K32" s="17">
        <v>3</v>
      </c>
      <c r="L32" s="17">
        <v>3</v>
      </c>
      <c r="M32" s="17">
        <f t="shared" si="2"/>
        <v>1</v>
      </c>
      <c r="N32" s="17">
        <f t="shared" si="3"/>
        <v>784</v>
      </c>
      <c r="O32" s="17">
        <f t="shared" si="4"/>
        <v>1152</v>
      </c>
      <c r="P32" s="17">
        <f>D77*O32/9</f>
        <v>22528</v>
      </c>
      <c r="Q32" s="17">
        <f t="shared" si="0"/>
        <v>16</v>
      </c>
      <c r="R32" s="17">
        <f>(_xlfn.CEILING.MATH((J32*J32*2)/72))*B32*C32/(E32*D32)</f>
        <v>128</v>
      </c>
      <c r="S32" s="25">
        <f t="shared" si="5"/>
        <v>9216</v>
      </c>
    </row>
    <row r="33" spans="1:19" x14ac:dyDescent="0.25">
      <c r="A33" s="24" t="s">
        <v>35</v>
      </c>
      <c r="B33" s="17">
        <v>512</v>
      </c>
      <c r="C33" s="17">
        <v>512</v>
      </c>
      <c r="D33" s="17">
        <v>2</v>
      </c>
      <c r="E33" s="17">
        <f t="shared" si="6"/>
        <v>512</v>
      </c>
      <c r="F33" s="17">
        <v>28</v>
      </c>
      <c r="G33" s="17">
        <v>28</v>
      </c>
      <c r="H33" s="17">
        <v>28</v>
      </c>
      <c r="I33" s="17">
        <v>28</v>
      </c>
      <c r="J33" s="21"/>
      <c r="K33" s="17"/>
      <c r="L33" s="17"/>
      <c r="M33" s="17"/>
      <c r="N33" s="17">
        <v>0</v>
      </c>
      <c r="O33" s="17">
        <f t="shared" si="4"/>
        <v>0</v>
      </c>
      <c r="P33" s="17">
        <f>D77*O33/9</f>
        <v>0</v>
      </c>
      <c r="Q33" s="17">
        <f t="shared" si="0"/>
        <v>0</v>
      </c>
      <c r="R33" s="17">
        <f>(_xlfn.CEILING.MATH((J33*J33*2)/72))*B33*C33/(E33*D33)</f>
        <v>0</v>
      </c>
      <c r="S33" s="25">
        <f t="shared" si="5"/>
        <v>0</v>
      </c>
    </row>
    <row r="34" spans="1:19" x14ac:dyDescent="0.25">
      <c r="A34" s="24" t="s">
        <v>33</v>
      </c>
      <c r="B34" s="17">
        <v>512</v>
      </c>
      <c r="C34" s="17">
        <v>1024</v>
      </c>
      <c r="D34" s="17">
        <v>4</v>
      </c>
      <c r="E34" s="17">
        <f t="shared" si="6"/>
        <v>1024</v>
      </c>
      <c r="F34" s="17">
        <v>28</v>
      </c>
      <c r="G34" s="17">
        <v>28</v>
      </c>
      <c r="H34" s="17">
        <v>14</v>
      </c>
      <c r="I34" s="17">
        <v>14</v>
      </c>
      <c r="J34" s="18">
        <v>1</v>
      </c>
      <c r="K34" s="17">
        <v>3</v>
      </c>
      <c r="L34" s="17">
        <v>3</v>
      </c>
      <c r="M34" s="17">
        <f t="shared" si="2"/>
        <v>1</v>
      </c>
      <c r="N34" s="17">
        <f t="shared" si="3"/>
        <v>784</v>
      </c>
      <c r="O34" s="17">
        <f t="shared" si="4"/>
        <v>1152</v>
      </c>
      <c r="P34" s="17">
        <f>D77*O34/9</f>
        <v>22528</v>
      </c>
      <c r="Q34" s="17">
        <f t="shared" si="0"/>
        <v>16</v>
      </c>
      <c r="R34" s="17">
        <f>(_xlfn.CEILING.MATH((J34*J34*2)/72))*B34*C34/(E34*D34)</f>
        <v>128</v>
      </c>
      <c r="S34" s="25">
        <f t="shared" si="5"/>
        <v>36864</v>
      </c>
    </row>
    <row r="35" spans="1:19" x14ac:dyDescent="0.25">
      <c r="A35" s="24" t="s">
        <v>33</v>
      </c>
      <c r="B35" s="17">
        <v>512</v>
      </c>
      <c r="C35" s="17">
        <v>256</v>
      </c>
      <c r="D35" s="17">
        <v>4</v>
      </c>
      <c r="E35" s="17">
        <f t="shared" si="6"/>
        <v>256</v>
      </c>
      <c r="F35" s="17">
        <v>28</v>
      </c>
      <c r="G35" s="17">
        <v>28</v>
      </c>
      <c r="H35" s="17">
        <v>14</v>
      </c>
      <c r="I35" s="17">
        <v>14</v>
      </c>
      <c r="J35" s="18">
        <v>1</v>
      </c>
      <c r="K35" s="17">
        <v>3</v>
      </c>
      <c r="L35" s="17">
        <v>3</v>
      </c>
      <c r="M35" s="17">
        <f t="shared" si="2"/>
        <v>1</v>
      </c>
      <c r="N35" s="17">
        <f t="shared" si="3"/>
        <v>784</v>
      </c>
      <c r="O35" s="17">
        <f t="shared" si="4"/>
        <v>1152</v>
      </c>
      <c r="P35" s="17">
        <f>D77*O35/9</f>
        <v>22528</v>
      </c>
      <c r="Q35" s="17">
        <f t="shared" si="0"/>
        <v>16</v>
      </c>
      <c r="R35" s="17">
        <f>(_xlfn.CEILING.MATH((J35*J35*2)/72))*B35*C35/(E35*D35)</f>
        <v>128</v>
      </c>
      <c r="S35" s="25">
        <f t="shared" si="5"/>
        <v>36864</v>
      </c>
    </row>
    <row r="36" spans="1:19" x14ac:dyDescent="0.25">
      <c r="A36" s="24" t="s">
        <v>33</v>
      </c>
      <c r="B36" s="17">
        <v>256</v>
      </c>
      <c r="C36" s="17">
        <v>256</v>
      </c>
      <c r="D36" s="17">
        <v>2</v>
      </c>
      <c r="E36" s="17">
        <f t="shared" si="6"/>
        <v>256</v>
      </c>
      <c r="F36" s="17">
        <v>14</v>
      </c>
      <c r="G36" s="17">
        <v>14</v>
      </c>
      <c r="H36" s="17">
        <v>14</v>
      </c>
      <c r="I36" s="17">
        <v>14</v>
      </c>
      <c r="J36" s="19">
        <v>3</v>
      </c>
      <c r="K36" s="17">
        <v>3</v>
      </c>
      <c r="L36" s="17">
        <v>3</v>
      </c>
      <c r="M36" s="17">
        <f t="shared" si="2"/>
        <v>1</v>
      </c>
      <c r="N36" s="17">
        <f t="shared" si="3"/>
        <v>196</v>
      </c>
      <c r="O36" s="17">
        <f t="shared" si="4"/>
        <v>1152</v>
      </c>
      <c r="P36" s="17">
        <f>D77*O36/9</f>
        <v>22528</v>
      </c>
      <c r="Q36" s="17">
        <f t="shared" si="0"/>
        <v>48</v>
      </c>
      <c r="R36" s="17">
        <f>(_xlfn.CEILING.MATH((J36*J36*2)/72))*B36*C36/(E36*D36*4)</f>
        <v>32</v>
      </c>
      <c r="S36" s="25">
        <f t="shared" si="5"/>
        <v>18432</v>
      </c>
    </row>
    <row r="37" spans="1:19" x14ac:dyDescent="0.25">
      <c r="A37" s="24" t="s">
        <v>33</v>
      </c>
      <c r="B37" s="17">
        <v>256</v>
      </c>
      <c r="C37" s="17">
        <v>1024</v>
      </c>
      <c r="D37" s="17">
        <v>2</v>
      </c>
      <c r="E37" s="17">
        <f t="shared" si="6"/>
        <v>1024</v>
      </c>
      <c r="F37" s="17">
        <v>14</v>
      </c>
      <c r="G37" s="17">
        <v>14</v>
      </c>
      <c r="H37" s="17">
        <v>14</v>
      </c>
      <c r="I37" s="17">
        <v>14</v>
      </c>
      <c r="J37" s="19">
        <v>1</v>
      </c>
      <c r="K37" s="17">
        <v>3</v>
      </c>
      <c r="L37" s="17">
        <v>3</v>
      </c>
      <c r="M37" s="17">
        <f t="shared" si="2"/>
        <v>1</v>
      </c>
      <c r="N37" s="17">
        <f t="shared" si="3"/>
        <v>196</v>
      </c>
      <c r="O37" s="17">
        <f t="shared" si="4"/>
        <v>1152</v>
      </c>
      <c r="P37" s="17">
        <f>D77*O37/9</f>
        <v>22528</v>
      </c>
      <c r="Q37" s="17">
        <f t="shared" si="0"/>
        <v>16</v>
      </c>
      <c r="R37" s="17">
        <f>(_xlfn.CEILING.MATH((J37*J37*2)/72))*B37*C37/(E37*D37)</f>
        <v>128</v>
      </c>
      <c r="S37" s="25">
        <f t="shared" si="5"/>
        <v>18432</v>
      </c>
    </row>
    <row r="38" spans="1:19" x14ac:dyDescent="0.25">
      <c r="A38" s="24" t="s">
        <v>35</v>
      </c>
      <c r="B38" s="17">
        <v>1024</v>
      </c>
      <c r="C38" s="17">
        <v>1024</v>
      </c>
      <c r="D38" s="17">
        <v>4</v>
      </c>
      <c r="E38" s="17">
        <f t="shared" si="6"/>
        <v>1024</v>
      </c>
      <c r="F38" s="17">
        <v>14</v>
      </c>
      <c r="G38" s="17">
        <v>14</v>
      </c>
      <c r="H38" s="17">
        <v>14</v>
      </c>
      <c r="I38" s="17">
        <v>14</v>
      </c>
      <c r="J38" s="21"/>
      <c r="K38" s="17"/>
      <c r="L38" s="17"/>
      <c r="M38" s="17"/>
      <c r="N38" s="17">
        <v>0</v>
      </c>
      <c r="O38" s="17">
        <f t="shared" si="4"/>
        <v>0</v>
      </c>
      <c r="P38" s="17">
        <f>D77*O38/9</f>
        <v>0</v>
      </c>
      <c r="Q38" s="17">
        <f t="shared" si="0"/>
        <v>0</v>
      </c>
      <c r="R38" s="17">
        <f>(_xlfn.CEILING.MATH((J38*J38*2)/72))*B38*C38/(E38*D38)</f>
        <v>0</v>
      </c>
      <c r="S38" s="25">
        <f t="shared" si="5"/>
        <v>0</v>
      </c>
    </row>
    <row r="39" spans="1:19" x14ac:dyDescent="0.25">
      <c r="A39" s="24" t="s">
        <v>33</v>
      </c>
      <c r="B39" s="17">
        <v>1024</v>
      </c>
      <c r="C39" s="17">
        <v>256</v>
      </c>
      <c r="D39" s="17">
        <v>8</v>
      </c>
      <c r="E39" s="17">
        <f t="shared" si="6"/>
        <v>256</v>
      </c>
      <c r="F39" s="17">
        <v>14</v>
      </c>
      <c r="G39" s="17">
        <v>14</v>
      </c>
      <c r="H39" s="17">
        <v>14</v>
      </c>
      <c r="I39" s="17">
        <v>14</v>
      </c>
      <c r="J39" s="18">
        <v>1</v>
      </c>
      <c r="K39" s="17">
        <v>3</v>
      </c>
      <c r="L39" s="17">
        <v>3</v>
      </c>
      <c r="M39" s="17">
        <f t="shared" si="2"/>
        <v>1</v>
      </c>
      <c r="N39" s="17">
        <f t="shared" si="3"/>
        <v>196</v>
      </c>
      <c r="O39" s="17">
        <f t="shared" si="4"/>
        <v>1152</v>
      </c>
      <c r="P39" s="17">
        <f>D77*O39/9</f>
        <v>22528</v>
      </c>
      <c r="Q39" s="17">
        <f t="shared" si="0"/>
        <v>16</v>
      </c>
      <c r="R39" s="17">
        <f>(_xlfn.CEILING.MATH((J39*J39*2)/72))*B39*C39/(E39*D39)</f>
        <v>128</v>
      </c>
      <c r="S39" s="25">
        <f t="shared" si="5"/>
        <v>73728</v>
      </c>
    </row>
    <row r="40" spans="1:19" x14ac:dyDescent="0.25">
      <c r="A40" s="24" t="s">
        <v>33</v>
      </c>
      <c r="B40" s="17">
        <v>256</v>
      </c>
      <c r="C40" s="17">
        <v>256</v>
      </c>
      <c r="D40" s="17">
        <v>1</v>
      </c>
      <c r="E40" s="17">
        <f t="shared" si="6"/>
        <v>256</v>
      </c>
      <c r="F40" s="17">
        <v>14</v>
      </c>
      <c r="G40" s="17">
        <v>14</v>
      </c>
      <c r="H40" s="17">
        <v>14</v>
      </c>
      <c r="I40" s="17">
        <v>14</v>
      </c>
      <c r="J40" s="19">
        <v>3</v>
      </c>
      <c r="K40" s="17">
        <v>3</v>
      </c>
      <c r="L40" s="17">
        <v>3</v>
      </c>
      <c r="M40" s="17">
        <f t="shared" si="2"/>
        <v>1</v>
      </c>
      <c r="N40" s="17">
        <f t="shared" si="3"/>
        <v>196</v>
      </c>
      <c r="O40" s="17">
        <f t="shared" si="4"/>
        <v>2304</v>
      </c>
      <c r="P40" s="17">
        <f>D77*O40/9</f>
        <v>45056</v>
      </c>
      <c r="Q40" s="17">
        <f t="shared" si="0"/>
        <v>96</v>
      </c>
      <c r="R40" s="17">
        <f>(_xlfn.CEILING.MATH((J40*J40*2)/72))*B40*C40/(E40*D40*4)</f>
        <v>64</v>
      </c>
      <c r="S40" s="25">
        <f t="shared" si="5"/>
        <v>18432</v>
      </c>
    </row>
    <row r="41" spans="1:19" x14ac:dyDescent="0.25">
      <c r="A41" s="24" t="s">
        <v>33</v>
      </c>
      <c r="B41" s="17">
        <v>256</v>
      </c>
      <c r="C41" s="17">
        <v>1024</v>
      </c>
      <c r="D41" s="17">
        <v>2</v>
      </c>
      <c r="E41" s="17">
        <f t="shared" si="6"/>
        <v>1024</v>
      </c>
      <c r="F41" s="17">
        <v>14</v>
      </c>
      <c r="G41" s="17">
        <v>14</v>
      </c>
      <c r="H41" s="17">
        <v>14</v>
      </c>
      <c r="I41" s="17">
        <v>14</v>
      </c>
      <c r="J41" s="19">
        <v>1</v>
      </c>
      <c r="K41" s="17">
        <v>3</v>
      </c>
      <c r="L41" s="17">
        <v>3</v>
      </c>
      <c r="M41" s="17">
        <f t="shared" si="2"/>
        <v>1</v>
      </c>
      <c r="N41" s="17">
        <f t="shared" si="3"/>
        <v>196</v>
      </c>
      <c r="O41" s="17">
        <f t="shared" si="4"/>
        <v>1152</v>
      </c>
      <c r="P41" s="17">
        <f>D77*O41/9</f>
        <v>22528</v>
      </c>
      <c r="Q41" s="17">
        <f t="shared" si="0"/>
        <v>16</v>
      </c>
      <c r="R41" s="17">
        <f>(_xlfn.CEILING.MATH((J41*J41*2)/72))*B41*C41/(E41*D41)</f>
        <v>128</v>
      </c>
      <c r="S41" s="25">
        <f t="shared" si="5"/>
        <v>18432</v>
      </c>
    </row>
    <row r="42" spans="1:19" x14ac:dyDescent="0.25">
      <c r="A42" s="24" t="s">
        <v>35</v>
      </c>
      <c r="B42" s="17">
        <v>1024</v>
      </c>
      <c r="C42" s="17">
        <v>1024</v>
      </c>
      <c r="D42" s="17">
        <v>8</v>
      </c>
      <c r="E42" s="17">
        <f t="shared" si="6"/>
        <v>1024</v>
      </c>
      <c r="F42" s="17">
        <v>14</v>
      </c>
      <c r="G42" s="17">
        <v>14</v>
      </c>
      <c r="H42" s="17">
        <v>14</v>
      </c>
      <c r="I42" s="17">
        <v>14</v>
      </c>
      <c r="J42" s="21"/>
      <c r="K42" s="17"/>
      <c r="L42" s="17"/>
      <c r="M42" s="17"/>
      <c r="N42" s="17">
        <v>0</v>
      </c>
      <c r="O42" s="17">
        <f t="shared" si="4"/>
        <v>0</v>
      </c>
      <c r="P42" s="17">
        <f>D77*O42/9</f>
        <v>0</v>
      </c>
      <c r="Q42" s="17">
        <f t="shared" si="0"/>
        <v>0</v>
      </c>
      <c r="R42" s="17">
        <f>(_xlfn.CEILING.MATH((J42*J42*2)/72))*B42*C42/(E42*D42)</f>
        <v>0</v>
      </c>
      <c r="S42" s="25">
        <f t="shared" si="5"/>
        <v>0</v>
      </c>
    </row>
    <row r="43" spans="1:19" x14ac:dyDescent="0.25">
      <c r="A43" s="24" t="s">
        <v>33</v>
      </c>
      <c r="B43" s="17">
        <v>1024</v>
      </c>
      <c r="C43" s="17">
        <v>256</v>
      </c>
      <c r="D43" s="17">
        <v>8</v>
      </c>
      <c r="E43" s="17">
        <f t="shared" si="6"/>
        <v>256</v>
      </c>
      <c r="F43" s="17">
        <v>14</v>
      </c>
      <c r="G43" s="17">
        <v>14</v>
      </c>
      <c r="H43" s="17">
        <v>14</v>
      </c>
      <c r="I43" s="17">
        <v>14</v>
      </c>
      <c r="J43" s="18">
        <v>1</v>
      </c>
      <c r="K43" s="17">
        <v>3</v>
      </c>
      <c r="L43" s="17">
        <v>3</v>
      </c>
      <c r="M43" s="17">
        <f t="shared" si="2"/>
        <v>1</v>
      </c>
      <c r="N43" s="17">
        <f t="shared" si="3"/>
        <v>196</v>
      </c>
      <c r="O43" s="17">
        <f t="shared" si="4"/>
        <v>1152</v>
      </c>
      <c r="P43" s="17">
        <f>D77*O43/9</f>
        <v>22528</v>
      </c>
      <c r="Q43" s="17">
        <f t="shared" si="0"/>
        <v>16</v>
      </c>
      <c r="R43" s="17">
        <f>(_xlfn.CEILING.MATH((J43*J43*2)/72))*B43*C43/(E43*D43)</f>
        <v>128</v>
      </c>
      <c r="S43" s="25">
        <f t="shared" si="5"/>
        <v>73728</v>
      </c>
    </row>
    <row r="44" spans="1:19" x14ac:dyDescent="0.25">
      <c r="A44" s="24" t="s">
        <v>33</v>
      </c>
      <c r="B44" s="17">
        <v>256</v>
      </c>
      <c r="C44" s="17">
        <v>256</v>
      </c>
      <c r="D44" s="17">
        <v>1</v>
      </c>
      <c r="E44" s="17">
        <f t="shared" si="6"/>
        <v>256</v>
      </c>
      <c r="F44" s="17">
        <v>14</v>
      </c>
      <c r="G44" s="17">
        <v>14</v>
      </c>
      <c r="H44" s="17">
        <v>14</v>
      </c>
      <c r="I44" s="17">
        <v>14</v>
      </c>
      <c r="J44" s="19">
        <v>3</v>
      </c>
      <c r="K44" s="17">
        <v>3</v>
      </c>
      <c r="L44" s="17">
        <v>3</v>
      </c>
      <c r="M44" s="17">
        <f t="shared" si="2"/>
        <v>1</v>
      </c>
      <c r="N44" s="17">
        <f t="shared" si="3"/>
        <v>196</v>
      </c>
      <c r="O44" s="17">
        <f t="shared" si="4"/>
        <v>2304</v>
      </c>
      <c r="P44" s="17">
        <f>D77*O44/9</f>
        <v>45056</v>
      </c>
      <c r="Q44" s="17">
        <f t="shared" si="0"/>
        <v>96</v>
      </c>
      <c r="R44" s="17">
        <f>(_xlfn.CEILING.MATH((J44*J44*2)/72))*B44*C44/(E44*D44*4)</f>
        <v>64</v>
      </c>
      <c r="S44" s="25">
        <f t="shared" si="5"/>
        <v>18432</v>
      </c>
    </row>
    <row r="45" spans="1:19" x14ac:dyDescent="0.25">
      <c r="A45" s="24" t="s">
        <v>33</v>
      </c>
      <c r="B45" s="17">
        <v>256</v>
      </c>
      <c r="C45" s="17">
        <v>1024</v>
      </c>
      <c r="D45" s="17">
        <v>2</v>
      </c>
      <c r="E45" s="17">
        <f t="shared" si="6"/>
        <v>1024</v>
      </c>
      <c r="F45" s="17">
        <v>14</v>
      </c>
      <c r="G45" s="17">
        <v>14</v>
      </c>
      <c r="H45" s="17">
        <v>14</v>
      </c>
      <c r="I45" s="17">
        <v>14</v>
      </c>
      <c r="J45" s="19">
        <v>1</v>
      </c>
      <c r="K45" s="17">
        <v>3</v>
      </c>
      <c r="L45" s="17">
        <v>3</v>
      </c>
      <c r="M45" s="17">
        <f t="shared" si="2"/>
        <v>1</v>
      </c>
      <c r="N45" s="17">
        <f t="shared" si="3"/>
        <v>196</v>
      </c>
      <c r="O45" s="17">
        <f t="shared" si="4"/>
        <v>1152</v>
      </c>
      <c r="P45" s="17">
        <f>D77*O45/9</f>
        <v>22528</v>
      </c>
      <c r="Q45" s="17">
        <f t="shared" si="0"/>
        <v>16</v>
      </c>
      <c r="R45" s="17">
        <f>(_xlfn.CEILING.MATH((J45*J45*2)/72))*B45*C45/(E45*D45)</f>
        <v>128</v>
      </c>
      <c r="S45" s="25">
        <f t="shared" si="5"/>
        <v>18432</v>
      </c>
    </row>
    <row r="46" spans="1:19" x14ac:dyDescent="0.25">
      <c r="A46" s="24" t="s">
        <v>35</v>
      </c>
      <c r="B46" s="17">
        <v>1024</v>
      </c>
      <c r="C46" s="17">
        <v>1024</v>
      </c>
      <c r="D46" s="17">
        <v>4</v>
      </c>
      <c r="E46" s="17">
        <f t="shared" si="6"/>
        <v>1024</v>
      </c>
      <c r="F46" s="17">
        <v>14</v>
      </c>
      <c r="G46" s="17">
        <v>14</v>
      </c>
      <c r="H46" s="17">
        <v>14</v>
      </c>
      <c r="I46" s="17">
        <v>14</v>
      </c>
      <c r="J46" s="21"/>
      <c r="K46" s="17"/>
      <c r="L46" s="17"/>
      <c r="M46" s="17"/>
      <c r="N46" s="17">
        <v>0</v>
      </c>
      <c r="O46" s="17">
        <f t="shared" si="4"/>
        <v>0</v>
      </c>
      <c r="P46" s="17">
        <f>D77*O46/9</f>
        <v>0</v>
      </c>
      <c r="Q46" s="17">
        <f t="shared" si="0"/>
        <v>0</v>
      </c>
      <c r="R46" s="17">
        <f>(_xlfn.CEILING.MATH((J46*J46*2)/72))*B46*C46/(E46*D46)</f>
        <v>0</v>
      </c>
      <c r="S46" s="25">
        <f t="shared" si="5"/>
        <v>0</v>
      </c>
    </row>
    <row r="47" spans="1:19" x14ac:dyDescent="0.25">
      <c r="A47" s="24" t="s">
        <v>33</v>
      </c>
      <c r="B47" s="17">
        <v>1024</v>
      </c>
      <c r="C47" s="17">
        <v>256</v>
      </c>
      <c r="D47" s="17">
        <v>8</v>
      </c>
      <c r="E47" s="17">
        <f t="shared" si="6"/>
        <v>256</v>
      </c>
      <c r="F47" s="17">
        <v>14</v>
      </c>
      <c r="G47" s="17">
        <v>14</v>
      </c>
      <c r="H47" s="17">
        <v>14</v>
      </c>
      <c r="I47" s="17">
        <v>14</v>
      </c>
      <c r="J47" s="18">
        <v>1</v>
      </c>
      <c r="K47" s="17">
        <v>3</v>
      </c>
      <c r="L47" s="17">
        <v>3</v>
      </c>
      <c r="M47" s="17">
        <f t="shared" si="2"/>
        <v>1</v>
      </c>
      <c r="N47" s="17">
        <f t="shared" si="3"/>
        <v>196</v>
      </c>
      <c r="O47" s="17">
        <f t="shared" si="4"/>
        <v>1152</v>
      </c>
      <c r="P47" s="17">
        <f>D77*O47/9</f>
        <v>22528</v>
      </c>
      <c r="Q47" s="17">
        <f t="shared" si="0"/>
        <v>16</v>
      </c>
      <c r="R47" s="17">
        <f>(_xlfn.CEILING.MATH((J47*J47*2)/72))*B47*C47/(E47*D47)</f>
        <v>128</v>
      </c>
      <c r="S47" s="25">
        <f t="shared" si="5"/>
        <v>73728</v>
      </c>
    </row>
    <row r="48" spans="1:19" x14ac:dyDescent="0.25">
      <c r="A48" s="24" t="s">
        <v>33</v>
      </c>
      <c r="B48" s="17">
        <v>256</v>
      </c>
      <c r="C48" s="17">
        <v>256</v>
      </c>
      <c r="D48" s="17">
        <v>1</v>
      </c>
      <c r="E48" s="17">
        <f t="shared" si="6"/>
        <v>256</v>
      </c>
      <c r="F48" s="17">
        <v>14</v>
      </c>
      <c r="G48" s="17">
        <v>14</v>
      </c>
      <c r="H48" s="17">
        <v>14</v>
      </c>
      <c r="I48" s="17">
        <v>14</v>
      </c>
      <c r="J48" s="19">
        <v>3</v>
      </c>
      <c r="K48" s="17">
        <v>3</v>
      </c>
      <c r="L48" s="17">
        <v>3</v>
      </c>
      <c r="M48" s="17">
        <f t="shared" si="2"/>
        <v>1</v>
      </c>
      <c r="N48" s="17">
        <f t="shared" si="3"/>
        <v>196</v>
      </c>
      <c r="O48" s="17">
        <f t="shared" si="4"/>
        <v>2304</v>
      </c>
      <c r="P48" s="17">
        <f>D77*O48/9</f>
        <v>45056</v>
      </c>
      <c r="Q48" s="17">
        <f t="shared" si="0"/>
        <v>96</v>
      </c>
      <c r="R48" s="17">
        <f>(_xlfn.CEILING.MATH((J48*J48*2)/72))*B48*C48/(E48*D48*4)</f>
        <v>64</v>
      </c>
      <c r="S48" s="25">
        <f t="shared" si="5"/>
        <v>18432</v>
      </c>
    </row>
    <row r="49" spans="1:19" x14ac:dyDescent="0.25">
      <c r="A49" s="24" t="s">
        <v>33</v>
      </c>
      <c r="B49" s="17">
        <v>256</v>
      </c>
      <c r="C49" s="17">
        <v>1024</v>
      </c>
      <c r="D49" s="17">
        <v>2</v>
      </c>
      <c r="E49" s="17">
        <f t="shared" si="6"/>
        <v>1024</v>
      </c>
      <c r="F49" s="17">
        <v>14</v>
      </c>
      <c r="G49" s="17">
        <v>14</v>
      </c>
      <c r="H49" s="17">
        <v>14</v>
      </c>
      <c r="I49" s="17">
        <v>14</v>
      </c>
      <c r="J49" s="19">
        <v>1</v>
      </c>
      <c r="K49" s="17">
        <v>3</v>
      </c>
      <c r="L49" s="17">
        <v>3</v>
      </c>
      <c r="M49" s="17">
        <f t="shared" si="2"/>
        <v>1</v>
      </c>
      <c r="N49" s="17">
        <f t="shared" si="3"/>
        <v>196</v>
      </c>
      <c r="O49" s="17">
        <f t="shared" si="4"/>
        <v>1152</v>
      </c>
      <c r="P49" s="17">
        <f>D77*O49/9</f>
        <v>22528</v>
      </c>
      <c r="Q49" s="17">
        <f t="shared" si="0"/>
        <v>16</v>
      </c>
      <c r="R49" s="17">
        <f>(_xlfn.CEILING.MATH((J49*J49*2)/72))*B49*C49/(E49*D49)</f>
        <v>128</v>
      </c>
      <c r="S49" s="25">
        <f t="shared" si="5"/>
        <v>18432</v>
      </c>
    </row>
    <row r="50" spans="1:19" x14ac:dyDescent="0.25">
      <c r="A50" s="24" t="s">
        <v>35</v>
      </c>
      <c r="B50" s="17">
        <v>1024</v>
      </c>
      <c r="C50" s="17">
        <v>1024</v>
      </c>
      <c r="D50" s="17">
        <v>4</v>
      </c>
      <c r="E50" s="17">
        <f t="shared" si="6"/>
        <v>1024</v>
      </c>
      <c r="F50" s="17">
        <v>14</v>
      </c>
      <c r="G50" s="17">
        <v>14</v>
      </c>
      <c r="H50" s="17">
        <v>14</v>
      </c>
      <c r="I50" s="17">
        <v>14</v>
      </c>
      <c r="J50" s="21"/>
      <c r="K50" s="17"/>
      <c r="L50" s="17"/>
      <c r="M50" s="17">
        <v>0</v>
      </c>
      <c r="N50" s="17">
        <v>0</v>
      </c>
      <c r="O50" s="17">
        <f t="shared" si="4"/>
        <v>0</v>
      </c>
      <c r="P50" s="17">
        <f>D77*O50/9</f>
        <v>0</v>
      </c>
      <c r="Q50" s="17">
        <f t="shared" si="0"/>
        <v>0</v>
      </c>
      <c r="R50" s="17">
        <f>(_xlfn.CEILING.MATH((J50*J50*2)/72))*B50*C50/(E50*D50)</f>
        <v>0</v>
      </c>
      <c r="S50" s="25">
        <f t="shared" si="5"/>
        <v>0</v>
      </c>
    </row>
    <row r="51" spans="1:19" x14ac:dyDescent="0.25">
      <c r="A51" s="24" t="s">
        <v>33</v>
      </c>
      <c r="B51" s="17">
        <v>1024</v>
      </c>
      <c r="C51" s="17">
        <v>256</v>
      </c>
      <c r="D51" s="17">
        <v>8</v>
      </c>
      <c r="E51" s="17">
        <f t="shared" si="6"/>
        <v>256</v>
      </c>
      <c r="F51" s="17">
        <v>14</v>
      </c>
      <c r="G51" s="17">
        <v>14</v>
      </c>
      <c r="H51" s="17">
        <v>14</v>
      </c>
      <c r="I51" s="17">
        <v>14</v>
      </c>
      <c r="J51" s="18">
        <v>1</v>
      </c>
      <c r="K51" s="17">
        <v>3</v>
      </c>
      <c r="L51" s="17">
        <v>3</v>
      </c>
      <c r="M51" s="17">
        <f t="shared" si="2"/>
        <v>1</v>
      </c>
      <c r="N51" s="17">
        <f t="shared" si="3"/>
        <v>196</v>
      </c>
      <c r="O51" s="17">
        <f t="shared" si="4"/>
        <v>1152</v>
      </c>
      <c r="P51" s="17">
        <f>D77*O51/9</f>
        <v>22528</v>
      </c>
      <c r="Q51" s="17">
        <f t="shared" si="0"/>
        <v>16</v>
      </c>
      <c r="R51" s="17">
        <f>(_xlfn.CEILING.MATH((J51*J51*2)/72))*B51*C51/(E51*D51)</f>
        <v>128</v>
      </c>
      <c r="S51" s="25">
        <f t="shared" si="5"/>
        <v>73728</v>
      </c>
    </row>
    <row r="52" spans="1:19" x14ac:dyDescent="0.25">
      <c r="A52" s="24" t="s">
        <v>33</v>
      </c>
      <c r="B52" s="17">
        <v>256</v>
      </c>
      <c r="C52" s="17">
        <v>256</v>
      </c>
      <c r="D52" s="17">
        <v>1</v>
      </c>
      <c r="E52" s="17">
        <f t="shared" si="6"/>
        <v>256</v>
      </c>
      <c r="F52" s="17">
        <v>14</v>
      </c>
      <c r="G52" s="17">
        <v>14</v>
      </c>
      <c r="H52" s="17">
        <v>14</v>
      </c>
      <c r="I52" s="17">
        <v>14</v>
      </c>
      <c r="J52" s="19">
        <v>3</v>
      </c>
      <c r="K52" s="17">
        <v>3</v>
      </c>
      <c r="L52" s="17">
        <v>3</v>
      </c>
      <c r="M52" s="17">
        <f t="shared" si="2"/>
        <v>1</v>
      </c>
      <c r="N52" s="17">
        <f t="shared" si="3"/>
        <v>196</v>
      </c>
      <c r="O52" s="17">
        <f t="shared" si="4"/>
        <v>2304</v>
      </c>
      <c r="P52" s="17">
        <f>D77*O52/9</f>
        <v>45056</v>
      </c>
      <c r="Q52" s="17">
        <f t="shared" si="0"/>
        <v>96</v>
      </c>
      <c r="R52" s="17">
        <f>(_xlfn.CEILING.MATH((J52*J52*2)/72))*B52*C52/(E52*D52*4)</f>
        <v>64</v>
      </c>
      <c r="S52" s="25">
        <f t="shared" si="5"/>
        <v>18432</v>
      </c>
    </row>
    <row r="53" spans="1:19" x14ac:dyDescent="0.25">
      <c r="A53" s="24" t="s">
        <v>33</v>
      </c>
      <c r="B53" s="17">
        <v>256</v>
      </c>
      <c r="C53" s="17">
        <v>1024</v>
      </c>
      <c r="D53" s="17">
        <v>2</v>
      </c>
      <c r="E53" s="17">
        <f t="shared" si="6"/>
        <v>1024</v>
      </c>
      <c r="F53" s="17">
        <v>14</v>
      </c>
      <c r="G53" s="17">
        <v>14</v>
      </c>
      <c r="H53" s="17">
        <v>14</v>
      </c>
      <c r="I53" s="17">
        <v>14</v>
      </c>
      <c r="J53" s="19">
        <v>1</v>
      </c>
      <c r="K53" s="17">
        <v>3</v>
      </c>
      <c r="L53" s="17">
        <v>3</v>
      </c>
      <c r="M53" s="17">
        <f t="shared" si="2"/>
        <v>1</v>
      </c>
      <c r="N53" s="17">
        <f t="shared" si="3"/>
        <v>196</v>
      </c>
      <c r="O53" s="17">
        <f t="shared" si="4"/>
        <v>1152</v>
      </c>
      <c r="P53" s="17">
        <f>D77*O53/9</f>
        <v>22528</v>
      </c>
      <c r="Q53" s="17">
        <f t="shared" si="0"/>
        <v>16</v>
      </c>
      <c r="R53" s="17">
        <f>(_xlfn.CEILING.MATH((J53*J53*2)/72))*B53*C53/(E53*D53)</f>
        <v>128</v>
      </c>
      <c r="S53" s="25">
        <f t="shared" si="5"/>
        <v>18432</v>
      </c>
    </row>
    <row r="54" spans="1:19" x14ac:dyDescent="0.25">
      <c r="A54" s="24" t="s">
        <v>35</v>
      </c>
      <c r="B54" s="17">
        <v>1024</v>
      </c>
      <c r="C54" s="17">
        <v>1024</v>
      </c>
      <c r="D54" s="17">
        <v>4</v>
      </c>
      <c r="E54" s="17">
        <f t="shared" si="6"/>
        <v>1024</v>
      </c>
      <c r="F54" s="17">
        <v>14</v>
      </c>
      <c r="G54" s="17">
        <v>14</v>
      </c>
      <c r="H54" s="17">
        <v>14</v>
      </c>
      <c r="I54" s="17">
        <v>14</v>
      </c>
      <c r="J54" s="21"/>
      <c r="K54" s="17"/>
      <c r="L54" s="17"/>
      <c r="M54" s="17"/>
      <c r="N54" s="17">
        <v>0</v>
      </c>
      <c r="O54" s="17">
        <f t="shared" si="4"/>
        <v>0</v>
      </c>
      <c r="P54" s="17">
        <f>D77*O54/9</f>
        <v>0</v>
      </c>
      <c r="Q54" s="17">
        <f t="shared" si="0"/>
        <v>0</v>
      </c>
      <c r="R54" s="17">
        <f>(_xlfn.CEILING.MATH((J54*J54*2)/72))*B54*C54/(E54*D54)</f>
        <v>0</v>
      </c>
      <c r="S54" s="25">
        <f t="shared" si="5"/>
        <v>0</v>
      </c>
    </row>
    <row r="55" spans="1:19" x14ac:dyDescent="0.25">
      <c r="A55" s="24" t="s">
        <v>33</v>
      </c>
      <c r="B55" s="17">
        <v>1024</v>
      </c>
      <c r="C55" s="17">
        <v>256</v>
      </c>
      <c r="D55" s="17">
        <v>8</v>
      </c>
      <c r="E55" s="17">
        <f t="shared" si="6"/>
        <v>256</v>
      </c>
      <c r="F55" s="17">
        <v>14</v>
      </c>
      <c r="G55" s="17">
        <v>14</v>
      </c>
      <c r="H55" s="17">
        <v>14</v>
      </c>
      <c r="I55" s="17">
        <v>14</v>
      </c>
      <c r="J55" s="18">
        <v>1</v>
      </c>
      <c r="K55" s="17">
        <v>3</v>
      </c>
      <c r="L55" s="17">
        <v>3</v>
      </c>
      <c r="M55" s="17">
        <f t="shared" si="2"/>
        <v>1</v>
      </c>
      <c r="N55" s="17">
        <f t="shared" si="3"/>
        <v>196</v>
      </c>
      <c r="O55" s="17">
        <f t="shared" si="4"/>
        <v>1152</v>
      </c>
      <c r="P55" s="17">
        <f>D77*O55/9</f>
        <v>22528</v>
      </c>
      <c r="Q55" s="17">
        <f t="shared" si="0"/>
        <v>16</v>
      </c>
      <c r="R55" s="17">
        <f>(_xlfn.CEILING.MATH((J55*J55*2)/72))*B55*C55/(E55*D55)</f>
        <v>128</v>
      </c>
      <c r="S55" s="25">
        <f t="shared" si="5"/>
        <v>73728</v>
      </c>
    </row>
    <row r="56" spans="1:19" x14ac:dyDescent="0.25">
      <c r="A56" s="24" t="s">
        <v>33</v>
      </c>
      <c r="B56" s="17">
        <v>256</v>
      </c>
      <c r="C56" s="17">
        <v>256</v>
      </c>
      <c r="D56" s="17">
        <v>1</v>
      </c>
      <c r="E56" s="17">
        <f t="shared" si="6"/>
        <v>256</v>
      </c>
      <c r="F56" s="17">
        <v>14</v>
      </c>
      <c r="G56" s="17">
        <v>14</v>
      </c>
      <c r="H56" s="17">
        <v>14</v>
      </c>
      <c r="I56" s="17">
        <v>14</v>
      </c>
      <c r="J56" s="19">
        <v>3</v>
      </c>
      <c r="K56" s="17">
        <v>3</v>
      </c>
      <c r="L56" s="17">
        <v>3</v>
      </c>
      <c r="M56" s="17">
        <f t="shared" si="2"/>
        <v>1</v>
      </c>
      <c r="N56" s="17">
        <f t="shared" si="3"/>
        <v>196</v>
      </c>
      <c r="O56" s="17">
        <f t="shared" si="4"/>
        <v>2304</v>
      </c>
      <c r="P56" s="17">
        <f>D77*O56/9</f>
        <v>45056</v>
      </c>
      <c r="Q56" s="17">
        <f t="shared" si="0"/>
        <v>96</v>
      </c>
      <c r="R56" s="17">
        <f>(_xlfn.CEILING.MATH((J56*J56*2)/72))*B56*C56/(E56*D56*4)</f>
        <v>64</v>
      </c>
      <c r="S56" s="25">
        <f t="shared" si="5"/>
        <v>18432</v>
      </c>
    </row>
    <row r="57" spans="1:19" x14ac:dyDescent="0.25">
      <c r="A57" s="24" t="s">
        <v>33</v>
      </c>
      <c r="B57" s="17">
        <v>256</v>
      </c>
      <c r="C57" s="17">
        <v>1024</v>
      </c>
      <c r="D57" s="17">
        <v>2</v>
      </c>
      <c r="E57" s="17">
        <f t="shared" si="6"/>
        <v>1024</v>
      </c>
      <c r="F57" s="17">
        <v>14</v>
      </c>
      <c r="G57" s="17">
        <v>14</v>
      </c>
      <c r="H57" s="17">
        <v>14</v>
      </c>
      <c r="I57" s="17">
        <v>14</v>
      </c>
      <c r="J57" s="19">
        <v>1</v>
      </c>
      <c r="K57" s="17">
        <v>3</v>
      </c>
      <c r="L57" s="17">
        <v>3</v>
      </c>
      <c r="M57" s="17">
        <f t="shared" si="2"/>
        <v>1</v>
      </c>
      <c r="N57" s="17">
        <f t="shared" si="3"/>
        <v>196</v>
      </c>
      <c r="O57" s="17">
        <f t="shared" si="4"/>
        <v>1152</v>
      </c>
      <c r="P57" s="17">
        <f>D77*O57/9</f>
        <v>22528</v>
      </c>
      <c r="Q57" s="17">
        <f t="shared" si="0"/>
        <v>16</v>
      </c>
      <c r="R57" s="17">
        <f>(_xlfn.CEILING.MATH((J57*J57*2)/72))*B57*C57/(E57*D57)</f>
        <v>128</v>
      </c>
      <c r="S57" s="25">
        <f t="shared" si="5"/>
        <v>18432</v>
      </c>
    </row>
    <row r="58" spans="1:19" x14ac:dyDescent="0.25">
      <c r="A58" s="24" t="s">
        <v>35</v>
      </c>
      <c r="B58" s="17">
        <v>1024</v>
      </c>
      <c r="C58" s="17">
        <v>1024</v>
      </c>
      <c r="D58" s="17">
        <v>1</v>
      </c>
      <c r="E58" s="17">
        <f t="shared" si="6"/>
        <v>1024</v>
      </c>
      <c r="F58" s="17">
        <v>14</v>
      </c>
      <c r="G58" s="17">
        <v>14</v>
      </c>
      <c r="H58" s="17">
        <v>14</v>
      </c>
      <c r="I58" s="17">
        <v>14</v>
      </c>
      <c r="J58" s="21"/>
      <c r="K58" s="17"/>
      <c r="L58" s="17"/>
      <c r="M58" s="17"/>
      <c r="N58" s="17">
        <v>0</v>
      </c>
      <c r="O58" s="17">
        <f t="shared" si="4"/>
        <v>0</v>
      </c>
      <c r="P58" s="17">
        <f>D77*O58/9</f>
        <v>0</v>
      </c>
      <c r="Q58" s="17">
        <f t="shared" si="0"/>
        <v>0</v>
      </c>
      <c r="R58" s="17">
        <f>(_xlfn.CEILING.MATH((J58*J58*2)/72))*B58*C58/(E58*D58)</f>
        <v>0</v>
      </c>
      <c r="S58" s="25">
        <f t="shared" si="5"/>
        <v>0</v>
      </c>
    </row>
    <row r="59" spans="1:19" x14ac:dyDescent="0.25">
      <c r="A59" s="24" t="s">
        <v>33</v>
      </c>
      <c r="B59" s="17">
        <v>1024</v>
      </c>
      <c r="C59" s="17">
        <v>2048</v>
      </c>
      <c r="D59" s="17">
        <v>8</v>
      </c>
      <c r="E59" s="17">
        <f t="shared" si="6"/>
        <v>2048</v>
      </c>
      <c r="F59" s="17">
        <v>14</v>
      </c>
      <c r="G59" s="17">
        <v>14</v>
      </c>
      <c r="H59" s="17">
        <v>7</v>
      </c>
      <c r="I59" s="17">
        <v>7</v>
      </c>
      <c r="J59" s="18">
        <v>1</v>
      </c>
      <c r="K59" s="17">
        <v>3</v>
      </c>
      <c r="L59" s="17">
        <v>3</v>
      </c>
      <c r="M59" s="17">
        <f t="shared" si="2"/>
        <v>1</v>
      </c>
      <c r="N59" s="17">
        <f t="shared" si="3"/>
        <v>196</v>
      </c>
      <c r="O59" s="17">
        <f t="shared" si="4"/>
        <v>1152</v>
      </c>
      <c r="P59" s="17">
        <f>D77*O59/9</f>
        <v>22528</v>
      </c>
      <c r="Q59" s="17">
        <f t="shared" si="0"/>
        <v>16</v>
      </c>
      <c r="R59" s="17">
        <f>(_xlfn.CEILING.MATH((J59*J59*2)/72))*B59*C59/(E59*D59)</f>
        <v>128</v>
      </c>
      <c r="S59" s="25">
        <f t="shared" si="5"/>
        <v>73728</v>
      </c>
    </row>
    <row r="60" spans="1:19" x14ac:dyDescent="0.25">
      <c r="A60" s="24" t="s">
        <v>33</v>
      </c>
      <c r="B60" s="17">
        <v>1024</v>
      </c>
      <c r="C60" s="17">
        <v>512</v>
      </c>
      <c r="D60" s="17">
        <v>8</v>
      </c>
      <c r="E60" s="17">
        <f t="shared" si="6"/>
        <v>512</v>
      </c>
      <c r="F60" s="17">
        <v>14</v>
      </c>
      <c r="G60" s="17">
        <v>14</v>
      </c>
      <c r="H60" s="17">
        <v>7</v>
      </c>
      <c r="I60" s="17">
        <v>7</v>
      </c>
      <c r="J60" s="18">
        <v>1</v>
      </c>
      <c r="K60" s="17">
        <v>3</v>
      </c>
      <c r="L60" s="17">
        <v>3</v>
      </c>
      <c r="M60" s="17">
        <f t="shared" si="2"/>
        <v>1</v>
      </c>
      <c r="N60" s="17">
        <f t="shared" si="3"/>
        <v>196</v>
      </c>
      <c r="O60" s="17">
        <f t="shared" si="4"/>
        <v>1152</v>
      </c>
      <c r="P60" s="17">
        <f>D77*O60/9</f>
        <v>22528</v>
      </c>
      <c r="Q60" s="17">
        <f t="shared" si="0"/>
        <v>16</v>
      </c>
      <c r="R60" s="17">
        <f>(_xlfn.CEILING.MATH((J60*J60*2)/72))*B60*C60/(E60*D60)</f>
        <v>128</v>
      </c>
      <c r="S60" s="25">
        <f t="shared" si="5"/>
        <v>73728</v>
      </c>
    </row>
    <row r="61" spans="1:19" x14ac:dyDescent="0.25">
      <c r="A61" s="24" t="s">
        <v>33</v>
      </c>
      <c r="B61" s="17">
        <v>512</v>
      </c>
      <c r="C61" s="17">
        <v>512</v>
      </c>
      <c r="D61" s="17">
        <v>4</v>
      </c>
      <c r="E61" s="17">
        <f t="shared" si="6"/>
        <v>512</v>
      </c>
      <c r="F61" s="17">
        <v>7</v>
      </c>
      <c r="G61" s="17">
        <v>7</v>
      </c>
      <c r="H61" s="17">
        <v>7</v>
      </c>
      <c r="I61" s="17">
        <v>7</v>
      </c>
      <c r="J61" s="19">
        <v>3</v>
      </c>
      <c r="K61" s="17">
        <v>3</v>
      </c>
      <c r="L61" s="17">
        <v>3</v>
      </c>
      <c r="M61" s="17">
        <f t="shared" si="2"/>
        <v>1</v>
      </c>
      <c r="N61" s="17">
        <f t="shared" si="3"/>
        <v>49</v>
      </c>
      <c r="O61" s="17">
        <f t="shared" si="4"/>
        <v>1152</v>
      </c>
      <c r="P61" s="17">
        <f>D77*O61/9</f>
        <v>22528</v>
      </c>
      <c r="Q61" s="17">
        <f t="shared" si="0"/>
        <v>48</v>
      </c>
      <c r="R61" s="17">
        <f>(_xlfn.CEILING.MATH((J61*J61*2)/72))*B61*C61/(E61*D61*4)</f>
        <v>32</v>
      </c>
      <c r="S61" s="25">
        <f t="shared" si="5"/>
        <v>36864</v>
      </c>
    </row>
    <row r="62" spans="1:19" x14ac:dyDescent="0.25">
      <c r="A62" s="24" t="s">
        <v>33</v>
      </c>
      <c r="B62" s="17">
        <v>512</v>
      </c>
      <c r="C62" s="17">
        <v>2048</v>
      </c>
      <c r="D62" s="17">
        <v>4</v>
      </c>
      <c r="E62" s="17">
        <f t="shared" si="6"/>
        <v>2048</v>
      </c>
      <c r="F62" s="17">
        <v>7</v>
      </c>
      <c r="G62" s="17">
        <v>7</v>
      </c>
      <c r="H62" s="17">
        <v>7</v>
      </c>
      <c r="I62" s="17">
        <v>7</v>
      </c>
      <c r="J62" s="19">
        <v>1</v>
      </c>
      <c r="K62" s="17">
        <v>3</v>
      </c>
      <c r="L62" s="17">
        <v>3</v>
      </c>
      <c r="M62" s="17">
        <f t="shared" si="2"/>
        <v>1</v>
      </c>
      <c r="N62" s="17">
        <f t="shared" si="3"/>
        <v>49</v>
      </c>
      <c r="O62" s="17">
        <f t="shared" si="4"/>
        <v>1152</v>
      </c>
      <c r="P62" s="17">
        <f>D77*O62/9</f>
        <v>22528</v>
      </c>
      <c r="Q62" s="17">
        <f t="shared" si="0"/>
        <v>16</v>
      </c>
      <c r="R62" s="17">
        <f>(_xlfn.CEILING.MATH((J62*J62*2)/72))*B62*C62/(E62*D62)</f>
        <v>128</v>
      </c>
      <c r="S62" s="25">
        <f t="shared" si="5"/>
        <v>36864</v>
      </c>
    </row>
    <row r="63" spans="1:19" x14ac:dyDescent="0.25">
      <c r="A63" s="24" t="s">
        <v>35</v>
      </c>
      <c r="B63" s="17">
        <v>2048</v>
      </c>
      <c r="C63" s="17">
        <v>2048</v>
      </c>
      <c r="D63" s="17">
        <v>1</v>
      </c>
      <c r="E63" s="17">
        <f t="shared" si="6"/>
        <v>2048</v>
      </c>
      <c r="F63" s="17">
        <v>7</v>
      </c>
      <c r="G63" s="17">
        <v>7</v>
      </c>
      <c r="H63" s="17">
        <v>7</v>
      </c>
      <c r="I63" s="17">
        <v>7</v>
      </c>
      <c r="J63" s="21"/>
      <c r="K63" s="17"/>
      <c r="L63" s="17"/>
      <c r="M63" s="17"/>
      <c r="N63" s="17">
        <v>0</v>
      </c>
      <c r="O63" s="17">
        <f t="shared" si="4"/>
        <v>0</v>
      </c>
      <c r="P63" s="17">
        <f>D77*O63/9</f>
        <v>0</v>
      </c>
      <c r="Q63" s="17">
        <f t="shared" si="0"/>
        <v>0</v>
      </c>
      <c r="R63" s="17">
        <f>(_xlfn.CEILING.MATH((J63*J63*2)/72))*B63*C63/(E63*D63)</f>
        <v>0</v>
      </c>
      <c r="S63" s="25">
        <f t="shared" si="5"/>
        <v>0</v>
      </c>
    </row>
    <row r="64" spans="1:19" x14ac:dyDescent="0.25">
      <c r="A64" s="24" t="s">
        <v>33</v>
      </c>
      <c r="B64" s="17">
        <v>2048</v>
      </c>
      <c r="C64" s="17">
        <v>512</v>
      </c>
      <c r="D64" s="17">
        <v>16</v>
      </c>
      <c r="E64" s="17">
        <f t="shared" si="6"/>
        <v>512</v>
      </c>
      <c r="F64" s="17">
        <v>7</v>
      </c>
      <c r="G64" s="17">
        <v>7</v>
      </c>
      <c r="H64" s="17">
        <v>7</v>
      </c>
      <c r="I64" s="17">
        <v>7</v>
      </c>
      <c r="J64" s="18">
        <v>1</v>
      </c>
      <c r="K64" s="17">
        <v>3</v>
      </c>
      <c r="L64" s="17">
        <v>3</v>
      </c>
      <c r="M64" s="17">
        <f t="shared" si="2"/>
        <v>1</v>
      </c>
      <c r="N64" s="17">
        <f t="shared" si="3"/>
        <v>49</v>
      </c>
      <c r="O64" s="17">
        <f t="shared" si="4"/>
        <v>1152</v>
      </c>
      <c r="P64" s="17">
        <f>D77*O64/9</f>
        <v>22528</v>
      </c>
      <c r="Q64" s="17">
        <f t="shared" si="0"/>
        <v>16</v>
      </c>
      <c r="R64" s="17">
        <f>(_xlfn.CEILING.MATH((J64*J64*2)/72))*B64*C64/(E64*D64)</f>
        <v>128</v>
      </c>
      <c r="S64" s="25">
        <f t="shared" si="5"/>
        <v>147456</v>
      </c>
    </row>
    <row r="65" spans="1:19" x14ac:dyDescent="0.25">
      <c r="A65" s="24" t="s">
        <v>33</v>
      </c>
      <c r="B65" s="17">
        <v>512</v>
      </c>
      <c r="C65" s="17">
        <v>512</v>
      </c>
      <c r="D65" s="17">
        <v>1</v>
      </c>
      <c r="E65" s="17">
        <f t="shared" si="6"/>
        <v>512</v>
      </c>
      <c r="F65" s="17">
        <v>7</v>
      </c>
      <c r="G65" s="17">
        <v>7</v>
      </c>
      <c r="H65" s="17">
        <v>7</v>
      </c>
      <c r="I65" s="17">
        <v>7</v>
      </c>
      <c r="J65" s="19">
        <v>3</v>
      </c>
      <c r="K65" s="17">
        <v>3</v>
      </c>
      <c r="L65" s="17">
        <v>3</v>
      </c>
      <c r="M65" s="17">
        <f t="shared" si="2"/>
        <v>1</v>
      </c>
      <c r="N65" s="17">
        <f t="shared" si="3"/>
        <v>49</v>
      </c>
      <c r="O65" s="17">
        <f t="shared" si="4"/>
        <v>4608</v>
      </c>
      <c r="P65" s="17">
        <f>D77*O65/9</f>
        <v>90112</v>
      </c>
      <c r="Q65" s="17">
        <f t="shared" si="0"/>
        <v>192</v>
      </c>
      <c r="R65" s="17">
        <f>(_xlfn.CEILING.MATH((J65*J65*2)/72))*B65*C65/(E65*D65*4)</f>
        <v>128</v>
      </c>
      <c r="S65" s="25">
        <f t="shared" si="5"/>
        <v>36864</v>
      </c>
    </row>
    <row r="66" spans="1:19" x14ac:dyDescent="0.25">
      <c r="A66" s="24" t="s">
        <v>33</v>
      </c>
      <c r="B66" s="17">
        <v>512</v>
      </c>
      <c r="C66" s="17">
        <v>2048</v>
      </c>
      <c r="D66" s="17">
        <v>4</v>
      </c>
      <c r="E66" s="17">
        <f t="shared" si="6"/>
        <v>2048</v>
      </c>
      <c r="F66" s="17">
        <v>7</v>
      </c>
      <c r="G66" s="17">
        <v>7</v>
      </c>
      <c r="H66" s="17">
        <v>7</v>
      </c>
      <c r="I66" s="17">
        <v>7</v>
      </c>
      <c r="J66" s="19">
        <v>1</v>
      </c>
      <c r="K66" s="17">
        <v>3</v>
      </c>
      <c r="L66" s="17">
        <v>3</v>
      </c>
      <c r="M66" s="17">
        <f t="shared" si="2"/>
        <v>1</v>
      </c>
      <c r="N66" s="17">
        <f t="shared" si="3"/>
        <v>49</v>
      </c>
      <c r="O66" s="17">
        <f t="shared" si="4"/>
        <v>1152</v>
      </c>
      <c r="P66" s="17">
        <f>D77*O66/9</f>
        <v>22528</v>
      </c>
      <c r="Q66" s="17">
        <f t="shared" si="0"/>
        <v>16</v>
      </c>
      <c r="R66" s="17">
        <f>(_xlfn.CEILING.MATH((J66*J66*2)/72))*B66*C66/(E66*D66)</f>
        <v>128</v>
      </c>
      <c r="S66" s="25">
        <f t="shared" si="5"/>
        <v>36864</v>
      </c>
    </row>
    <row r="67" spans="1:19" x14ac:dyDescent="0.25">
      <c r="A67" s="24" t="s">
        <v>35</v>
      </c>
      <c r="B67" s="17">
        <v>2048</v>
      </c>
      <c r="C67" s="17">
        <v>2048</v>
      </c>
      <c r="D67" s="17">
        <v>1</v>
      </c>
      <c r="E67" s="17">
        <f t="shared" si="6"/>
        <v>2048</v>
      </c>
      <c r="F67" s="17">
        <v>7</v>
      </c>
      <c r="G67" s="17">
        <v>7</v>
      </c>
      <c r="H67" s="17">
        <v>7</v>
      </c>
      <c r="I67" s="17">
        <v>7</v>
      </c>
      <c r="J67" s="21"/>
      <c r="K67" s="17"/>
      <c r="L67" s="17"/>
      <c r="M67" s="17"/>
      <c r="N67" s="17">
        <v>0</v>
      </c>
      <c r="O67" s="17">
        <f t="shared" si="4"/>
        <v>0</v>
      </c>
      <c r="P67" s="17">
        <f>D77*O67/9</f>
        <v>0</v>
      </c>
      <c r="Q67" s="17">
        <f t="shared" ref="Q67:Q70" si="7">0.5*J67*_xlfn.CEILING.MATH(B67/(4*D67))</f>
        <v>0</v>
      </c>
      <c r="R67" s="17">
        <f t="shared" ref="R67:R68" si="8">(_xlfn.CEILING.MATH((J67*J67*2)/72))*B67*C67/(E67*D67)</f>
        <v>0</v>
      </c>
      <c r="S67" s="25">
        <f t="shared" si="5"/>
        <v>0</v>
      </c>
    </row>
    <row r="68" spans="1:19" x14ac:dyDescent="0.25">
      <c r="A68" s="24" t="s">
        <v>33</v>
      </c>
      <c r="B68" s="17">
        <v>2048</v>
      </c>
      <c r="C68" s="17">
        <v>512</v>
      </c>
      <c r="D68" s="17">
        <v>16</v>
      </c>
      <c r="E68" s="17">
        <f t="shared" si="6"/>
        <v>512</v>
      </c>
      <c r="F68" s="17">
        <v>7</v>
      </c>
      <c r="G68" s="17">
        <v>7</v>
      </c>
      <c r="H68" s="17">
        <v>7</v>
      </c>
      <c r="I68" s="17">
        <v>7</v>
      </c>
      <c r="J68" s="18">
        <v>1</v>
      </c>
      <c r="K68" s="17">
        <v>3</v>
      </c>
      <c r="L68" s="17">
        <v>3</v>
      </c>
      <c r="M68" s="17">
        <f t="shared" si="2"/>
        <v>1</v>
      </c>
      <c r="N68" s="17">
        <f t="shared" si="3"/>
        <v>49</v>
      </c>
      <c r="O68" s="17">
        <f t="shared" si="4"/>
        <v>1152</v>
      </c>
      <c r="P68" s="17">
        <f>D77*O68/9</f>
        <v>22528</v>
      </c>
      <c r="Q68" s="17">
        <f t="shared" si="7"/>
        <v>16</v>
      </c>
      <c r="R68" s="17">
        <f t="shared" si="8"/>
        <v>128</v>
      </c>
      <c r="S68" s="25">
        <f t="shared" si="5"/>
        <v>147456</v>
      </c>
    </row>
    <row r="69" spans="1:19" x14ac:dyDescent="0.25">
      <c r="A69" s="24" t="s">
        <v>33</v>
      </c>
      <c r="B69" s="17">
        <v>512</v>
      </c>
      <c r="C69" s="17">
        <v>512</v>
      </c>
      <c r="D69" s="17">
        <v>16</v>
      </c>
      <c r="E69" s="17">
        <f t="shared" si="6"/>
        <v>512</v>
      </c>
      <c r="F69" s="17">
        <v>7</v>
      </c>
      <c r="G69" s="17">
        <v>7</v>
      </c>
      <c r="H69" s="17">
        <v>7</v>
      </c>
      <c r="I69" s="17">
        <v>7</v>
      </c>
      <c r="J69" s="19">
        <v>3</v>
      </c>
      <c r="K69" s="17">
        <v>3</v>
      </c>
      <c r="L69" s="17">
        <v>3</v>
      </c>
      <c r="M69" s="17">
        <f t="shared" si="2"/>
        <v>1</v>
      </c>
      <c r="N69" s="17">
        <f t="shared" si="3"/>
        <v>49</v>
      </c>
      <c r="O69" s="17">
        <f t="shared" si="4"/>
        <v>288</v>
      </c>
      <c r="P69" s="17">
        <f>D77*O69/9</f>
        <v>5632</v>
      </c>
      <c r="Q69" s="17">
        <f t="shared" si="7"/>
        <v>12</v>
      </c>
      <c r="R69" s="17">
        <f>(_xlfn.CEILING.MATH((J69*J69*2)/72))*B69*C69/(E69*D69*4)</f>
        <v>8</v>
      </c>
      <c r="S69" s="25">
        <f t="shared" si="5"/>
        <v>36864</v>
      </c>
    </row>
    <row r="70" spans="1:19" x14ac:dyDescent="0.25">
      <c r="A70" s="24" t="s">
        <v>33</v>
      </c>
      <c r="B70" s="17">
        <v>512</v>
      </c>
      <c r="C70" s="17">
        <v>2048</v>
      </c>
      <c r="D70" s="17">
        <v>2</v>
      </c>
      <c r="E70" s="17">
        <v>1024</v>
      </c>
      <c r="F70" s="17">
        <v>7</v>
      </c>
      <c r="G70" s="17">
        <v>7</v>
      </c>
      <c r="H70" s="17">
        <v>7</v>
      </c>
      <c r="I70" s="17">
        <v>7</v>
      </c>
      <c r="J70" s="19">
        <v>1</v>
      </c>
      <c r="K70" s="17">
        <v>3</v>
      </c>
      <c r="L70" s="17">
        <v>3</v>
      </c>
      <c r="M70" s="17">
        <f t="shared" si="2"/>
        <v>1</v>
      </c>
      <c r="N70" s="17">
        <f t="shared" si="3"/>
        <v>49</v>
      </c>
      <c r="O70" s="17">
        <f t="shared" si="4"/>
        <v>4608</v>
      </c>
      <c r="P70" s="17">
        <f>D77*O70/9</f>
        <v>90112</v>
      </c>
      <c r="Q70" s="17">
        <f t="shared" si="7"/>
        <v>32</v>
      </c>
      <c r="R70" s="17">
        <f>(_xlfn.CEILING.MATH((J70*J70*2)/72))*B70*C70/(E70*D70)</f>
        <v>512</v>
      </c>
      <c r="S70" s="25">
        <f t="shared" si="5"/>
        <v>36864</v>
      </c>
    </row>
    <row r="71" spans="1:19" x14ac:dyDescent="0.25">
      <c r="A71" s="24" t="s">
        <v>35</v>
      </c>
      <c r="B71" s="17">
        <v>2048</v>
      </c>
      <c r="C71" s="17">
        <v>2048</v>
      </c>
      <c r="D71" s="17">
        <v>1</v>
      </c>
      <c r="E71" s="17">
        <f t="shared" si="6"/>
        <v>2048</v>
      </c>
      <c r="F71" s="17">
        <v>7</v>
      </c>
      <c r="G71" s="17">
        <v>7</v>
      </c>
      <c r="H71" s="17">
        <v>7</v>
      </c>
      <c r="I71" s="17">
        <v>7</v>
      </c>
      <c r="J71" s="21"/>
      <c r="K71" s="17"/>
      <c r="L71" s="17"/>
      <c r="M71" s="17"/>
      <c r="N71" s="17">
        <v>0</v>
      </c>
      <c r="O71" s="17"/>
      <c r="P71" s="17">
        <f>D77*O71/9</f>
        <v>0</v>
      </c>
      <c r="Q71" s="17">
        <v>0</v>
      </c>
      <c r="R71" s="17">
        <v>0</v>
      </c>
      <c r="S71" s="25">
        <f t="shared" ref="S71" si="9">B71*L71*L71*8</f>
        <v>0</v>
      </c>
    </row>
    <row r="72" spans="1:19" ht="15.75" thickBot="1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7">
        <f>MAX(O2:O71)</f>
        <v>15552</v>
      </c>
      <c r="P72" s="27">
        <f>MAX(P2:P71)</f>
        <v>304128</v>
      </c>
      <c r="Q72" s="3">
        <f>MAX(Q2:Q71)</f>
        <v>192</v>
      </c>
      <c r="R72" s="27">
        <f>MAX(R2:R71)</f>
        <v>512</v>
      </c>
      <c r="S72" s="28">
        <f>MAX(S2:S71)</f>
        <v>147456</v>
      </c>
    </row>
    <row r="73" spans="1:1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5" t="s">
        <v>36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15.75" thickBot="1" x14ac:dyDescent="0.3"/>
    <row r="76" spans="1:19" x14ac:dyDescent="0.25">
      <c r="A76" s="1" t="s">
        <v>14</v>
      </c>
      <c r="B76" s="1">
        <v>500000000</v>
      </c>
      <c r="C76" s="7" t="s">
        <v>18</v>
      </c>
      <c r="D76" s="8" t="s">
        <v>19</v>
      </c>
      <c r="E76" s="9" t="s">
        <v>31</v>
      </c>
      <c r="F76" s="10"/>
    </row>
    <row r="77" spans="1:19" x14ac:dyDescent="0.25">
      <c r="A77" s="1" t="s">
        <v>15</v>
      </c>
      <c r="B77" s="1">
        <f>2*O72*B76/1000000000000</f>
        <v>15.552</v>
      </c>
      <c r="C77" s="11" t="s">
        <v>23</v>
      </c>
      <c r="D77" s="6">
        <v>176</v>
      </c>
      <c r="E77" s="5" t="s">
        <v>29</v>
      </c>
      <c r="F77" s="12">
        <f>277400/4</f>
        <v>69350</v>
      </c>
    </row>
    <row r="78" spans="1:19" ht="15.75" thickBot="1" x14ac:dyDescent="0.3">
      <c r="A78" s="1" t="s">
        <v>16</v>
      </c>
      <c r="B78" s="29">
        <f>(P72/(F77*4))*100</f>
        <v>109.63518385003606</v>
      </c>
      <c r="C78" s="2"/>
      <c r="D78" s="3"/>
      <c r="E78" s="13" t="s">
        <v>39</v>
      </c>
      <c r="F78" s="14">
        <v>755</v>
      </c>
    </row>
    <row r="79" spans="1:19" x14ac:dyDescent="0.25">
      <c r="A79" s="1" t="s">
        <v>17</v>
      </c>
      <c r="B79" s="29">
        <f>(Q72+R72)*100/( F78)</f>
        <v>93.245033112582774</v>
      </c>
    </row>
    <row r="81" spans="1:5" x14ac:dyDescent="0.25">
      <c r="D81" s="1" t="s">
        <v>26</v>
      </c>
    </row>
    <row r="82" spans="1:5" x14ac:dyDescent="0.25">
      <c r="A82" s="4" t="s">
        <v>20</v>
      </c>
      <c r="B82" s="4" t="s">
        <v>21</v>
      </c>
      <c r="C82" s="4" t="s">
        <v>22</v>
      </c>
      <c r="D82" s="4" t="s">
        <v>27</v>
      </c>
      <c r="E82" s="4" t="s">
        <v>24</v>
      </c>
    </row>
    <row r="83" spans="1:5" x14ac:dyDescent="0.25">
      <c r="A83" s="4" t="s">
        <v>33</v>
      </c>
      <c r="B83" s="4">
        <f>P2*100/(F77*4)</f>
        <v>109.63518385003604</v>
      </c>
      <c r="C83" s="4"/>
      <c r="D83" s="4">
        <f>(Q2+R2)*100/( F78)</f>
        <v>51.324503311258276</v>
      </c>
      <c r="E83" s="4"/>
    </row>
    <row r="84" spans="1:5" x14ac:dyDescent="0.25">
      <c r="A84" s="4" t="s">
        <v>34</v>
      </c>
      <c r="B84" s="4">
        <f>P3*100/(F77*4)</f>
        <v>0</v>
      </c>
      <c r="C84" s="4"/>
      <c r="D84" s="4">
        <f>(Q3+R3)*100/( F78)</f>
        <v>0</v>
      </c>
      <c r="E84" s="4"/>
    </row>
    <row r="85" spans="1:5" x14ac:dyDescent="0.25">
      <c r="A85" s="4" t="s">
        <v>33</v>
      </c>
      <c r="B85" s="4">
        <f>P4*100/(F77*4)</f>
        <v>8.1211247296322995</v>
      </c>
      <c r="C85" s="4"/>
      <c r="D85" s="4">
        <f>(Q4+R4)*100/( F78)</f>
        <v>18.013245033112582</v>
      </c>
      <c r="E85" s="4"/>
    </row>
    <row r="86" spans="1:5" x14ac:dyDescent="0.25">
      <c r="A86" s="4" t="s">
        <v>33</v>
      </c>
      <c r="B86" s="4">
        <f>P5*100/(F77*4)</f>
        <v>8.1211247296322995</v>
      </c>
      <c r="C86" s="4"/>
      <c r="D86" s="4">
        <f>(Q5+R5)*100/( F78)</f>
        <v>18.013245033112582</v>
      </c>
      <c r="E86" s="4"/>
    </row>
    <row r="87" spans="1:5" x14ac:dyDescent="0.25">
      <c r="A87" s="4" t="s">
        <v>33</v>
      </c>
      <c r="B87" s="4">
        <f>P6*100/(F77*4)</f>
        <v>8.1211247296322995</v>
      </c>
      <c r="C87" s="4"/>
      <c r="D87" s="4">
        <f>(Q6+R6)*100/( F78)</f>
        <v>7.4172185430463573</v>
      </c>
      <c r="E87" s="4"/>
    </row>
    <row r="88" spans="1:5" x14ac:dyDescent="0.25">
      <c r="A88" s="4" t="s">
        <v>33</v>
      </c>
      <c r="B88" s="4">
        <f>P7*100/(F77*4)</f>
        <v>8.1211247296322995</v>
      </c>
      <c r="C88" s="4"/>
      <c r="D88" s="4">
        <f>(Q7+R7)*100/( F78)</f>
        <v>18.013245033112582</v>
      </c>
      <c r="E88" s="4"/>
    </row>
    <row r="89" spans="1:5" x14ac:dyDescent="0.25">
      <c r="A89" s="4" t="s">
        <v>35</v>
      </c>
      <c r="B89" s="4">
        <f>P8*100/(F77*4)</f>
        <v>0</v>
      </c>
      <c r="C89" s="4"/>
      <c r="D89" s="4">
        <f>(Q8+R8)*100/( F78)</f>
        <v>0</v>
      </c>
      <c r="E89" s="4"/>
    </row>
    <row r="90" spans="1:5" x14ac:dyDescent="0.25">
      <c r="A90" s="4" t="s">
        <v>33</v>
      </c>
      <c r="B90" s="4">
        <f>P9*100/(F77*4)</f>
        <v>8.1211247296322995</v>
      </c>
      <c r="C90" s="4"/>
      <c r="D90" s="4">
        <f>(Q9+R9)*100/( F78)</f>
        <v>18.013245033112582</v>
      </c>
      <c r="E90" s="4"/>
    </row>
    <row r="91" spans="1:5" x14ac:dyDescent="0.25">
      <c r="A91" s="4" t="s">
        <v>33</v>
      </c>
      <c r="B91" s="4">
        <f>P10*100/(F77*4)</f>
        <v>8.1211247296322995</v>
      </c>
      <c r="C91" s="4"/>
      <c r="D91" s="4">
        <f>(Q10+R10)*100/( F78)</f>
        <v>7.4172185430463573</v>
      </c>
      <c r="E91" s="4"/>
    </row>
    <row r="92" spans="1:5" x14ac:dyDescent="0.25">
      <c r="A92" s="4" t="s">
        <v>33</v>
      </c>
      <c r="B92" s="4">
        <f>P11*100/(F77*4)</f>
        <v>4.0605623648161497</v>
      </c>
      <c r="C92" s="4"/>
      <c r="D92" s="4">
        <f>(Q11+R11)*100/( F78)</f>
        <v>9.5364238410596034</v>
      </c>
      <c r="E92" s="4"/>
    </row>
    <row r="93" spans="1:5" x14ac:dyDescent="0.25">
      <c r="A93" s="4" t="s">
        <v>35</v>
      </c>
      <c r="B93" s="4">
        <f>P12*100/(F77*4)</f>
        <v>0</v>
      </c>
      <c r="C93" s="4"/>
      <c r="D93" s="4">
        <f>(Q12+R12)*100/( F78)</f>
        <v>0</v>
      </c>
      <c r="E93" s="4"/>
    </row>
    <row r="94" spans="1:5" x14ac:dyDescent="0.25">
      <c r="A94" s="4" t="s">
        <v>33</v>
      </c>
      <c r="B94" s="4">
        <f>P13*100/(F77*4)</f>
        <v>8.1211247296322995</v>
      </c>
      <c r="C94" s="4"/>
      <c r="D94" s="4">
        <f>(Q13+R13)*100/( F78)</f>
        <v>19.072847682119207</v>
      </c>
      <c r="E94" s="4"/>
    </row>
    <row r="95" spans="1:5" x14ac:dyDescent="0.25">
      <c r="A95" s="4" t="s">
        <v>33</v>
      </c>
      <c r="B95" s="4">
        <f>P14*100/(F77*4)</f>
        <v>4.0605623648161497</v>
      </c>
      <c r="C95" s="4"/>
      <c r="D95" s="4">
        <f>(Q14+R14)*100/( F78)</f>
        <v>5.298013245033113</v>
      </c>
      <c r="E95" s="4"/>
    </row>
    <row r="96" spans="1:5" x14ac:dyDescent="0.25">
      <c r="A96" s="4" t="s">
        <v>33</v>
      </c>
      <c r="B96" s="4">
        <f>P15*100/(F77*4)</f>
        <v>4.0605623648161497</v>
      </c>
      <c r="C96" s="4"/>
      <c r="D96" s="4">
        <f>(Q15+R15)*100/( F78)</f>
        <v>9.5364238410596034</v>
      </c>
      <c r="E96" s="4"/>
    </row>
    <row r="97" spans="1:5" x14ac:dyDescent="0.25">
      <c r="A97" s="4" t="s">
        <v>35</v>
      </c>
      <c r="B97" s="4">
        <f>P16*100/(F77*4)</f>
        <v>0</v>
      </c>
      <c r="C97" s="4"/>
      <c r="D97" s="4">
        <f>(Q16+R16)*100/( F78)</f>
        <v>0</v>
      </c>
      <c r="E97" s="4"/>
    </row>
    <row r="98" spans="1:5" x14ac:dyDescent="0.25">
      <c r="A98" s="4" t="s">
        <v>33</v>
      </c>
      <c r="B98" s="4">
        <f>P17*100/(F77*4)</f>
        <v>8.1211247296322995</v>
      </c>
      <c r="C98" s="4"/>
      <c r="D98" s="4">
        <f>(Q17+R17)*100/( F78)</f>
        <v>19.072847682119207</v>
      </c>
      <c r="E98" s="4"/>
    </row>
    <row r="99" spans="1:5" x14ac:dyDescent="0.25">
      <c r="A99" s="4" t="s">
        <v>33</v>
      </c>
      <c r="B99" s="4">
        <f>P18*100/(F77*4)</f>
        <v>8.1211247296322995</v>
      </c>
      <c r="C99" s="4"/>
      <c r="D99" s="4">
        <f>(Q18+R18)*100/( F78)</f>
        <v>19.072847682119207</v>
      </c>
      <c r="E99" s="4"/>
    </row>
    <row r="100" spans="1:5" x14ac:dyDescent="0.25">
      <c r="A100" s="4" t="s">
        <v>33</v>
      </c>
      <c r="B100" s="4">
        <f>P19*100/(F77*4)</f>
        <v>8.1211247296322995</v>
      </c>
      <c r="C100" s="4"/>
      <c r="D100" s="4">
        <f>(Q19+R19)*100/( F78)</f>
        <v>10.596026490066226</v>
      </c>
      <c r="E100" s="4"/>
    </row>
    <row r="101" spans="1:5" x14ac:dyDescent="0.25">
      <c r="A101" s="4" t="s">
        <v>33</v>
      </c>
      <c r="B101" s="4">
        <f>P20*100/(F77*4)</f>
        <v>8.1211247296322995</v>
      </c>
      <c r="C101" s="4"/>
      <c r="D101" s="4">
        <f>(Q20+R20)*100/( F78)</f>
        <v>19.072847682119207</v>
      </c>
      <c r="E101" s="4"/>
    </row>
    <row r="102" spans="1:5" x14ac:dyDescent="0.25">
      <c r="A102" s="4" t="s">
        <v>35</v>
      </c>
      <c r="B102" s="4">
        <f>P21*100/(F77*4)</f>
        <v>0</v>
      </c>
      <c r="C102" s="4"/>
      <c r="D102" s="4">
        <f>(Q21+R21)*100/( F78)</f>
        <v>0</v>
      </c>
      <c r="E102" s="4"/>
    </row>
    <row r="103" spans="1:5" x14ac:dyDescent="0.25">
      <c r="A103" s="4" t="s">
        <v>33</v>
      </c>
      <c r="B103" s="4">
        <f>P22*100/(F77*4)</f>
        <v>8.1211247296322995</v>
      </c>
      <c r="C103" s="4"/>
      <c r="D103" s="4">
        <f>(Q22+R22)*100/( F78)</f>
        <v>18.013245033112582</v>
      </c>
      <c r="E103" s="4"/>
    </row>
    <row r="104" spans="1:5" x14ac:dyDescent="0.25">
      <c r="A104" s="4" t="s">
        <v>33</v>
      </c>
      <c r="B104" s="4">
        <f>P23*100/(F77*4)</f>
        <v>8.1211247296322995</v>
      </c>
      <c r="C104" s="4"/>
      <c r="D104" s="4">
        <f>(Q23+R23)*100/( F78)</f>
        <v>10.596026490066226</v>
      </c>
      <c r="E104" s="4"/>
    </row>
    <row r="105" spans="1:5" x14ac:dyDescent="0.25">
      <c r="A105" s="4" t="s">
        <v>33</v>
      </c>
      <c r="B105" s="4">
        <f>P24*100/(F77*4)</f>
        <v>8.1211247296322995</v>
      </c>
      <c r="C105" s="4"/>
      <c r="D105" s="4">
        <f>(Q24+R24)*100/( F78)</f>
        <v>19.072847682119207</v>
      </c>
      <c r="E105" s="4"/>
    </row>
    <row r="106" spans="1:5" x14ac:dyDescent="0.25">
      <c r="A106" s="4" t="s">
        <v>35</v>
      </c>
      <c r="B106" s="4">
        <f>P25*100/(F77*4)</f>
        <v>0</v>
      </c>
      <c r="C106" s="4"/>
      <c r="D106" s="4">
        <f>(Q25+R25)*100/( F78)</f>
        <v>0</v>
      </c>
      <c r="E106" s="4"/>
    </row>
    <row r="107" spans="1:5" x14ac:dyDescent="0.25">
      <c r="A107" s="4" t="s">
        <v>33</v>
      </c>
      <c r="B107" s="4">
        <f>P26*100/(F77*4)</f>
        <v>8.1211247296322995</v>
      </c>
      <c r="C107" s="4"/>
      <c r="D107" s="4">
        <f>(Q26+R26)*100/( F78)</f>
        <v>19.072847682119207</v>
      </c>
      <c r="E107" s="4"/>
    </row>
    <row r="108" spans="1:5" x14ac:dyDescent="0.25">
      <c r="A108" s="4" t="s">
        <v>33</v>
      </c>
      <c r="B108" s="4">
        <f>P27*100/(F77*4)</f>
        <v>8.1211247296322995</v>
      </c>
      <c r="C108" s="4"/>
      <c r="D108" s="4">
        <f>(Q27+R27)*100/( F78)</f>
        <v>10.596026490066226</v>
      </c>
      <c r="E108" s="4"/>
    </row>
    <row r="109" spans="1:5" x14ac:dyDescent="0.25">
      <c r="A109" s="4" t="s">
        <v>33</v>
      </c>
      <c r="B109" s="4">
        <f>P28*100/(F77*4)</f>
        <v>8.1211247296322995</v>
      </c>
      <c r="C109" s="4"/>
      <c r="D109" s="4">
        <f>(Q28+R28)*100/( F78)</f>
        <v>19.072847682119207</v>
      </c>
      <c r="E109" s="4"/>
    </row>
    <row r="110" spans="1:5" x14ac:dyDescent="0.25">
      <c r="A110" s="4" t="s">
        <v>35</v>
      </c>
      <c r="B110" s="4">
        <f>P29*100/(F77*4)</f>
        <v>0</v>
      </c>
      <c r="C110" s="4"/>
      <c r="D110" s="4">
        <f>(Q29+R29)*100/( F78)</f>
        <v>0</v>
      </c>
      <c r="E110" s="4"/>
    </row>
    <row r="111" spans="1:5" x14ac:dyDescent="0.25">
      <c r="A111" s="4" t="s">
        <v>33</v>
      </c>
      <c r="B111" s="4">
        <f>P30*100/(F77*4)</f>
        <v>8.1211247296322995</v>
      </c>
      <c r="C111" s="4"/>
      <c r="D111" s="4">
        <f>(Q30+R30)*100/( F78)</f>
        <v>19.072847682119207</v>
      </c>
      <c r="E111" s="4"/>
    </row>
    <row r="112" spans="1:5" x14ac:dyDescent="0.25">
      <c r="A112" s="4" t="s">
        <v>33</v>
      </c>
      <c r="B112" s="4">
        <f>P31*100/(F77*4)</f>
        <v>4.0605623648161497</v>
      </c>
      <c r="C112" s="4"/>
      <c r="D112" s="4">
        <f>(Q31+R31)*100/( F78)</f>
        <v>5.298013245033113</v>
      </c>
      <c r="E112" s="4"/>
    </row>
    <row r="113" spans="1:5" x14ac:dyDescent="0.25">
      <c r="A113" s="4" t="s">
        <v>33</v>
      </c>
      <c r="B113" s="4">
        <f>P32*100/(F77*4)</f>
        <v>8.1211247296322995</v>
      </c>
      <c r="C113" s="4"/>
      <c r="D113" s="4">
        <f>(Q32+R32)*100/( F78)</f>
        <v>19.072847682119207</v>
      </c>
      <c r="E113" s="4"/>
    </row>
    <row r="114" spans="1:5" x14ac:dyDescent="0.25">
      <c r="A114" s="4" t="s">
        <v>35</v>
      </c>
      <c r="B114" s="4">
        <f>P33*100/(F77*4)</f>
        <v>0</v>
      </c>
      <c r="C114" s="4"/>
      <c r="D114" s="4">
        <f>(Q33+R33)*100/( F78)</f>
        <v>0</v>
      </c>
      <c r="E114" s="4"/>
    </row>
    <row r="115" spans="1:5" x14ac:dyDescent="0.25">
      <c r="A115" s="4" t="s">
        <v>33</v>
      </c>
      <c r="B115" s="4">
        <f>P34*100/(F77*4)</f>
        <v>8.1211247296322995</v>
      </c>
      <c r="C115" s="4"/>
      <c r="D115" s="4">
        <f>(Q34+R34)*100/( F78)</f>
        <v>19.072847682119207</v>
      </c>
      <c r="E115" s="4"/>
    </row>
    <row r="116" spans="1:5" x14ac:dyDescent="0.25">
      <c r="A116" s="4" t="s">
        <v>33</v>
      </c>
      <c r="B116" s="4">
        <f>P35*100/(F77*4)</f>
        <v>8.1211247296322995</v>
      </c>
      <c r="C116" s="4"/>
      <c r="D116" s="4">
        <f>(Q35+R35)*100/( F78)</f>
        <v>19.072847682119207</v>
      </c>
      <c r="E116" s="4"/>
    </row>
    <row r="117" spans="1:5" x14ac:dyDescent="0.25">
      <c r="A117" s="4" t="s">
        <v>33</v>
      </c>
      <c r="B117" s="4">
        <f>P36*100/(F77*4)</f>
        <v>8.1211247296322995</v>
      </c>
      <c r="C117" s="4"/>
      <c r="D117" s="4">
        <f>(Q36+R36)*100/( F78)</f>
        <v>10.596026490066226</v>
      </c>
      <c r="E117" s="4"/>
    </row>
    <row r="118" spans="1:5" x14ac:dyDescent="0.25">
      <c r="A118" s="4" t="s">
        <v>33</v>
      </c>
      <c r="B118" s="4">
        <f>P37*100/(F77*4)</f>
        <v>8.1211247296322995</v>
      </c>
      <c r="C118" s="4"/>
      <c r="D118" s="4">
        <f>(Q37+R37)*100/( F78)</f>
        <v>19.072847682119207</v>
      </c>
      <c r="E118" s="4"/>
    </row>
    <row r="119" spans="1:5" x14ac:dyDescent="0.25">
      <c r="A119" s="4" t="s">
        <v>35</v>
      </c>
      <c r="B119" s="4">
        <f>P38*100/(F77*4)</f>
        <v>0</v>
      </c>
      <c r="C119" s="4"/>
      <c r="D119" s="4">
        <f>(Q38+R38)*100/( F78)</f>
        <v>0</v>
      </c>
      <c r="E119" s="4"/>
    </row>
    <row r="120" spans="1:5" x14ac:dyDescent="0.25">
      <c r="A120" s="4" t="s">
        <v>33</v>
      </c>
      <c r="B120" s="4">
        <f>P39*100/(F77*4)</f>
        <v>8.1211247296322995</v>
      </c>
      <c r="C120" s="4"/>
      <c r="D120" s="4">
        <f>(Q39+R39)*100/( F78)</f>
        <v>19.072847682119207</v>
      </c>
      <c r="E120" s="4"/>
    </row>
    <row r="121" spans="1:5" x14ac:dyDescent="0.25">
      <c r="A121" s="4" t="s">
        <v>33</v>
      </c>
      <c r="B121" s="4">
        <f>P40*100/(F77*4)</f>
        <v>16.242249459264599</v>
      </c>
      <c r="C121" s="4"/>
      <c r="D121" s="4">
        <f>(Q40+R40)*100/( F78)</f>
        <v>21.192052980132452</v>
      </c>
      <c r="E121" s="4"/>
    </row>
    <row r="122" spans="1:5" x14ac:dyDescent="0.25">
      <c r="A122" s="4" t="s">
        <v>33</v>
      </c>
      <c r="B122" s="4">
        <f>P41*100/(F77*4)</f>
        <v>8.1211247296322995</v>
      </c>
      <c r="C122" s="4"/>
      <c r="D122" s="4">
        <f>(Q41+R41)*100/( F78)</f>
        <v>19.072847682119207</v>
      </c>
      <c r="E122" s="4"/>
    </row>
    <row r="123" spans="1:5" x14ac:dyDescent="0.25">
      <c r="A123" s="4" t="s">
        <v>35</v>
      </c>
      <c r="B123" s="4">
        <f>P42*100/(F77*4)</f>
        <v>0</v>
      </c>
      <c r="C123" s="4"/>
      <c r="D123" s="4">
        <f>(Q42+R42)*100/( F78)</f>
        <v>0</v>
      </c>
      <c r="E123" s="4"/>
    </row>
    <row r="124" spans="1:5" x14ac:dyDescent="0.25">
      <c r="A124" s="4" t="s">
        <v>33</v>
      </c>
      <c r="B124" s="4">
        <f>P43*100/(F77*4)</f>
        <v>8.1211247296322995</v>
      </c>
      <c r="C124" s="4"/>
      <c r="D124" s="4">
        <f>(Q43+R43)*100/( F78)</f>
        <v>19.072847682119207</v>
      </c>
      <c r="E124" s="4"/>
    </row>
    <row r="125" spans="1:5" x14ac:dyDescent="0.25">
      <c r="A125" s="4" t="s">
        <v>33</v>
      </c>
      <c r="B125" s="4">
        <f>P44*100/(F77*4)</f>
        <v>16.242249459264599</v>
      </c>
      <c r="C125" s="4"/>
      <c r="D125" s="4">
        <f>(Q44+R44)*100/( F78)</f>
        <v>21.192052980132452</v>
      </c>
      <c r="E125" s="4"/>
    </row>
    <row r="126" spans="1:5" x14ac:dyDescent="0.25">
      <c r="A126" s="4" t="s">
        <v>33</v>
      </c>
      <c r="B126" s="4">
        <f>P45*100/(F77*4)</f>
        <v>8.1211247296322995</v>
      </c>
      <c r="C126" s="4"/>
      <c r="D126" s="4">
        <f>(Q45+R45)*100/( F78)</f>
        <v>19.072847682119207</v>
      </c>
      <c r="E126" s="4"/>
    </row>
    <row r="127" spans="1:5" x14ac:dyDescent="0.25">
      <c r="A127" s="4" t="s">
        <v>35</v>
      </c>
      <c r="B127" s="4">
        <f>P46*100/(F77*4)</f>
        <v>0</v>
      </c>
      <c r="C127" s="4"/>
      <c r="D127" s="4">
        <f>(Q46+R46)*100/( F78)</f>
        <v>0</v>
      </c>
      <c r="E127" s="4"/>
    </row>
    <row r="128" spans="1:5" x14ac:dyDescent="0.25">
      <c r="A128" s="4" t="s">
        <v>33</v>
      </c>
      <c r="B128" s="4">
        <f>P47*100/(F77*4)</f>
        <v>8.1211247296322995</v>
      </c>
      <c r="C128" s="4"/>
      <c r="D128" s="4">
        <f>(Q47+R47)*100/( F78)</f>
        <v>19.072847682119207</v>
      </c>
      <c r="E128" s="4"/>
    </row>
    <row r="129" spans="1:5" x14ac:dyDescent="0.25">
      <c r="A129" s="4" t="s">
        <v>33</v>
      </c>
      <c r="B129" s="4">
        <f>P48*100/(F77*4)</f>
        <v>16.242249459264599</v>
      </c>
      <c r="C129" s="4"/>
      <c r="D129" s="4">
        <f>(Q48+R48)*100/( F78)</f>
        <v>21.192052980132452</v>
      </c>
      <c r="E129" s="4"/>
    </row>
    <row r="130" spans="1:5" x14ac:dyDescent="0.25">
      <c r="A130" s="4" t="s">
        <v>33</v>
      </c>
      <c r="B130" s="4">
        <f>P49*100/(F77*4)</f>
        <v>8.1211247296322995</v>
      </c>
      <c r="C130" s="4"/>
      <c r="D130" s="4">
        <f>(Q49+R49)*100/( F78)</f>
        <v>19.072847682119207</v>
      </c>
      <c r="E130" s="4"/>
    </row>
    <row r="131" spans="1:5" x14ac:dyDescent="0.25">
      <c r="A131" s="4" t="s">
        <v>35</v>
      </c>
      <c r="B131" s="4">
        <f>P50*100/(F77*4)</f>
        <v>0</v>
      </c>
      <c r="C131" s="4"/>
      <c r="D131" s="4">
        <f>(Q50+R50)*100/( F78)</f>
        <v>0</v>
      </c>
      <c r="E131" s="4"/>
    </row>
    <row r="132" spans="1:5" x14ac:dyDescent="0.25">
      <c r="A132" s="4" t="s">
        <v>33</v>
      </c>
      <c r="B132" s="4">
        <f>P51*100/(F77*4)</f>
        <v>8.1211247296322995</v>
      </c>
      <c r="C132" s="4"/>
      <c r="D132" s="4">
        <f>(Q51+R51)*100/( F78)</f>
        <v>19.072847682119207</v>
      </c>
      <c r="E132" s="4"/>
    </row>
    <row r="133" spans="1:5" x14ac:dyDescent="0.25">
      <c r="A133" s="4" t="s">
        <v>33</v>
      </c>
      <c r="B133" s="4">
        <f>P52*100/(F77*4)</f>
        <v>16.242249459264599</v>
      </c>
      <c r="C133" s="4"/>
      <c r="D133" s="4">
        <f>(Q52+R52)*100/( F78)</f>
        <v>21.192052980132452</v>
      </c>
      <c r="E133" s="4"/>
    </row>
    <row r="134" spans="1:5" x14ac:dyDescent="0.25">
      <c r="A134" s="4" t="s">
        <v>33</v>
      </c>
      <c r="B134" s="4">
        <f>P53*100/(F77*4)</f>
        <v>8.1211247296322995</v>
      </c>
      <c r="C134" s="4"/>
      <c r="D134" s="4">
        <f>(Q53+R53)*100/( F78)</f>
        <v>19.072847682119207</v>
      </c>
      <c r="E134" s="4"/>
    </row>
    <row r="135" spans="1:5" x14ac:dyDescent="0.25">
      <c r="A135" s="4" t="s">
        <v>35</v>
      </c>
      <c r="B135" s="4">
        <f>P54*100/(F77*4)</f>
        <v>0</v>
      </c>
      <c r="C135" s="4"/>
      <c r="D135" s="4">
        <f>(Q54+R54)*100/( F78)</f>
        <v>0</v>
      </c>
      <c r="E135" s="4"/>
    </row>
    <row r="136" spans="1:5" x14ac:dyDescent="0.25">
      <c r="A136" s="4" t="s">
        <v>33</v>
      </c>
      <c r="B136" s="4">
        <f>P55*100/(F77*4)</f>
        <v>8.1211247296322995</v>
      </c>
      <c r="C136" s="4"/>
      <c r="D136" s="4">
        <f>(Q55+R55)*100/( F78)</f>
        <v>19.072847682119207</v>
      </c>
      <c r="E136" s="4"/>
    </row>
    <row r="137" spans="1:5" x14ac:dyDescent="0.25">
      <c r="A137" s="4" t="s">
        <v>33</v>
      </c>
      <c r="B137" s="4">
        <f>P56*100/(F77*4)</f>
        <v>16.242249459264599</v>
      </c>
      <c r="C137" s="4"/>
      <c r="D137" s="4">
        <f>(Q56+R56)*100/( F78)</f>
        <v>21.192052980132452</v>
      </c>
      <c r="E137" s="4"/>
    </row>
    <row r="138" spans="1:5" x14ac:dyDescent="0.25">
      <c r="A138" s="4" t="s">
        <v>33</v>
      </c>
      <c r="B138" s="4">
        <f>P57*100/(F77*4)</f>
        <v>8.1211247296322995</v>
      </c>
      <c r="C138" s="4"/>
      <c r="D138" s="4">
        <f>(Q57+R57)*100/( F78)</f>
        <v>19.072847682119207</v>
      </c>
      <c r="E138" s="4"/>
    </row>
    <row r="139" spans="1:5" x14ac:dyDescent="0.25">
      <c r="A139" s="4" t="s">
        <v>35</v>
      </c>
      <c r="B139" s="4">
        <f>P58*100/(F77*4)</f>
        <v>0</v>
      </c>
      <c r="C139" s="4"/>
      <c r="D139" s="4">
        <f>(Q58+R58)*100/( F78)</f>
        <v>0</v>
      </c>
      <c r="E139" s="4"/>
    </row>
    <row r="140" spans="1:5" x14ac:dyDescent="0.25">
      <c r="A140" s="4" t="s">
        <v>33</v>
      </c>
      <c r="B140" s="4">
        <f>P59*100/(F77*4)</f>
        <v>8.1211247296322995</v>
      </c>
      <c r="C140" s="4"/>
      <c r="D140" s="4">
        <f>(Q59+R59)*100/( F78)</f>
        <v>19.072847682119207</v>
      </c>
      <c r="E140" s="4"/>
    </row>
    <row r="141" spans="1:5" x14ac:dyDescent="0.25">
      <c r="A141" s="4" t="s">
        <v>33</v>
      </c>
      <c r="B141" s="4">
        <f>P60*100/(F77*4)</f>
        <v>8.1211247296322995</v>
      </c>
      <c r="C141" s="4"/>
      <c r="D141" s="4">
        <f>(Q60+R60)*100/( F78)</f>
        <v>19.072847682119207</v>
      </c>
      <c r="E141" s="4"/>
    </row>
    <row r="142" spans="1:5" x14ac:dyDescent="0.25">
      <c r="A142" s="4" t="s">
        <v>33</v>
      </c>
      <c r="B142" s="4">
        <f>P61*100/(F77*4)</f>
        <v>8.1211247296322995</v>
      </c>
      <c r="C142" s="4"/>
      <c r="D142" s="4">
        <f>(Q61+R61)*100/( F78)</f>
        <v>10.596026490066226</v>
      </c>
      <c r="E142" s="4"/>
    </row>
    <row r="143" spans="1:5" x14ac:dyDescent="0.25">
      <c r="A143" s="4" t="s">
        <v>33</v>
      </c>
      <c r="B143" s="4">
        <f>P62*100/(F77*4)</f>
        <v>8.1211247296322995</v>
      </c>
      <c r="C143" s="4"/>
      <c r="D143" s="4">
        <f>(Q62+R62)*100/( F78)</f>
        <v>19.072847682119207</v>
      </c>
      <c r="E143" s="4"/>
    </row>
    <row r="144" spans="1:5" x14ac:dyDescent="0.25">
      <c r="A144" s="4" t="s">
        <v>35</v>
      </c>
      <c r="B144" s="4">
        <f>P63*100/(F77*4)</f>
        <v>0</v>
      </c>
      <c r="C144" s="4"/>
      <c r="D144" s="4">
        <f>(Q63+R63)*100/( F78)</f>
        <v>0</v>
      </c>
      <c r="E144" s="4"/>
    </row>
    <row r="145" spans="1:5" x14ac:dyDescent="0.25">
      <c r="A145" s="4" t="s">
        <v>33</v>
      </c>
      <c r="B145" s="4">
        <f>P64*100/(F77*4)</f>
        <v>8.1211247296322995</v>
      </c>
      <c r="C145" s="4"/>
      <c r="D145" s="4">
        <f>(Q64+R64)*100/( F78)</f>
        <v>19.072847682119207</v>
      </c>
      <c r="E145" s="4"/>
    </row>
    <row r="146" spans="1:5" x14ac:dyDescent="0.25">
      <c r="A146" s="4" t="s">
        <v>33</v>
      </c>
      <c r="B146" s="4">
        <f>P65*100/(F77*4)</f>
        <v>32.484498918529198</v>
      </c>
      <c r="C146" s="4"/>
      <c r="D146" s="4">
        <f>(Q65+R65)*100/( F78)</f>
        <v>42.384105960264904</v>
      </c>
      <c r="E146" s="4"/>
    </row>
    <row r="147" spans="1:5" x14ac:dyDescent="0.25">
      <c r="A147" s="4" t="s">
        <v>33</v>
      </c>
      <c r="B147" s="4">
        <f>P66*100/(F77*4)</f>
        <v>8.1211247296322995</v>
      </c>
      <c r="C147" s="4"/>
      <c r="D147" s="4">
        <f>(Q66+R66)*100/( F78)</f>
        <v>19.072847682119207</v>
      </c>
      <c r="E147" s="4"/>
    </row>
    <row r="148" spans="1:5" x14ac:dyDescent="0.25">
      <c r="A148" s="4" t="s">
        <v>35</v>
      </c>
      <c r="B148" s="4">
        <f>P67*100/(F77*4)</f>
        <v>0</v>
      </c>
      <c r="C148" s="4"/>
      <c r="D148" s="4">
        <f>(Q67+R67)*100/( F78)</f>
        <v>0</v>
      </c>
      <c r="E148" s="4"/>
    </row>
    <row r="149" spans="1:5" x14ac:dyDescent="0.25">
      <c r="A149" s="4" t="s">
        <v>33</v>
      </c>
      <c r="B149" s="4">
        <f>P68*100/(F77*4)</f>
        <v>8.1211247296322995</v>
      </c>
      <c r="C149" s="4"/>
      <c r="D149" s="4">
        <f>(Q68+R68)*100/( F78)</f>
        <v>19.072847682119207</v>
      </c>
      <c r="E149" s="4"/>
    </row>
    <row r="150" spans="1:5" x14ac:dyDescent="0.25">
      <c r="A150" s="4" t="s">
        <v>33</v>
      </c>
      <c r="B150" s="4">
        <f>P69*100/(F77*4)</f>
        <v>2.0302811824080749</v>
      </c>
      <c r="C150" s="4"/>
      <c r="D150" s="4">
        <f>(Q69+R69)*100/( F78)</f>
        <v>2.6490066225165565</v>
      </c>
      <c r="E150" s="4"/>
    </row>
    <row r="151" spans="1:5" x14ac:dyDescent="0.25">
      <c r="A151" s="4" t="s">
        <v>33</v>
      </c>
      <c r="B151" s="4">
        <f>P70*100/(F77*4)</f>
        <v>32.484498918529198</v>
      </c>
      <c r="C151" s="4"/>
      <c r="D151" s="4">
        <f>(Q70+R70)*100/( F78)</f>
        <v>72.05298013245033</v>
      </c>
      <c r="E151" s="4"/>
    </row>
    <row r="152" spans="1:5" x14ac:dyDescent="0.25">
      <c r="A152" s="4" t="s">
        <v>35</v>
      </c>
      <c r="B152" s="4">
        <f>P71*100/(F77*4)</f>
        <v>0</v>
      </c>
      <c r="C152" s="4"/>
      <c r="D152" s="4">
        <f>(Q71+R71)*100/( F78)</f>
        <v>0</v>
      </c>
      <c r="E152" s="4"/>
    </row>
  </sheetData>
  <conditionalFormatting sqref="M1:O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Virtex</vt:lpstr>
      <vt:lpstr>Kintex</vt:lpstr>
      <vt:lpstr>artix</vt:lpstr>
      <vt:lpstr>zync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 Pant</dc:creator>
  <cp:lastModifiedBy>Vibha Pant</cp:lastModifiedBy>
  <dcterms:created xsi:type="dcterms:W3CDTF">2017-06-21T04:57:04Z</dcterms:created>
  <dcterms:modified xsi:type="dcterms:W3CDTF">2017-07-31T04:13:03Z</dcterms:modified>
</cp:coreProperties>
</file>