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C4F3F1D8-6269-4BA6-BFFA-3218DAB57511}" xr6:coauthVersionLast="45" xr6:coauthVersionMax="45" xr10:uidLastSave="{00000000-0000-0000-0000-000000000000}"/>
  <bookViews>
    <workbookView xWindow="-120" yWindow="-120" windowWidth="29040" windowHeight="15840" xr2:uid="{00000000-000D-0000-FFFF-FFFF00000000}"/>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H48" i="11"/>
  <c r="H46" i="11"/>
  <c r="H45" i="11"/>
  <c r="H44" i="11"/>
  <c r="H43" i="11"/>
  <c r="H42" i="11"/>
  <c r="H41" i="11"/>
  <c r="H36" i="11"/>
  <c r="H35" i="11"/>
  <c r="H53" i="11"/>
  <c r="F28" i="11"/>
  <c r="E29" i="11" s="1"/>
  <c r="F19" i="11"/>
  <c r="E20" i="11" s="1"/>
  <c r="F20" i="11" s="1"/>
  <c r="F17" i="11"/>
  <c r="E18" i="11" s="1"/>
  <c r="F18" i="11" s="1"/>
  <c r="F24" i="11"/>
  <c r="E25" i="11" s="1"/>
  <c r="F25" i="11" s="1"/>
  <c r="E26" i="11" s="1"/>
  <c r="F26" i="11" s="1"/>
  <c r="E27" i="11" s="1"/>
  <c r="F27" i="11" s="1"/>
  <c r="F12" i="11"/>
  <c r="H33" i="11"/>
  <c r="H28" i="11" l="1"/>
  <c r="H37" i="11"/>
  <c r="F29" i="11"/>
  <c r="H29" i="11" s="1"/>
  <c r="H7" i="11"/>
  <c r="H38" i="11" l="1"/>
  <c r="E9" i="11"/>
  <c r="F9" i="11" s="1"/>
  <c r="H39" i="11" l="1"/>
  <c r="H18" i="11"/>
  <c r="I5" i="11"/>
  <c r="H27" i="11"/>
  <c r="H26" i="11"/>
  <c r="H25" i="11"/>
  <c r="H24" i="11"/>
  <c r="H22" i="11"/>
  <c r="H17" i="11"/>
  <c r="H16" i="11"/>
  <c r="H11" i="11"/>
  <c r="H8" i="11"/>
  <c r="H9" i="11" l="1"/>
  <c r="E13" i="11"/>
  <c r="F13" i="11" s="1"/>
  <c r="I6" i="11"/>
  <c r="H23" i="11" l="1"/>
  <c r="H20" i="11"/>
  <c r="H12" i="11"/>
  <c r="J5" i="11"/>
  <c r="K5" i="11" s="1"/>
  <c r="L5" i="11" s="1"/>
  <c r="M5" i="11" s="1"/>
  <c r="N5" i="11" s="1"/>
  <c r="O5" i="11" s="1"/>
  <c r="P5" i="11" s="1"/>
  <c r="I4" i="11"/>
  <c r="H19" i="11" l="1"/>
  <c r="H13" i="11"/>
  <c r="E14" i="11"/>
  <c r="P4" i="11"/>
  <c r="Q5" i="11"/>
  <c r="R5" i="11" s="1"/>
  <c r="S5" i="11" s="1"/>
  <c r="T5" i="11" s="1"/>
  <c r="U5" i="11" s="1"/>
  <c r="V5" i="11" s="1"/>
  <c r="W5" i="11" s="1"/>
  <c r="J6" i="11"/>
  <c r="F14" i="11" l="1"/>
  <c r="H14"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F4" i="11" l="1"/>
  <c r="BF6" i="11"/>
  <c r="BE6" i="11"/>
  <c r="Z6" i="11"/>
  <c r="BG5" i="11" l="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S5" i="11" l="1"/>
  <c r="BR6" i="11"/>
  <c r="AL6" i="11"/>
  <c r="BT5" i="11" l="1"/>
  <c r="BS6" i="11"/>
  <c r="AM6" i="11"/>
  <c r="BU5" i="11" l="1"/>
  <c r="BT6" i="11"/>
  <c r="BT4" i="11"/>
  <c r="AN6" i="11"/>
  <c r="BV5" i="11" l="1"/>
  <c r="BU6" i="11"/>
  <c r="AO6" i="11"/>
  <c r="BW5" i="11" l="1"/>
  <c r="BV6" i="11"/>
  <c r="AP6" i="11"/>
  <c r="BX5" i="11" l="1"/>
  <c r="BW6" i="11"/>
  <c r="AQ6" i="11"/>
  <c r="BY5" i="11" l="1"/>
  <c r="BX6" i="11"/>
  <c r="AR6" i="11"/>
  <c r="BZ5" i="11" l="1"/>
  <c r="BY6" i="11"/>
  <c r="CA5" i="11" l="1"/>
  <c r="BZ6" i="11"/>
  <c r="CB5" i="11" l="1"/>
  <c r="CA4" i="11"/>
  <c r="CA6" i="11"/>
  <c r="CC5" i="11" l="1"/>
  <c r="CB6" i="11"/>
  <c r="CD5" i="11" l="1"/>
  <c r="CC6" i="11"/>
  <c r="CE5" i="11" l="1"/>
  <c r="CD6" i="11"/>
  <c r="CF5" i="11" l="1"/>
  <c r="CE6" i="11"/>
  <c r="CG5" i="11" l="1"/>
  <c r="CF6" i="11"/>
  <c r="CH5" i="11" l="1"/>
  <c r="CG6" i="11"/>
  <c r="CI5" i="11" l="1"/>
  <c r="CH4" i="11"/>
  <c r="CH6" i="11"/>
  <c r="CJ5" i="11" l="1"/>
  <c r="CI6" i="11"/>
  <c r="CK5" i="11" l="1"/>
  <c r="CJ6" i="11"/>
  <c r="CL5" i="11" l="1"/>
  <c r="CK6" i="11"/>
  <c r="CM5" i="11" l="1"/>
  <c r="CL6" i="11"/>
  <c r="CN5" i="11" l="1"/>
  <c r="CM6" i="11"/>
  <c r="CO5" i="11" l="1"/>
  <c r="CN6" i="11"/>
  <c r="CP5" i="11" l="1"/>
  <c r="CO4" i="11"/>
  <c r="CO6" i="11"/>
  <c r="CQ5" i="11" l="1"/>
  <c r="CP6" i="11"/>
  <c r="CR5" i="11" l="1"/>
  <c r="CQ6" i="11"/>
  <c r="CS5" i="11" l="1"/>
  <c r="CR6" i="11"/>
  <c r="CT5" i="11" l="1"/>
  <c r="CS6" i="11"/>
  <c r="CU5" i="11" l="1"/>
  <c r="CT6" i="11"/>
  <c r="CV5" i="11" l="1"/>
  <c r="CU6" i="11"/>
  <c r="CW5" i="11" l="1"/>
  <c r="CV6" i="11"/>
  <c r="CV4" i="11"/>
  <c r="CX5" i="11" l="1"/>
  <c r="CW6" i="11"/>
  <c r="CY5" i="11" l="1"/>
  <c r="CX6" i="11"/>
  <c r="CZ5" i="11" l="1"/>
  <c r="CY6" i="11"/>
  <c r="DA5" i="11" l="1"/>
  <c r="CZ6" i="11"/>
  <c r="DB5" i="11" l="1"/>
  <c r="DA6" i="11"/>
  <c r="DC5" i="11" l="1"/>
  <c r="DB6" i="11"/>
  <c r="DD5" i="11" l="1"/>
  <c r="DC6" i="11"/>
  <c r="DC4" i="11"/>
  <c r="DE5" i="11" l="1"/>
  <c r="DD6" i="11"/>
  <c r="DF5" i="11" l="1"/>
  <c r="DE6" i="11"/>
  <c r="DG5" i="11" l="1"/>
  <c r="DF6" i="11"/>
  <c r="DH5" i="11" l="1"/>
  <c r="DG6" i="11"/>
  <c r="DI5" i="11" l="1"/>
  <c r="DH6" i="11"/>
  <c r="DJ5" i="11" l="1"/>
  <c r="DI6" i="11"/>
  <c r="DK5" i="11" l="1"/>
  <c r="DJ4" i="11"/>
  <c r="DJ6" i="11"/>
  <c r="DL5" i="11" l="1"/>
  <c r="DK6" i="11"/>
  <c r="DM5" i="11" l="1"/>
  <c r="DL6" i="11"/>
  <c r="DN5" i="11" l="1"/>
  <c r="DM6" i="11"/>
  <c r="DO5" i="11" l="1"/>
  <c r="DN6" i="11"/>
  <c r="DP5" i="11" l="1"/>
  <c r="DP6" i="11" s="1"/>
  <c r="DO6" i="11"/>
</calcChain>
</file>

<file path=xl/sharedStrings.xml><?xml version="1.0" encoding="utf-8"?>
<sst xmlns="http://schemas.openxmlformats.org/spreadsheetml/2006/main" count="107" uniqueCount="77">
  <si>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</si>
  <si>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</si>
  <si>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</si>
  <si>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</si>
  <si>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</si>
  <si>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</si>
  <si>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</si>
  <si>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</si>
  <si>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</si>
  <si>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</si>
  <si>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</si>
  <si>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Deze rij geeft het einde van de projectplanning aan. Voer NIETS in deze rij in. 
Voeg nieuwe rijen BOVEN deze in om uw projectplanning verder uit te bouwen.</t>
  </si>
  <si>
    <t>TAAK</t>
  </si>
  <si>
    <t>Voeg nieuwe rijen BOVEN deze in</t>
  </si>
  <si>
    <t>Begin project:</t>
  </si>
  <si>
    <t>Weergegeven week:</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</si>
  <si>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</si>
  <si>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</si>
  <si>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</si>
  <si>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</si>
  <si>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</si>
  <si>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</si>
  <si>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</si>
  <si>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</si>
  <si>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</si>
  <si>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</si>
  <si>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</si>
  <si>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</si>
  <si>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</si>
  <si>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</si>
  <si>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</si>
  <si>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</si>
  <si>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</si>
  <si>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</si>
  <si>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</si>
  <si>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Startup en research</t>
  </si>
  <si>
    <t>Updaten van dependencies/libraries</t>
  </si>
  <si>
    <t>Bugfixing van bestaande code</t>
  </si>
  <si>
    <t>Cleanen van bestaande code uit IT-Project</t>
  </si>
  <si>
    <t>Essentiele uit bestaande code halen</t>
  </si>
  <si>
    <t>Opbouwen architectuur</t>
  </si>
  <si>
    <t>Implementatie SLAM</t>
  </si>
  <si>
    <t>Research BLAM</t>
  </si>
  <si>
    <t>Ontwerpen Gazebo wereld</t>
  </si>
  <si>
    <t>Implmenentatie BLAM</t>
  </si>
  <si>
    <t>Research HDL_graph SLAM</t>
  </si>
  <si>
    <t>Implementatie HDL_graph SLAM</t>
  </si>
  <si>
    <t>Research RTABMAP</t>
  </si>
  <si>
    <t>Implementatie RTABMAP</t>
  </si>
  <si>
    <t>Setup workstations</t>
  </si>
  <si>
    <t>Opbouwen</t>
  </si>
  <si>
    <t>Documentatie</t>
  </si>
  <si>
    <t>Extras implementeren zoals octomap, vlp16, etc</t>
  </si>
  <si>
    <t>implementatie code bavo</t>
  </si>
  <si>
    <t>Code cleaning</t>
  </si>
  <si>
    <t>Implementatie path planning</t>
  </si>
  <si>
    <t>Research verschillende algoritmes</t>
  </si>
  <si>
    <t>Implementatie path execution</t>
  </si>
  <si>
    <t>Navigating Smart UAV systems in dynamic environments</t>
  </si>
  <si>
    <t>Implementatie object recognition</t>
  </si>
  <si>
    <t>B &amp; V</t>
  </si>
  <si>
    <t>B</t>
  </si>
  <si>
    <t>V</t>
  </si>
  <si>
    <t>Vic Segers (V) en Borcherd van Brakell (B)</t>
  </si>
  <si>
    <t>Implementeren qr-code scanner ROS package</t>
  </si>
  <si>
    <t>Implementatie A*</t>
  </si>
  <si>
    <t>Finetuning A*</t>
  </si>
  <si>
    <t>A* rekening laten houden met grootte UAV</t>
  </si>
  <si>
    <t>Implementatie pad van A* vliegen</t>
  </si>
  <si>
    <t>Optimalisatie</t>
  </si>
  <si>
    <t>Project flow</t>
  </si>
  <si>
    <t>octomap creeëren wanneer qr-code gevonden is</t>
  </si>
  <si>
    <t>Finetuning RTABMAP</t>
  </si>
  <si>
    <t>Finetuning Gazebo wereld</t>
  </si>
  <si>
    <t>Pointcloud naar OctoMap</t>
  </si>
  <si>
    <t>Afwerken project en alle verschillende delen
laten samenwerken</t>
  </si>
  <si>
    <t>Code cleaning, cleaning dockerfiles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</si>
</sst>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39997558519241921"/>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3"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8"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3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8" fillId="0" borderId="2" xfId="10" applyNumberFormat="1">
      <alignment horizontal="center" vertical="center"/>
    </xf>
    <xf numFmtId="169" fontId="0" fillId="2" borderId="2" xfId="0" applyNumberFormat="1" applyFill="1" applyBorder="1" applyAlignment="1">
      <alignment horizontal="center" vertical="center"/>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8" fillId="3" borderId="2" xfId="10" applyNumberFormat="1" applyFill="1">
      <alignment horizontal="center" vertical="center"/>
    </xf>
    <xf numFmtId="172" fontId="0" fillId="9" borderId="2" xfId="0" applyNumberFormat="1" applyFill="1" applyBorder="1" applyAlignment="1">
      <alignment horizontal="center" vertical="center"/>
    </xf>
    <xf numFmtId="172" fontId="4" fillId="9" borderId="2" xfId="0" applyNumberFormat="1" applyFont="1" applyFill="1" applyBorder="1" applyAlignment="1">
      <alignment horizontal="center" vertical="center"/>
    </xf>
    <xf numFmtId="172" fontId="8" fillId="4" borderId="2" xfId="10" applyNumberFormat="1" applyFill="1">
      <alignment horizontal="center" vertical="center"/>
    </xf>
    <xf numFmtId="172" fontId="0" fillId="6" borderId="2" xfId="0" applyNumberFormat="1" applyFill="1" applyBorder="1" applyAlignment="1">
      <alignment horizontal="center" vertical="center"/>
    </xf>
    <xf numFmtId="172" fontId="4" fillId="6" borderId="2" xfId="0" applyNumberFormat="1" applyFont="1" applyFill="1" applyBorder="1" applyAlignment="1">
      <alignment horizontal="center" vertical="center"/>
    </xf>
    <xf numFmtId="172" fontId="8" fillId="11"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8" fillId="10" borderId="2" xfId="10" applyNumberFormat="1" applyFill="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72" fontId="0" fillId="45" borderId="2" xfId="0" applyNumberFormat="1" applyFill="1" applyBorder="1" applyAlignment="1">
      <alignment horizontal="center" vertical="center"/>
    </xf>
    <xf numFmtId="172" fontId="4" fillId="45" borderId="2" xfId="0" applyNumberFormat="1" applyFont="1" applyFill="1" applyBorder="1" applyAlignment="1">
      <alignment horizontal="center" vertical="center"/>
    </xf>
    <xf numFmtId="0" fontId="8" fillId="46" borderId="2" xfId="12" applyFill="1">
      <alignment horizontal="left" vertical="center" indent="2"/>
    </xf>
    <xf numFmtId="0" fontId="8" fillId="46" borderId="2" xfId="11" applyFill="1">
      <alignment horizontal="center" vertical="center"/>
    </xf>
    <xf numFmtId="9" fontId="4" fillId="46" borderId="2" xfId="2" applyFont="1" applyFill="1" applyBorder="1" applyAlignment="1">
      <alignment horizontal="center" vertical="center"/>
    </xf>
    <xf numFmtId="172" fontId="8" fillId="46" borderId="2" xfId="10" applyNumberFormat="1" applyFill="1">
      <alignment horizontal="center" vertical="center"/>
    </xf>
    <xf numFmtId="0" fontId="5" fillId="7" borderId="2" xfId="0" applyFont="1" applyFill="1" applyBorder="1" applyAlignment="1">
      <alignment horizontal="left" vertical="center" indent="1"/>
    </xf>
    <xf numFmtId="0" fontId="8" fillId="7" borderId="2" xfId="11" applyFill="1">
      <alignment horizontal="center" vertical="center"/>
    </xf>
    <xf numFmtId="9" fontId="4" fillId="7" borderId="2" xfId="2" applyFont="1" applyFill="1" applyBorder="1" applyAlignment="1">
      <alignment horizontal="center" vertical="center"/>
    </xf>
    <xf numFmtId="172" fontId="0" fillId="7" borderId="2" xfId="0" applyNumberFormat="1" applyFill="1" applyBorder="1" applyAlignment="1">
      <alignment horizontal="center" vertical="center"/>
    </xf>
    <xf numFmtId="172" fontId="4" fillId="7" borderId="2" xfId="0" applyNumberFormat="1" applyFont="1" applyFill="1" applyBorder="1" applyAlignment="1">
      <alignment horizontal="center" vertical="center"/>
    </xf>
    <xf numFmtId="0" fontId="8" fillId="2" borderId="2" xfId="12" applyFill="1">
      <alignment horizontal="left" vertical="center" indent="2"/>
    </xf>
    <xf numFmtId="0" fontId="8" fillId="2" borderId="2" xfId="11" applyFill="1">
      <alignment horizontal="center" vertical="center"/>
    </xf>
    <xf numFmtId="172" fontId="8" fillId="2" borderId="2" xfId="10" applyNumberFormat="1" applyFill="1">
      <alignment horizontal="center" vertical="center"/>
    </xf>
    <xf numFmtId="0" fontId="8" fillId="47" borderId="2" xfId="11" applyFill="1">
      <alignment horizontal="center" vertical="center"/>
    </xf>
    <xf numFmtId="9" fontId="4" fillId="47" borderId="2" xfId="2" applyFont="1" applyFill="1" applyBorder="1" applyAlignment="1">
      <alignment horizontal="center" vertical="center"/>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72" fontId="0" fillId="48" borderId="2" xfId="0" applyNumberFormat="1" applyFill="1" applyBorder="1" applyAlignment="1">
      <alignment horizontal="center" vertical="center"/>
    </xf>
    <xf numFmtId="172" fontId="4" fillId="48" borderId="2" xfId="0" applyNumberFormat="1" applyFont="1" applyFill="1" applyBorder="1" applyAlignment="1">
      <alignment horizontal="center" vertical="center"/>
    </xf>
    <xf numFmtId="0" fontId="8" fillId="49" borderId="2" xfId="12" applyFill="1">
      <alignment horizontal="left" vertical="center" indent="2"/>
    </xf>
    <xf numFmtId="0" fontId="8" fillId="49" borderId="2" xfId="11" applyFill="1">
      <alignment horizontal="center" vertical="center"/>
    </xf>
    <xf numFmtId="9" fontId="4" fillId="49" borderId="2" xfId="2" applyFont="1" applyFill="1" applyBorder="1" applyAlignment="1">
      <alignment horizontal="center" vertical="center"/>
    </xf>
    <xf numFmtId="172" fontId="8" fillId="49" borderId="2" xfId="10" applyNumberFormat="1" applyFill="1">
      <alignment horizontal="center" vertical="center"/>
    </xf>
    <xf numFmtId="0" fontId="5" fillId="50" borderId="2" xfId="0" applyFont="1" applyFill="1" applyBorder="1" applyAlignment="1">
      <alignment horizontal="left" vertical="center" indent="1"/>
    </xf>
    <xf numFmtId="0" fontId="8" fillId="50" borderId="2" xfId="11" applyFill="1">
      <alignment horizontal="center" vertical="center"/>
    </xf>
    <xf numFmtId="9" fontId="4" fillId="50" borderId="2" xfId="2" applyFont="1" applyFill="1" applyBorder="1" applyAlignment="1">
      <alignment horizontal="center" vertical="center"/>
    </xf>
    <xf numFmtId="172" fontId="0" fillId="50" borderId="2" xfId="0" applyNumberFormat="1" applyFill="1" applyBorder="1" applyAlignment="1">
      <alignment horizontal="center" vertical="center"/>
    </xf>
    <xf numFmtId="172" fontId="4" fillId="50" borderId="2" xfId="0" applyNumberFormat="1" applyFont="1" applyFill="1" applyBorder="1" applyAlignment="1">
      <alignment horizontal="center" vertical="center"/>
    </xf>
    <xf numFmtId="0" fontId="8" fillId="47" borderId="2" xfId="12" applyFill="1" applyAlignment="1">
      <alignment horizontal="left" vertical="center" wrapText="1" indent="2"/>
    </xf>
    <xf numFmtId="172" fontId="8" fillId="47" borderId="2" xfId="10" applyNumberFormat="1" applyFill="1">
      <alignment horizontal="center" vertical="center"/>
    </xf>
    <xf numFmtId="0" fontId="8" fillId="47" borderId="2" xfId="12" applyFill="1">
      <alignment horizontal="left" vertical="center" indent="2"/>
    </xf>
    <xf numFmtId="0" fontId="0" fillId="0" borderId="9" xfId="0" applyFill="1" applyBorder="1" applyAlignment="1">
      <alignment vertical="center"/>
    </xf>
    <xf numFmtId="0" fontId="8" fillId="0" borderId="0" xfId="8">
      <alignment horizontal="right" indent="1"/>
    </xf>
    <xf numFmtId="0" fontId="8" fillId="0" borderId="7" xfId="8" applyBorder="1">
      <alignment horizontal="right" indent="1"/>
    </xf>
    <xf numFmtId="0" fontId="0" fillId="0" borderId="10" xfId="0" applyBorder="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3" fontId="8"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xr:uid="{00000000-0005-0000-0000-000009000000}"/>
    <cellStyle name="Berekening" xfId="23" builtinId="22" customBuiltin="1"/>
    <cellStyle name="Controlecel" xfId="25" builtinId="23" customBuiltin="1"/>
    <cellStyle name="Datum" xfId="10" xr:uid="{00000000-0005-0000-0000-00000100000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xr:uid="{00000000-0005-0000-0000-000006000000}"/>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xr:uid="{00000000-0005-0000-0000-00000A000000}"/>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xr:uid="{00000000-0005-0000-0000-00000C000000}"/>
  </cellStyles>
  <dxfs count="4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xr9:uid="{00000000-0011-0000-FFFF-FFFF00000000}">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56"/>
  <sheetViews>
    <sheetView showGridLines="0" tabSelected="1" showRuler="0" zoomScale="70" zoomScaleNormal="70" zoomScalePageLayoutView="70" workbookViewId="0">
      <pane ySplit="6" topLeftCell="A27" activePane="bottomLeft" state="frozen"/>
      <selection pane="bottomLeft" activeCell="G43" sqref="G43"/>
    </sheetView>
  </sheetViews>
  <sheetFormatPr defaultRowHeight="30" customHeight="1" x14ac:dyDescent="0.25"/>
  <cols>
    <col min="1" max="1" width="2.7109375" style="41" customWidth="1"/>
    <col min="2" max="2" width="46.85546875" customWidth="1"/>
    <col min="3" max="3" width="30.7109375" customWidth="1"/>
    <col min="4" max="4" width="10.7109375" customWidth="1"/>
    <col min="5" max="5" width="10.42578125" style="5" customWidth="1"/>
    <col min="6" max="6" width="10.42578125" customWidth="1"/>
    <col min="7" max="7" width="2.7109375" customWidth="1"/>
    <col min="8" max="8" width="7.42578125" hidden="1" customWidth="1"/>
    <col min="9" max="64" width="2.5703125" customWidth="1"/>
    <col min="65" max="67" width="2.7109375" bestFit="1" customWidth="1"/>
    <col min="68" max="68" width="3.140625" bestFit="1" customWidth="1"/>
    <col min="69" max="69" width="2.7109375" bestFit="1" customWidth="1"/>
    <col min="70" max="77" width="3.140625" bestFit="1" customWidth="1"/>
    <col min="78" max="78" width="2" bestFit="1" customWidth="1"/>
    <col min="79" max="79" width="2.28515625" bestFit="1" customWidth="1"/>
    <col min="80" max="80" width="2.140625" bestFit="1" customWidth="1"/>
    <col min="81" max="81" width="2.28515625" bestFit="1" customWidth="1"/>
    <col min="82" max="85" width="2.140625" bestFit="1" customWidth="1"/>
    <col min="86" max="86" width="2.28515625" bestFit="1" customWidth="1"/>
    <col min="87" max="87" width="2.7109375" bestFit="1" customWidth="1"/>
    <col min="88" max="88" width="2.28515625" bestFit="1" customWidth="1"/>
    <col min="89" max="96" width="2.7109375" bestFit="1" customWidth="1"/>
    <col min="97" max="97" width="3.140625" bestFit="1" customWidth="1"/>
    <col min="98" max="98" width="2.7109375" bestFit="1" customWidth="1"/>
    <col min="99" max="107" width="3.140625" bestFit="1" customWidth="1"/>
    <col min="108" max="108" width="2.7109375" bestFit="1" customWidth="1"/>
    <col min="109" max="109" width="2.28515625" bestFit="1" customWidth="1"/>
    <col min="110" max="113" width="2.140625" bestFit="1" customWidth="1"/>
    <col min="114" max="114" width="2.28515625" bestFit="1" customWidth="1"/>
    <col min="115" max="115" width="2.140625" bestFit="1" customWidth="1"/>
    <col min="116" max="116" width="2.28515625" bestFit="1" customWidth="1"/>
    <col min="117" max="117" width="2.140625" bestFit="1" customWidth="1"/>
    <col min="118" max="118" width="2.7109375" bestFit="1" customWidth="1"/>
    <col min="119" max="119" width="2.28515625" bestFit="1" customWidth="1"/>
    <col min="120" max="120" width="2.7109375" bestFit="1" customWidth="1"/>
  </cols>
  <sheetData>
    <row r="1" spans="1:120" ht="30" customHeight="1" x14ac:dyDescent="0.45">
      <c r="A1" s="42" t="s">
        <v>0</v>
      </c>
      <c r="B1" s="46" t="s">
        <v>58</v>
      </c>
      <c r="C1" s="1"/>
      <c r="D1" s="2"/>
      <c r="E1" s="4"/>
      <c r="F1" s="32"/>
      <c r="H1" s="2"/>
      <c r="I1" s="11"/>
    </row>
    <row r="2" spans="1:120" ht="30" customHeight="1" x14ac:dyDescent="0.3">
      <c r="A2" s="41" t="s">
        <v>1</v>
      </c>
      <c r="B2" s="47" t="s">
        <v>63</v>
      </c>
      <c r="I2" s="44"/>
    </row>
    <row r="3" spans="1:120" ht="30" customHeight="1" x14ac:dyDescent="0.25">
      <c r="A3" s="41" t="s">
        <v>2</v>
      </c>
      <c r="B3" s="48"/>
      <c r="C3" s="123" t="s">
        <v>14</v>
      </c>
      <c r="D3" s="124"/>
      <c r="E3" s="129">
        <f>DATE(2020,2,24)</f>
        <v>43885</v>
      </c>
      <c r="F3" s="129"/>
    </row>
    <row r="4" spans="1:120" ht="30" customHeight="1" x14ac:dyDescent="0.25">
      <c r="A4" s="42" t="s">
        <v>3</v>
      </c>
      <c r="C4" s="123" t="s">
        <v>15</v>
      </c>
      <c r="D4" s="124"/>
      <c r="E4" s="7">
        <v>1</v>
      </c>
      <c r="I4" s="126">
        <f>I5</f>
        <v>43885</v>
      </c>
      <c r="J4" s="127"/>
      <c r="K4" s="127"/>
      <c r="L4" s="127"/>
      <c r="M4" s="127"/>
      <c r="N4" s="127"/>
      <c r="O4" s="128"/>
      <c r="P4" s="126">
        <f>P5</f>
        <v>43892</v>
      </c>
      <c r="Q4" s="127"/>
      <c r="R4" s="127"/>
      <c r="S4" s="127"/>
      <c r="T4" s="127"/>
      <c r="U4" s="127"/>
      <c r="V4" s="128"/>
      <c r="W4" s="126">
        <f>W5</f>
        <v>43899</v>
      </c>
      <c r="X4" s="127"/>
      <c r="Y4" s="127"/>
      <c r="Z4" s="127"/>
      <c r="AA4" s="127"/>
      <c r="AB4" s="127"/>
      <c r="AC4" s="128"/>
      <c r="AD4" s="126">
        <f>AD5</f>
        <v>43906</v>
      </c>
      <c r="AE4" s="127"/>
      <c r="AF4" s="127"/>
      <c r="AG4" s="127"/>
      <c r="AH4" s="127"/>
      <c r="AI4" s="127"/>
      <c r="AJ4" s="128"/>
      <c r="AK4" s="126">
        <f>AK5</f>
        <v>43913</v>
      </c>
      <c r="AL4" s="127"/>
      <c r="AM4" s="127"/>
      <c r="AN4" s="127"/>
      <c r="AO4" s="127"/>
      <c r="AP4" s="127"/>
      <c r="AQ4" s="128"/>
      <c r="AR4" s="126">
        <f>AR5</f>
        <v>43920</v>
      </c>
      <c r="AS4" s="127"/>
      <c r="AT4" s="127"/>
      <c r="AU4" s="127"/>
      <c r="AV4" s="127"/>
      <c r="AW4" s="127"/>
      <c r="AX4" s="128"/>
      <c r="AY4" s="126">
        <f>AY5</f>
        <v>43927</v>
      </c>
      <c r="AZ4" s="127"/>
      <c r="BA4" s="127"/>
      <c r="BB4" s="127"/>
      <c r="BC4" s="127"/>
      <c r="BD4" s="127"/>
      <c r="BE4" s="128"/>
      <c r="BF4" s="126">
        <f>BF5</f>
        <v>43934</v>
      </c>
      <c r="BG4" s="127"/>
      <c r="BH4" s="127"/>
      <c r="BI4" s="127"/>
      <c r="BJ4" s="127"/>
      <c r="BK4" s="127"/>
      <c r="BL4" s="128"/>
      <c r="BM4" s="126">
        <f>BM5</f>
        <v>43941</v>
      </c>
      <c r="BN4" s="127"/>
      <c r="BO4" s="127"/>
      <c r="BP4" s="127"/>
      <c r="BQ4" s="127"/>
      <c r="BR4" s="127"/>
      <c r="BS4" s="128"/>
      <c r="BT4" s="126">
        <f>BT5</f>
        <v>43948</v>
      </c>
      <c r="BU4" s="127"/>
      <c r="BV4" s="127"/>
      <c r="BW4" s="127"/>
      <c r="BX4" s="127"/>
      <c r="BY4" s="127"/>
      <c r="BZ4" s="128"/>
      <c r="CA4" s="126">
        <f>CA5</f>
        <v>43955</v>
      </c>
      <c r="CB4" s="127"/>
      <c r="CC4" s="127"/>
      <c r="CD4" s="127"/>
      <c r="CE4" s="127"/>
      <c r="CF4" s="127"/>
      <c r="CG4" s="128"/>
      <c r="CH4" s="126">
        <f>CH5</f>
        <v>43962</v>
      </c>
      <c r="CI4" s="127"/>
      <c r="CJ4" s="127"/>
      <c r="CK4" s="127"/>
      <c r="CL4" s="127"/>
      <c r="CM4" s="127"/>
      <c r="CN4" s="128"/>
      <c r="CO4" s="126">
        <f>CO5</f>
        <v>43969</v>
      </c>
      <c r="CP4" s="127"/>
      <c r="CQ4" s="127"/>
      <c r="CR4" s="127"/>
      <c r="CS4" s="127"/>
      <c r="CT4" s="127"/>
      <c r="CU4" s="128"/>
      <c r="CV4" s="126">
        <f>CV5</f>
        <v>43976</v>
      </c>
      <c r="CW4" s="127"/>
      <c r="CX4" s="127"/>
      <c r="CY4" s="127"/>
      <c r="CZ4" s="127"/>
      <c r="DA4" s="127"/>
      <c r="DB4" s="128"/>
      <c r="DC4" s="126">
        <f>DC5</f>
        <v>43983</v>
      </c>
      <c r="DD4" s="127"/>
      <c r="DE4" s="127"/>
      <c r="DF4" s="127"/>
      <c r="DG4" s="127"/>
      <c r="DH4" s="127"/>
      <c r="DI4" s="128"/>
      <c r="DJ4" s="126">
        <f>DJ5</f>
        <v>43990</v>
      </c>
      <c r="DK4" s="127"/>
      <c r="DL4" s="127"/>
      <c r="DM4" s="127"/>
      <c r="DN4" s="127"/>
      <c r="DO4" s="127"/>
      <c r="DP4" s="128"/>
    </row>
    <row r="5" spans="1:120" ht="15" customHeight="1" x14ac:dyDescent="0.25">
      <c r="A5" s="42" t="s">
        <v>4</v>
      </c>
      <c r="B5" s="125"/>
      <c r="C5" s="125"/>
      <c r="D5" s="125"/>
      <c r="E5" s="125"/>
      <c r="F5" s="125"/>
      <c r="G5" s="125"/>
      <c r="I5" s="68">
        <f>Project_Start-WEEKDAY(Project_Start,1)+2+7*(Display_Week-1)</f>
        <v>43885</v>
      </c>
      <c r="J5" s="69">
        <f>I5+1</f>
        <v>43886</v>
      </c>
      <c r="K5" s="69">
        <f t="shared" ref="K5:AX5" si="0">J5+1</f>
        <v>43887</v>
      </c>
      <c r="L5" s="69">
        <f t="shared" si="0"/>
        <v>43888</v>
      </c>
      <c r="M5" s="69">
        <f t="shared" si="0"/>
        <v>43889</v>
      </c>
      <c r="N5" s="69">
        <f t="shared" si="0"/>
        <v>43890</v>
      </c>
      <c r="O5" s="70">
        <f t="shared" si="0"/>
        <v>43891</v>
      </c>
      <c r="P5" s="68">
        <f>O5+1</f>
        <v>43892</v>
      </c>
      <c r="Q5" s="69">
        <f>P5+1</f>
        <v>43893</v>
      </c>
      <c r="R5" s="69">
        <f t="shared" si="0"/>
        <v>43894</v>
      </c>
      <c r="S5" s="69">
        <f t="shared" si="0"/>
        <v>43895</v>
      </c>
      <c r="T5" s="69">
        <f t="shared" si="0"/>
        <v>43896</v>
      </c>
      <c r="U5" s="69">
        <f t="shared" si="0"/>
        <v>43897</v>
      </c>
      <c r="V5" s="70">
        <f t="shared" si="0"/>
        <v>43898</v>
      </c>
      <c r="W5" s="68">
        <f>V5+1</f>
        <v>43899</v>
      </c>
      <c r="X5" s="69">
        <f>W5+1</f>
        <v>43900</v>
      </c>
      <c r="Y5" s="69">
        <f t="shared" si="0"/>
        <v>43901</v>
      </c>
      <c r="Z5" s="69">
        <f t="shared" si="0"/>
        <v>43902</v>
      </c>
      <c r="AA5" s="69">
        <f t="shared" si="0"/>
        <v>43903</v>
      </c>
      <c r="AB5" s="69">
        <f t="shared" si="0"/>
        <v>43904</v>
      </c>
      <c r="AC5" s="70">
        <f t="shared" si="0"/>
        <v>43905</v>
      </c>
      <c r="AD5" s="68">
        <f>AC5+1</f>
        <v>43906</v>
      </c>
      <c r="AE5" s="69">
        <f>AD5+1</f>
        <v>43907</v>
      </c>
      <c r="AF5" s="69">
        <f t="shared" si="0"/>
        <v>43908</v>
      </c>
      <c r="AG5" s="69">
        <f t="shared" si="0"/>
        <v>43909</v>
      </c>
      <c r="AH5" s="69">
        <f t="shared" si="0"/>
        <v>43910</v>
      </c>
      <c r="AI5" s="69">
        <f t="shared" si="0"/>
        <v>43911</v>
      </c>
      <c r="AJ5" s="70">
        <f t="shared" si="0"/>
        <v>43912</v>
      </c>
      <c r="AK5" s="68">
        <f>AJ5+1</f>
        <v>43913</v>
      </c>
      <c r="AL5" s="69">
        <f>AK5+1</f>
        <v>43914</v>
      </c>
      <c r="AM5" s="69">
        <f t="shared" si="0"/>
        <v>43915</v>
      </c>
      <c r="AN5" s="69">
        <f t="shared" si="0"/>
        <v>43916</v>
      </c>
      <c r="AO5" s="69">
        <f t="shared" si="0"/>
        <v>43917</v>
      </c>
      <c r="AP5" s="69">
        <f t="shared" si="0"/>
        <v>43918</v>
      </c>
      <c r="AQ5" s="70">
        <f t="shared" si="0"/>
        <v>43919</v>
      </c>
      <c r="AR5" s="68">
        <f>AQ5+1</f>
        <v>43920</v>
      </c>
      <c r="AS5" s="69">
        <f>AR5+1</f>
        <v>43921</v>
      </c>
      <c r="AT5" s="69">
        <f t="shared" si="0"/>
        <v>43922</v>
      </c>
      <c r="AU5" s="69">
        <f t="shared" si="0"/>
        <v>43923</v>
      </c>
      <c r="AV5" s="69">
        <f t="shared" si="0"/>
        <v>43924</v>
      </c>
      <c r="AW5" s="69">
        <f t="shared" si="0"/>
        <v>43925</v>
      </c>
      <c r="AX5" s="70">
        <f t="shared" si="0"/>
        <v>43926</v>
      </c>
      <c r="AY5" s="68">
        <f t="shared" ref="AY5:CD5" si="1">AX5+1</f>
        <v>43927</v>
      </c>
      <c r="AZ5" s="69">
        <f t="shared" si="1"/>
        <v>43928</v>
      </c>
      <c r="BA5" s="69">
        <f t="shared" si="1"/>
        <v>43929</v>
      </c>
      <c r="BB5" s="69">
        <f t="shared" si="1"/>
        <v>43930</v>
      </c>
      <c r="BC5" s="69">
        <f t="shared" si="1"/>
        <v>43931</v>
      </c>
      <c r="BD5" s="69">
        <f t="shared" si="1"/>
        <v>43932</v>
      </c>
      <c r="BE5" s="70">
        <f t="shared" si="1"/>
        <v>43933</v>
      </c>
      <c r="BF5" s="68">
        <f t="shared" si="1"/>
        <v>43934</v>
      </c>
      <c r="BG5" s="69">
        <f t="shared" si="1"/>
        <v>43935</v>
      </c>
      <c r="BH5" s="69">
        <f t="shared" si="1"/>
        <v>43936</v>
      </c>
      <c r="BI5" s="69">
        <f t="shared" si="1"/>
        <v>43937</v>
      </c>
      <c r="BJ5" s="69">
        <f t="shared" si="1"/>
        <v>43938</v>
      </c>
      <c r="BK5" s="69">
        <f t="shared" si="1"/>
        <v>43939</v>
      </c>
      <c r="BL5" s="70">
        <f t="shared" si="1"/>
        <v>43940</v>
      </c>
      <c r="BM5" s="70">
        <f t="shared" si="1"/>
        <v>43941</v>
      </c>
      <c r="BN5" s="70">
        <f t="shared" si="1"/>
        <v>43942</v>
      </c>
      <c r="BO5" s="70">
        <f t="shared" si="1"/>
        <v>43943</v>
      </c>
      <c r="BP5" s="70">
        <f t="shared" si="1"/>
        <v>43944</v>
      </c>
      <c r="BQ5" s="70">
        <f t="shared" si="1"/>
        <v>43945</v>
      </c>
      <c r="BR5" s="70">
        <f t="shared" si="1"/>
        <v>43946</v>
      </c>
      <c r="BS5" s="70">
        <f t="shared" si="1"/>
        <v>43947</v>
      </c>
      <c r="BT5" s="70">
        <f t="shared" si="1"/>
        <v>43948</v>
      </c>
      <c r="BU5" s="70">
        <f t="shared" si="1"/>
        <v>43949</v>
      </c>
      <c r="BV5" s="70">
        <f t="shared" si="1"/>
        <v>43950</v>
      </c>
      <c r="BW5" s="70">
        <f t="shared" si="1"/>
        <v>43951</v>
      </c>
      <c r="BX5" s="70">
        <f t="shared" si="1"/>
        <v>43952</v>
      </c>
      <c r="BY5" s="70">
        <f t="shared" si="1"/>
        <v>43953</v>
      </c>
      <c r="BZ5" s="70">
        <f t="shared" si="1"/>
        <v>43954</v>
      </c>
      <c r="CA5" s="70">
        <f t="shared" si="1"/>
        <v>43955</v>
      </c>
      <c r="CB5" s="70">
        <f t="shared" si="1"/>
        <v>43956</v>
      </c>
      <c r="CC5" s="70">
        <f t="shared" si="1"/>
        <v>43957</v>
      </c>
      <c r="CD5" s="70">
        <f t="shared" si="1"/>
        <v>43958</v>
      </c>
      <c r="CE5" s="70">
        <f t="shared" ref="CE5:DJ5" si="2">CD5+1</f>
        <v>43959</v>
      </c>
      <c r="CF5" s="70">
        <f t="shared" si="2"/>
        <v>43960</v>
      </c>
      <c r="CG5" s="70">
        <f t="shared" si="2"/>
        <v>43961</v>
      </c>
      <c r="CH5" s="70">
        <f t="shared" si="2"/>
        <v>43962</v>
      </c>
      <c r="CI5" s="70">
        <f t="shared" si="2"/>
        <v>43963</v>
      </c>
      <c r="CJ5" s="70">
        <f t="shared" si="2"/>
        <v>43964</v>
      </c>
      <c r="CK5" s="70">
        <f t="shared" si="2"/>
        <v>43965</v>
      </c>
      <c r="CL5" s="70">
        <f t="shared" si="2"/>
        <v>43966</v>
      </c>
      <c r="CM5" s="70">
        <f t="shared" si="2"/>
        <v>43967</v>
      </c>
      <c r="CN5" s="70">
        <f t="shared" si="2"/>
        <v>43968</v>
      </c>
      <c r="CO5" s="70">
        <f t="shared" si="2"/>
        <v>43969</v>
      </c>
      <c r="CP5" s="70">
        <f t="shared" si="2"/>
        <v>43970</v>
      </c>
      <c r="CQ5" s="70">
        <f t="shared" si="2"/>
        <v>43971</v>
      </c>
      <c r="CR5" s="70">
        <f t="shared" si="2"/>
        <v>43972</v>
      </c>
      <c r="CS5" s="70">
        <f t="shared" si="2"/>
        <v>43973</v>
      </c>
      <c r="CT5" s="70">
        <f t="shared" si="2"/>
        <v>43974</v>
      </c>
      <c r="CU5" s="70">
        <f t="shared" si="2"/>
        <v>43975</v>
      </c>
      <c r="CV5" s="70">
        <f t="shared" si="2"/>
        <v>43976</v>
      </c>
      <c r="CW5" s="70">
        <f t="shared" si="2"/>
        <v>43977</v>
      </c>
      <c r="CX5" s="70">
        <f t="shared" si="2"/>
        <v>43978</v>
      </c>
      <c r="CY5" s="70">
        <f t="shared" si="2"/>
        <v>43979</v>
      </c>
      <c r="CZ5" s="70">
        <f t="shared" si="2"/>
        <v>43980</v>
      </c>
      <c r="DA5" s="70">
        <f t="shared" si="2"/>
        <v>43981</v>
      </c>
      <c r="DB5" s="70">
        <f t="shared" si="2"/>
        <v>43982</v>
      </c>
      <c r="DC5" s="70">
        <f t="shared" si="2"/>
        <v>43983</v>
      </c>
      <c r="DD5" s="70">
        <f t="shared" si="2"/>
        <v>43984</v>
      </c>
      <c r="DE5" s="70">
        <f t="shared" si="2"/>
        <v>43985</v>
      </c>
      <c r="DF5" s="70">
        <f t="shared" si="2"/>
        <v>43986</v>
      </c>
      <c r="DG5" s="70">
        <f t="shared" si="2"/>
        <v>43987</v>
      </c>
      <c r="DH5" s="70">
        <f t="shared" si="2"/>
        <v>43988</v>
      </c>
      <c r="DI5" s="70">
        <f t="shared" si="2"/>
        <v>43989</v>
      </c>
      <c r="DJ5" s="70">
        <f t="shared" si="2"/>
        <v>43990</v>
      </c>
      <c r="DK5" s="70">
        <f t="shared" ref="DK5:DP5" si="3">DJ5+1</f>
        <v>43991</v>
      </c>
      <c r="DL5" s="70">
        <f t="shared" si="3"/>
        <v>43992</v>
      </c>
      <c r="DM5" s="70">
        <f t="shared" si="3"/>
        <v>43993</v>
      </c>
      <c r="DN5" s="70">
        <f t="shared" si="3"/>
        <v>43994</v>
      </c>
      <c r="DO5" s="70">
        <f t="shared" si="3"/>
        <v>43995</v>
      </c>
      <c r="DP5" s="70">
        <f t="shared" si="3"/>
        <v>43996</v>
      </c>
    </row>
    <row r="6" spans="1:120" ht="30" customHeight="1" thickBot="1" x14ac:dyDescent="0.3">
      <c r="A6" s="42" t="s">
        <v>5</v>
      </c>
      <c r="B6" s="8" t="s">
        <v>12</v>
      </c>
      <c r="C6" s="9"/>
      <c r="D6" s="9" t="s">
        <v>16</v>
      </c>
      <c r="E6" s="9" t="s">
        <v>17</v>
      </c>
      <c r="F6" s="9" t="s">
        <v>18</v>
      </c>
      <c r="G6" s="9"/>
      <c r="H6" s="9" t="s">
        <v>19</v>
      </c>
      <c r="I6" s="10" t="str">
        <f>LEFT(TEXT(I5,"ddd"),1)</f>
        <v>m</v>
      </c>
      <c r="J6" s="10" t="str">
        <f t="shared" ref="J6:AR6" si="4">LEFT(TEXT(J5,"ddd"),1)</f>
        <v>d</v>
      </c>
      <c r="K6" s="10" t="str">
        <f t="shared" si="4"/>
        <v>w</v>
      </c>
      <c r="L6" s="10" t="str">
        <f t="shared" si="4"/>
        <v>d</v>
      </c>
      <c r="M6" s="10" t="str">
        <f t="shared" si="4"/>
        <v>v</v>
      </c>
      <c r="N6" s="10" t="str">
        <f t="shared" si="4"/>
        <v>z</v>
      </c>
      <c r="O6" s="10" t="str">
        <f t="shared" si="4"/>
        <v>z</v>
      </c>
      <c r="P6" s="10" t="str">
        <f t="shared" si="4"/>
        <v>m</v>
      </c>
      <c r="Q6" s="10" t="str">
        <f t="shared" si="4"/>
        <v>d</v>
      </c>
      <c r="R6" s="10" t="str">
        <f t="shared" si="4"/>
        <v>w</v>
      </c>
      <c r="S6" s="10" t="str">
        <f t="shared" si="4"/>
        <v>d</v>
      </c>
      <c r="T6" s="10" t="str">
        <f t="shared" si="4"/>
        <v>v</v>
      </c>
      <c r="U6" s="10" t="str">
        <f t="shared" si="4"/>
        <v>z</v>
      </c>
      <c r="V6" s="10" t="str">
        <f t="shared" si="4"/>
        <v>z</v>
      </c>
      <c r="W6" s="10" t="str">
        <f t="shared" si="4"/>
        <v>m</v>
      </c>
      <c r="X6" s="10" t="str">
        <f t="shared" si="4"/>
        <v>d</v>
      </c>
      <c r="Y6" s="10" t="str">
        <f t="shared" si="4"/>
        <v>w</v>
      </c>
      <c r="Z6" s="10" t="str">
        <f t="shared" si="4"/>
        <v>d</v>
      </c>
      <c r="AA6" s="10" t="str">
        <f t="shared" si="4"/>
        <v>v</v>
      </c>
      <c r="AB6" s="10" t="str">
        <f t="shared" si="4"/>
        <v>z</v>
      </c>
      <c r="AC6" s="10" t="str">
        <f t="shared" si="4"/>
        <v>z</v>
      </c>
      <c r="AD6" s="10" t="str">
        <f t="shared" si="4"/>
        <v>m</v>
      </c>
      <c r="AE6" s="10" t="str">
        <f t="shared" si="4"/>
        <v>d</v>
      </c>
      <c r="AF6" s="10" t="str">
        <f t="shared" si="4"/>
        <v>w</v>
      </c>
      <c r="AG6" s="10" t="str">
        <f t="shared" si="4"/>
        <v>d</v>
      </c>
      <c r="AH6" s="10" t="str">
        <f t="shared" si="4"/>
        <v>v</v>
      </c>
      <c r="AI6" s="10" t="str">
        <f t="shared" si="4"/>
        <v>z</v>
      </c>
      <c r="AJ6" s="10" t="str">
        <f t="shared" si="4"/>
        <v>z</v>
      </c>
      <c r="AK6" s="10" t="str">
        <f t="shared" si="4"/>
        <v>m</v>
      </c>
      <c r="AL6" s="10" t="str">
        <f t="shared" si="4"/>
        <v>d</v>
      </c>
      <c r="AM6" s="10" t="str">
        <f t="shared" si="4"/>
        <v>w</v>
      </c>
      <c r="AN6" s="10" t="str">
        <f t="shared" si="4"/>
        <v>d</v>
      </c>
      <c r="AO6" s="10" t="str">
        <f t="shared" si="4"/>
        <v>v</v>
      </c>
      <c r="AP6" s="10" t="str">
        <f t="shared" si="4"/>
        <v>z</v>
      </c>
      <c r="AQ6" s="10" t="str">
        <f t="shared" si="4"/>
        <v>z</v>
      </c>
      <c r="AR6" s="10" t="str">
        <f t="shared" si="4"/>
        <v>m</v>
      </c>
      <c r="AS6" s="10" t="str">
        <f t="shared" ref="AS6:CV6" si="5">LEFT(TEXT(AS5,"ddd"),1)</f>
        <v>d</v>
      </c>
      <c r="AT6" s="10" t="str">
        <f t="shared" si="5"/>
        <v>w</v>
      </c>
      <c r="AU6" s="10" t="str">
        <f t="shared" si="5"/>
        <v>d</v>
      </c>
      <c r="AV6" s="10" t="str">
        <f t="shared" si="5"/>
        <v>v</v>
      </c>
      <c r="AW6" s="10" t="str">
        <f t="shared" si="5"/>
        <v>z</v>
      </c>
      <c r="AX6" s="10" t="str">
        <f t="shared" si="5"/>
        <v>z</v>
      </c>
      <c r="AY6" s="10" t="str">
        <f t="shared" si="5"/>
        <v>m</v>
      </c>
      <c r="AZ6" s="10" t="str">
        <f t="shared" si="5"/>
        <v>d</v>
      </c>
      <c r="BA6" s="10" t="str">
        <f t="shared" si="5"/>
        <v>w</v>
      </c>
      <c r="BB6" s="10" t="str">
        <f t="shared" si="5"/>
        <v>d</v>
      </c>
      <c r="BC6" s="10" t="str">
        <f t="shared" si="5"/>
        <v>v</v>
      </c>
      <c r="BD6" s="10" t="str">
        <f t="shared" si="5"/>
        <v>z</v>
      </c>
      <c r="BE6" s="10" t="str">
        <f t="shared" si="5"/>
        <v>z</v>
      </c>
      <c r="BF6" s="10" t="str">
        <f t="shared" si="5"/>
        <v>m</v>
      </c>
      <c r="BG6" s="10" t="str">
        <f t="shared" si="5"/>
        <v>d</v>
      </c>
      <c r="BH6" s="10" t="str">
        <f t="shared" si="5"/>
        <v>w</v>
      </c>
      <c r="BI6" s="10" t="str">
        <f t="shared" si="5"/>
        <v>d</v>
      </c>
      <c r="BJ6" s="10" t="str">
        <f t="shared" si="5"/>
        <v>v</v>
      </c>
      <c r="BK6" s="10" t="str">
        <f t="shared" si="5"/>
        <v>z</v>
      </c>
      <c r="BL6" s="10" t="str">
        <f t="shared" si="5"/>
        <v>z</v>
      </c>
      <c r="BM6" s="10" t="str">
        <f t="shared" si="5"/>
        <v>m</v>
      </c>
      <c r="BN6" s="10" t="str">
        <f t="shared" si="5"/>
        <v>d</v>
      </c>
      <c r="BO6" s="10" t="str">
        <f t="shared" si="5"/>
        <v>w</v>
      </c>
      <c r="BP6" s="10" t="str">
        <f t="shared" si="5"/>
        <v>d</v>
      </c>
      <c r="BQ6" s="10" t="str">
        <f t="shared" si="5"/>
        <v>v</v>
      </c>
      <c r="BR6" s="10" t="str">
        <f t="shared" si="5"/>
        <v>z</v>
      </c>
      <c r="BS6" s="10" t="str">
        <f t="shared" si="5"/>
        <v>z</v>
      </c>
      <c r="BT6" s="10" t="str">
        <f t="shared" si="5"/>
        <v>m</v>
      </c>
      <c r="BU6" s="10" t="str">
        <f t="shared" si="5"/>
        <v>d</v>
      </c>
      <c r="BV6" s="10" t="str">
        <f t="shared" si="5"/>
        <v>w</v>
      </c>
      <c r="BW6" s="10" t="str">
        <f t="shared" si="5"/>
        <v>d</v>
      </c>
      <c r="BX6" s="10" t="str">
        <f t="shared" si="5"/>
        <v>v</v>
      </c>
      <c r="BY6" s="10" t="str">
        <f t="shared" si="5"/>
        <v>z</v>
      </c>
      <c r="BZ6" s="10" t="str">
        <f t="shared" si="5"/>
        <v>z</v>
      </c>
      <c r="CA6" s="10" t="str">
        <f t="shared" si="5"/>
        <v>m</v>
      </c>
      <c r="CB6" s="10" t="str">
        <f t="shared" si="5"/>
        <v>d</v>
      </c>
      <c r="CC6" s="10" t="str">
        <f t="shared" si="5"/>
        <v>w</v>
      </c>
      <c r="CD6" s="10" t="str">
        <f t="shared" si="5"/>
        <v>d</v>
      </c>
      <c r="CE6" s="10" t="str">
        <f t="shared" si="5"/>
        <v>v</v>
      </c>
      <c r="CF6" s="10" t="str">
        <f t="shared" si="5"/>
        <v>z</v>
      </c>
      <c r="CG6" s="10" t="str">
        <f t="shared" si="5"/>
        <v>z</v>
      </c>
      <c r="CH6" s="10" t="str">
        <f t="shared" si="5"/>
        <v>m</v>
      </c>
      <c r="CI6" s="10" t="str">
        <f t="shared" si="5"/>
        <v>d</v>
      </c>
      <c r="CJ6" s="10" t="str">
        <f t="shared" si="5"/>
        <v>w</v>
      </c>
      <c r="CK6" s="10" t="str">
        <f t="shared" si="5"/>
        <v>d</v>
      </c>
      <c r="CL6" s="10" t="str">
        <f t="shared" si="5"/>
        <v>v</v>
      </c>
      <c r="CM6" s="10" t="str">
        <f t="shared" si="5"/>
        <v>z</v>
      </c>
      <c r="CN6" s="10" t="str">
        <f t="shared" si="5"/>
        <v>z</v>
      </c>
      <c r="CO6" s="10" t="str">
        <f t="shared" si="5"/>
        <v>m</v>
      </c>
      <c r="CP6" s="10" t="str">
        <f t="shared" si="5"/>
        <v>d</v>
      </c>
      <c r="CQ6" s="10" t="str">
        <f t="shared" si="5"/>
        <v>w</v>
      </c>
      <c r="CR6" s="10" t="str">
        <f t="shared" si="5"/>
        <v>d</v>
      </c>
      <c r="CS6" s="10" t="str">
        <f t="shared" si="5"/>
        <v>v</v>
      </c>
      <c r="CT6" s="10" t="str">
        <f t="shared" si="5"/>
        <v>z</v>
      </c>
      <c r="CU6" s="10" t="str">
        <f t="shared" si="5"/>
        <v>z</v>
      </c>
      <c r="CV6" s="10" t="str">
        <f t="shared" si="5"/>
        <v>m</v>
      </c>
      <c r="CW6" s="10" t="str">
        <f t="shared" ref="CW6:DP6" si="6">LEFT(TEXT(CW5,"ddd"),1)</f>
        <v>d</v>
      </c>
      <c r="CX6" s="10" t="str">
        <f t="shared" si="6"/>
        <v>w</v>
      </c>
      <c r="CY6" s="10" t="str">
        <f t="shared" si="6"/>
        <v>d</v>
      </c>
      <c r="CZ6" s="10" t="str">
        <f t="shared" si="6"/>
        <v>v</v>
      </c>
      <c r="DA6" s="10" t="str">
        <f t="shared" si="6"/>
        <v>z</v>
      </c>
      <c r="DB6" s="10" t="str">
        <f t="shared" si="6"/>
        <v>z</v>
      </c>
      <c r="DC6" s="10" t="str">
        <f t="shared" si="6"/>
        <v>m</v>
      </c>
      <c r="DD6" s="10" t="str">
        <f t="shared" si="6"/>
        <v>d</v>
      </c>
      <c r="DE6" s="10" t="str">
        <f t="shared" si="6"/>
        <v>w</v>
      </c>
      <c r="DF6" s="10" t="str">
        <f t="shared" si="6"/>
        <v>d</v>
      </c>
      <c r="DG6" s="10" t="str">
        <f t="shared" si="6"/>
        <v>v</v>
      </c>
      <c r="DH6" s="10" t="str">
        <f t="shared" si="6"/>
        <v>z</v>
      </c>
      <c r="DI6" s="10" t="str">
        <f t="shared" si="6"/>
        <v>z</v>
      </c>
      <c r="DJ6" s="10" t="str">
        <f t="shared" si="6"/>
        <v>m</v>
      </c>
      <c r="DK6" s="10" t="str">
        <f t="shared" si="6"/>
        <v>d</v>
      </c>
      <c r="DL6" s="10" t="str">
        <f t="shared" si="6"/>
        <v>w</v>
      </c>
      <c r="DM6" s="10" t="str">
        <f t="shared" si="6"/>
        <v>d</v>
      </c>
      <c r="DN6" s="10" t="str">
        <f t="shared" si="6"/>
        <v>v</v>
      </c>
      <c r="DO6" s="10" t="str">
        <f t="shared" si="6"/>
        <v>z</v>
      </c>
      <c r="DP6" s="10" t="str">
        <f t="shared" si="6"/>
        <v>z</v>
      </c>
    </row>
    <row r="7" spans="1:120" ht="30" hidden="1" customHeight="1" thickBot="1" x14ac:dyDescent="0.3">
      <c r="A7" s="41" t="s">
        <v>6</v>
      </c>
      <c r="C7" s="45"/>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120" s="3" customFormat="1" ht="30" customHeight="1" thickBot="1" x14ac:dyDescent="0.3">
      <c r="A8" s="42" t="s">
        <v>7</v>
      </c>
      <c r="B8" s="15" t="s">
        <v>35</v>
      </c>
      <c r="C8" s="49"/>
      <c r="D8" s="16"/>
      <c r="E8" s="71"/>
      <c r="F8" s="72"/>
      <c r="G8" s="14"/>
      <c r="H8" s="14" t="str">
        <f t="shared" ref="H8:H53" si="7">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row>
    <row r="9" spans="1:120" s="3" customFormat="1" ht="30" customHeight="1" thickBot="1" x14ac:dyDescent="0.3">
      <c r="A9" s="42" t="s">
        <v>8</v>
      </c>
      <c r="B9" s="58" t="s">
        <v>49</v>
      </c>
      <c r="C9" s="50" t="s">
        <v>60</v>
      </c>
      <c r="D9" s="17">
        <v>1</v>
      </c>
      <c r="E9" s="73">
        <f>Project_Start</f>
        <v>43885</v>
      </c>
      <c r="F9" s="73">
        <f>E9+1</f>
        <v>43886</v>
      </c>
      <c r="G9" s="14"/>
      <c r="H9" s="14">
        <f t="shared" si="7"/>
        <v>2</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row>
    <row r="10" spans="1:120" s="3" customFormat="1" ht="30" customHeight="1" thickBot="1" x14ac:dyDescent="0.3">
      <c r="A10" s="42"/>
      <c r="B10" s="58"/>
      <c r="C10" s="50"/>
      <c r="D10" s="17"/>
      <c r="E10" s="73"/>
      <c r="F10" s="73"/>
      <c r="G10" s="14"/>
      <c r="H10" s="14"/>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row>
    <row r="11" spans="1:120" s="3" customFormat="1" ht="30" customHeight="1" thickBot="1" x14ac:dyDescent="0.3">
      <c r="A11" s="42" t="s">
        <v>9</v>
      </c>
      <c r="B11" s="18" t="s">
        <v>38</v>
      </c>
      <c r="C11" s="51"/>
      <c r="D11" s="19"/>
      <c r="E11" s="74"/>
      <c r="F11" s="75"/>
      <c r="G11" s="14"/>
      <c r="H11" s="14" t="str">
        <f t="shared" si="7"/>
        <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row>
    <row r="12" spans="1:120" s="3" customFormat="1" ht="30" customHeight="1" thickBot="1" x14ac:dyDescent="0.3">
      <c r="A12" s="42"/>
      <c r="B12" s="59" t="s">
        <v>36</v>
      </c>
      <c r="C12" s="52" t="s">
        <v>60</v>
      </c>
      <c r="D12" s="20">
        <v>1</v>
      </c>
      <c r="E12" s="76">
        <v>43887</v>
      </c>
      <c r="F12" s="76">
        <f>E12+2</f>
        <v>43889</v>
      </c>
      <c r="G12" s="14"/>
      <c r="H12" s="14">
        <f t="shared" si="7"/>
        <v>3</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row>
    <row r="13" spans="1:120" s="3" customFormat="1" ht="30" customHeight="1" thickBot="1" x14ac:dyDescent="0.3">
      <c r="A13" s="41"/>
      <c r="B13" s="59" t="s">
        <v>37</v>
      </c>
      <c r="C13" s="52" t="s">
        <v>62</v>
      </c>
      <c r="D13" s="20">
        <v>1</v>
      </c>
      <c r="E13" s="76">
        <f>E12+2</f>
        <v>43889</v>
      </c>
      <c r="F13" s="76">
        <f>E13+1</f>
        <v>43890</v>
      </c>
      <c r="G13" s="14"/>
      <c r="H13" s="14">
        <f t="shared" si="7"/>
        <v>2</v>
      </c>
      <c r="I13" s="29"/>
      <c r="J13" s="29"/>
      <c r="K13" s="29"/>
      <c r="L13" s="29"/>
      <c r="M13" s="29"/>
      <c r="N13" s="29"/>
      <c r="O13" s="29"/>
      <c r="P13" s="29"/>
      <c r="Q13" s="29"/>
      <c r="R13" s="29"/>
      <c r="S13" s="29"/>
      <c r="T13" s="29"/>
      <c r="U13" s="30"/>
      <c r="V13" s="30"/>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row>
    <row r="14" spans="1:120" s="3" customFormat="1" ht="30" customHeight="1" thickBot="1" x14ac:dyDescent="0.3">
      <c r="A14" s="41"/>
      <c r="B14" s="59" t="s">
        <v>39</v>
      </c>
      <c r="C14" s="52" t="s">
        <v>62</v>
      </c>
      <c r="D14" s="20">
        <v>1</v>
      </c>
      <c r="E14" s="76">
        <f>F13</f>
        <v>43890</v>
      </c>
      <c r="F14" s="76">
        <f>E14+1</f>
        <v>43891</v>
      </c>
      <c r="G14" s="14"/>
      <c r="H14" s="14">
        <f t="shared" si="7"/>
        <v>2</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row>
    <row r="15" spans="1:120" s="3" customFormat="1" ht="30" customHeight="1" thickBot="1" x14ac:dyDescent="0.3">
      <c r="A15" s="41"/>
      <c r="B15" s="59"/>
      <c r="C15" s="52"/>
      <c r="D15" s="20"/>
      <c r="E15" s="76"/>
      <c r="F15" s="76"/>
      <c r="G15" s="14"/>
      <c r="H15" s="14"/>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row>
    <row r="16" spans="1:120" s="3" customFormat="1" ht="30" customHeight="1" thickBot="1" x14ac:dyDescent="0.3">
      <c r="A16" s="41" t="s">
        <v>10</v>
      </c>
      <c r="B16" s="21" t="s">
        <v>40</v>
      </c>
      <c r="C16" s="53"/>
      <c r="D16" s="22"/>
      <c r="E16" s="77"/>
      <c r="F16" s="78"/>
      <c r="G16" s="14"/>
      <c r="H16" s="14" t="str">
        <f t="shared" si="7"/>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row>
    <row r="17" spans="1:120" s="3" customFormat="1" ht="30" customHeight="1" thickBot="1" x14ac:dyDescent="0.3">
      <c r="A17" s="41"/>
      <c r="B17" s="60" t="s">
        <v>50</v>
      </c>
      <c r="C17" s="54" t="s">
        <v>62</v>
      </c>
      <c r="D17" s="23">
        <v>1</v>
      </c>
      <c r="E17" s="79">
        <v>43891</v>
      </c>
      <c r="F17" s="79">
        <f>E17+1</f>
        <v>43892</v>
      </c>
      <c r="G17" s="14"/>
      <c r="H17" s="14">
        <f t="shared" si="7"/>
        <v>2</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row>
    <row r="18" spans="1:120" s="3" customFormat="1" ht="30" customHeight="1" thickBot="1" x14ac:dyDescent="0.3">
      <c r="A18" s="41"/>
      <c r="B18" s="60" t="s">
        <v>51</v>
      </c>
      <c r="C18" s="54" t="s">
        <v>62</v>
      </c>
      <c r="D18" s="23">
        <v>1</v>
      </c>
      <c r="E18" s="79">
        <f>F17</f>
        <v>43892</v>
      </c>
      <c r="F18" s="79">
        <f>E18</f>
        <v>43892</v>
      </c>
      <c r="G18" s="14"/>
      <c r="H18" s="14">
        <f t="shared" si="7"/>
        <v>1</v>
      </c>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row>
    <row r="19" spans="1:120" s="3" customFormat="1" ht="30" customHeight="1" thickBot="1" x14ac:dyDescent="0.3">
      <c r="A19" s="41"/>
      <c r="B19" s="60" t="s">
        <v>53</v>
      </c>
      <c r="C19" s="54" t="s">
        <v>60</v>
      </c>
      <c r="D19" s="23">
        <v>1</v>
      </c>
      <c r="E19" s="79">
        <v>43902</v>
      </c>
      <c r="F19" s="79">
        <f>E19+2</f>
        <v>43904</v>
      </c>
      <c r="G19" s="14"/>
      <c r="H19" s="14">
        <f t="shared" si="7"/>
        <v>3</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row>
    <row r="20" spans="1:120" s="3" customFormat="1" ht="30" customHeight="1" thickBot="1" x14ac:dyDescent="0.3">
      <c r="A20" s="41"/>
      <c r="B20" s="60" t="s">
        <v>54</v>
      </c>
      <c r="C20" s="54" t="s">
        <v>60</v>
      </c>
      <c r="D20" s="23">
        <v>1</v>
      </c>
      <c r="E20" s="79">
        <f>F19</f>
        <v>43904</v>
      </c>
      <c r="F20" s="79">
        <f>E20+1</f>
        <v>43905</v>
      </c>
      <c r="G20" s="14"/>
      <c r="H20" s="14">
        <f t="shared" si="7"/>
        <v>2</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row>
    <row r="21" spans="1:120" s="3" customFormat="1" ht="30" customHeight="1" thickBot="1" x14ac:dyDescent="0.3">
      <c r="A21" s="41"/>
      <c r="B21" s="60"/>
      <c r="C21" s="54"/>
      <c r="D21" s="23"/>
      <c r="E21" s="79"/>
      <c r="F21" s="79"/>
      <c r="G21" s="14"/>
      <c r="H21" s="14"/>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row>
    <row r="22" spans="1:120" s="3" customFormat="1" ht="30" customHeight="1" thickBot="1" x14ac:dyDescent="0.3">
      <c r="A22" s="41" t="s">
        <v>10</v>
      </c>
      <c r="B22" s="24" t="s">
        <v>41</v>
      </c>
      <c r="C22" s="55"/>
      <c r="D22" s="25"/>
      <c r="E22" s="80"/>
      <c r="F22" s="81"/>
      <c r="G22" s="14"/>
      <c r="H22" s="14" t="str">
        <f t="shared" si="7"/>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row>
    <row r="23" spans="1:120" s="3" customFormat="1" ht="30" customHeight="1" thickBot="1" x14ac:dyDescent="0.3">
      <c r="A23" s="41"/>
      <c r="B23" s="61" t="s">
        <v>43</v>
      </c>
      <c r="C23" s="56" t="s">
        <v>61</v>
      </c>
      <c r="D23" s="26">
        <v>1</v>
      </c>
      <c r="E23" s="82">
        <v>43887</v>
      </c>
      <c r="F23" s="82">
        <v>43918</v>
      </c>
      <c r="G23" s="14"/>
      <c r="H23" s="14">
        <f t="shared" si="7"/>
        <v>32</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row>
    <row r="24" spans="1:120" s="3" customFormat="1" ht="30" customHeight="1" thickBot="1" x14ac:dyDescent="0.3">
      <c r="A24" s="41"/>
      <c r="B24" s="61" t="s">
        <v>42</v>
      </c>
      <c r="C24" s="56" t="s">
        <v>61</v>
      </c>
      <c r="D24" s="26">
        <v>1</v>
      </c>
      <c r="E24" s="82">
        <v>43894</v>
      </c>
      <c r="F24" s="82">
        <f>E24</f>
        <v>43894</v>
      </c>
      <c r="G24" s="14"/>
      <c r="H24" s="14">
        <f t="shared" si="7"/>
        <v>1</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row>
    <row r="25" spans="1:120" s="3" customFormat="1" ht="30" customHeight="1" thickBot="1" x14ac:dyDescent="0.3">
      <c r="A25" s="41"/>
      <c r="B25" s="61" t="s">
        <v>44</v>
      </c>
      <c r="C25" s="56" t="s">
        <v>61</v>
      </c>
      <c r="D25" s="26">
        <v>1</v>
      </c>
      <c r="E25" s="82">
        <f>F24</f>
        <v>43894</v>
      </c>
      <c r="F25" s="82">
        <f>E25+5</f>
        <v>43899</v>
      </c>
      <c r="G25" s="14"/>
      <c r="H25" s="14">
        <f t="shared" si="7"/>
        <v>6</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84"/>
      <c r="AM25" s="84"/>
      <c r="AN25" s="84"/>
      <c r="AO25" s="84"/>
      <c r="AP25" s="84"/>
      <c r="AQ25" s="84"/>
      <c r="AR25" s="84"/>
      <c r="AS25" s="84"/>
      <c r="AT25" s="84"/>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row>
    <row r="26" spans="1:120" s="3" customFormat="1" ht="30" customHeight="1" thickBot="1" x14ac:dyDescent="0.3">
      <c r="A26" s="41"/>
      <c r="B26" s="61" t="s">
        <v>45</v>
      </c>
      <c r="C26" s="56" t="s">
        <v>62</v>
      </c>
      <c r="D26" s="26">
        <v>1</v>
      </c>
      <c r="E26" s="82">
        <f>F25</f>
        <v>43899</v>
      </c>
      <c r="F26" s="82">
        <f>E26</f>
        <v>43899</v>
      </c>
      <c r="G26" s="14"/>
      <c r="H26" s="14">
        <f t="shared" si="7"/>
        <v>1</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83"/>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row>
    <row r="27" spans="1:120" s="3" customFormat="1" ht="30" customHeight="1" thickBot="1" x14ac:dyDescent="0.3">
      <c r="A27" s="41"/>
      <c r="B27" s="61" t="s">
        <v>46</v>
      </c>
      <c r="C27" s="56" t="s">
        <v>62</v>
      </c>
      <c r="D27" s="26">
        <v>1</v>
      </c>
      <c r="E27" s="82">
        <f>F26</f>
        <v>43899</v>
      </c>
      <c r="F27" s="82">
        <f>E27+2</f>
        <v>43901</v>
      </c>
      <c r="G27" s="14"/>
      <c r="H27" s="14">
        <f t="shared" si="7"/>
        <v>3</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85"/>
      <c r="AM27" s="85"/>
      <c r="AN27" s="85"/>
      <c r="AO27" s="85"/>
      <c r="AP27" s="85"/>
      <c r="AQ27" s="85"/>
      <c r="AR27" s="85"/>
      <c r="AS27" s="85"/>
      <c r="AT27" s="85"/>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row>
    <row r="28" spans="1:120" s="3" customFormat="1" ht="30" customHeight="1" thickBot="1" x14ac:dyDescent="0.3">
      <c r="A28" s="41"/>
      <c r="B28" s="61" t="s">
        <v>47</v>
      </c>
      <c r="C28" s="56" t="s">
        <v>60</v>
      </c>
      <c r="D28" s="26">
        <v>1</v>
      </c>
      <c r="E28" s="82">
        <v>43906</v>
      </c>
      <c r="F28" s="82">
        <f>E28+1</f>
        <v>43907</v>
      </c>
      <c r="G28" s="14"/>
      <c r="H28" s="14">
        <f t="shared" si="7"/>
        <v>2</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row>
    <row r="29" spans="1:120" s="3" customFormat="1" ht="30" customHeight="1" thickBot="1" x14ac:dyDescent="0.3">
      <c r="A29" s="41"/>
      <c r="B29" s="61" t="s">
        <v>48</v>
      </c>
      <c r="C29" s="56" t="s">
        <v>60</v>
      </c>
      <c r="D29" s="26">
        <v>1</v>
      </c>
      <c r="E29" s="82">
        <f>F28</f>
        <v>43907</v>
      </c>
      <c r="F29" s="82">
        <f>E29+5</f>
        <v>43912</v>
      </c>
      <c r="G29" s="14"/>
      <c r="H29" s="14">
        <f t="shared" si="7"/>
        <v>6</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row>
    <row r="30" spans="1:120" s="3" customFormat="1" ht="30" customHeight="1" thickBot="1" x14ac:dyDescent="0.3">
      <c r="A30" s="41"/>
      <c r="B30" s="61" t="s">
        <v>72</v>
      </c>
      <c r="C30" s="56" t="s">
        <v>61</v>
      </c>
      <c r="D30" s="26">
        <v>1</v>
      </c>
      <c r="E30" s="82">
        <v>43912</v>
      </c>
      <c r="F30" s="82">
        <v>43960</v>
      </c>
      <c r="G30" s="14"/>
      <c r="H30" s="14"/>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row>
    <row r="31" spans="1:120" s="3" customFormat="1" ht="30" customHeight="1" thickBot="1" x14ac:dyDescent="0.3">
      <c r="A31" s="41"/>
      <c r="B31" s="61" t="s">
        <v>73</v>
      </c>
      <c r="C31" s="56" t="s">
        <v>61</v>
      </c>
      <c r="D31" s="26">
        <v>1</v>
      </c>
      <c r="E31" s="82">
        <v>43912</v>
      </c>
      <c r="F31" s="82">
        <v>43960</v>
      </c>
      <c r="G31" s="14"/>
      <c r="H31" s="14"/>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row>
    <row r="32" spans="1:120" s="3" customFormat="1" ht="30" customHeight="1" thickBot="1" x14ac:dyDescent="0.3">
      <c r="A32" s="41"/>
      <c r="B32" s="61" t="s">
        <v>74</v>
      </c>
      <c r="C32" s="56" t="s">
        <v>61</v>
      </c>
      <c r="D32" s="26">
        <v>1</v>
      </c>
      <c r="E32" s="82">
        <v>43955</v>
      </c>
      <c r="F32" s="82">
        <v>43960</v>
      </c>
      <c r="G32" s="14"/>
      <c r="H32" s="14"/>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row>
    <row r="33" spans="1:120" s="3" customFormat="1" ht="30" customHeight="1" thickBot="1" x14ac:dyDescent="0.3">
      <c r="A33" s="41"/>
      <c r="B33" s="61" t="s">
        <v>52</v>
      </c>
      <c r="C33" s="56" t="s">
        <v>60</v>
      </c>
      <c r="D33" s="26">
        <v>1</v>
      </c>
      <c r="E33" s="82">
        <v>43894</v>
      </c>
      <c r="F33" s="82">
        <v>43918</v>
      </c>
      <c r="G33" s="14"/>
      <c r="H33" s="14">
        <f t="shared" si="7"/>
        <v>25</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row>
    <row r="34" spans="1:120" s="3" customFormat="1" ht="30" customHeight="1" thickBot="1" x14ac:dyDescent="0.3">
      <c r="A34" s="41"/>
      <c r="B34" s="61"/>
      <c r="C34" s="56"/>
      <c r="D34" s="26"/>
      <c r="E34" s="82"/>
      <c r="F34" s="82"/>
      <c r="G34" s="14"/>
      <c r="H34" s="14"/>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row>
    <row r="35" spans="1:120" s="3" customFormat="1" ht="30" customHeight="1" thickBot="1" x14ac:dyDescent="0.3">
      <c r="A35" s="41" t="s">
        <v>10</v>
      </c>
      <c r="B35" s="86" t="s">
        <v>55</v>
      </c>
      <c r="C35" s="87"/>
      <c r="D35" s="88"/>
      <c r="E35" s="89"/>
      <c r="F35" s="90"/>
      <c r="G35" s="14"/>
      <c r="H35" s="14" t="str">
        <f t="shared" si="7"/>
        <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row>
    <row r="36" spans="1:120" s="3" customFormat="1" ht="30" customHeight="1" thickBot="1" x14ac:dyDescent="0.3">
      <c r="A36" s="41"/>
      <c r="B36" s="91" t="s">
        <v>56</v>
      </c>
      <c r="C36" s="92" t="s">
        <v>60</v>
      </c>
      <c r="D36" s="93">
        <v>1</v>
      </c>
      <c r="E36" s="94">
        <v>43906</v>
      </c>
      <c r="F36" s="94">
        <v>43951</v>
      </c>
      <c r="G36" s="14"/>
      <c r="H36" s="14">
        <f t="shared" si="7"/>
        <v>46</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row>
    <row r="37" spans="1:120" s="3" customFormat="1" ht="30" customHeight="1" thickBot="1" x14ac:dyDescent="0.3">
      <c r="A37" s="41"/>
      <c r="B37" s="91" t="s">
        <v>65</v>
      </c>
      <c r="C37" s="92" t="s">
        <v>62</v>
      </c>
      <c r="D37" s="93">
        <v>1</v>
      </c>
      <c r="E37" s="94">
        <v>43964</v>
      </c>
      <c r="F37" s="94">
        <v>43977</v>
      </c>
      <c r="G37" s="14"/>
      <c r="H37" s="14">
        <f t="shared" si="7"/>
        <v>14</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row>
    <row r="38" spans="1:120" s="3" customFormat="1" ht="30" customHeight="1" thickBot="1" x14ac:dyDescent="0.3">
      <c r="A38" s="41"/>
      <c r="B38" s="91" t="s">
        <v>66</v>
      </c>
      <c r="C38" s="92" t="s">
        <v>60</v>
      </c>
      <c r="D38" s="93">
        <v>1</v>
      </c>
      <c r="E38" s="94">
        <v>43966</v>
      </c>
      <c r="F38" s="94">
        <v>43979</v>
      </c>
      <c r="G38" s="14"/>
      <c r="H38" s="14">
        <f t="shared" si="7"/>
        <v>14</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84"/>
      <c r="AM38" s="84"/>
      <c r="AN38" s="84"/>
      <c r="AO38" s="84"/>
      <c r="AP38" s="84"/>
      <c r="AQ38" s="84"/>
      <c r="AR38" s="84"/>
      <c r="AS38" s="84"/>
      <c r="AT38" s="84"/>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row>
    <row r="39" spans="1:120" s="3" customFormat="1" ht="30" customHeight="1" thickBot="1" x14ac:dyDescent="0.3">
      <c r="A39" s="41"/>
      <c r="B39" s="91" t="s">
        <v>67</v>
      </c>
      <c r="C39" s="92" t="s">
        <v>62</v>
      </c>
      <c r="D39" s="93">
        <v>1</v>
      </c>
      <c r="E39" s="94">
        <v>43974</v>
      </c>
      <c r="F39" s="94">
        <v>43976</v>
      </c>
      <c r="G39" s="14"/>
      <c r="H39" s="14">
        <f t="shared" si="7"/>
        <v>3</v>
      </c>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83"/>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row>
    <row r="40" spans="1:120" s="3" customFormat="1" ht="30" customHeight="1" thickBot="1" x14ac:dyDescent="0.3">
      <c r="A40" s="41"/>
      <c r="B40" s="91"/>
      <c r="C40" s="92"/>
      <c r="D40" s="93"/>
      <c r="E40" s="94"/>
      <c r="F40" s="94"/>
      <c r="G40" s="14"/>
      <c r="H40" s="14"/>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83"/>
      <c r="AL40" s="29"/>
      <c r="AM40" s="29"/>
      <c r="AN40" s="29"/>
      <c r="AO40" s="29"/>
      <c r="AP40" s="29"/>
      <c r="AQ40" s="29"/>
      <c r="AR40" s="29"/>
      <c r="AS40" s="29"/>
      <c r="AT40" s="29"/>
      <c r="AU40" s="29"/>
      <c r="AV40" s="29"/>
      <c r="AW40" s="29"/>
      <c r="AX40" s="29"/>
      <c r="AY40" s="29"/>
      <c r="AZ40" s="29"/>
      <c r="BA40" s="29"/>
      <c r="BB40" s="29"/>
      <c r="BC40" s="29"/>
      <c r="BD40" s="29"/>
      <c r="BE40" s="29"/>
      <c r="BF40" s="84"/>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row>
    <row r="41" spans="1:120" s="3" customFormat="1" ht="30" customHeight="1" thickBot="1" x14ac:dyDescent="0.3">
      <c r="A41" s="41" t="s">
        <v>10</v>
      </c>
      <c r="B41" s="95" t="s">
        <v>57</v>
      </c>
      <c r="C41" s="96"/>
      <c r="D41" s="97"/>
      <c r="E41" s="98"/>
      <c r="F41" s="99"/>
      <c r="G41" s="14"/>
      <c r="H41" s="14" t="str">
        <f t="shared" si="7"/>
        <v/>
      </c>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row>
    <row r="42" spans="1:120" s="3" customFormat="1" ht="30" customHeight="1" thickBot="1" x14ac:dyDescent="0.3">
      <c r="A42" s="41"/>
      <c r="B42" s="100" t="s">
        <v>68</v>
      </c>
      <c r="C42" s="101" t="s">
        <v>60</v>
      </c>
      <c r="D42" s="28">
        <v>1</v>
      </c>
      <c r="E42" s="102">
        <v>43976</v>
      </c>
      <c r="F42" s="102">
        <v>43977</v>
      </c>
      <c r="G42" s="14"/>
      <c r="H42" s="14">
        <f t="shared" si="7"/>
        <v>2</v>
      </c>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row>
    <row r="43" spans="1:120" s="3" customFormat="1" ht="30" customHeight="1" thickBot="1" x14ac:dyDescent="0.3">
      <c r="A43" s="41"/>
      <c r="B43" s="100" t="s">
        <v>69</v>
      </c>
      <c r="C43" s="101" t="s">
        <v>60</v>
      </c>
      <c r="D43" s="28">
        <v>1</v>
      </c>
      <c r="E43" s="102">
        <v>43977</v>
      </c>
      <c r="F43" s="102">
        <v>43978</v>
      </c>
      <c r="G43" s="14"/>
      <c r="H43" s="14">
        <f t="shared" si="7"/>
        <v>2</v>
      </c>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row>
    <row r="44" spans="1:120" s="3" customFormat="1" ht="30" customHeight="1" thickBot="1" x14ac:dyDescent="0.3">
      <c r="A44" s="41"/>
      <c r="B44" s="100"/>
      <c r="C44" s="101"/>
      <c r="D44" s="28"/>
      <c r="E44" s="102"/>
      <c r="F44" s="102"/>
      <c r="G44" s="14"/>
      <c r="H44" s="14" t="str">
        <f t="shared" si="7"/>
        <v/>
      </c>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83"/>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row>
    <row r="45" spans="1:120" s="3" customFormat="1" ht="30" customHeight="1" thickBot="1" x14ac:dyDescent="0.3">
      <c r="A45" s="41" t="s">
        <v>10</v>
      </c>
      <c r="B45" s="105" t="s">
        <v>59</v>
      </c>
      <c r="C45" s="106"/>
      <c r="D45" s="107"/>
      <c r="E45" s="108"/>
      <c r="F45" s="109"/>
      <c r="G45" s="14"/>
      <c r="H45" s="14" t="str">
        <f t="shared" si="7"/>
        <v/>
      </c>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row>
    <row r="46" spans="1:120" s="3" customFormat="1" ht="30" customHeight="1" thickBot="1" x14ac:dyDescent="0.3">
      <c r="A46" s="41"/>
      <c r="B46" s="110" t="s">
        <v>64</v>
      </c>
      <c r="C46" s="111" t="s">
        <v>62</v>
      </c>
      <c r="D46" s="112">
        <v>1</v>
      </c>
      <c r="E46" s="113">
        <v>43920</v>
      </c>
      <c r="F46" s="113">
        <v>43924</v>
      </c>
      <c r="G46" s="14"/>
      <c r="H46" s="14">
        <f t="shared" si="7"/>
        <v>5</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row>
    <row r="47" spans="1:120" s="3" customFormat="1" ht="30" customHeight="1" thickBot="1" x14ac:dyDescent="0.3">
      <c r="A47" s="41"/>
      <c r="B47" s="110" t="s">
        <v>71</v>
      </c>
      <c r="C47" s="111" t="s">
        <v>61</v>
      </c>
      <c r="D47" s="112">
        <v>1</v>
      </c>
      <c r="E47" s="113">
        <v>43976</v>
      </c>
      <c r="F47" s="113">
        <v>43977</v>
      </c>
      <c r="G47" s="14"/>
      <c r="H47" s="14"/>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row>
    <row r="48" spans="1:120" s="3" customFormat="1" ht="30" customHeight="1" thickBot="1" x14ac:dyDescent="0.3">
      <c r="A48" s="41"/>
      <c r="B48" s="110"/>
      <c r="C48" s="111"/>
      <c r="D48" s="112"/>
      <c r="E48" s="113"/>
      <c r="F48" s="113"/>
      <c r="G48" s="29"/>
      <c r="H48" s="29" t="str">
        <f t="shared" si="7"/>
        <v/>
      </c>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row>
    <row r="49" spans="1:120" s="3" customFormat="1" ht="30" customHeight="1" thickBot="1" x14ac:dyDescent="0.3">
      <c r="A49" s="41"/>
      <c r="B49" s="114" t="s">
        <v>70</v>
      </c>
      <c r="C49" s="115"/>
      <c r="D49" s="116"/>
      <c r="E49" s="117"/>
      <c r="F49" s="118"/>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84"/>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row>
    <row r="50" spans="1:120" s="3" customFormat="1" ht="30" customHeight="1" thickBot="1" x14ac:dyDescent="0.3">
      <c r="A50" s="41"/>
      <c r="B50" s="119" t="s">
        <v>75</v>
      </c>
      <c r="C50" s="103" t="s">
        <v>60</v>
      </c>
      <c r="D50" s="104">
        <v>1</v>
      </c>
      <c r="E50" s="120">
        <v>43976</v>
      </c>
      <c r="F50" s="120">
        <v>43980</v>
      </c>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84"/>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row>
    <row r="51" spans="1:120" s="3" customFormat="1" ht="30" customHeight="1" thickBot="1" x14ac:dyDescent="0.3">
      <c r="A51" s="41"/>
      <c r="B51" s="121" t="s">
        <v>76</v>
      </c>
      <c r="C51" s="103" t="s">
        <v>60</v>
      </c>
      <c r="D51" s="104">
        <v>1</v>
      </c>
      <c r="E51" s="120">
        <v>43913</v>
      </c>
      <c r="F51" s="120">
        <v>43980</v>
      </c>
      <c r="G51" s="122"/>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84"/>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row>
    <row r="52" spans="1:120" s="3" customFormat="1" ht="30" customHeight="1" thickBot="1" x14ac:dyDescent="0.3">
      <c r="A52" s="41"/>
      <c r="B52" s="62"/>
      <c r="C52" s="57"/>
      <c r="D52" s="13"/>
      <c r="E52" s="66"/>
      <c r="F52" s="66"/>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84"/>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row>
    <row r="53" spans="1:120" s="3" customFormat="1" ht="30" customHeight="1" thickBot="1" x14ac:dyDescent="0.3">
      <c r="A53" s="42" t="s">
        <v>11</v>
      </c>
      <c r="B53" s="27" t="s">
        <v>13</v>
      </c>
      <c r="C53" s="65"/>
      <c r="D53" s="28"/>
      <c r="E53" s="67"/>
      <c r="F53" s="67"/>
      <c r="G53" s="31"/>
      <c r="H53" s="31" t="str">
        <f t="shared" si="7"/>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row>
    <row r="54" spans="1:120" ht="30" customHeight="1" x14ac:dyDescent="0.25">
      <c r="G54" s="6"/>
    </row>
    <row r="55" spans="1:120" ht="30" customHeight="1" x14ac:dyDescent="0.25">
      <c r="C55" s="11"/>
      <c r="F55" s="43"/>
    </row>
    <row r="56" spans="1:120" ht="30" customHeight="1" x14ac:dyDescent="0.25">
      <c r="C56" s="12"/>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52:D53 D7:D27 D41:D44">
    <cfRule type="dataBar" priority="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DP6 I27:BL27 I26:AK26 AW26:BL26 I5:BL25 BB8:DP27 J49:DP52 G53:DP53 BM41:DP44">
    <cfRule type="expression" dxfId="38" priority="99">
      <formula>AND(TODAY()&gt;=G$5,TODAY()&lt;H$5)</formula>
    </cfRule>
  </conditionalFormatting>
  <conditionalFormatting sqref="I27:BL27 I26:AK26 AW26:BL26 I7:BL25 BB8:DP27 J49:DP52 G53:DP53 BM41:DP44">
    <cfRule type="expression" dxfId="37" priority="93">
      <formula>AND(task_start&lt;=G$5,ROUNDDOWN((task_end-task_start+1)*task_progress,0)+task_start-1&gt;=G$5)</formula>
    </cfRule>
    <cfRule type="expression" dxfId="36" priority="94" stopIfTrue="1">
      <formula>AND(task_end&gt;=G$5,task_start&lt;H$5)</formula>
    </cfRule>
  </conditionalFormatting>
  <conditionalFormatting sqref="D28">
    <cfRule type="dataBar" priority="63">
      <dataBar>
        <cfvo type="num" val="0"/>
        <cfvo type="num" val="1"/>
        <color theme="0" tint="-0.249977111117893"/>
      </dataBar>
      <extLst>
        <ext xmlns:x14="http://schemas.microsoft.com/office/spreadsheetml/2009/9/main" uri="{B025F937-C7B1-47D3-B67F-A62EFF666E3E}">
          <x14:id>{C212D7DE-1664-41B2-B6D9-FFC505F85784}</x14:id>
        </ext>
      </extLst>
    </cfRule>
  </conditionalFormatting>
  <conditionalFormatting sqref="I28:DP28">
    <cfRule type="expression" dxfId="35" priority="66">
      <formula>AND(TODAY()&gt;=I$5,TODAY()&lt;J$5)</formula>
    </cfRule>
  </conditionalFormatting>
  <conditionalFormatting sqref="I28:DP28">
    <cfRule type="expression" dxfId="34" priority="64">
      <formula>AND(task_start&lt;=I$5,ROUNDDOWN((task_end-task_start+1)*task_progress,0)+task_start-1&gt;=I$5)</formula>
    </cfRule>
    <cfRule type="expression" dxfId="33" priority="65" stopIfTrue="1">
      <formula>AND(task_end&gt;=I$5,task_start&lt;J$5)</formula>
    </cfRule>
  </conditionalFormatting>
  <conditionalFormatting sqref="D29:D32">
    <cfRule type="dataBar" priority="59">
      <dataBar>
        <cfvo type="num" val="0"/>
        <cfvo type="num" val="1"/>
        <color theme="0" tint="-0.249977111117893"/>
      </dataBar>
      <extLst>
        <ext xmlns:x14="http://schemas.microsoft.com/office/spreadsheetml/2009/9/main" uri="{B025F937-C7B1-47D3-B67F-A62EFF666E3E}">
          <x14:id>{37688F8A-7A8E-4EA4-86EA-7333421F202F}</x14:id>
        </ext>
      </extLst>
    </cfRule>
  </conditionalFormatting>
  <conditionalFormatting sqref="I29:DP32">
    <cfRule type="expression" dxfId="32" priority="62">
      <formula>AND(TODAY()&gt;=I$5,TODAY()&lt;J$5)</formula>
    </cfRule>
  </conditionalFormatting>
  <conditionalFormatting sqref="I29:DP32">
    <cfRule type="expression" dxfId="31" priority="60">
      <formula>AND(task_start&lt;=I$5,ROUNDDOWN((task_end-task_start+1)*task_progress,0)+task_start-1&gt;=I$5)</formula>
    </cfRule>
    <cfRule type="expression" dxfId="30" priority="61" stopIfTrue="1">
      <formula>AND(task_end&gt;=I$5,task_start&lt;J$5)</formula>
    </cfRule>
  </conditionalFormatting>
  <conditionalFormatting sqref="D33:D34">
    <cfRule type="dataBar" priority="55">
      <dataBar>
        <cfvo type="num" val="0"/>
        <cfvo type="num" val="1"/>
        <color theme="0" tint="-0.249977111117893"/>
      </dataBar>
      <extLst>
        <ext xmlns:x14="http://schemas.microsoft.com/office/spreadsheetml/2009/9/main" uri="{B025F937-C7B1-47D3-B67F-A62EFF666E3E}">
          <x14:id>{A429F661-DF8A-4AA1-A1C6-69D9A2E316D6}</x14:id>
        </ext>
      </extLst>
    </cfRule>
  </conditionalFormatting>
  <conditionalFormatting sqref="I33:DP34">
    <cfRule type="expression" dxfId="29" priority="58">
      <formula>AND(TODAY()&gt;=I$5,TODAY()&lt;J$5)</formula>
    </cfRule>
  </conditionalFormatting>
  <conditionalFormatting sqref="I33:DP34">
    <cfRule type="expression" dxfId="28" priority="56">
      <formula>AND(task_start&lt;=I$5,ROUNDDOWN((task_end-task_start+1)*task_progress,0)+task_start-1&gt;=I$5)</formula>
    </cfRule>
    <cfRule type="expression" dxfId="27" priority="57" stopIfTrue="1">
      <formula>AND(task_end&gt;=I$5,task_start&lt;J$5)</formula>
    </cfRule>
  </conditionalFormatting>
  <conditionalFormatting sqref="AL26:AV26">
    <cfRule type="expression" dxfId="26" priority="54">
      <formula>AND(TODAY()&gt;=AL$5,TODAY()&lt;AM$5)</formula>
    </cfRule>
  </conditionalFormatting>
  <conditionalFormatting sqref="AL26:AV26">
    <cfRule type="expression" dxfId="25" priority="52">
      <formula>AND(task_start&lt;=AL$5,ROUNDDOWN((task_end-task_start+1)*task_progress,0)+task_start-1&gt;=AL$5)</formula>
    </cfRule>
    <cfRule type="expression" dxfId="24" priority="53" stopIfTrue="1">
      <formula>AND(task_end&gt;=AL$5,task_start&lt;AM$5)</formula>
    </cfRule>
  </conditionalFormatting>
  <conditionalFormatting sqref="AL39:AV40">
    <cfRule type="expression" dxfId="23" priority="29">
      <formula>AND(task_start&lt;=AL$5,ROUNDDOWN((task_end-task_start+1)*task_progress,0)+task_start-1&gt;=AL$5)</formula>
    </cfRule>
    <cfRule type="expression" dxfId="22" priority="30" stopIfTrue="1">
      <formula>AND(task_end&gt;=AL$5,task_start&lt;AM$5)</formula>
    </cfRule>
  </conditionalFormatting>
  <conditionalFormatting sqref="D35:D40">
    <cfRule type="dataBar" priority="44">
      <dataBar>
        <cfvo type="num" val="0"/>
        <cfvo type="num" val="1"/>
        <color theme="0" tint="-0.249977111117893"/>
      </dataBar>
      <extLst>
        <ext xmlns:x14="http://schemas.microsoft.com/office/spreadsheetml/2009/9/main" uri="{B025F937-C7B1-47D3-B67F-A62EFF666E3E}">
          <x14:id>{92308C8D-14D0-4C04-87C5-13E2A1859B53}</x14:id>
        </ext>
      </extLst>
    </cfRule>
  </conditionalFormatting>
  <conditionalFormatting sqref="I35:BL38 BM35:DP40 I39:AK40 AW39:BL40">
    <cfRule type="expression" dxfId="21" priority="47">
      <formula>AND(TODAY()&gt;=I$5,TODAY()&lt;J$5)</formula>
    </cfRule>
  </conditionalFormatting>
  <conditionalFormatting sqref="I35:BL38 BM35:DP40 I39:AK40 AW39:BL40">
    <cfRule type="expression" dxfId="20" priority="45">
      <formula>AND(task_start&lt;=I$5,ROUNDDOWN((task_end-task_start+1)*task_progress,0)+task_start-1&gt;=I$5)</formula>
    </cfRule>
    <cfRule type="expression" dxfId="19" priority="46" stopIfTrue="1">
      <formula>AND(task_end&gt;=I$5,task_start&lt;J$5)</formula>
    </cfRule>
  </conditionalFormatting>
  <conditionalFormatting sqref="AL39:AV40">
    <cfRule type="expression" dxfId="18" priority="31">
      <formula>AND(TODAY()&gt;=AL$5,TODAY()&lt;AM$5)</formula>
    </cfRule>
  </conditionalFormatting>
  <conditionalFormatting sqref="AL44:AV44">
    <cfRule type="expression" dxfId="17" priority="22">
      <formula>AND(task_start&lt;=AL$5,ROUNDDOWN((task_end-task_start+1)*task_progress,0)+task_start-1&gt;=AL$5)</formula>
    </cfRule>
    <cfRule type="expression" dxfId="16" priority="23" stopIfTrue="1">
      <formula>AND(task_end&gt;=AL$5,task_start&lt;AM$5)</formula>
    </cfRule>
  </conditionalFormatting>
  <conditionalFormatting sqref="I41:BL43 I44:AK44 AW44:BL44">
    <cfRule type="expression" dxfId="15" priority="28">
      <formula>AND(TODAY()&gt;=I$5,TODAY()&lt;J$5)</formula>
    </cfRule>
  </conditionalFormatting>
  <conditionalFormatting sqref="I41:BL43 I44:AK44 AW44:BL44">
    <cfRule type="expression" dxfId="14" priority="26">
      <formula>AND(task_start&lt;=I$5,ROUNDDOWN((task_end-task_start+1)*task_progress,0)+task_start-1&gt;=I$5)</formula>
    </cfRule>
    <cfRule type="expression" dxfId="13" priority="27" stopIfTrue="1">
      <formula>AND(task_end&gt;=I$5,task_start&lt;J$5)</formula>
    </cfRule>
  </conditionalFormatting>
  <conditionalFormatting sqref="AL44:AV44">
    <cfRule type="expression" dxfId="12" priority="24">
      <formula>AND(TODAY()&gt;=AL$5,TODAY()&lt;AM$5)</formula>
    </cfRule>
  </conditionalFormatting>
  <conditionalFormatting sqref="G49:I50 H51:I51">
    <cfRule type="expression" dxfId="11" priority="8">
      <formula>AND(task_start&lt;=G$5,ROUNDDOWN((task_end-task_start+1)*task_progress,0)+task_start-1&gt;=G$5)</formula>
    </cfRule>
    <cfRule type="expression" dxfId="10" priority="9" stopIfTrue="1">
      <formula>AND(task_end&gt;=G$5,task_start&lt;H$5)</formula>
    </cfRule>
  </conditionalFormatting>
  <conditionalFormatting sqref="D45:D48">
    <cfRule type="dataBar" priority="11">
      <dataBar>
        <cfvo type="num" val="0"/>
        <cfvo type="num" val="1"/>
        <color theme="0" tint="-0.249977111117893"/>
      </dataBar>
      <extLst>
        <ext xmlns:x14="http://schemas.microsoft.com/office/spreadsheetml/2009/9/main" uri="{B025F937-C7B1-47D3-B67F-A62EFF666E3E}">
          <x14:id>{13374415-F37B-406D-A92A-737F79B09188}</x14:id>
        </ext>
      </extLst>
    </cfRule>
  </conditionalFormatting>
  <conditionalFormatting sqref="I45:DP47 J48:DP48">
    <cfRule type="expression" dxfId="9" priority="14">
      <formula>AND(TODAY()&gt;=I$5,TODAY()&lt;J$5)</formula>
    </cfRule>
  </conditionalFormatting>
  <conditionalFormatting sqref="I45:DP47 J48:DP48">
    <cfRule type="expression" dxfId="8" priority="12">
      <formula>AND(task_start&lt;=I$5,ROUNDDOWN((task_end-task_start+1)*task_progress,0)+task_start-1&gt;=I$5)</formula>
    </cfRule>
    <cfRule type="expression" dxfId="7" priority="13" stopIfTrue="1">
      <formula>AND(task_end&gt;=I$5,task_start&lt;J$5)</formula>
    </cfRule>
  </conditionalFormatting>
  <conditionalFormatting sqref="G49:I50 H51:I51">
    <cfRule type="expression" dxfId="6" priority="10">
      <formula>AND(TODAY()&gt;=G$5,TODAY()&lt;H$5)</formula>
    </cfRule>
  </conditionalFormatting>
  <conditionalFormatting sqref="G48:I48 G52:I52">
    <cfRule type="expression" dxfId="5" priority="7">
      <formula>AND(TODAY()&gt;=G$5,TODAY()&lt;H$5)</formula>
    </cfRule>
  </conditionalFormatting>
  <conditionalFormatting sqref="G48:I48 G52:I52">
    <cfRule type="expression" dxfId="4" priority="5">
      <formula>AND(task_start&lt;=G$5,ROUNDDOWN((task_end-task_start+1)*task_progress,0)+task_start-1&gt;=G$5)</formula>
    </cfRule>
    <cfRule type="expression" dxfId="3" priority="6" stopIfTrue="1">
      <formula>AND(task_end&gt;=G$5,task_start&lt;H$5)</formula>
    </cfRule>
  </conditionalFormatting>
  <conditionalFormatting sqref="D49:D51">
    <cfRule type="dataBar" priority="4">
      <dataBar>
        <cfvo type="num" val="0"/>
        <cfvo type="num" val="1"/>
        <color theme="0" tint="-0.249977111117893"/>
      </dataBar>
      <extLst>
        <ext xmlns:x14="http://schemas.microsoft.com/office/spreadsheetml/2009/9/main" uri="{B025F937-C7B1-47D3-B67F-A62EFF666E3E}">
          <x14:id>{018FFC02-7E25-4198-A004-22DC4991EE3C}</x14:id>
        </ext>
      </extLst>
    </cfRule>
  </conditionalFormatting>
  <conditionalFormatting sqref="G51">
    <cfRule type="expression" dxfId="2" priority="3">
      <formula>AND(TODAY()&gt;=G$5,TODAY()&lt;H$5)</formula>
    </cfRule>
  </conditionalFormatting>
  <conditionalFormatting sqref="G51">
    <cfRule type="expression" dxfId="1" priority="1">
      <formula>AND(task_start&lt;=G$5,ROUNDDOWN((task_end-task_start+1)*task_progress,0)+task_start-1&gt;=G$5)</formula>
    </cfRule>
    <cfRule type="expression" dxfId="0" priority="2" stopIfTrue="1">
      <formula>AND(task_end&gt;=G$5,task_start&lt;H$5)</formula>
    </cfRule>
  </conditionalFormatting>
  <dataValidations disablePrompts="1" count="1">
    <dataValidation type="whole" operator="greaterThanOrEqual" allowBlank="1" showInputMessage="1" promptTitle="Weekweergave" prompt="Als u dit getal wijzigt, scrolt u door de weergave van het Gantt-diagram."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D52:D53 D7:D27 D41:D44</xm:sqref>
        </x14:conditionalFormatting>
        <x14:conditionalFormatting xmlns:xm="http://schemas.microsoft.com/office/excel/2006/main">
          <x14:cfRule type="dataBar" id="{C212D7DE-1664-41B2-B6D9-FFC505F8578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37688F8A-7A8E-4EA4-86EA-7333421F202F}">
            <x14:dataBar minLength="0" maxLength="100" gradient="0">
              <x14:cfvo type="num">
                <xm:f>0</xm:f>
              </x14:cfvo>
              <x14:cfvo type="num">
                <xm:f>1</xm:f>
              </x14:cfvo>
              <x14:negativeFillColor rgb="FFFF0000"/>
              <x14:axisColor rgb="FF000000"/>
            </x14:dataBar>
          </x14:cfRule>
          <xm:sqref>D29:D32</xm:sqref>
        </x14:conditionalFormatting>
        <x14:conditionalFormatting xmlns:xm="http://schemas.microsoft.com/office/excel/2006/main">
          <x14:cfRule type="dataBar" id="{A429F661-DF8A-4AA1-A1C6-69D9A2E316D6}">
            <x14:dataBar minLength="0" maxLength="100" gradient="0">
              <x14:cfvo type="num">
                <xm:f>0</xm:f>
              </x14:cfvo>
              <x14:cfvo type="num">
                <xm:f>1</xm:f>
              </x14:cfvo>
              <x14:negativeFillColor rgb="FFFF0000"/>
              <x14:axisColor rgb="FF000000"/>
            </x14:dataBar>
          </x14:cfRule>
          <xm:sqref>D33:D34</xm:sqref>
        </x14:conditionalFormatting>
        <x14:conditionalFormatting xmlns:xm="http://schemas.microsoft.com/office/excel/2006/main">
          <x14:cfRule type="dataBar" id="{92308C8D-14D0-4C04-87C5-13E2A1859B53}">
            <x14:dataBar minLength="0" maxLength="100" gradient="0">
              <x14:cfvo type="num">
                <xm:f>0</xm:f>
              </x14:cfvo>
              <x14:cfvo type="num">
                <xm:f>1</xm:f>
              </x14:cfvo>
              <x14:negativeFillColor rgb="FFFF0000"/>
              <x14:axisColor rgb="FF000000"/>
            </x14:dataBar>
          </x14:cfRule>
          <xm:sqref>D35:D40</xm:sqref>
        </x14:conditionalFormatting>
        <x14:conditionalFormatting xmlns:xm="http://schemas.microsoft.com/office/excel/2006/main">
          <x14:cfRule type="dataBar" id="{13374415-F37B-406D-A92A-737F79B09188}">
            <x14:dataBar minLength="0" maxLength="100" gradient="0">
              <x14:cfvo type="num">
                <xm:f>0</xm:f>
              </x14:cfvo>
              <x14:cfvo type="num">
                <xm:f>1</xm:f>
              </x14:cfvo>
              <x14:negativeFillColor rgb="FFFF0000"/>
              <x14:axisColor rgb="FF000000"/>
            </x14:dataBar>
          </x14:cfRule>
          <xm:sqref>D45:D48</xm:sqref>
        </x14:conditionalFormatting>
        <x14:conditionalFormatting xmlns:xm="http://schemas.microsoft.com/office/excel/2006/main">
          <x14:cfRule type="dataBar" id="{018FFC02-7E25-4198-A004-22DC4991EE3C}">
            <x14:dataBar minLength="0" maxLength="100" gradient="0">
              <x14:cfvo type="num">
                <xm:f>0</xm:f>
              </x14:cfvo>
              <x14:cfvo type="num">
                <xm:f>1</xm:f>
              </x14:cfvo>
              <x14:negativeFillColor rgb="FFFF0000"/>
              <x14:axisColor rgb="FF000000"/>
            </x14:dataBar>
          </x14:cfRule>
          <xm:sqref>D49:D51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20</v>
      </c>
      <c r="B2" s="34"/>
    </row>
    <row r="3" spans="1:2" s="39" customFormat="1" ht="27" customHeight="1" x14ac:dyDescent="0.25">
      <c r="A3" s="40" t="s">
        <v>21</v>
      </c>
      <c r="B3" s="40"/>
    </row>
    <row r="4" spans="1:2" s="36" customFormat="1" ht="26.25" x14ac:dyDescent="0.4">
      <c r="A4" s="37" t="s">
        <v>22</v>
      </c>
    </row>
    <row r="5" spans="1:2" ht="74.099999999999994" customHeight="1" x14ac:dyDescent="0.2">
      <c r="A5" s="38" t="s">
        <v>23</v>
      </c>
    </row>
    <row r="6" spans="1:2" ht="26.25" customHeight="1" x14ac:dyDescent="0.2">
      <c r="A6" s="37" t="s">
        <v>24</v>
      </c>
    </row>
    <row r="7" spans="1:2" s="33" customFormat="1" ht="204.95" customHeight="1" x14ac:dyDescent="0.25">
      <c r="A7" s="63" t="s">
        <v>25</v>
      </c>
    </row>
    <row r="8" spans="1:2" s="36" customFormat="1" ht="26.25" x14ac:dyDescent="0.4">
      <c r="A8" s="37" t="s">
        <v>26</v>
      </c>
    </row>
    <row r="9" spans="1:2" ht="75" x14ac:dyDescent="0.2">
      <c r="A9" s="38" t="s">
        <v>27</v>
      </c>
    </row>
    <row r="10" spans="1:2" s="33" customFormat="1" ht="27.95" customHeight="1" x14ac:dyDescent="0.25">
      <c r="A10" s="64" t="s">
        <v>28</v>
      </c>
    </row>
    <row r="11" spans="1:2" s="36" customFormat="1" ht="26.25" x14ac:dyDescent="0.4">
      <c r="A11" s="37" t="s">
        <v>29</v>
      </c>
    </row>
    <row r="12" spans="1:2" ht="30" x14ac:dyDescent="0.2">
      <c r="A12" s="38" t="s">
        <v>30</v>
      </c>
    </row>
    <row r="13" spans="1:2" s="33" customFormat="1" ht="27.95" customHeight="1" x14ac:dyDescent="0.25">
      <c r="A13" s="64" t="s">
        <v>31</v>
      </c>
    </row>
    <row r="14" spans="1:2" s="36" customFormat="1" ht="26.25" x14ac:dyDescent="0.4">
      <c r="A14" s="37" t="s">
        <v>32</v>
      </c>
    </row>
    <row r="15" spans="1:2" ht="75" customHeight="1" x14ac:dyDescent="0.2">
      <c r="A15" s="38" t="s">
        <v>33</v>
      </c>
    </row>
    <row r="16" spans="1:2" ht="90" x14ac:dyDescent="0.2">
      <c r="A16" s="38"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2020-06-17T20:19:31Z</dcterms:modified>
</cp:coreProperties>
</file>