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ENVOLVIMENTO\Desktop\Prova Excel\"/>
    </mc:Choice>
  </mc:AlternateContent>
  <bookViews>
    <workbookView xWindow="0" yWindow="0" windowWidth="28800" windowHeight="12435" activeTab="1"/>
  </bookViews>
  <sheets>
    <sheet name="Plan2" sheetId="2" r:id="rId1"/>
    <sheet name="Plan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I9" i="1"/>
  <c r="J9" i="1"/>
  <c r="K9" i="1"/>
  <c r="L9" i="1"/>
  <c r="M9" i="1" s="1"/>
  <c r="L3" i="1"/>
  <c r="M3" i="1" s="1"/>
  <c r="K3" i="1"/>
  <c r="L4" i="1"/>
  <c r="L5" i="1"/>
  <c r="M5" i="1" s="1"/>
  <c r="L6" i="1"/>
  <c r="L7" i="1"/>
  <c r="M7" i="1" s="1"/>
  <c r="L8" i="1"/>
  <c r="M8" i="1" s="1"/>
  <c r="K4" i="1"/>
  <c r="K5" i="1"/>
  <c r="K6" i="1"/>
  <c r="K7" i="1"/>
  <c r="K8" i="1"/>
  <c r="J3" i="1"/>
  <c r="J4" i="1"/>
  <c r="J5" i="1"/>
  <c r="J6" i="1"/>
  <c r="J7" i="1"/>
  <c r="J8" i="1"/>
  <c r="I3" i="1"/>
  <c r="I4" i="1"/>
  <c r="I5" i="1"/>
  <c r="I6" i="1"/>
  <c r="I7" i="1"/>
  <c r="I8" i="1"/>
  <c r="D19" i="1" l="1"/>
  <c r="D21" i="1"/>
  <c r="D20" i="1"/>
  <c r="K19" i="1"/>
  <c r="K18" i="1"/>
  <c r="M6" i="1"/>
  <c r="D18" i="1" s="1"/>
  <c r="K20" i="1"/>
  <c r="K17" i="1"/>
</calcChain>
</file>

<file path=xl/sharedStrings.xml><?xml version="1.0" encoding="utf-8"?>
<sst xmlns="http://schemas.openxmlformats.org/spreadsheetml/2006/main" count="78" uniqueCount="54">
  <si>
    <t>Carros Vendidos</t>
  </si>
  <si>
    <t>Placa</t>
  </si>
  <si>
    <t>Marca</t>
  </si>
  <si>
    <t>Ano</t>
  </si>
  <si>
    <t>Valor</t>
  </si>
  <si>
    <t>XDF5487</t>
  </si>
  <si>
    <t>Fiat</t>
  </si>
  <si>
    <t>Palio</t>
  </si>
  <si>
    <t>X5D8A78</t>
  </si>
  <si>
    <t>VW</t>
  </si>
  <si>
    <t>Chevrolet</t>
  </si>
  <si>
    <t>Onix</t>
  </si>
  <si>
    <t>KJG4567</t>
  </si>
  <si>
    <t>SDF7985</t>
  </si>
  <si>
    <t>KDF9877</t>
  </si>
  <si>
    <t>Golf</t>
  </si>
  <si>
    <t>HFD9878</t>
  </si>
  <si>
    <t>Renaut</t>
  </si>
  <si>
    <t>Sandero</t>
  </si>
  <si>
    <t>Toro</t>
  </si>
  <si>
    <t>Audi</t>
  </si>
  <si>
    <t>A3</t>
  </si>
  <si>
    <t>DFG8987</t>
  </si>
  <si>
    <t>Fox</t>
  </si>
  <si>
    <t>Vendedores</t>
  </si>
  <si>
    <t>Nome</t>
  </si>
  <si>
    <t>Tipo</t>
  </si>
  <si>
    <t>Classe A</t>
  </si>
  <si>
    <t>Classe B</t>
  </si>
  <si>
    <t>Nome Vendedor</t>
  </si>
  <si>
    <t>Código Vendedor</t>
  </si>
  <si>
    <t>Comissões</t>
  </si>
  <si>
    <t>Total Comissão</t>
  </si>
  <si>
    <t>Código</t>
  </si>
  <si>
    <t>Tabela de automóveis</t>
  </si>
  <si>
    <t>Modelo</t>
  </si>
  <si>
    <t>Gol</t>
  </si>
  <si>
    <t>Uno</t>
  </si>
  <si>
    <t>S10</t>
  </si>
  <si>
    <t>HHH8977</t>
  </si>
  <si>
    <t xml:space="preserve"> Mariana</t>
  </si>
  <si>
    <t>Juliana</t>
  </si>
  <si>
    <t>Marcelo</t>
  </si>
  <si>
    <t>Julia</t>
  </si>
  <si>
    <t>Comissão</t>
  </si>
  <si>
    <t>SDF7897</t>
  </si>
  <si>
    <t>SDF7898</t>
  </si>
  <si>
    <t>Totais</t>
  </si>
  <si>
    <t>Media</t>
  </si>
  <si>
    <t>Mais Caro</t>
  </si>
  <si>
    <t>Mais Barato</t>
  </si>
  <si>
    <t>Rótulos de Linha</t>
  </si>
  <si>
    <t>Total Geral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</si>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</sst>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44" fontId="0" fillId="0" borderId="0" xfId="1" applyFont="1"/>
    <xf numFmtId="0" fontId="4" fillId="0" borderId="0" xfId="2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0" fontId="0" fillId="0" borderId="0" xfId="0" applyAlignment="1">
      <alignment vertical="top"/>
    </xf>
    <xf numFmtId="44" fontId="0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6" fillId="0" borderId="1" xfId="1" applyFont="1" applyBorder="1" applyAlignment="1">
      <alignment horizontal="center" vertical="center"/>
    </xf>
    <xf numFmtId="0" fontId="5" fillId="2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7" fillId="0" borderId="1" xfId="2" applyNumberFormat="1" applyFont="1" applyBorder="1" applyAlignment="1">
      <alignment horizontal="center" vertical="center"/>
    </xf>
    <xf numFmtId="0" fontId="7" fillId="0" borderId="1" xfId="2" applyNumberFormat="1" applyFont="1" applyBorder="1" applyAlignment="1">
      <alignment horizontal="center" vertical="center"/>
    </xf>
    <xf numFmtId="44" fontId="7" fillId="0" borderId="1" xfId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9" fontId="8" fillId="0" borderId="1" xfId="2" applyNumberFormat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[Pasta1.xlsx]Plan2!Tabela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Plan2!$A$2:$A$6</c:f>
              <c:strCache>
                <c:ptCount val="4"/>
                <c:pt idx="0">
                  <c:v> Mariana</c:v>
                </c:pt>
                <c:pt idx="1">
                  <c:v>Julia</c:v>
                </c:pt>
                <c:pt idx="2">
                  <c:v>Juliana</c:v>
                </c:pt>
                <c:pt idx="3">
                  <c:v>Marcelo</c:v>
                </c:pt>
              </c:strCache>
            </c:strRef>
          </c:cat>
          <c:val>
            <c:numRef>
              <c:f>Plan2!$B$2:$B$6</c:f>
              <c:numCache>
                <c:formatCode>General</c:formatCode>
                <c:ptCount val="4"/>
                <c:pt idx="0">
                  <c:v>7510</c:v>
                </c:pt>
                <c:pt idx="1">
                  <c:v>14250</c:v>
                </c:pt>
                <c:pt idx="2">
                  <c:v>11200</c:v>
                </c:pt>
                <c:pt idx="3">
                  <c:v>6480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7992"/>
        <c:axId val="627745048"/>
      </c:barChart>
      <c:catAx>
        <c:axId val="62773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745048"/>
        <c:crosses val="autoZero"/>
        <c:auto val="1"/>
        <c:lblAlgn val="ctr"/>
        <c:lblOffset val="100"/>
        <c:noMultiLvlLbl val="0"/>
      </c:catAx>
      <c:valAx>
        <c:axId val="6277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73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[Pasta1.xlsx]Plan2!Tabela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Vendedores</a:t>
            </a:r>
            <a:r>
              <a:rPr lang="pt-BR" baseline="0"/>
              <a:t> Comissões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Plan2!$A$2:$A$6</c:f>
              <c:strCache>
                <c:ptCount val="4"/>
                <c:pt idx="0">
                  <c:v> Mariana</c:v>
                </c:pt>
                <c:pt idx="1">
                  <c:v>Julia</c:v>
                </c:pt>
                <c:pt idx="2">
                  <c:v>Juliana</c:v>
                </c:pt>
                <c:pt idx="3">
                  <c:v>Marcelo</c:v>
                </c:pt>
              </c:strCache>
            </c:strRef>
          </c:cat>
          <c:val>
            <c:numRef>
              <c:f>Plan2!$B$2:$B$6</c:f>
              <c:numCache>
                <c:formatCode>General</c:formatCode>
                <c:ptCount val="4"/>
                <c:pt idx="0">
                  <c:v>7510</c:v>
                </c:pt>
                <c:pt idx="1">
                  <c:v>14250</c:v>
                </c:pt>
                <c:pt idx="2">
                  <c:v>11200</c:v>
                </c:pt>
                <c:pt idx="3">
                  <c:v>6480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42304"/>
        <c:axId val="627749360"/>
      </c:barChart>
      <c:catAx>
        <c:axId val="6277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749360"/>
        <c:crosses val="autoZero"/>
        <c:auto val="1"/>
        <c:lblAlgn val="ctr"/>
        <c:lblOffset val="100"/>
        <c:noMultiLvlLbl val="0"/>
      </c:catAx>
      <c:valAx>
        <c:axId val="6277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7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22411</xdr:rowOff>
    </xdr:from>
    <xdr:to>
      <xdr:col>5</xdr:col>
      <xdr:colOff>11206</xdr:colOff>
      <xdr:row>35</xdr:row>
      <xdr:rowOff>98611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ENVOLVIMENTO" refreshedDate="44721.471391319443" createdVersion="5" refreshedVersion="5" minRefreshableVersion="3" recordCount="7">
  <cacheSource type="worksheet">
    <worksheetSource ref="I2:M9" sheet="Plan1"/>
  </cacheSource>
  <cacheFields count="5">
    <cacheField name="Nome Vendedor" numFmtId="0">
      <sharedItems count="4">
        <s v="Juliana"/>
        <s v=" Mariana"/>
        <s v="Marcelo"/>
        <s v="Julia"/>
      </sharedItems>
    </cacheField>
    <cacheField name="Marca" numFmtId="0">
      <sharedItems/>
    </cacheField>
    <cacheField name="Modelo" numFmtId="0">
      <sharedItems/>
    </cacheField>
    <cacheField name="Valor" numFmtId="44">
      <sharedItems containsSemiMixedTypes="0" containsString="0" containsNumber="1" containsInteger="1" minValue="15400" maxValue="95000"/>
    </cacheField>
    <cacheField name="Comissão" numFmtId="44">
      <sharedItems containsSemiMixedTypes="0" containsString="0" containsNumber="1" containsInteger="1" minValue="1700" maxValue="1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s v="Fiat"/>
    <s v="Palio"/>
    <n v="17000"/>
    <n v="1700"/>
  </r>
  <r>
    <x v="1"/>
    <s v="Chevrolet"/>
    <s v="Onix"/>
    <n v="45800"/>
    <n v="4580"/>
  </r>
  <r>
    <x v="2"/>
    <s v="VW"/>
    <s v="Golf"/>
    <n v="27800"/>
    <n v="4170"/>
  </r>
  <r>
    <x v="1"/>
    <s v="Chevrolet"/>
    <s v="S10"/>
    <n v="29300"/>
    <n v="2930"/>
  </r>
  <r>
    <x v="0"/>
    <s v="Fiat"/>
    <s v="Toro"/>
    <n v="95000"/>
    <n v="9500"/>
  </r>
  <r>
    <x v="3"/>
    <s v="Fiat"/>
    <s v="Toro"/>
    <n v="95000"/>
    <n v="14250"/>
  </r>
  <r>
    <x v="2"/>
    <s v="Renaut"/>
    <s v="Sandero"/>
    <n v="15400"/>
    <n v="2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B6" firstHeaderRow="1" firstDataRow="1" firstDataCol="1"/>
  <pivotFields count="5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missã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8" bestFit="1" customWidth="1"/>
    <col min="2" max="2" width="17.7109375" bestFit="1" customWidth="1"/>
  </cols>
  <sheetData>
    <row r="1" spans="1:2" x14ac:dyDescent="0.25">
      <c r="A1" s="21" t="s">
        <v>51</v>
      </c>
      <c r="B1" t="s">
        <v>53</v>
      </c>
    </row>
    <row r="2" spans="1:2" x14ac:dyDescent="0.25">
      <c r="A2" s="22" t="s">
        <v>40</v>
      </c>
      <c r="B2" s="23">
        <v>7510</v>
      </c>
    </row>
    <row r="3" spans="1:2" x14ac:dyDescent="0.25">
      <c r="A3" s="22" t="s">
        <v>43</v>
      </c>
      <c r="B3" s="23">
        <v>14250</v>
      </c>
    </row>
    <row r="4" spans="1:2" x14ac:dyDescent="0.25">
      <c r="A4" s="22" t="s">
        <v>41</v>
      </c>
      <c r="B4" s="23">
        <v>11200</v>
      </c>
    </row>
    <row r="5" spans="1:2" x14ac:dyDescent="0.25">
      <c r="A5" s="22" t="s">
        <v>42</v>
      </c>
      <c r="B5" s="23">
        <v>6480</v>
      </c>
    </row>
    <row r="6" spans="1:2" x14ac:dyDescent="0.25">
      <c r="A6" s="22" t="s">
        <v>52</v>
      </c>
      <c r="B6" s="23">
        <v>39440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85" zoomScaleNormal="85" workbookViewId="0">
      <selection activeCell="M4" sqref="M4"/>
    </sheetView>
  </sheetViews>
  <sheetFormatPr defaultRowHeight="15" x14ac:dyDescent="0.25"/>
  <cols>
    <col min="1" max="1" width="20.85546875" bestFit="1" customWidth="1"/>
    <col min="2" max="2" width="10" customWidth="1"/>
    <col min="3" max="3" width="8.85546875" bestFit="1" customWidth="1"/>
    <col min="4" max="4" width="15.28515625" bestFit="1" customWidth="1"/>
    <col min="5" max="5" width="13.28515625" style="1" bestFit="1" customWidth="1"/>
    <col min="6" max="6" width="4.5703125" bestFit="1" customWidth="1"/>
    <col min="7" max="7" width="16.28515625" bestFit="1" customWidth="1"/>
    <col min="8" max="8" width="17" bestFit="1" customWidth="1"/>
    <col min="9" max="9" width="16.140625" bestFit="1" customWidth="1"/>
    <col min="10" max="10" width="12.28515625" bestFit="1" customWidth="1"/>
    <col min="11" max="11" width="14.42578125" bestFit="1" customWidth="1"/>
    <col min="12" max="12" width="14.42578125" style="1" bestFit="1" customWidth="1"/>
    <col min="13" max="13" width="13.42578125" style="1" bestFit="1" customWidth="1"/>
  </cols>
  <sheetData>
    <row r="1" spans="1:15" x14ac:dyDescent="0.25">
      <c r="A1" s="26" t="s">
        <v>34</v>
      </c>
      <c r="B1" s="26"/>
      <c r="C1" s="26"/>
      <c r="D1" s="26"/>
      <c r="E1" s="26"/>
      <c r="F1" s="2"/>
      <c r="G1" s="25" t="s">
        <v>0</v>
      </c>
      <c r="H1" s="25"/>
      <c r="I1" s="25"/>
      <c r="J1" s="25"/>
      <c r="K1" s="25"/>
      <c r="L1" s="25"/>
      <c r="M1" s="25"/>
      <c r="N1" s="4"/>
      <c r="O1" s="7"/>
    </row>
    <row r="2" spans="1:15" x14ac:dyDescent="0.25">
      <c r="A2" s="27" t="s">
        <v>1</v>
      </c>
      <c r="B2" s="27" t="s">
        <v>2</v>
      </c>
      <c r="C2" s="27" t="s">
        <v>35</v>
      </c>
      <c r="D2" s="27" t="s">
        <v>3</v>
      </c>
      <c r="E2" s="24" t="s">
        <v>4</v>
      </c>
      <c r="F2" s="2"/>
      <c r="G2" s="12" t="s">
        <v>1</v>
      </c>
      <c r="H2" s="12" t="s">
        <v>30</v>
      </c>
      <c r="I2" s="13" t="s">
        <v>29</v>
      </c>
      <c r="J2" s="13" t="s">
        <v>2</v>
      </c>
      <c r="K2" s="13" t="s">
        <v>35</v>
      </c>
      <c r="L2" s="14" t="s">
        <v>4</v>
      </c>
      <c r="M2" s="14" t="s">
        <v>44</v>
      </c>
      <c r="N2" s="4"/>
      <c r="O2" s="7"/>
    </row>
    <row r="3" spans="1:15" x14ac:dyDescent="0.25">
      <c r="A3" s="27" t="s">
        <v>5</v>
      </c>
      <c r="B3" s="27" t="s">
        <v>6</v>
      </c>
      <c r="C3" s="27" t="s">
        <v>7</v>
      </c>
      <c r="D3" s="28">
        <v>2010</v>
      </c>
      <c r="E3" s="24">
        <v>17000</v>
      </c>
      <c r="F3" s="2"/>
      <c r="G3" s="12" t="s">
        <v>5</v>
      </c>
      <c r="H3" s="15">
        <v>2</v>
      </c>
      <c r="I3" s="16" t="str">
        <f>VLOOKUP(H3,A:B,2)</f>
        <v>Juliana</v>
      </c>
      <c r="J3" s="16" t="str">
        <f>VLOOKUP(G3,A3:B12,2,0)</f>
        <v>Fiat</v>
      </c>
      <c r="K3" s="16" t="str">
        <f>VLOOKUP(G3,A1:C21,3,0)</f>
        <v>Palio</v>
      </c>
      <c r="L3" s="17">
        <f>VLOOKUP(G3,A1:F21,5,0)</f>
        <v>17000</v>
      </c>
      <c r="M3" s="17">
        <f>IF(H3=2,$H$18*L3,IF(H3=1,$H$18*L3,$H$19*L3))</f>
        <v>1700</v>
      </c>
      <c r="N3" s="4"/>
      <c r="O3" s="7"/>
    </row>
    <row r="4" spans="1:15" x14ac:dyDescent="0.25">
      <c r="A4" s="27" t="s">
        <v>8</v>
      </c>
      <c r="B4" s="27" t="s">
        <v>9</v>
      </c>
      <c r="C4" s="27" t="s">
        <v>36</v>
      </c>
      <c r="D4" s="28">
        <v>2005</v>
      </c>
      <c r="E4" s="24">
        <v>18500</v>
      </c>
      <c r="F4" s="2"/>
      <c r="G4" s="12" t="s">
        <v>45</v>
      </c>
      <c r="H4" s="15">
        <v>1</v>
      </c>
      <c r="I4" s="16" t="str">
        <f t="shared" ref="I4:I9" si="0">VLOOKUP(H4,A:B,2)</f>
        <v xml:space="preserve"> Mariana</v>
      </c>
      <c r="J4" s="16" t="str">
        <f t="shared" ref="J4:J8" si="1">VLOOKUP(G4,A4:B13,2,0)</f>
        <v>Chevrolet</v>
      </c>
      <c r="K4" s="16" t="str">
        <f t="shared" ref="K4:K9" si="2">VLOOKUP(G4,A2:C22,3,0)</f>
        <v>Onix</v>
      </c>
      <c r="L4" s="17">
        <f t="shared" ref="L4:L9" si="3">VLOOKUP(G4,A2:F22,5,0)</f>
        <v>45800</v>
      </c>
      <c r="M4" s="17">
        <f>IF(H4=2,$H$18*L4,IF(H4=1,$H$18*L4,$H$19*L4))</f>
        <v>4580</v>
      </c>
      <c r="N4" s="4"/>
      <c r="O4" s="7"/>
    </row>
    <row r="5" spans="1:15" x14ac:dyDescent="0.25">
      <c r="A5" s="27" t="s">
        <v>45</v>
      </c>
      <c r="B5" s="27" t="s">
        <v>10</v>
      </c>
      <c r="C5" s="27" t="s">
        <v>11</v>
      </c>
      <c r="D5" s="28">
        <v>2002</v>
      </c>
      <c r="E5" s="24">
        <v>45800</v>
      </c>
      <c r="F5" s="2"/>
      <c r="G5" s="12" t="s">
        <v>12</v>
      </c>
      <c r="H5" s="15">
        <v>3</v>
      </c>
      <c r="I5" s="16" t="str">
        <f t="shared" si="0"/>
        <v>Marcelo</v>
      </c>
      <c r="J5" s="16" t="str">
        <f t="shared" si="1"/>
        <v>VW</v>
      </c>
      <c r="K5" s="16" t="str">
        <f t="shared" si="2"/>
        <v>Golf</v>
      </c>
      <c r="L5" s="17">
        <f t="shared" si="3"/>
        <v>27800</v>
      </c>
      <c r="M5" s="17">
        <f>IF(H5=2,$H$18*L5,IF(H5=1,$H$18*L5,$H$19*L5))</f>
        <v>4170</v>
      </c>
      <c r="N5" s="4"/>
      <c r="O5" s="7"/>
    </row>
    <row r="6" spans="1:15" x14ac:dyDescent="0.25">
      <c r="A6" s="27" t="s">
        <v>13</v>
      </c>
      <c r="B6" s="27" t="s">
        <v>6</v>
      </c>
      <c r="C6" s="27" t="s">
        <v>37</v>
      </c>
      <c r="D6" s="28">
        <v>2015</v>
      </c>
      <c r="E6" s="24">
        <v>55300</v>
      </c>
      <c r="F6" s="2"/>
      <c r="G6" s="12" t="s">
        <v>14</v>
      </c>
      <c r="H6" s="15">
        <v>1</v>
      </c>
      <c r="I6" s="16" t="str">
        <f t="shared" si="0"/>
        <v xml:space="preserve"> Mariana</v>
      </c>
      <c r="J6" s="16" t="str">
        <f t="shared" si="1"/>
        <v>Chevrolet</v>
      </c>
      <c r="K6" s="16" t="str">
        <f t="shared" si="2"/>
        <v>S10</v>
      </c>
      <c r="L6" s="17">
        <f t="shared" si="3"/>
        <v>29300</v>
      </c>
      <c r="M6" s="17">
        <f>IF(H6=2,$H$18*L6,IF(H6=1,$H$18*L6,$H$19*L6))</f>
        <v>2930</v>
      </c>
      <c r="N6" s="4"/>
      <c r="O6" s="7"/>
    </row>
    <row r="7" spans="1:15" x14ac:dyDescent="0.25">
      <c r="A7" s="27" t="s">
        <v>12</v>
      </c>
      <c r="B7" s="27" t="s">
        <v>9</v>
      </c>
      <c r="C7" s="27" t="s">
        <v>15</v>
      </c>
      <c r="D7" s="28">
        <v>2010</v>
      </c>
      <c r="E7" s="24">
        <v>27800</v>
      </c>
      <c r="F7" s="2"/>
      <c r="G7" s="12" t="s">
        <v>16</v>
      </c>
      <c r="H7" s="15">
        <v>2</v>
      </c>
      <c r="I7" s="16" t="str">
        <f t="shared" si="0"/>
        <v>Juliana</v>
      </c>
      <c r="J7" s="16" t="str">
        <f t="shared" si="1"/>
        <v>Fiat</v>
      </c>
      <c r="K7" s="16" t="str">
        <f t="shared" si="2"/>
        <v>Toro</v>
      </c>
      <c r="L7" s="17">
        <f t="shared" si="3"/>
        <v>95000</v>
      </c>
      <c r="M7" s="17">
        <f>IF(H7=2,$H$18*L7,IF(H7=1,$H$18*L7,$H$19*L7))</f>
        <v>9500</v>
      </c>
      <c r="N7" s="4"/>
      <c r="O7" s="7"/>
    </row>
    <row r="8" spans="1:15" x14ac:dyDescent="0.25">
      <c r="A8" s="27" t="s">
        <v>14</v>
      </c>
      <c r="B8" s="27" t="s">
        <v>10</v>
      </c>
      <c r="C8" s="28" t="s">
        <v>38</v>
      </c>
      <c r="D8" s="28">
        <v>2011</v>
      </c>
      <c r="E8" s="24">
        <v>29300</v>
      </c>
      <c r="F8" s="2"/>
      <c r="G8" s="12" t="s">
        <v>16</v>
      </c>
      <c r="H8" s="15">
        <v>4</v>
      </c>
      <c r="I8" s="16" t="str">
        <f t="shared" si="0"/>
        <v>Julia</v>
      </c>
      <c r="J8" s="16" t="str">
        <f t="shared" si="1"/>
        <v>Fiat</v>
      </c>
      <c r="K8" s="16" t="str">
        <f t="shared" si="2"/>
        <v>Toro</v>
      </c>
      <c r="L8" s="17">
        <f t="shared" si="3"/>
        <v>95000</v>
      </c>
      <c r="M8" s="17">
        <f>IF(H8=2,$H$18*L8,IF(H8=1,$H$18*L8,$H$19*L8))</f>
        <v>14250</v>
      </c>
      <c r="N8" s="4"/>
      <c r="O8" s="7"/>
    </row>
    <row r="9" spans="1:15" x14ac:dyDescent="0.25">
      <c r="A9" s="27" t="s">
        <v>39</v>
      </c>
      <c r="B9" s="27" t="s">
        <v>17</v>
      </c>
      <c r="C9" s="27" t="s">
        <v>18</v>
      </c>
      <c r="D9" s="28">
        <v>2001</v>
      </c>
      <c r="E9" s="24">
        <v>15400</v>
      </c>
      <c r="F9" s="2"/>
      <c r="G9" s="18" t="s">
        <v>39</v>
      </c>
      <c r="H9" s="18">
        <v>3</v>
      </c>
      <c r="I9" s="16" t="str">
        <f t="shared" si="0"/>
        <v>Marcelo</v>
      </c>
      <c r="J9" s="16" t="str">
        <f>VLOOKUP(G9,A9:B18,2,0)</f>
        <v>Renaut</v>
      </c>
      <c r="K9" s="16" t="str">
        <f t="shared" si="2"/>
        <v>Sandero</v>
      </c>
      <c r="L9" s="17">
        <f t="shared" si="3"/>
        <v>15400</v>
      </c>
      <c r="M9" s="17">
        <f>IF(H9=2,$H$18*L9,IF(H9=1,$H$18*L9,$H$19*L9))</f>
        <v>2310</v>
      </c>
      <c r="N9" s="4"/>
      <c r="O9" s="7"/>
    </row>
    <row r="10" spans="1:15" x14ac:dyDescent="0.25">
      <c r="A10" s="27" t="s">
        <v>16</v>
      </c>
      <c r="B10" s="27" t="s">
        <v>6</v>
      </c>
      <c r="C10" s="27" t="s">
        <v>19</v>
      </c>
      <c r="D10" s="28">
        <v>2018</v>
      </c>
      <c r="E10" s="24">
        <v>95000</v>
      </c>
      <c r="F10" s="2"/>
      <c r="G10" s="11"/>
      <c r="H10" s="11"/>
      <c r="I10" s="9"/>
      <c r="J10" s="9"/>
      <c r="K10" s="9"/>
      <c r="L10" s="10"/>
      <c r="M10" s="10"/>
      <c r="N10" s="4"/>
      <c r="O10" s="7"/>
    </row>
    <row r="11" spans="1:15" x14ac:dyDescent="0.25">
      <c r="A11" s="27" t="s">
        <v>46</v>
      </c>
      <c r="B11" s="27" t="s">
        <v>20</v>
      </c>
      <c r="C11" s="27" t="s">
        <v>21</v>
      </c>
      <c r="D11" s="28">
        <v>2010</v>
      </c>
      <c r="E11" s="24">
        <v>33200</v>
      </c>
      <c r="F11" s="2"/>
      <c r="G11" s="11"/>
      <c r="H11" s="11"/>
      <c r="I11" s="9"/>
      <c r="J11" s="9"/>
      <c r="K11" s="9"/>
      <c r="L11" s="10"/>
      <c r="M11" s="10"/>
      <c r="N11" s="4"/>
      <c r="O11" s="7"/>
    </row>
    <row r="12" spans="1:15" x14ac:dyDescent="0.25">
      <c r="A12" s="27" t="s">
        <v>22</v>
      </c>
      <c r="B12" s="27" t="s">
        <v>9</v>
      </c>
      <c r="C12" s="27" t="s">
        <v>23</v>
      </c>
      <c r="D12" s="28">
        <v>2015</v>
      </c>
      <c r="E12" s="24">
        <v>25600</v>
      </c>
      <c r="F12" s="2"/>
      <c r="G12" s="11"/>
      <c r="H12" s="11"/>
      <c r="I12" s="9"/>
      <c r="J12" s="9"/>
      <c r="K12" s="9"/>
      <c r="L12" s="10"/>
      <c r="M12" s="10"/>
      <c r="N12" s="4"/>
      <c r="O12" s="7"/>
    </row>
    <row r="13" spans="1:15" x14ac:dyDescent="0.25">
      <c r="A13" s="5"/>
      <c r="B13" s="5"/>
      <c r="C13" s="5"/>
      <c r="D13" s="5"/>
      <c r="E13" s="6"/>
      <c r="F13" s="5"/>
      <c r="G13" s="9"/>
      <c r="H13" s="9"/>
      <c r="I13" s="9"/>
      <c r="J13" s="9"/>
      <c r="K13" s="9"/>
      <c r="L13" s="10"/>
      <c r="M13" s="10"/>
      <c r="N13" s="4"/>
      <c r="O13" s="7"/>
    </row>
    <row r="14" spans="1:15" x14ac:dyDescent="0.25">
      <c r="A14" s="2"/>
      <c r="B14" s="2"/>
      <c r="C14" s="2"/>
      <c r="D14" s="2"/>
      <c r="E14" s="3"/>
      <c r="F14" s="2"/>
      <c r="G14" s="5"/>
      <c r="H14" s="5"/>
      <c r="I14" s="4"/>
      <c r="J14" s="4"/>
      <c r="K14" s="4"/>
      <c r="L14" s="8"/>
      <c r="M14" s="8"/>
      <c r="N14" s="4"/>
      <c r="O14" s="7"/>
    </row>
    <row r="15" spans="1:15" x14ac:dyDescent="0.25">
      <c r="A15" s="5"/>
      <c r="B15" s="5"/>
      <c r="C15" s="5"/>
      <c r="D15" s="5"/>
      <c r="E15" s="6"/>
      <c r="F15" s="5"/>
      <c r="G15" s="5"/>
      <c r="H15" s="5"/>
      <c r="I15" s="4"/>
      <c r="J15" s="4"/>
      <c r="K15" s="4"/>
      <c r="L15" s="8"/>
      <c r="M15" s="8"/>
      <c r="N15" s="4"/>
      <c r="O15" s="7"/>
    </row>
    <row r="16" spans="1:15" x14ac:dyDescent="0.25">
      <c r="A16" s="29" t="s">
        <v>24</v>
      </c>
      <c r="B16" s="29"/>
      <c r="C16" s="29"/>
      <c r="D16" s="29"/>
      <c r="E16" s="3"/>
      <c r="F16" s="2"/>
      <c r="G16" s="5"/>
      <c r="H16" s="5"/>
      <c r="I16" s="4"/>
      <c r="J16" s="4"/>
      <c r="K16" s="4"/>
      <c r="L16" s="8"/>
      <c r="M16" s="8"/>
      <c r="N16" s="4"/>
      <c r="O16" s="7"/>
    </row>
    <row r="17" spans="1:15" x14ac:dyDescent="0.25">
      <c r="A17" s="30" t="s">
        <v>33</v>
      </c>
      <c r="B17" s="30" t="s">
        <v>25</v>
      </c>
      <c r="C17" s="30" t="s">
        <v>26</v>
      </c>
      <c r="D17" s="31" t="s">
        <v>32</v>
      </c>
      <c r="E17" s="8"/>
      <c r="F17" s="4"/>
      <c r="G17" s="33" t="s">
        <v>31</v>
      </c>
      <c r="H17" s="33"/>
      <c r="I17" s="4"/>
      <c r="J17" s="19" t="s">
        <v>47</v>
      </c>
      <c r="K17" s="20">
        <f>SUM(L3:L8)</f>
        <v>309900</v>
      </c>
      <c r="L17" s="8"/>
      <c r="M17" s="8"/>
      <c r="N17" s="4"/>
      <c r="O17" s="7"/>
    </row>
    <row r="18" spans="1:15" x14ac:dyDescent="0.25">
      <c r="A18" s="32">
        <v>1</v>
      </c>
      <c r="B18" s="30" t="s">
        <v>40</v>
      </c>
      <c r="C18" s="30" t="s">
        <v>27</v>
      </c>
      <c r="D18" s="31">
        <f ca="1">SUMIF(I3:M8,B18,M3:M8)</f>
        <v>7510</v>
      </c>
      <c r="E18" s="8"/>
      <c r="F18" s="4"/>
      <c r="G18" s="34" t="s">
        <v>27</v>
      </c>
      <c r="H18" s="35">
        <v>0.1</v>
      </c>
      <c r="I18" s="4"/>
      <c r="J18" s="19" t="s">
        <v>48</v>
      </c>
      <c r="K18" s="20">
        <f>AVERAGE(L3:L8)</f>
        <v>51650</v>
      </c>
      <c r="L18" s="8"/>
      <c r="M18" s="8"/>
      <c r="N18" s="4"/>
      <c r="O18" s="7"/>
    </row>
    <row r="19" spans="1:15" x14ac:dyDescent="0.25">
      <c r="A19" s="32">
        <v>2</v>
      </c>
      <c r="B19" s="30" t="s">
        <v>41</v>
      </c>
      <c r="C19" s="30" t="s">
        <v>27</v>
      </c>
      <c r="D19" s="31">
        <f t="shared" ref="D19:D21" ca="1" si="4">SUMIF(I4:M9,B19,M4:M9)</f>
        <v>9500</v>
      </c>
      <c r="E19" s="8"/>
      <c r="F19" s="4"/>
      <c r="G19" s="34" t="s">
        <v>28</v>
      </c>
      <c r="H19" s="35">
        <v>0.15</v>
      </c>
      <c r="I19" s="4"/>
      <c r="J19" s="19" t="s">
        <v>49</v>
      </c>
      <c r="K19" s="20">
        <f>LARGE(L3:L8,1)</f>
        <v>95000</v>
      </c>
      <c r="L19" s="8"/>
      <c r="M19" s="8"/>
      <c r="N19" s="4"/>
      <c r="O19" s="7"/>
    </row>
    <row r="20" spans="1:15" x14ac:dyDescent="0.25">
      <c r="A20" s="32">
        <v>3</v>
      </c>
      <c r="B20" s="30" t="s">
        <v>42</v>
      </c>
      <c r="C20" s="30" t="s">
        <v>28</v>
      </c>
      <c r="D20" s="31">
        <f t="shared" ca="1" si="4"/>
        <v>6480</v>
      </c>
      <c r="E20" s="3"/>
      <c r="F20" s="2"/>
      <c r="G20" s="5"/>
      <c r="H20" s="5"/>
      <c r="I20" s="4"/>
      <c r="J20" s="19" t="s">
        <v>50</v>
      </c>
      <c r="K20" s="20">
        <f>SMALL(L3:L8,1)</f>
        <v>17000</v>
      </c>
      <c r="L20" s="8"/>
      <c r="M20" s="8"/>
      <c r="N20" s="4"/>
      <c r="O20" s="7"/>
    </row>
    <row r="21" spans="1:15" x14ac:dyDescent="0.25">
      <c r="A21" s="32">
        <v>4</v>
      </c>
      <c r="B21" s="30" t="s">
        <v>43</v>
      </c>
      <c r="C21" s="30" t="s">
        <v>28</v>
      </c>
      <c r="D21" s="31">
        <f t="shared" ca="1" si="4"/>
        <v>14250</v>
      </c>
      <c r="E21" s="3"/>
      <c r="F21" s="2"/>
      <c r="G21" s="5"/>
      <c r="H21" s="5"/>
      <c r="I21" s="4"/>
      <c r="J21" s="4"/>
      <c r="K21" s="4"/>
      <c r="L21" s="8"/>
      <c r="M21" s="8"/>
      <c r="N21" s="4"/>
      <c r="O21" s="7"/>
    </row>
    <row r="22" spans="1:15" x14ac:dyDescent="0.25">
      <c r="A22" s="5"/>
      <c r="B22" s="5"/>
      <c r="C22" s="5"/>
      <c r="D22" s="6"/>
      <c r="E22" s="6"/>
      <c r="F22" s="5"/>
      <c r="G22" s="5"/>
      <c r="H22" s="5"/>
      <c r="I22" s="4"/>
      <c r="J22" s="4"/>
      <c r="K22" s="4"/>
      <c r="L22" s="8"/>
      <c r="M22" s="8"/>
      <c r="N22" s="4"/>
      <c r="O22" s="7"/>
    </row>
    <row r="23" spans="1:15" x14ac:dyDescent="0.25">
      <c r="D23" s="1"/>
    </row>
    <row r="24" spans="1:15" x14ac:dyDescent="0.25">
      <c r="D24" s="1"/>
    </row>
    <row r="25" spans="1:15" x14ac:dyDescent="0.25">
      <c r="D25" s="1"/>
    </row>
    <row r="26" spans="1:15" x14ac:dyDescent="0.25">
      <c r="D26" s="1"/>
    </row>
    <row r="27" spans="1:15" x14ac:dyDescent="0.25">
      <c r="D27" s="1"/>
    </row>
    <row r="28" spans="1:15" x14ac:dyDescent="0.25">
      <c r="D28" s="1"/>
    </row>
    <row r="29" spans="1:15" x14ac:dyDescent="0.25">
      <c r="D29" s="1"/>
    </row>
    <row r="30" spans="1:15" x14ac:dyDescent="0.25">
      <c r="D30" s="1"/>
    </row>
    <row r="31" spans="1:15" x14ac:dyDescent="0.25">
      <c r="D31" s="1"/>
    </row>
    <row r="32" spans="1:15" x14ac:dyDescent="0.25">
      <c r="D32" s="1"/>
    </row>
    <row r="33" spans="4:4" x14ac:dyDescent="0.25">
      <c r="D33" s="1"/>
    </row>
  </sheetData>
  <mergeCells count="4">
    <mergeCell ref="A16:D16"/>
    <mergeCell ref="A1:E1"/>
    <mergeCell ref="G1:M1"/>
    <mergeCell ref="G17:H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2022-06-09T11:45:50Z</dcterms:created>
  <dcterms:modified xsi:type="dcterms:W3CDTF">2022-06-09T14:23:39Z</dcterms:modified>
</cp:coreProperties>
</file>