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\Desktop\Trabajo Simon Diseño\Anexos y Plan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G3" i="1"/>
  <c r="D23" i="1" l="1"/>
  <c r="F17" i="1"/>
  <c r="F18" i="1"/>
  <c r="F19" i="1"/>
  <c r="F10" i="1"/>
  <c r="F11" i="1"/>
  <c r="F12" i="1"/>
  <c r="F15" i="1"/>
  <c r="F16" i="1"/>
  <c r="F3" i="1"/>
  <c r="G18" i="1" l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20" i="1"/>
  <c r="G4" i="1"/>
  <c r="G19" i="1"/>
</calcChain>
</file>

<file path=xl/sharedStrings.xml><?xml version="1.0" encoding="utf-8"?>
<sst xmlns="http://schemas.openxmlformats.org/spreadsheetml/2006/main" count="57" uniqueCount="35">
  <si>
    <t>Calculadora de diametros efectivos</t>
  </si>
  <si>
    <t>-</t>
  </si>
  <si>
    <t>Porta pilas 9V</t>
  </si>
  <si>
    <t>Zumbador</t>
  </si>
  <si>
    <t>Condensadores de 22 pF</t>
  </si>
  <si>
    <t>Condensador de 330 nF</t>
  </si>
  <si>
    <t>Condensador de 100 nF</t>
  </si>
  <si>
    <t>Condensador de 47 nF</t>
  </si>
  <si>
    <t>Condensador de 47 µF</t>
  </si>
  <si>
    <t>LEDs</t>
  </si>
  <si>
    <t>Conector USB</t>
  </si>
  <si>
    <t>Resistencia de 10 KΩ</t>
  </si>
  <si>
    <t>Resistencias de 220 Ω</t>
  </si>
  <si>
    <t>Interruptores deslizantes</t>
  </si>
  <si>
    <t>Pulsadores</t>
  </si>
  <si>
    <t>Zócalo de 2x14 pines para el µC</t>
  </si>
  <si>
    <t>Cabeceras Dupont para pantalla TFT</t>
  </si>
  <si>
    <t>Convertidor de voltaje a 5 V</t>
  </si>
  <si>
    <t>Cristal de 16 MHz</t>
  </si>
  <si>
    <t>Elemento</t>
  </si>
  <si>
    <t>Tolerancia de localiazacion de un lado</t>
  </si>
  <si>
    <t>Tolerancia de localiazacion total</t>
  </si>
  <si>
    <t>Constante K</t>
  </si>
  <si>
    <t>mm</t>
  </si>
  <si>
    <t>Diametro calculado(mm)</t>
  </si>
  <si>
    <t>Patilla x (mm)</t>
  </si>
  <si>
    <t>Patilla y (mm)</t>
  </si>
  <si>
    <t>Diametro Taladro (mm)</t>
  </si>
  <si>
    <t>Datos</t>
  </si>
  <si>
    <t>Diametro Pad (mm)</t>
  </si>
  <si>
    <t>Area Minima</t>
  </si>
  <si>
    <t>Factor de grabado</t>
  </si>
  <si>
    <t>Espesor de cobre</t>
  </si>
  <si>
    <t>Tolerancia de Fabricación</t>
  </si>
  <si>
    <r>
      <t xml:space="preserve">PTH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4,00 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</si>
</sst>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65" fontId="0" fillId="0" borderId="21" xfId="0" applyNumberFormat="1" applyFont="1" applyBorder="1" applyAlignment="1">
      <alignment horizontal="center" vertical="center" wrapText="1"/>
    </xf>
    <xf numFmtId="165" fontId="0" fillId="0" borderId="5" xfId="0" applyNumberFormat="1" applyFont="1" applyBorder="1" applyAlignment="1">
      <alignment horizontal="center" vertical="center" wrapText="1"/>
    </xf>
    <xf numFmtId="165" fontId="0" fillId="0" borderId="20" xfId="0" applyNumberFormat="1" applyFont="1" applyBorder="1" applyAlignment="1">
      <alignment horizontal="center" vertical="center"/>
    </xf>
    <xf numFmtId="165" fontId="0" fillId="0" borderId="15" xfId="0" applyNumberFormat="1" applyBorder="1" applyAlignment="1">
      <alignment horizontal="center"/>
    </xf>
    <xf numFmtId="165" fontId="0" fillId="0" borderId="13" xfId="0" applyNumberFormat="1" applyFont="1" applyBorder="1" applyAlignment="1">
      <alignment horizontal="center" vertical="center" wrapText="1"/>
    </xf>
    <xf numFmtId="165" fontId="0" fillId="0" borderId="18" xfId="0" applyNumberFormat="1" applyFont="1" applyBorder="1" applyAlignment="1">
      <alignment horizontal="center" vertical="center" wrapText="1"/>
    </xf>
    <xf numFmtId="165" fontId="0" fillId="0" borderId="16" xfId="0" applyNumberFormat="1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/>
    </xf>
    <xf numFmtId="165" fontId="0" fillId="0" borderId="16" xfId="0" applyNumberFormat="1" applyFont="1" applyBorder="1" applyAlignment="1">
      <alignment horizontal="center" vertical="center"/>
    </xf>
    <xf numFmtId="165" fontId="0" fillId="0" borderId="13" xfId="0" applyNumberFormat="1" applyFont="1" applyBorder="1" applyAlignment="1">
      <alignment horizontal="center" vertical="center"/>
    </xf>
    <xf numFmtId="165" fontId="0" fillId="0" borderId="18" xfId="0" applyNumberFormat="1" applyFont="1" applyBorder="1" applyAlignment="1">
      <alignment horizontal="center" vertical="center"/>
    </xf>
    <xf numFmtId="165" fontId="0" fillId="0" borderId="14" xfId="0" applyNumberFormat="1" applyFont="1" applyBorder="1" applyAlignment="1">
      <alignment horizontal="center" vertical="center"/>
    </xf>
    <xf numFmtId="165" fontId="0" fillId="0" borderId="19" xfId="0" applyNumberFormat="1" applyFont="1" applyBorder="1" applyAlignment="1">
      <alignment horizontal="center" vertical="center"/>
    </xf>
    <xf numFmtId="165" fontId="0" fillId="0" borderId="17" xfId="0" applyNumberFormat="1" applyFont="1" applyBorder="1" applyAlignment="1">
      <alignment horizontal="center" vertical="center"/>
    </xf>
    <xf numFmtId="165" fontId="0" fillId="0" borderId="17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65" fontId="0" fillId="0" borderId="2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/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9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571500</xdr:colOff>
      <xdr:row>21</xdr:row>
      <xdr:rowOff>186690</xdr:rowOff>
    </xdr:from>
    <xdr:ext cx="3239733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8206740" y="4057650"/>
              <a:ext cx="3239733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100" i="1">
                            <a:latin typeface="Cambria Math" panose="02040503050406030204" pitchFamily="18" charset="0"/>
                          </a:rPr>
                          <m:t>𝑡𝑎𝑙𝑎𝑑𝑟𝑜</m:t>
                        </m:r>
                      </m:sub>
                    </m:sSub>
                    <m:d>
                      <m:d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i="1">
                            <a:latin typeface="Cambria Math" panose="02040503050406030204" pitchFamily="18" charset="0"/>
                          </a:rPr>
                          <m:t>𝑚𝑚</m:t>
                        </m:r>
                      </m:e>
                    </m:d>
                    <m:r>
                      <a:rPr lang="es-ES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s-ES" sz="1100" i="1">
                            <a:latin typeface="Cambria Math" panose="02040503050406030204" pitchFamily="18" charset="0"/>
                          </a:rPr>
                          <m:t>𝑝𝑎𝑡𝑖𝑙𝑙𝑎</m:t>
                        </m:r>
                      </m:sub>
                    </m:sSub>
                    <m:r>
                      <a:rPr lang="es-ES" sz="110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E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ES" sz="1100" i="1">
                            <a:latin typeface="Cambria Math" panose="02040503050406030204" pitchFamily="18" charset="0"/>
                          </a:rPr>
                          <m:t>𝑇𝑜𝑙𝑒𝑟𝑎𝑛𝑐𝑖𝑎</m:t>
                        </m:r>
                      </m:e>
                      <m:sub>
                        <m:r>
                          <a:rPr lang="es-ES" sz="1100" i="1">
                            <a:latin typeface="Cambria Math" panose="02040503050406030204" pitchFamily="18" charset="0"/>
                          </a:rPr>
                          <m:t>𝑙𝑜𝑐𝑎𝑙𝑖𝑧𝑎𝑐𝑖𝑜𝑛</m:t>
                        </m:r>
                      </m:sub>
                    </m:sSub>
                    <m:r>
                      <a:rPr lang="es-ES" sz="110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ES" sz="1100" i="1">
                        <a:latin typeface="Cambria Math" panose="02040503050406030204" pitchFamily="18" charset="0"/>
                      </a:rPr>
                      <m:t>𝑘</m:t>
                    </m:r>
                  </m:oMath>
                </m:oMathPara>
              </a14:m>
              <a:endParaRPr lang="es-ES" sz="11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8206740" y="4057650"/>
              <a:ext cx="3239733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i="0">
                  <a:latin typeface="Cambria Math" panose="02040503050406030204" pitchFamily="18" charset="0"/>
                </a:rPr>
                <a:t>𝐷_𝑡𝑎𝑙𝑎𝑑𝑟𝑜 (𝑚𝑚)=𝐷_𝑝𝑎𝑡𝑖𝑙𝑙𝑎+〖𝑇𝑜𝑙𝑒𝑟𝑎𝑛𝑐𝑖𝑎〗_𝑙𝑜𝑐𝑎𝑙𝑖𝑧𝑎𝑐𝑖𝑜𝑛+𝑘</a:t>
              </a:r>
              <a:endParaRPr lang="es-ES" sz="1100"/>
            </a:p>
          </xdr:txBody>
        </xdr:sp>
      </mc:Fallback>
    </mc:AlternateContent>
    <xdr:clientData/>
  </xdr:oneCellAnchor>
  <xdr:oneCellAnchor>
    <xdr:from>
      <xdr:col>5</xdr:col>
      <xdr:colOff>53340</xdr:colOff>
      <xdr:row>26</xdr:row>
      <xdr:rowOff>26670</xdr:rowOff>
    </xdr:from>
    <xdr:ext cx="5219506" cy="3241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7688580" y="4850130"/>
              <a:ext cx="5219506" cy="3241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𝑝𝑎𝑑</m:t>
                        </m:r>
                      </m:sub>
                    </m:sSub>
                    <m:r>
                      <a:rPr lang="es-ES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𝑡𝑎𝑙𝑎𝑑𝑟𝑜</m:t>
                        </m:r>
                      </m:sub>
                    </m:sSub>
                    <m:r>
                      <a:rPr lang="es-ES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r>
                      <a:rPr lang="es-ES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</m:t>
                    </m:r>
                    <m:r>
                      <a:rPr lang="es-ES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𝐴𝑟𝑒𝑎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𝑚𝑖𝑛𝑖𝑚𝑎</m:t>
                        </m:r>
                      </m:sub>
                    </m:sSub>
                    <m:r>
                      <a:rPr lang="es-ES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𝐹𝑎𝑐𝑡𝑜𝑟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𝑔𝑟𝑎𝑏𝑎𝑑𝑜</m:t>
                            </m:r>
                          </m:sub>
                        </m:sSub>
                        <m:r>
                          <a:rPr lang="es-ES" sz="1100" b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𝐸𝑠𝑝𝑒𝑠𝑜𝑟</m:t>
                            </m:r>
                          </m:e>
                          <m:sub>
                            <m:r>
                              <a:rPr lang="es-E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𝐶𝑜𝑏𝑟𝑒</m:t>
                            </m:r>
                          </m:sub>
                        </m:sSub>
                      </m:num>
                      <m:den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100</m:t>
                        </m:r>
                      </m:den>
                    </m:f>
                    <m:r>
                      <a:rPr lang="es-ES" sz="1100" b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𝑇𝑜𝑙𝑒𝑟𝑎𝑛𝑐𝑖𝑎</m:t>
                        </m:r>
                      </m:e>
                      <m:sub>
                        <m:r>
                          <a:rPr lang="es-E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𝑓𝑎𝑏𝑟𝑖𝑐𝑎𝑐𝑖𝑜𝑛</m:t>
                        </m:r>
                      </m:sub>
                    </m:sSub>
                  </m:oMath>
                </m:oMathPara>
              </a14:m>
              <a:endParaRPr lang="es-ES" sz="1100" b="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7688580" y="4850130"/>
              <a:ext cx="5219506" cy="3241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𝐷_𝑝𝑎𝑑=𝐷_𝑡𝑎𝑙𝑎𝑑𝑟𝑜+2∙〖𝐴𝑟𝑒𝑎〗_𝑚𝑖𝑛𝑖𝑚𝑎+(〖𝐹𝑎𝑐𝑡𝑜𝑟〗_𝑔𝑟𝑎𝑏𝑎𝑑𝑜∙〖𝐸𝑠𝑝𝑒𝑠𝑜𝑟〗_𝐶𝑜𝑏𝑟𝑒)/100+〖𝑇𝑜𝑙𝑒𝑟𝑎𝑛𝑐𝑖𝑎〗_𝑓𝑎𝑏𝑟𝑖𝑐𝑎𝑐𝑖𝑜𝑛</a:t>
              </a:r>
              <a:endParaRPr lang="es-ES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tabSelected="1" workbookViewId="0">
      <selection activeCell="F3" sqref="F3:F20"/>
    </sheetView>
  </sheetViews>
  <sheetFormatPr baseColWidth="10" defaultRowHeight="14.4" x14ac:dyDescent="0.3"/>
  <cols>
    <col min="1" max="1" width="9.6640625" customWidth="1"/>
    <col min="2" max="3" width="30.6640625" bestFit="1" customWidth="1"/>
    <col min="4" max="4" width="19.5546875" bestFit="1" customWidth="1"/>
    <col min="5" max="5" width="20.77734375" bestFit="1" customWidth="1"/>
    <col min="6" max="6" width="22.109375" bestFit="1" customWidth="1"/>
    <col min="7" max="7" width="22.109375" customWidth="1"/>
    <col min="8" max="8" width="20.77734375" bestFit="1" customWidth="1"/>
    <col min="9" max="9" width="12.33203125" customWidth="1"/>
    <col min="10" max="10" width="14" customWidth="1"/>
    <col min="11" max="11" width="11" customWidth="1"/>
  </cols>
  <sheetData>
    <row r="1" spans="2:8" ht="15" thickBot="1" x14ac:dyDescent="0.35"/>
    <row r="2" spans="2:8" ht="15" thickBot="1" x14ac:dyDescent="0.35">
      <c r="B2" s="26" t="s">
        <v>0</v>
      </c>
      <c r="C2" s="10" t="s">
        <v>19</v>
      </c>
      <c r="D2" s="11" t="s">
        <v>25</v>
      </c>
      <c r="E2" s="12" t="s">
        <v>26</v>
      </c>
      <c r="F2" s="10" t="s">
        <v>24</v>
      </c>
      <c r="G2" s="10" t="s">
        <v>27</v>
      </c>
      <c r="H2" s="18" t="s">
        <v>29</v>
      </c>
    </row>
    <row r="3" spans="2:8" x14ac:dyDescent="0.3">
      <c r="B3" s="27"/>
      <c r="C3" s="9" t="s">
        <v>2</v>
      </c>
      <c r="D3" s="30">
        <v>0.66</v>
      </c>
      <c r="E3" s="31">
        <v>1.91</v>
      </c>
      <c r="F3" s="32">
        <f>SQRT(D3^2+E3^2)</f>
        <v>2.0208166665979377</v>
      </c>
      <c r="G3" s="45">
        <f>F3+$D$23+$D$24</f>
        <v>2.3208166665979379</v>
      </c>
      <c r="H3" s="33">
        <f>G3+2*$D$26+(($D$27+$D$28)/100)+$D$29</f>
        <v>3.2111666665979381</v>
      </c>
    </row>
    <row r="4" spans="2:8" x14ac:dyDescent="0.3">
      <c r="B4" s="27"/>
      <c r="C4" s="1" t="s">
        <v>3</v>
      </c>
      <c r="D4" s="34" t="s">
        <v>1</v>
      </c>
      <c r="E4" s="35" t="s">
        <v>1</v>
      </c>
      <c r="F4" s="36">
        <v>0.6</v>
      </c>
      <c r="G4" s="45">
        <f>F4+$D$23+$D$24</f>
        <v>0.89999999999999991</v>
      </c>
      <c r="H4" s="37">
        <f t="shared" ref="H4:H20" si="0">G4+2*$D$26+(($D$27+$D$28)/100)+$D$29</f>
        <v>1.7903499999999999</v>
      </c>
    </row>
    <row r="5" spans="2:8" x14ac:dyDescent="0.3">
      <c r="B5" s="27"/>
      <c r="C5" s="1" t="s">
        <v>4</v>
      </c>
      <c r="D5" s="34" t="s">
        <v>1</v>
      </c>
      <c r="E5" s="35" t="s">
        <v>1</v>
      </c>
      <c r="F5" s="36">
        <v>0.5</v>
      </c>
      <c r="G5" s="45">
        <f>F5+$D$23+$D$24</f>
        <v>0.8</v>
      </c>
      <c r="H5" s="37">
        <f t="shared" si="0"/>
        <v>1.69035</v>
      </c>
    </row>
    <row r="6" spans="2:8" x14ac:dyDescent="0.3">
      <c r="B6" s="27"/>
      <c r="C6" s="1" t="s">
        <v>5</v>
      </c>
      <c r="D6" s="34" t="s">
        <v>1</v>
      </c>
      <c r="E6" s="35" t="s">
        <v>1</v>
      </c>
      <c r="F6" s="36">
        <v>0.5</v>
      </c>
      <c r="G6" s="45">
        <f>F6+$D$23+$D$24</f>
        <v>0.8</v>
      </c>
      <c r="H6" s="37">
        <f t="shared" si="0"/>
        <v>1.69035</v>
      </c>
    </row>
    <row r="7" spans="2:8" x14ac:dyDescent="0.3">
      <c r="B7" s="27"/>
      <c r="C7" s="1" t="s">
        <v>6</v>
      </c>
      <c r="D7" s="34" t="s">
        <v>1</v>
      </c>
      <c r="E7" s="35" t="s">
        <v>1</v>
      </c>
      <c r="F7" s="36">
        <v>0.5</v>
      </c>
      <c r="G7" s="45">
        <f>F7+$D$23+$D$24</f>
        <v>0.8</v>
      </c>
      <c r="H7" s="37">
        <f t="shared" si="0"/>
        <v>1.69035</v>
      </c>
    </row>
    <row r="8" spans="2:8" x14ac:dyDescent="0.3">
      <c r="B8" s="27"/>
      <c r="C8" s="1" t="s">
        <v>7</v>
      </c>
      <c r="D8" s="34" t="s">
        <v>1</v>
      </c>
      <c r="E8" s="35" t="s">
        <v>1</v>
      </c>
      <c r="F8" s="36">
        <v>0.5</v>
      </c>
      <c r="G8" s="45">
        <f>F8+$D$23+$D$24</f>
        <v>0.8</v>
      </c>
      <c r="H8" s="37">
        <f t="shared" si="0"/>
        <v>1.69035</v>
      </c>
    </row>
    <row r="9" spans="2:8" x14ac:dyDescent="0.3">
      <c r="B9" s="27"/>
      <c r="C9" s="1" t="s">
        <v>8</v>
      </c>
      <c r="D9" s="34" t="s">
        <v>1</v>
      </c>
      <c r="E9" s="35" t="s">
        <v>1</v>
      </c>
      <c r="F9" s="36">
        <v>0.5</v>
      </c>
      <c r="G9" s="45">
        <f>F9+$D$23+$D$24</f>
        <v>0.8</v>
      </c>
      <c r="H9" s="37">
        <f t="shared" si="0"/>
        <v>1.69035</v>
      </c>
    </row>
    <row r="10" spans="2:8" x14ac:dyDescent="0.3">
      <c r="B10" s="27"/>
      <c r="C10" s="1" t="s">
        <v>9</v>
      </c>
      <c r="D10" s="34">
        <v>0.5</v>
      </c>
      <c r="E10" s="35">
        <v>0.5</v>
      </c>
      <c r="F10" s="38">
        <f t="shared" ref="F10:F19" si="1">SQRT(D10^2+E10^2)</f>
        <v>0.70710678118654757</v>
      </c>
      <c r="G10" s="45">
        <f>F10+$D$23+$D$24</f>
        <v>1.0071067811865475</v>
      </c>
      <c r="H10" s="37">
        <f t="shared" si="0"/>
        <v>1.8974567811865475</v>
      </c>
    </row>
    <row r="11" spans="2:8" x14ac:dyDescent="0.3">
      <c r="B11" s="27"/>
      <c r="C11" s="19" t="s">
        <v>10</v>
      </c>
      <c r="D11" s="34">
        <v>0.6</v>
      </c>
      <c r="E11" s="35">
        <v>0.4</v>
      </c>
      <c r="F11" s="38">
        <f t="shared" si="1"/>
        <v>0.72111025509279791</v>
      </c>
      <c r="G11" s="45">
        <f>F11+$D$23+$D$24</f>
        <v>1.021110255092798</v>
      </c>
      <c r="H11" s="37">
        <f t="shared" si="0"/>
        <v>1.9114602550927979</v>
      </c>
    </row>
    <row r="12" spans="2:8" x14ac:dyDescent="0.3">
      <c r="B12" s="27"/>
      <c r="C12" s="19"/>
      <c r="D12" s="34">
        <v>0.9</v>
      </c>
      <c r="E12" s="35">
        <v>0.4</v>
      </c>
      <c r="F12" s="38">
        <f t="shared" si="1"/>
        <v>0.98488578017961048</v>
      </c>
      <c r="G12" s="45">
        <f>F12+$D$23+$D$24</f>
        <v>1.2848857801796105</v>
      </c>
      <c r="H12" s="37">
        <f t="shared" si="0"/>
        <v>2.1752357801796105</v>
      </c>
    </row>
    <row r="13" spans="2:8" x14ac:dyDescent="0.3">
      <c r="B13" s="27"/>
      <c r="C13" s="1" t="s">
        <v>11</v>
      </c>
      <c r="D13" s="34" t="s">
        <v>1</v>
      </c>
      <c r="E13" s="35" t="s">
        <v>1</v>
      </c>
      <c r="F13" s="36">
        <v>0.6</v>
      </c>
      <c r="G13" s="45">
        <f>F13+$D$23+$D$24</f>
        <v>0.89999999999999991</v>
      </c>
      <c r="H13" s="37">
        <f t="shared" si="0"/>
        <v>1.7903499999999999</v>
      </c>
    </row>
    <row r="14" spans="2:8" x14ac:dyDescent="0.3">
      <c r="B14" s="27"/>
      <c r="C14" s="1" t="s">
        <v>12</v>
      </c>
      <c r="D14" s="34" t="s">
        <v>1</v>
      </c>
      <c r="E14" s="35" t="s">
        <v>1</v>
      </c>
      <c r="F14" s="36">
        <v>0.55000000000000004</v>
      </c>
      <c r="G14" s="45">
        <f>F14+$D$23+$D$24</f>
        <v>0.85000000000000009</v>
      </c>
      <c r="H14" s="37">
        <f t="shared" si="0"/>
        <v>1.7403500000000001</v>
      </c>
    </row>
    <row r="15" spans="2:8" x14ac:dyDescent="0.3">
      <c r="B15" s="27"/>
      <c r="C15" s="1" t="s">
        <v>13</v>
      </c>
      <c r="D15" s="34">
        <v>0.5</v>
      </c>
      <c r="E15" s="35">
        <v>0.6</v>
      </c>
      <c r="F15" s="38">
        <f t="shared" si="1"/>
        <v>0.78102496759066542</v>
      </c>
      <c r="G15" s="45">
        <f>F15+$D$23+$D$24</f>
        <v>1.0810249675906654</v>
      </c>
      <c r="H15" s="37">
        <f t="shared" si="0"/>
        <v>1.9713749675906653</v>
      </c>
    </row>
    <row r="16" spans="2:8" x14ac:dyDescent="0.3">
      <c r="B16" s="27"/>
      <c r="C16" s="1" t="s">
        <v>14</v>
      </c>
      <c r="D16" s="34">
        <v>0.3</v>
      </c>
      <c r="E16" s="35">
        <v>1</v>
      </c>
      <c r="F16" s="38">
        <f t="shared" si="1"/>
        <v>1.0440306508910551</v>
      </c>
      <c r="G16" s="45">
        <f>F16+$D$23+$D$24</f>
        <v>1.3440306508910551</v>
      </c>
      <c r="H16" s="37">
        <f t="shared" si="0"/>
        <v>2.2343806508910551</v>
      </c>
    </row>
    <row r="17" spans="2:18" x14ac:dyDescent="0.3">
      <c r="B17" s="27"/>
      <c r="C17" s="1" t="s">
        <v>15</v>
      </c>
      <c r="D17" s="39">
        <v>0.6</v>
      </c>
      <c r="E17" s="40">
        <v>0.15</v>
      </c>
      <c r="F17" s="38">
        <f t="shared" si="1"/>
        <v>0.61846584384264913</v>
      </c>
      <c r="G17" s="45">
        <f>F17+$D$23+$D$24</f>
        <v>0.91846584384264918</v>
      </c>
      <c r="H17" s="37">
        <f t="shared" si="0"/>
        <v>1.8088158438426492</v>
      </c>
    </row>
    <row r="18" spans="2:18" x14ac:dyDescent="0.3">
      <c r="B18" s="27"/>
      <c r="C18" s="1" t="s">
        <v>16</v>
      </c>
      <c r="D18" s="39">
        <v>0.75</v>
      </c>
      <c r="E18" s="40">
        <v>0.4</v>
      </c>
      <c r="F18" s="38">
        <f t="shared" si="1"/>
        <v>0.85</v>
      </c>
      <c r="G18" s="45">
        <f>F18+$D$23+$D$24</f>
        <v>1.1499999999999999</v>
      </c>
      <c r="H18" s="37">
        <f t="shared" si="0"/>
        <v>2.0403500000000001</v>
      </c>
    </row>
    <row r="19" spans="2:18" x14ac:dyDescent="0.3">
      <c r="B19" s="27"/>
      <c r="C19" s="1" t="s">
        <v>17</v>
      </c>
      <c r="D19" s="39">
        <v>0.5</v>
      </c>
      <c r="E19" s="40">
        <v>0.3</v>
      </c>
      <c r="F19" s="38">
        <f t="shared" si="1"/>
        <v>0.58309518948452999</v>
      </c>
      <c r="G19" s="45">
        <f>F19+$D$23+$D$24</f>
        <v>0.88309518948453003</v>
      </c>
      <c r="H19" s="37">
        <f t="shared" si="0"/>
        <v>1.77344518948453</v>
      </c>
    </row>
    <row r="20" spans="2:18" ht="15" thickBot="1" x14ac:dyDescent="0.35">
      <c r="B20" s="28"/>
      <c r="C20" s="2" t="s">
        <v>18</v>
      </c>
      <c r="D20" s="41" t="s">
        <v>1</v>
      </c>
      <c r="E20" s="42" t="s">
        <v>1</v>
      </c>
      <c r="F20" s="43">
        <v>0.32</v>
      </c>
      <c r="G20" s="46">
        <f>F20+$D$23+$D$24</f>
        <v>0.62000000000000011</v>
      </c>
      <c r="H20" s="44">
        <f t="shared" si="0"/>
        <v>1.5103500000000001</v>
      </c>
    </row>
    <row r="21" spans="2:18" ht="15" thickBot="1" x14ac:dyDescent="0.35"/>
    <row r="22" spans="2:18" ht="15" thickBot="1" x14ac:dyDescent="0.35">
      <c r="B22" s="20" t="s">
        <v>28</v>
      </c>
      <c r="C22" s="6" t="s">
        <v>20</v>
      </c>
      <c r="D22" s="3">
        <v>0.05</v>
      </c>
      <c r="E22" s="47" t="s">
        <v>23</v>
      </c>
      <c r="G22" s="50"/>
      <c r="H22" s="50"/>
    </row>
    <row r="23" spans="2:18" ht="15" thickBot="1" x14ac:dyDescent="0.35">
      <c r="B23" s="21"/>
      <c r="C23" s="7" t="s">
        <v>21</v>
      </c>
      <c r="D23" s="4">
        <f>2*D22</f>
        <v>0.1</v>
      </c>
      <c r="E23" s="48" t="s">
        <v>23</v>
      </c>
      <c r="F23" s="51"/>
      <c r="G23" s="52"/>
      <c r="H23" s="53"/>
    </row>
    <row r="24" spans="2:18" ht="15" thickBot="1" x14ac:dyDescent="0.35">
      <c r="B24" s="22"/>
      <c r="C24" s="8" t="s">
        <v>22</v>
      </c>
      <c r="D24" s="5">
        <v>0.2</v>
      </c>
      <c r="E24" s="49" t="s">
        <v>23</v>
      </c>
    </row>
    <row r="25" spans="2:18" ht="15" thickBot="1" x14ac:dyDescent="0.35">
      <c r="B25" s="29"/>
      <c r="C25" s="29"/>
      <c r="D25" s="29"/>
      <c r="E25" s="29"/>
    </row>
    <row r="26" spans="2:18" ht="15" thickBot="1" x14ac:dyDescent="0.35">
      <c r="B26" s="23" t="s">
        <v>28</v>
      </c>
      <c r="C26" s="6" t="s">
        <v>30</v>
      </c>
      <c r="D26" s="13">
        <v>0.22</v>
      </c>
      <c r="E26" s="16" t="s">
        <v>23</v>
      </c>
    </row>
    <row r="27" spans="2:18" x14ac:dyDescent="0.3">
      <c r="B27" s="24"/>
      <c r="C27" s="7" t="s">
        <v>31</v>
      </c>
      <c r="D27" s="14">
        <v>25</v>
      </c>
      <c r="E27" s="60">
        <v>0.25</v>
      </c>
      <c r="F27" s="54"/>
      <c r="G27" s="55"/>
      <c r="H27" s="55"/>
      <c r="I27" s="56"/>
    </row>
    <row r="28" spans="2:18" ht="15" thickBot="1" x14ac:dyDescent="0.35">
      <c r="B28" s="24"/>
      <c r="C28" s="7" t="s">
        <v>32</v>
      </c>
      <c r="D28" s="14">
        <v>3.5000000000000003E-2</v>
      </c>
      <c r="E28" s="61" t="s">
        <v>23</v>
      </c>
      <c r="F28" s="57"/>
      <c r="G28" s="58"/>
      <c r="H28" s="58"/>
      <c r="I28" s="59"/>
    </row>
    <row r="29" spans="2:18" ht="15" thickBot="1" x14ac:dyDescent="0.35">
      <c r="B29" s="25"/>
      <c r="C29" s="8" t="s">
        <v>33</v>
      </c>
      <c r="D29" s="15">
        <v>0.2</v>
      </c>
      <c r="E29" s="17" t="s">
        <v>34</v>
      </c>
    </row>
    <row r="30" spans="2:18" x14ac:dyDescent="0.3">
      <c r="B30" s="29"/>
      <c r="C30" s="29"/>
      <c r="D30" s="29"/>
      <c r="E30" s="29"/>
      <c r="P30" s="29"/>
      <c r="Q30" s="29"/>
      <c r="R30" s="29"/>
    </row>
    <row r="31" spans="2:18" x14ac:dyDescent="0.3">
      <c r="B31" s="29"/>
      <c r="C31" s="29"/>
      <c r="D31" s="29"/>
      <c r="E31" s="29"/>
      <c r="P31" s="29"/>
      <c r="Q31" s="29"/>
      <c r="R31" s="29"/>
    </row>
    <row r="32" spans="2:18" x14ac:dyDescent="0.3">
      <c r="B32" s="29"/>
      <c r="C32" s="29"/>
      <c r="D32" s="29"/>
      <c r="E32" s="29"/>
      <c r="P32" s="29"/>
      <c r="Q32" s="29"/>
      <c r="R32" s="29"/>
    </row>
    <row r="33" spans="2:18" x14ac:dyDescent="0.3">
      <c r="B33" s="29"/>
      <c r="C33" s="29"/>
      <c r="D33" s="29"/>
      <c r="E33" s="29"/>
      <c r="P33" s="29"/>
      <c r="Q33" s="29"/>
      <c r="R33" s="29"/>
    </row>
    <row r="34" spans="2:18" x14ac:dyDescent="0.3">
      <c r="B34" s="29"/>
      <c r="C34" s="29"/>
      <c r="D34" s="29"/>
      <c r="E34" s="29"/>
      <c r="P34" s="29"/>
      <c r="Q34" s="29"/>
      <c r="R34" s="29"/>
    </row>
    <row r="35" spans="2:18" x14ac:dyDescent="0.3">
      <c r="B35" s="29"/>
      <c r="C35" s="29"/>
      <c r="D35" s="29"/>
      <c r="E35" s="29"/>
      <c r="P35" s="29"/>
      <c r="Q35" s="29"/>
      <c r="R35" s="29"/>
    </row>
    <row r="36" spans="2:18" x14ac:dyDescent="0.3">
      <c r="B36" s="29"/>
      <c r="C36" s="29"/>
      <c r="D36" s="29"/>
      <c r="E36" s="29"/>
      <c r="P36" s="29"/>
      <c r="Q36" s="29"/>
      <c r="R36" s="29"/>
    </row>
    <row r="37" spans="2:18" x14ac:dyDescent="0.3">
      <c r="B37" s="29"/>
      <c r="C37" s="29"/>
      <c r="D37" s="29"/>
      <c r="E37" s="29"/>
      <c r="P37" s="29"/>
      <c r="Q37" s="29"/>
      <c r="R37" s="29"/>
    </row>
    <row r="38" spans="2:18" x14ac:dyDescent="0.3">
      <c r="B38" s="29"/>
      <c r="C38" s="29"/>
      <c r="D38" s="29"/>
      <c r="E38" s="29"/>
      <c r="P38" s="29"/>
      <c r="Q38" s="29"/>
      <c r="R38" s="29"/>
    </row>
    <row r="39" spans="2:18" x14ac:dyDescent="0.3">
      <c r="B39" s="29"/>
      <c r="C39" s="29"/>
      <c r="D39" s="29"/>
      <c r="E39" s="29"/>
      <c r="P39" s="29"/>
      <c r="Q39" s="29"/>
      <c r="R39" s="29"/>
    </row>
    <row r="40" spans="2:18" x14ac:dyDescent="0.3">
      <c r="B40" s="29"/>
      <c r="C40" s="29"/>
      <c r="D40" s="29"/>
      <c r="E40" s="29"/>
      <c r="P40" s="29"/>
      <c r="Q40" s="29"/>
      <c r="R40" s="29"/>
    </row>
    <row r="41" spans="2:18" x14ac:dyDescent="0.3">
      <c r="B41" s="29"/>
      <c r="C41" s="29"/>
      <c r="D41" s="29"/>
      <c r="E41" s="29"/>
      <c r="P41" s="29"/>
      <c r="Q41" s="29"/>
      <c r="R41" s="29"/>
    </row>
    <row r="42" spans="2:18" x14ac:dyDescent="0.3">
      <c r="P42" s="29"/>
      <c r="Q42" s="29"/>
      <c r="R42" s="29"/>
    </row>
    <row r="43" spans="2:18" x14ac:dyDescent="0.3">
      <c r="P43" s="29"/>
      <c r="Q43" s="29"/>
      <c r="R43" s="29"/>
    </row>
    <row r="44" spans="2:18" x14ac:dyDescent="0.3">
      <c r="P44" s="29"/>
      <c r="Q44" s="29"/>
      <c r="R44" s="29"/>
    </row>
    <row r="45" spans="2:18" x14ac:dyDescent="0.3">
      <c r="P45" s="29"/>
      <c r="Q45" s="29"/>
      <c r="R45" s="29"/>
    </row>
    <row r="46" spans="2:18" x14ac:dyDescent="0.3">
      <c r="P46" s="29"/>
      <c r="Q46" s="29"/>
      <c r="R46" s="29"/>
    </row>
    <row r="47" spans="2:18" x14ac:dyDescent="0.3">
      <c r="P47" s="29"/>
      <c r="Q47" s="29"/>
      <c r="R47" s="29"/>
    </row>
    <row r="48" spans="2:18" x14ac:dyDescent="0.3">
      <c r="P48" s="29"/>
      <c r="Q48" s="29"/>
      <c r="R48" s="29"/>
    </row>
  </sheetData>
  <mergeCells count="6">
    <mergeCell ref="B22:B24"/>
    <mergeCell ref="B26:B29"/>
    <mergeCell ref="B2:B20"/>
    <mergeCell ref="C11:C12"/>
    <mergeCell ref="F23:H23"/>
    <mergeCell ref="F27:I2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Caro Pastor</dc:creator>
  <cp:lastModifiedBy>Victor Caro Pastor</cp:lastModifiedBy>
  <dcterms:created xsi:type="dcterms:W3CDTF">2023-12-09T10:27:21Z</dcterms:created>
  <dcterms:modified xsi:type="dcterms:W3CDTF">2023-12-12T17:47:30Z</dcterms:modified>
</cp:coreProperties>
</file>