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icolasroth/Documents/AAAAS3/"/>
    </mc:Choice>
  </mc:AlternateContent>
  <bookViews>
    <workbookView xWindow="12800" yWindow="460" windowWidth="128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G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E19" i="1"/>
  <c r="D18" i="1"/>
</calcChain>
</file>

<file path=xl/sharedStrings.xml><?xml version="1.0" encoding="utf-8"?>
<sst xmlns="http://schemas.openxmlformats.org/spreadsheetml/2006/main" count="7" uniqueCount="7">
  <si>
    <t>year</t>
  </si>
  <si>
    <t>sp500</t>
  </si>
  <si>
    <t>div paid</t>
  </si>
  <si>
    <t>capital return</t>
  </si>
  <si>
    <t>Div yield</t>
  </si>
  <si>
    <t>var</t>
  </si>
  <si>
    <t>Part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</si>
</sst>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9" sqref="G19"/>
    </sheetView>
  </sheetViews>
  <sheetFormatPr baseColWidth="10" defaultRowHeight="16" x14ac:dyDescent="0.2"/>
  <cols>
    <col min="4" max="4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1330.93</v>
      </c>
      <c r="C2">
        <v>16.27</v>
      </c>
    </row>
    <row r="3" spans="1:7" x14ac:dyDescent="0.2">
      <c r="A3">
        <v>2001</v>
      </c>
      <c r="B3">
        <v>1144.93</v>
      </c>
      <c r="C3">
        <v>15.74</v>
      </c>
      <c r="D3" s="2">
        <f>(B3-B2)*100/B2</f>
        <v>-13.975190280480566</v>
      </c>
      <c r="E3" s="1">
        <f>C3/B2*100</f>
        <v>1.1826316936277641</v>
      </c>
      <c r="F3">
        <f>(E3-$E$18)^2</f>
        <v>0.6570628191853084</v>
      </c>
      <c r="G3">
        <f>(B3+C3-B2)*100/B2</f>
        <v>-12.792558586852802</v>
      </c>
    </row>
    <row r="4" spans="1:7" x14ac:dyDescent="0.2">
      <c r="A4">
        <v>2002</v>
      </c>
      <c r="B4">
        <v>899.18</v>
      </c>
      <c r="C4">
        <v>16.07</v>
      </c>
      <c r="D4" s="2">
        <f t="shared" ref="D4:D16" si="0">(B4-B3)*100/B3</f>
        <v>-21.46419431755654</v>
      </c>
      <c r="E4" s="1">
        <f t="shared" ref="E4:E16" si="1">C4/B3*100</f>
        <v>1.4035792581205837</v>
      </c>
      <c r="F4">
        <f t="shared" ref="F4:F16" si="2">(E4-$E$18)^2</f>
        <v>0.34768305446149461</v>
      </c>
      <c r="G4">
        <f t="shared" ref="G4:G16" si="3">(B4+C4-B3)*100/B3</f>
        <v>-20.060615059435953</v>
      </c>
    </row>
    <row r="5" spans="1:7" x14ac:dyDescent="0.2">
      <c r="A5">
        <v>2003</v>
      </c>
      <c r="B5">
        <v>1080.6400000000001</v>
      </c>
      <c r="C5">
        <v>17.39</v>
      </c>
      <c r="D5" s="2">
        <f t="shared" si="0"/>
        <v>20.1806089993105</v>
      </c>
      <c r="E5" s="1">
        <f t="shared" si="1"/>
        <v>1.9339842968037546</v>
      </c>
      <c r="F5">
        <f t="shared" si="2"/>
        <v>3.5095567168122056E-3</v>
      </c>
      <c r="G5">
        <f t="shared" si="3"/>
        <v>22.114593296114268</v>
      </c>
    </row>
    <row r="6" spans="1:7" x14ac:dyDescent="0.2">
      <c r="A6">
        <v>2004</v>
      </c>
      <c r="B6">
        <v>1199.21</v>
      </c>
      <c r="C6">
        <v>19.440000000000001</v>
      </c>
      <c r="D6" s="2">
        <f t="shared" si="0"/>
        <v>10.972201658276569</v>
      </c>
      <c r="E6" s="1">
        <f t="shared" si="1"/>
        <v>1.7989339650577436</v>
      </c>
      <c r="F6">
        <f t="shared" si="2"/>
        <v>3.7749320456906377E-2</v>
      </c>
      <c r="G6">
        <f t="shared" si="3"/>
        <v>12.771135623334319</v>
      </c>
    </row>
    <row r="7" spans="1:7" x14ac:dyDescent="0.2">
      <c r="A7">
        <v>2005</v>
      </c>
      <c r="B7">
        <v>1262.07</v>
      </c>
      <c r="C7">
        <v>22.22</v>
      </c>
      <c r="D7" s="2">
        <f t="shared" si="0"/>
        <v>5.241784174581591</v>
      </c>
      <c r="E7" s="1">
        <f t="shared" si="1"/>
        <v>1.8528864836017043</v>
      </c>
      <c r="F7">
        <f t="shared" si="2"/>
        <v>1.9695126133651396E-2</v>
      </c>
      <c r="G7">
        <f t="shared" si="3"/>
        <v>7.0946706581832979</v>
      </c>
    </row>
    <row r="8" spans="1:7" x14ac:dyDescent="0.2">
      <c r="A8">
        <v>2006</v>
      </c>
      <c r="B8">
        <v>1416.42</v>
      </c>
      <c r="C8">
        <v>24.88</v>
      </c>
      <c r="D8" s="2">
        <f t="shared" si="0"/>
        <v>12.229908008272137</v>
      </c>
      <c r="E8" s="1">
        <f t="shared" si="1"/>
        <v>1.9713645043460348</v>
      </c>
      <c r="F8">
        <f t="shared" si="2"/>
        <v>4.7791662254325002E-4</v>
      </c>
      <c r="G8">
        <f t="shared" si="3"/>
        <v>14.20127251261818</v>
      </c>
    </row>
    <row r="9" spans="1:7" x14ac:dyDescent="0.2">
      <c r="A9">
        <v>2007</v>
      </c>
      <c r="B9">
        <v>1479.22</v>
      </c>
      <c r="C9">
        <v>27.73</v>
      </c>
      <c r="D9" s="2">
        <f t="shared" si="0"/>
        <v>4.4337131641744643</v>
      </c>
      <c r="E9" s="1">
        <f t="shared" si="1"/>
        <v>1.9577526439897768</v>
      </c>
      <c r="F9">
        <f t="shared" si="2"/>
        <v>1.2583454056122529E-3</v>
      </c>
      <c r="G9">
        <f t="shared" si="3"/>
        <v>6.3914658081642424</v>
      </c>
    </row>
    <row r="10" spans="1:7" x14ac:dyDescent="0.2">
      <c r="A10">
        <v>2008</v>
      </c>
      <c r="B10">
        <v>877.56</v>
      </c>
      <c r="C10">
        <v>28.39</v>
      </c>
      <c r="D10" s="2">
        <f t="shared" si="0"/>
        <v>-40.674139073295386</v>
      </c>
      <c r="E10" s="1">
        <f t="shared" si="1"/>
        <v>1.9192547423642192</v>
      </c>
      <c r="F10">
        <f t="shared" si="2"/>
        <v>5.4717186361968907E-3</v>
      </c>
      <c r="G10">
        <f t="shared" si="3"/>
        <v>-38.754884330931169</v>
      </c>
    </row>
    <row r="11" spans="1:7" x14ac:dyDescent="0.2">
      <c r="A11">
        <v>2009</v>
      </c>
      <c r="B11">
        <v>1110.3800000000001</v>
      </c>
      <c r="C11">
        <v>22.41</v>
      </c>
      <c r="D11" s="2">
        <f t="shared" si="0"/>
        <v>26.530379689138083</v>
      </c>
      <c r="E11" s="1">
        <f t="shared" si="1"/>
        <v>2.5536715438260633</v>
      </c>
      <c r="F11">
        <f t="shared" si="2"/>
        <v>0.3140994221623386</v>
      </c>
      <c r="G11">
        <f t="shared" si="3"/>
        <v>29.084051232964157</v>
      </c>
    </row>
    <row r="12" spans="1:7" x14ac:dyDescent="0.2">
      <c r="A12">
        <v>2010</v>
      </c>
      <c r="B12">
        <v>1241.53</v>
      </c>
      <c r="C12">
        <v>22.73</v>
      </c>
      <c r="D12" s="2">
        <f t="shared" si="0"/>
        <v>11.811271816855477</v>
      </c>
      <c r="E12" s="1">
        <f t="shared" si="1"/>
        <v>2.0470469568976384</v>
      </c>
      <c r="F12">
        <f t="shared" si="2"/>
        <v>2.8967160068859095E-3</v>
      </c>
      <c r="G12">
        <f t="shared" si="3"/>
        <v>13.858318773753119</v>
      </c>
    </row>
    <row r="13" spans="1:7" x14ac:dyDescent="0.2">
      <c r="A13">
        <v>2011</v>
      </c>
      <c r="B13">
        <v>1243.32</v>
      </c>
      <c r="C13">
        <v>26.43</v>
      </c>
      <c r="D13" s="2">
        <f t="shared" si="0"/>
        <v>0.14417694296553155</v>
      </c>
      <c r="E13" s="1">
        <f t="shared" si="1"/>
        <v>2.1288249176419418</v>
      </c>
      <c r="F13">
        <f t="shared" si="2"/>
        <v>1.8387118380046859E-2</v>
      </c>
      <c r="G13">
        <f t="shared" si="3"/>
        <v>2.2730018606074784</v>
      </c>
    </row>
    <row r="14" spans="1:7" x14ac:dyDescent="0.2">
      <c r="A14">
        <v>2012</v>
      </c>
      <c r="B14">
        <v>1422.29</v>
      </c>
      <c r="C14">
        <v>31.25</v>
      </c>
      <c r="D14" s="2">
        <f t="shared" si="0"/>
        <v>14.39452433806261</v>
      </c>
      <c r="E14" s="1">
        <f t="shared" si="1"/>
        <v>2.5134317794292702</v>
      </c>
      <c r="F14">
        <f t="shared" si="2"/>
        <v>0.27061425211357887</v>
      </c>
      <c r="G14">
        <f t="shared" si="3"/>
        <v>16.907956117491882</v>
      </c>
    </row>
    <row r="15" spans="1:7" x14ac:dyDescent="0.2">
      <c r="A15">
        <v>2013</v>
      </c>
      <c r="B15">
        <v>1807.78</v>
      </c>
      <c r="C15">
        <v>34.99</v>
      </c>
      <c r="D15" s="2">
        <f t="shared" si="0"/>
        <v>27.103473975068376</v>
      </c>
      <c r="E15" s="1">
        <f t="shared" si="1"/>
        <v>2.4601171350427835</v>
      </c>
      <c r="F15">
        <f t="shared" si="2"/>
        <v>0.21798751073187411</v>
      </c>
      <c r="G15">
        <f t="shared" si="3"/>
        <v>29.563591110111158</v>
      </c>
    </row>
    <row r="16" spans="1:7" x14ac:dyDescent="0.2">
      <c r="A16">
        <v>2014</v>
      </c>
      <c r="B16">
        <v>2054.27</v>
      </c>
      <c r="C16">
        <v>39.44</v>
      </c>
      <c r="D16" s="2">
        <f t="shared" si="0"/>
        <v>13.634955580878204</v>
      </c>
      <c r="E16" s="1">
        <f t="shared" si="1"/>
        <v>2.1816813992853112</v>
      </c>
      <c r="F16">
        <f t="shared" si="2"/>
        <v>3.551550967038717E-2</v>
      </c>
      <c r="G16">
        <f t="shared" si="3"/>
        <v>15.816636980163519</v>
      </c>
    </row>
    <row r="17" spans="4:7" x14ac:dyDescent="0.2">
      <c r="D17" s="2"/>
      <c r="E17" s="1"/>
    </row>
    <row r="18" spans="4:7" x14ac:dyDescent="0.2">
      <c r="D18" s="2">
        <f>SUM(D3:D16)/14</f>
        <v>5.0402481911607895</v>
      </c>
      <c r="E18" s="1">
        <f>SUM(E3:E16)/14</f>
        <v>1.9932258085738994</v>
      </c>
      <c r="F18">
        <f>SUM(F3:F16)/13</f>
        <v>0.14864679897566438</v>
      </c>
      <c r="G18">
        <f>SUM(G3:G16)/14</f>
        <v>7.033473999734694</v>
      </c>
    </row>
    <row r="19" spans="4:7" x14ac:dyDescent="0.2">
      <c r="D19">
        <f>STDEV(D3:D16)</f>
        <v>18.913156427760537</v>
      </c>
      <c r="E19">
        <f>STDEV(E3:E16)</f>
        <v>0.38554740172339913</v>
      </c>
      <c r="F19">
        <f>SQRT(SUM(F3:F16)/13)</f>
        <v>0.38554740172339946</v>
      </c>
      <c r="G19">
        <f>STDEV(G3:G16)</f>
        <v>19.162489896498901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2016-11-01T09:44:12Z</dcterms:created>
  <dcterms:modified xsi:type="dcterms:W3CDTF">2016-11-01T11:14:41Z</dcterms:modified>
</cp:coreProperties>
</file>