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files\ABA22\Documents\OneDrive - Madrid Digital\SGIE\0 SGIE 2024-2025\FP\20241004\"/>
    </mc:Choice>
  </mc:AlternateContent>
  <bookViews>
    <workbookView xWindow="-94" yWindow="-94" windowWidth="16603" windowHeight="10680" tabRatio="376"/>
  </bookViews>
  <sheets>
    <sheet name="FERNANDEZ GOMEZ ESTRELLA" sheetId="32" r:id="rId1"/>
    <sheet name="Hoja1" sheetId="33" r:id="rId2"/>
  </sheets>
  <definedNames>
    <definedName name="_GoBack" localSheetId="0">'FERNANDEZ GOMEZ ESTRELLA'!$A$51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4" i="32" l="1"/>
  <c r="R224" i="32"/>
  <c r="P224" i="32"/>
  <c r="N224" i="32"/>
  <c r="L224" i="32"/>
  <c r="J224" i="32"/>
  <c r="J200" i="32"/>
  <c r="T176" i="32"/>
  <c r="R176" i="32"/>
  <c r="P176" i="32"/>
  <c r="N176" i="32"/>
  <c r="L176" i="32"/>
  <c r="J176" i="32"/>
  <c r="J152" i="32"/>
  <c r="T128" i="32"/>
  <c r="R128" i="32"/>
  <c r="P128" i="32"/>
  <c r="N128" i="32"/>
  <c r="L128" i="32"/>
  <c r="J128" i="32"/>
  <c r="J104" i="32"/>
  <c r="J56" i="32"/>
  <c r="P32" i="32"/>
  <c r="N32" i="32"/>
  <c r="J32" i="32"/>
  <c r="T80" i="32"/>
  <c r="R80" i="32"/>
  <c r="P80" i="32"/>
  <c r="N80" i="32"/>
  <c r="L80" i="32"/>
  <c r="J80" i="32"/>
  <c r="J8" i="32"/>
  <c r="C26" i="33" l="1"/>
  <c r="V45" i="32" l="1"/>
  <c r="Y45" i="32" s="1"/>
  <c r="V44" i="32"/>
  <c r="AA44" i="32" s="1"/>
  <c r="AA43" i="32"/>
  <c r="V43" i="32"/>
  <c r="Y43" i="32" s="1"/>
  <c r="Y42" i="32"/>
  <c r="V42" i="32"/>
  <c r="AA42" i="32" s="1"/>
  <c r="V41" i="32"/>
  <c r="Y41" i="32" s="1"/>
  <c r="V40" i="32"/>
  <c r="AA40" i="32" s="1"/>
  <c r="V39" i="32"/>
  <c r="Y39" i="32" s="1"/>
  <c r="V38" i="32"/>
  <c r="V37" i="32"/>
  <c r="V36" i="32"/>
  <c r="Y44" i="32" l="1"/>
  <c r="Y40" i="32"/>
  <c r="AA41" i="32"/>
  <c r="AA45" i="32"/>
  <c r="V30" i="32" l="1"/>
  <c r="V15" i="32"/>
  <c r="Y15" i="32" l="1"/>
  <c r="Y30" i="32"/>
  <c r="AE15" i="32"/>
  <c r="AE41" i="32" l="1"/>
  <c r="AG41" i="32" s="1"/>
  <c r="AG15" i="32" l="1"/>
  <c r="AE40" i="32" l="1"/>
  <c r="AG40" i="32" s="1"/>
  <c r="AE39" i="32"/>
  <c r="AG39" i="32" s="1"/>
  <c r="AE38" i="32"/>
  <c r="AG38" i="32" s="1"/>
  <c r="AE37" i="32"/>
  <c r="AE36" i="32"/>
  <c r="AG36" i="32" s="1"/>
  <c r="AE35" i="32"/>
  <c r="AE34" i="32"/>
  <c r="AE33" i="32"/>
  <c r="AE32" i="32"/>
  <c r="AE14" i="32"/>
  <c r="AG14" i="32" s="1"/>
  <c r="AE13" i="32"/>
  <c r="AE12" i="32"/>
  <c r="AE11" i="32"/>
  <c r="AE10" i="32"/>
  <c r="AE9" i="32"/>
  <c r="AE8" i="32"/>
  <c r="AE7" i="32"/>
  <c r="AE6" i="32"/>
  <c r="V29" i="32"/>
  <c r="V28" i="32"/>
  <c r="V27" i="32"/>
  <c r="V26" i="32"/>
  <c r="V25" i="32"/>
  <c r="V24" i="32"/>
  <c r="V23" i="32"/>
  <c r="V22" i="32"/>
  <c r="V21" i="32"/>
  <c r="V14" i="32"/>
  <c r="V13" i="32"/>
  <c r="V12" i="32"/>
  <c r="V11" i="32"/>
  <c r="V10" i="32"/>
  <c r="V9" i="32"/>
  <c r="V8" i="32"/>
  <c r="V7" i="32"/>
  <c r="V6" i="32"/>
  <c r="AA29" i="32" l="1"/>
  <c r="Y29" i="32"/>
  <c r="AA14" i="32"/>
  <c r="Y14" i="32"/>
  <c r="AG13" i="32"/>
  <c r="Y28" i="32"/>
  <c r="Y13" i="32"/>
  <c r="AH14" i="32"/>
  <c r="AH40" i="32"/>
  <c r="AF41" i="32"/>
  <c r="AH41" i="32" s="1"/>
  <c r="AF40" i="32"/>
  <c r="AF39" i="32"/>
  <c r="AH39" i="32" s="1"/>
  <c r="AF38" i="32"/>
  <c r="AF37" i="32"/>
  <c r="AF36" i="32"/>
  <c r="AF35" i="32"/>
  <c r="AF34" i="32"/>
  <c r="AF33" i="32"/>
  <c r="AF32" i="32"/>
  <c r="AI41" i="32" l="1"/>
  <c r="AI40" i="32"/>
  <c r="AI39" i="32"/>
  <c r="AF15" i="32"/>
  <c r="AF14" i="32"/>
  <c r="AI14" i="32" s="1"/>
  <c r="AF13" i="32"/>
  <c r="AF12" i="32"/>
  <c r="AF11" i="32"/>
  <c r="AF10" i="32"/>
  <c r="R244" i="32"/>
  <c r="N244" i="32"/>
  <c r="J244" i="32"/>
  <c r="D244" i="32"/>
  <c r="R243" i="32"/>
  <c r="N243" i="32"/>
  <c r="J243" i="32"/>
  <c r="D243" i="32"/>
  <c r="R242" i="32"/>
  <c r="N242" i="32"/>
  <c r="J242" i="32"/>
  <c r="D242" i="32"/>
  <c r="R241" i="32"/>
  <c r="N241" i="32"/>
  <c r="J241" i="32"/>
  <c r="D241" i="32"/>
  <c r="R240" i="32"/>
  <c r="N240" i="32"/>
  <c r="J240" i="32"/>
  <c r="D240" i="32"/>
  <c r="R239" i="32"/>
  <c r="N239" i="32"/>
  <c r="J239" i="32"/>
  <c r="D239" i="32"/>
  <c r="R238" i="32"/>
  <c r="N238" i="32"/>
  <c r="J238" i="32"/>
  <c r="D238" i="32"/>
  <c r="R237" i="32"/>
  <c r="N237" i="32"/>
  <c r="J237" i="32"/>
  <c r="D237" i="32"/>
  <c r="R236" i="32"/>
  <c r="N236" i="32"/>
  <c r="J236" i="32"/>
  <c r="D236" i="32"/>
  <c r="R235" i="32"/>
  <c r="N235" i="32"/>
  <c r="J235" i="32"/>
  <c r="D235" i="32"/>
  <c r="R234" i="32"/>
  <c r="N234" i="32"/>
  <c r="J234" i="32"/>
  <c r="D234" i="32"/>
  <c r="R233" i="32"/>
  <c r="N233" i="32"/>
  <c r="J233" i="32"/>
  <c r="D233" i="32"/>
  <c r="R232" i="32"/>
  <c r="N232" i="32"/>
  <c r="J232" i="32"/>
  <c r="D232" i="32"/>
  <c r="R231" i="32"/>
  <c r="N231" i="32"/>
  <c r="J231" i="32"/>
  <c r="D231" i="32"/>
  <c r="R230" i="32"/>
  <c r="N230" i="32"/>
  <c r="J230" i="32"/>
  <c r="D230" i="32"/>
  <c r="R229" i="32"/>
  <c r="N229" i="32"/>
  <c r="J229" i="32"/>
  <c r="D229" i="32"/>
  <c r="R228" i="32"/>
  <c r="N228" i="32"/>
  <c r="J228" i="32"/>
  <c r="D228" i="32"/>
  <c r="R227" i="32"/>
  <c r="N227" i="32"/>
  <c r="J227" i="32"/>
  <c r="D227" i="32"/>
  <c r="R226" i="32"/>
  <c r="N226" i="32"/>
  <c r="J226" i="32"/>
  <c r="D226" i="32"/>
  <c r="R225" i="32"/>
  <c r="N225" i="32"/>
  <c r="J225" i="32"/>
  <c r="D225" i="32"/>
  <c r="D223" i="32" s="1"/>
  <c r="R223" i="32"/>
  <c r="W45" i="32" s="1"/>
  <c r="X45" i="32" s="1"/>
  <c r="N223" i="32"/>
  <c r="W30" i="32" s="1"/>
  <c r="X30" i="32" s="1"/>
  <c r="J223" i="32"/>
  <c r="R220" i="32"/>
  <c r="N220" i="32"/>
  <c r="J220" i="32"/>
  <c r="D220" i="32"/>
  <c r="R219" i="32"/>
  <c r="N219" i="32"/>
  <c r="J219" i="32"/>
  <c r="D219" i="32"/>
  <c r="R218" i="32"/>
  <c r="N218" i="32"/>
  <c r="J218" i="32"/>
  <c r="D218" i="32"/>
  <c r="R217" i="32"/>
  <c r="N217" i="32"/>
  <c r="J217" i="32"/>
  <c r="D217" i="32"/>
  <c r="R216" i="32"/>
  <c r="N216" i="32"/>
  <c r="J216" i="32"/>
  <c r="D216" i="32"/>
  <c r="R215" i="32"/>
  <c r="N215" i="32"/>
  <c r="J215" i="32"/>
  <c r="D215" i="32"/>
  <c r="R214" i="32"/>
  <c r="N214" i="32"/>
  <c r="J214" i="32"/>
  <c r="D214" i="32"/>
  <c r="R213" i="32"/>
  <c r="N213" i="32"/>
  <c r="J213" i="32"/>
  <c r="D213" i="32"/>
  <c r="R212" i="32"/>
  <c r="N212" i="32"/>
  <c r="J212" i="32"/>
  <c r="D212" i="32"/>
  <c r="R211" i="32"/>
  <c r="N211" i="32"/>
  <c r="J211" i="32"/>
  <c r="D211" i="32"/>
  <c r="R210" i="32"/>
  <c r="N210" i="32"/>
  <c r="J210" i="32"/>
  <c r="D210" i="32"/>
  <c r="R209" i="32"/>
  <c r="N209" i="32"/>
  <c r="J209" i="32"/>
  <c r="D209" i="32"/>
  <c r="R208" i="32"/>
  <c r="N208" i="32"/>
  <c r="J208" i="32"/>
  <c r="D208" i="32"/>
  <c r="R207" i="32"/>
  <c r="N207" i="32"/>
  <c r="J207" i="32"/>
  <c r="D207" i="32"/>
  <c r="R206" i="32"/>
  <c r="N206" i="32"/>
  <c r="J206" i="32"/>
  <c r="D206" i="32"/>
  <c r="R205" i="32"/>
  <c r="N205" i="32"/>
  <c r="J205" i="32"/>
  <c r="D205" i="32"/>
  <c r="R204" i="32"/>
  <c r="N204" i="32"/>
  <c r="J204" i="32"/>
  <c r="D204" i="32"/>
  <c r="R203" i="32"/>
  <c r="N203" i="32"/>
  <c r="J203" i="32"/>
  <c r="D203" i="32"/>
  <c r="R202" i="32"/>
  <c r="N202" i="32"/>
  <c r="J202" i="32"/>
  <c r="D202" i="32"/>
  <c r="R201" i="32"/>
  <c r="N201" i="32"/>
  <c r="J201" i="32"/>
  <c r="D201" i="32"/>
  <c r="R199" i="32"/>
  <c r="W44" i="32" s="1"/>
  <c r="X44" i="32" s="1"/>
  <c r="N199" i="32"/>
  <c r="J199" i="32"/>
  <c r="W14" i="32" s="1"/>
  <c r="X14" i="32" s="1"/>
  <c r="R196" i="32"/>
  <c r="N196" i="32"/>
  <c r="J196" i="32"/>
  <c r="D196" i="32"/>
  <c r="R195" i="32"/>
  <c r="N195" i="32"/>
  <c r="J195" i="32"/>
  <c r="D195" i="32"/>
  <c r="R194" i="32"/>
  <c r="N194" i="32"/>
  <c r="J194" i="32"/>
  <c r="D194" i="32"/>
  <c r="R193" i="32"/>
  <c r="N193" i="32"/>
  <c r="J193" i="32"/>
  <c r="D193" i="32"/>
  <c r="R192" i="32"/>
  <c r="N192" i="32"/>
  <c r="J192" i="32"/>
  <c r="D192" i="32"/>
  <c r="R191" i="32"/>
  <c r="N191" i="32"/>
  <c r="J191" i="32"/>
  <c r="D191" i="32"/>
  <c r="R190" i="32"/>
  <c r="N190" i="32"/>
  <c r="J190" i="32"/>
  <c r="D190" i="32"/>
  <c r="R189" i="32"/>
  <c r="N189" i="32"/>
  <c r="J189" i="32"/>
  <c r="D189" i="32"/>
  <c r="R188" i="32"/>
  <c r="N188" i="32"/>
  <c r="J188" i="32"/>
  <c r="D188" i="32"/>
  <c r="R187" i="32"/>
  <c r="N187" i="32"/>
  <c r="J187" i="32"/>
  <c r="D187" i="32"/>
  <c r="R186" i="32"/>
  <c r="N186" i="32"/>
  <c r="J186" i="32"/>
  <c r="D186" i="32"/>
  <c r="R185" i="32"/>
  <c r="N185" i="32"/>
  <c r="J185" i="32"/>
  <c r="D185" i="32"/>
  <c r="R184" i="32"/>
  <c r="N184" i="32"/>
  <c r="J184" i="32"/>
  <c r="D184" i="32"/>
  <c r="R183" i="32"/>
  <c r="N183" i="32"/>
  <c r="J183" i="32"/>
  <c r="D183" i="32"/>
  <c r="R182" i="32"/>
  <c r="N182" i="32"/>
  <c r="J182" i="32"/>
  <c r="D182" i="32"/>
  <c r="R181" i="32"/>
  <c r="N181" i="32"/>
  <c r="J181" i="32"/>
  <c r="D181" i="32"/>
  <c r="R180" i="32"/>
  <c r="N180" i="32"/>
  <c r="J180" i="32"/>
  <c r="D180" i="32"/>
  <c r="R179" i="32"/>
  <c r="N179" i="32"/>
  <c r="J179" i="32"/>
  <c r="D179" i="32"/>
  <c r="R178" i="32"/>
  <c r="N178" i="32"/>
  <c r="J178" i="32"/>
  <c r="D178" i="32"/>
  <c r="R177" i="32"/>
  <c r="N177" i="32"/>
  <c r="O195" i="32" s="1"/>
  <c r="J177" i="32"/>
  <c r="D177" i="32"/>
  <c r="R175" i="32"/>
  <c r="W43" i="32" s="1"/>
  <c r="X43" i="32" s="1"/>
  <c r="N175" i="32"/>
  <c r="J175" i="32"/>
  <c r="W13" i="32" s="1"/>
  <c r="X13" i="32" s="1"/>
  <c r="R172" i="32"/>
  <c r="N172" i="32"/>
  <c r="J172" i="32"/>
  <c r="D172" i="32"/>
  <c r="R171" i="32"/>
  <c r="N171" i="32"/>
  <c r="J171" i="32"/>
  <c r="D171" i="32"/>
  <c r="R170" i="32"/>
  <c r="N170" i="32"/>
  <c r="J170" i="32"/>
  <c r="D170" i="32"/>
  <c r="R169" i="32"/>
  <c r="N169" i="32"/>
  <c r="J169" i="32"/>
  <c r="D169" i="32"/>
  <c r="R168" i="32"/>
  <c r="N168" i="32"/>
  <c r="J168" i="32"/>
  <c r="D168" i="32"/>
  <c r="R167" i="32"/>
  <c r="N167" i="32"/>
  <c r="J167" i="32"/>
  <c r="D167" i="32"/>
  <c r="R166" i="32"/>
  <c r="N166" i="32"/>
  <c r="J166" i="32"/>
  <c r="D166" i="32"/>
  <c r="R165" i="32"/>
  <c r="N165" i="32"/>
  <c r="J165" i="32"/>
  <c r="D165" i="32"/>
  <c r="R164" i="32"/>
  <c r="N164" i="32"/>
  <c r="J164" i="32"/>
  <c r="D164" i="32"/>
  <c r="R163" i="32"/>
  <c r="N163" i="32"/>
  <c r="J163" i="32"/>
  <c r="D163" i="32"/>
  <c r="R162" i="32"/>
  <c r="N162" i="32"/>
  <c r="J162" i="32"/>
  <c r="D162" i="32"/>
  <c r="R161" i="32"/>
  <c r="N161" i="32"/>
  <c r="J161" i="32"/>
  <c r="D161" i="32"/>
  <c r="R160" i="32"/>
  <c r="N160" i="32"/>
  <c r="J160" i="32"/>
  <c r="D160" i="32"/>
  <c r="R159" i="32"/>
  <c r="N159" i="32"/>
  <c r="J159" i="32"/>
  <c r="D159" i="32"/>
  <c r="R158" i="32"/>
  <c r="N158" i="32"/>
  <c r="J158" i="32"/>
  <c r="D158" i="32"/>
  <c r="R157" i="32"/>
  <c r="N157" i="32"/>
  <c r="J157" i="32"/>
  <c r="D157" i="32"/>
  <c r="R156" i="32"/>
  <c r="N156" i="32"/>
  <c r="J156" i="32"/>
  <c r="D156" i="32"/>
  <c r="R155" i="32"/>
  <c r="N155" i="32"/>
  <c r="J155" i="32"/>
  <c r="D155" i="32"/>
  <c r="R154" i="32"/>
  <c r="N154" i="32"/>
  <c r="J154" i="32"/>
  <c r="D154" i="32"/>
  <c r="R153" i="32"/>
  <c r="N153" i="32"/>
  <c r="J153" i="32"/>
  <c r="D153" i="32"/>
  <c r="R151" i="32"/>
  <c r="W42" i="32" s="1"/>
  <c r="X42" i="32" s="1"/>
  <c r="N151" i="32"/>
  <c r="J151" i="32"/>
  <c r="Y12" i="32" s="1"/>
  <c r="R148" i="32"/>
  <c r="N148" i="32"/>
  <c r="J148" i="32"/>
  <c r="D148" i="32"/>
  <c r="R147" i="32"/>
  <c r="N147" i="32"/>
  <c r="J147" i="32"/>
  <c r="D147" i="32"/>
  <c r="R146" i="32"/>
  <c r="N146" i="32"/>
  <c r="J146" i="32"/>
  <c r="D146" i="32"/>
  <c r="R145" i="32"/>
  <c r="N145" i="32"/>
  <c r="J145" i="32"/>
  <c r="D145" i="32"/>
  <c r="R144" i="32"/>
  <c r="N144" i="32"/>
  <c r="J144" i="32"/>
  <c r="D144" i="32"/>
  <c r="R143" i="32"/>
  <c r="N143" i="32"/>
  <c r="J143" i="32"/>
  <c r="D143" i="32"/>
  <c r="R142" i="32"/>
  <c r="N142" i="32"/>
  <c r="J142" i="32"/>
  <c r="D142" i="32"/>
  <c r="R141" i="32"/>
  <c r="N141" i="32"/>
  <c r="J141" i="32"/>
  <c r="D141" i="32"/>
  <c r="R140" i="32"/>
  <c r="N140" i="32"/>
  <c r="J140" i="32"/>
  <c r="D140" i="32"/>
  <c r="R139" i="32"/>
  <c r="N139" i="32"/>
  <c r="J139" i="32"/>
  <c r="D139" i="32"/>
  <c r="R138" i="32"/>
  <c r="N138" i="32"/>
  <c r="J138" i="32"/>
  <c r="D138" i="32"/>
  <c r="R137" i="32"/>
  <c r="N137" i="32"/>
  <c r="J137" i="32"/>
  <c r="D137" i="32"/>
  <c r="R136" i="32"/>
  <c r="N136" i="32"/>
  <c r="J136" i="32"/>
  <c r="D136" i="32"/>
  <c r="R135" i="32"/>
  <c r="N135" i="32"/>
  <c r="J135" i="32"/>
  <c r="D135" i="32"/>
  <c r="R134" i="32"/>
  <c r="N134" i="32"/>
  <c r="J134" i="32"/>
  <c r="D134" i="32"/>
  <c r="R133" i="32"/>
  <c r="N133" i="32"/>
  <c r="J133" i="32"/>
  <c r="D133" i="32"/>
  <c r="R132" i="32"/>
  <c r="N132" i="32"/>
  <c r="J132" i="32"/>
  <c r="D132" i="32"/>
  <c r="R131" i="32"/>
  <c r="N131" i="32"/>
  <c r="J131" i="32"/>
  <c r="D131" i="32"/>
  <c r="R130" i="32"/>
  <c r="N130" i="32"/>
  <c r="J130" i="32"/>
  <c r="D130" i="32"/>
  <c r="R129" i="32"/>
  <c r="N129" i="32"/>
  <c r="J129" i="32"/>
  <c r="D129" i="32"/>
  <c r="R127" i="32"/>
  <c r="W41" i="32" s="1"/>
  <c r="X41" i="32" s="1"/>
  <c r="N127" i="32"/>
  <c r="J127" i="32"/>
  <c r="Y11" i="32" s="1"/>
  <c r="R124" i="32"/>
  <c r="N124" i="32"/>
  <c r="J124" i="32"/>
  <c r="D124" i="32"/>
  <c r="R123" i="32"/>
  <c r="N123" i="32"/>
  <c r="J123" i="32"/>
  <c r="D123" i="32"/>
  <c r="R122" i="32"/>
  <c r="N122" i="32"/>
  <c r="J122" i="32"/>
  <c r="D122" i="32"/>
  <c r="R121" i="32"/>
  <c r="N121" i="32"/>
  <c r="J121" i="32"/>
  <c r="D121" i="32"/>
  <c r="R120" i="32"/>
  <c r="N120" i="32"/>
  <c r="J120" i="32"/>
  <c r="D120" i="32"/>
  <c r="R119" i="32"/>
  <c r="N119" i="32"/>
  <c r="J119" i="32"/>
  <c r="D119" i="32"/>
  <c r="R118" i="32"/>
  <c r="N118" i="32"/>
  <c r="J118" i="32"/>
  <c r="D118" i="32"/>
  <c r="R117" i="32"/>
  <c r="N117" i="32"/>
  <c r="J117" i="32"/>
  <c r="D117" i="32"/>
  <c r="R116" i="32"/>
  <c r="N116" i="32"/>
  <c r="J116" i="32"/>
  <c r="D116" i="32"/>
  <c r="R115" i="32"/>
  <c r="N115" i="32"/>
  <c r="J115" i="32"/>
  <c r="D115" i="32"/>
  <c r="R114" i="32"/>
  <c r="N114" i="32"/>
  <c r="J114" i="32"/>
  <c r="D114" i="32"/>
  <c r="R113" i="32"/>
  <c r="N113" i="32"/>
  <c r="J113" i="32"/>
  <c r="D113" i="32"/>
  <c r="R112" i="32"/>
  <c r="N112" i="32"/>
  <c r="J112" i="32"/>
  <c r="D112" i="32"/>
  <c r="R111" i="32"/>
  <c r="N111" i="32"/>
  <c r="J111" i="32"/>
  <c r="D111" i="32"/>
  <c r="R110" i="32"/>
  <c r="N110" i="32"/>
  <c r="J110" i="32"/>
  <c r="D110" i="32"/>
  <c r="R109" i="32"/>
  <c r="N109" i="32"/>
  <c r="J109" i="32"/>
  <c r="D109" i="32"/>
  <c r="R108" i="32"/>
  <c r="N108" i="32"/>
  <c r="J108" i="32"/>
  <c r="D108" i="32"/>
  <c r="R107" i="32"/>
  <c r="N107" i="32"/>
  <c r="J107" i="32"/>
  <c r="D107" i="32"/>
  <c r="R106" i="32"/>
  <c r="N106" i="32"/>
  <c r="J106" i="32"/>
  <c r="D106" i="32"/>
  <c r="R105" i="32"/>
  <c r="N105" i="32"/>
  <c r="J105" i="32"/>
  <c r="D105" i="32"/>
  <c r="R103" i="32"/>
  <c r="W40" i="32" s="1"/>
  <c r="X40" i="32" s="1"/>
  <c r="N103" i="32"/>
  <c r="J103" i="32"/>
  <c r="Y10" i="32" s="1"/>
  <c r="R90" i="32"/>
  <c r="N90" i="32"/>
  <c r="J90" i="32"/>
  <c r="D90" i="32"/>
  <c r="R89" i="32"/>
  <c r="N89" i="32"/>
  <c r="J89" i="32"/>
  <c r="D89" i="32"/>
  <c r="R88" i="32"/>
  <c r="N88" i="32"/>
  <c r="J88" i="32"/>
  <c r="D88" i="32"/>
  <c r="R87" i="32"/>
  <c r="N87" i="32"/>
  <c r="J87" i="32"/>
  <c r="D87" i="32"/>
  <c r="R94" i="32"/>
  <c r="N94" i="32"/>
  <c r="J94" i="32"/>
  <c r="D94" i="32"/>
  <c r="R93" i="32"/>
  <c r="N93" i="32"/>
  <c r="J93" i="32"/>
  <c r="D93" i="32"/>
  <c r="R92" i="32"/>
  <c r="N92" i="32"/>
  <c r="J92" i="32"/>
  <c r="D92" i="32"/>
  <c r="R100" i="32"/>
  <c r="N100" i="32"/>
  <c r="J100" i="32"/>
  <c r="D100" i="32"/>
  <c r="R99" i="32"/>
  <c r="N99" i="32"/>
  <c r="J99" i="32"/>
  <c r="D99" i="32"/>
  <c r="R98" i="32"/>
  <c r="N98" i="32"/>
  <c r="J98" i="32"/>
  <c r="D98" i="32"/>
  <c r="R97" i="32"/>
  <c r="N97" i="32"/>
  <c r="J97" i="32"/>
  <c r="D97" i="32"/>
  <c r="R96" i="32"/>
  <c r="N96" i="32"/>
  <c r="J96" i="32"/>
  <c r="D96" i="32"/>
  <c r="R95" i="32"/>
  <c r="N95" i="32"/>
  <c r="J95" i="32"/>
  <c r="D95" i="32"/>
  <c r="R75" i="32"/>
  <c r="N75" i="32"/>
  <c r="J75" i="32"/>
  <c r="D75" i="32"/>
  <c r="R74" i="32"/>
  <c r="N74" i="32"/>
  <c r="J74" i="32"/>
  <c r="D74" i="32"/>
  <c r="R73" i="32"/>
  <c r="N73" i="32"/>
  <c r="J73" i="32"/>
  <c r="D73" i="32"/>
  <c r="R72" i="32"/>
  <c r="N72" i="32"/>
  <c r="J72" i="32"/>
  <c r="D72" i="32"/>
  <c r="R71" i="32"/>
  <c r="N71" i="32"/>
  <c r="J71" i="32"/>
  <c r="D71" i="32"/>
  <c r="R70" i="32"/>
  <c r="N70" i="32"/>
  <c r="J70" i="32"/>
  <c r="D70" i="32"/>
  <c r="R69" i="32"/>
  <c r="N69" i="32"/>
  <c r="J69" i="32"/>
  <c r="D69" i="32"/>
  <c r="R68" i="32"/>
  <c r="N68" i="32"/>
  <c r="J68" i="32"/>
  <c r="D68" i="32"/>
  <c r="R67" i="32"/>
  <c r="N67" i="32"/>
  <c r="J67" i="32"/>
  <c r="D67" i="32"/>
  <c r="R66" i="32"/>
  <c r="N66" i="32"/>
  <c r="J66" i="32"/>
  <c r="D66" i="32"/>
  <c r="R65" i="32"/>
  <c r="N65" i="32"/>
  <c r="J65" i="32"/>
  <c r="D65" i="32"/>
  <c r="R64" i="32"/>
  <c r="N64" i="32"/>
  <c r="J64" i="32"/>
  <c r="D64" i="32"/>
  <c r="R63" i="32"/>
  <c r="N63" i="32"/>
  <c r="J63" i="32"/>
  <c r="D63" i="32"/>
  <c r="R62" i="32"/>
  <c r="N62" i="32"/>
  <c r="J62" i="32"/>
  <c r="D62" i="32"/>
  <c r="R43" i="32"/>
  <c r="N43" i="32"/>
  <c r="J43" i="32"/>
  <c r="D43" i="32"/>
  <c r="R42" i="32"/>
  <c r="N42" i="32"/>
  <c r="J42" i="32"/>
  <c r="D42" i="32"/>
  <c r="R41" i="32"/>
  <c r="N41" i="32"/>
  <c r="J41" i="32"/>
  <c r="D41" i="32"/>
  <c r="R40" i="32"/>
  <c r="N40" i="32"/>
  <c r="J40" i="32"/>
  <c r="D40" i="32"/>
  <c r="R18" i="32"/>
  <c r="N18" i="32"/>
  <c r="J18" i="32"/>
  <c r="D18" i="32"/>
  <c r="R17" i="32"/>
  <c r="N17" i="32"/>
  <c r="J17" i="32"/>
  <c r="D17" i="32"/>
  <c r="R16" i="32"/>
  <c r="N16" i="32"/>
  <c r="J16" i="32"/>
  <c r="D16" i="32"/>
  <c r="R15" i="32"/>
  <c r="N15" i="32"/>
  <c r="J15" i="32"/>
  <c r="D15" i="32"/>
  <c r="R14" i="32"/>
  <c r="N14" i="32"/>
  <c r="J14" i="32"/>
  <c r="D14" i="32"/>
  <c r="R22" i="32"/>
  <c r="N22" i="32"/>
  <c r="J22" i="32"/>
  <c r="D22" i="32"/>
  <c r="R21" i="32"/>
  <c r="N21" i="32"/>
  <c r="J21" i="32"/>
  <c r="D21" i="32"/>
  <c r="R20" i="32"/>
  <c r="N20" i="32"/>
  <c r="J20" i="32"/>
  <c r="D20" i="32"/>
  <c r="R19" i="32"/>
  <c r="N19" i="32"/>
  <c r="J19" i="32"/>
  <c r="D19" i="32"/>
  <c r="R13" i="32"/>
  <c r="N13" i="32"/>
  <c r="J13" i="32"/>
  <c r="D13" i="32"/>
  <c r="D23" i="32"/>
  <c r="J23" i="32"/>
  <c r="N23" i="32"/>
  <c r="R23" i="32"/>
  <c r="D24" i="32"/>
  <c r="J24" i="32"/>
  <c r="N24" i="32"/>
  <c r="R24" i="32"/>
  <c r="D25" i="32"/>
  <c r="J25" i="32"/>
  <c r="N25" i="32"/>
  <c r="R25" i="32"/>
  <c r="D26" i="32"/>
  <c r="J26" i="32"/>
  <c r="N26" i="32"/>
  <c r="R26" i="32"/>
  <c r="D27" i="32"/>
  <c r="J27" i="32"/>
  <c r="N27" i="32"/>
  <c r="R27" i="32"/>
  <c r="R91" i="32"/>
  <c r="N91" i="32"/>
  <c r="J91" i="32"/>
  <c r="D91" i="32"/>
  <c r="R86" i="32"/>
  <c r="N86" i="32"/>
  <c r="J86" i="32"/>
  <c r="D86" i="32"/>
  <c r="R85" i="32"/>
  <c r="N85" i="32"/>
  <c r="J85" i="32"/>
  <c r="D85" i="32"/>
  <c r="R84" i="32"/>
  <c r="N84" i="32"/>
  <c r="J84" i="32"/>
  <c r="D84" i="32"/>
  <c r="R83" i="32"/>
  <c r="N83" i="32"/>
  <c r="J83" i="32"/>
  <c r="D83" i="32"/>
  <c r="R82" i="32"/>
  <c r="N82" i="32"/>
  <c r="J82" i="32"/>
  <c r="D82" i="32"/>
  <c r="R81" i="32"/>
  <c r="N81" i="32"/>
  <c r="J81" i="32"/>
  <c r="D81" i="32"/>
  <c r="R79" i="32"/>
  <c r="W39" i="32" s="1"/>
  <c r="X39" i="32" s="1"/>
  <c r="N79" i="32"/>
  <c r="J79" i="32"/>
  <c r="R76" i="32"/>
  <c r="N76" i="32"/>
  <c r="J76" i="32"/>
  <c r="D76" i="32"/>
  <c r="R61" i="32"/>
  <c r="N61" i="32"/>
  <c r="J61" i="32"/>
  <c r="D61" i="32"/>
  <c r="R60" i="32"/>
  <c r="N60" i="32"/>
  <c r="J60" i="32"/>
  <c r="D60" i="32"/>
  <c r="R59" i="32"/>
  <c r="N59" i="32"/>
  <c r="J59" i="32"/>
  <c r="D59" i="32"/>
  <c r="R58" i="32"/>
  <c r="N58" i="32"/>
  <c r="J58" i="32"/>
  <c r="D58" i="32"/>
  <c r="R57" i="32"/>
  <c r="N57" i="32"/>
  <c r="J57" i="32"/>
  <c r="D57" i="32"/>
  <c r="R55" i="32"/>
  <c r="N55" i="32"/>
  <c r="J55" i="32"/>
  <c r="R52" i="32"/>
  <c r="N52" i="32"/>
  <c r="J52" i="32"/>
  <c r="D52" i="32"/>
  <c r="R51" i="32"/>
  <c r="N51" i="32"/>
  <c r="J51" i="32"/>
  <c r="D51" i="32"/>
  <c r="AF9" i="32"/>
  <c r="R50" i="32"/>
  <c r="N50" i="32"/>
  <c r="J50" i="32"/>
  <c r="D50" i="32"/>
  <c r="AF8" i="32"/>
  <c r="R49" i="32"/>
  <c r="N49" i="32"/>
  <c r="J49" i="32"/>
  <c r="D49" i="32"/>
  <c r="AF7" i="32"/>
  <c r="R48" i="32"/>
  <c r="N48" i="32"/>
  <c r="J48" i="32"/>
  <c r="D48" i="32"/>
  <c r="AF6" i="32"/>
  <c r="R47" i="32"/>
  <c r="N47" i="32"/>
  <c r="J47" i="32"/>
  <c r="D47" i="32"/>
  <c r="R46" i="32"/>
  <c r="N46" i="32"/>
  <c r="J46" i="32"/>
  <c r="D46" i="32"/>
  <c r="R45" i="32"/>
  <c r="N45" i="32"/>
  <c r="J45" i="32"/>
  <c r="D45" i="32"/>
  <c r="R44" i="32"/>
  <c r="N44" i="32"/>
  <c r="J44" i="32"/>
  <c r="D44" i="32"/>
  <c r="R39" i="32"/>
  <c r="N39" i="32"/>
  <c r="J39" i="32"/>
  <c r="D39" i="32"/>
  <c r="R38" i="32"/>
  <c r="N38" i="32"/>
  <c r="J38" i="32"/>
  <c r="D38" i="32"/>
  <c r="R37" i="32"/>
  <c r="N37" i="32"/>
  <c r="J37" i="32"/>
  <c r="D37" i="32"/>
  <c r="R36" i="32"/>
  <c r="N36" i="32"/>
  <c r="J36" i="32"/>
  <c r="D36" i="32"/>
  <c r="R35" i="32"/>
  <c r="N35" i="32"/>
  <c r="J35" i="32"/>
  <c r="D35" i="32"/>
  <c r="R34" i="32"/>
  <c r="N34" i="32"/>
  <c r="J34" i="32"/>
  <c r="D34" i="32"/>
  <c r="R33" i="32"/>
  <c r="N33" i="32"/>
  <c r="J33" i="32"/>
  <c r="D33" i="32"/>
  <c r="R31" i="32"/>
  <c r="N31" i="32"/>
  <c r="J31" i="32"/>
  <c r="R28" i="32"/>
  <c r="N28" i="32"/>
  <c r="J28" i="32"/>
  <c r="D28" i="32"/>
  <c r="R12" i="32"/>
  <c r="N12" i="32"/>
  <c r="J12" i="32"/>
  <c r="D12" i="32"/>
  <c r="R11" i="32"/>
  <c r="N11" i="32"/>
  <c r="J11" i="32"/>
  <c r="D11" i="32"/>
  <c r="R10" i="32"/>
  <c r="N10" i="32"/>
  <c r="J10" i="32"/>
  <c r="D10" i="32"/>
  <c r="R9" i="32"/>
  <c r="N9" i="32"/>
  <c r="J9" i="32"/>
  <c r="D9" i="32"/>
  <c r="R7" i="32"/>
  <c r="N7" i="32"/>
  <c r="J7" i="32"/>
  <c r="W6" i="32" s="1"/>
  <c r="X6" i="32" s="1"/>
  <c r="W38" i="32" l="1"/>
  <c r="X38" i="32" s="1"/>
  <c r="W36" i="32"/>
  <c r="X36" i="32" s="1"/>
  <c r="D175" i="32"/>
  <c r="S235" i="32"/>
  <c r="D199" i="32"/>
  <c r="W37" i="32"/>
  <c r="X37" i="32" s="1"/>
  <c r="D151" i="32"/>
  <c r="AH38" i="32" s="1"/>
  <c r="D127" i="32"/>
  <c r="AG37" i="32" s="1"/>
  <c r="D103" i="32"/>
  <c r="D79" i="32"/>
  <c r="AG9" i="32" s="1"/>
  <c r="AH9" i="32" s="1"/>
  <c r="D55" i="32"/>
  <c r="AG34" i="32" s="1"/>
  <c r="D31" i="32"/>
  <c r="AG33" i="32" s="1"/>
  <c r="AI15" i="32"/>
  <c r="AH15" i="32"/>
  <c r="AI13" i="32"/>
  <c r="AH13" i="32"/>
  <c r="D7" i="32"/>
  <c r="AG32" i="32" s="1"/>
  <c r="W22" i="32"/>
  <c r="X22" i="32" s="1"/>
  <c r="W21" i="32"/>
  <c r="X21" i="32" s="1"/>
  <c r="W9" i="32"/>
  <c r="X9" i="32" s="1"/>
  <c r="W25" i="32"/>
  <c r="X25" i="32" s="1"/>
  <c r="AG12" i="32"/>
  <c r="AH12" i="32" s="1"/>
  <c r="W29" i="32"/>
  <c r="X29" i="32" s="1"/>
  <c r="W10" i="32"/>
  <c r="X10" i="32" s="1"/>
  <c r="W8" i="32"/>
  <c r="X8" i="32" s="1"/>
  <c r="W24" i="32"/>
  <c r="X24" i="32" s="1"/>
  <c r="W12" i="32"/>
  <c r="X12" i="32" s="1"/>
  <c r="W28" i="32"/>
  <c r="X28" i="32" s="1"/>
  <c r="W26" i="32"/>
  <c r="X26" i="32" s="1"/>
  <c r="W7" i="32"/>
  <c r="X7" i="32" s="1"/>
  <c r="W11" i="32"/>
  <c r="X11" i="32" s="1"/>
  <c r="W27" i="32"/>
  <c r="X27" i="32" s="1"/>
  <c r="W15" i="32"/>
  <c r="X15" i="32" s="1"/>
  <c r="W23" i="32"/>
  <c r="X23" i="32" s="1"/>
  <c r="R152" i="32"/>
  <c r="S167" i="32" s="1"/>
  <c r="O192" i="32"/>
  <c r="O191" i="32"/>
  <c r="O183" i="32"/>
  <c r="O184" i="32"/>
  <c r="S239" i="32"/>
  <c r="S238" i="32"/>
  <c r="S240" i="32"/>
  <c r="S241" i="32"/>
  <c r="S233" i="32"/>
  <c r="S236" i="32"/>
  <c r="O179" i="32"/>
  <c r="O187" i="32"/>
  <c r="S227" i="32"/>
  <c r="O194" i="32"/>
  <c r="O190" i="32"/>
  <c r="O186" i="32"/>
  <c r="O182" i="32"/>
  <c r="O178" i="32"/>
  <c r="O193" i="32"/>
  <c r="O189" i="32"/>
  <c r="O185" i="32"/>
  <c r="O181" i="32"/>
  <c r="O177" i="32"/>
  <c r="O180" i="32"/>
  <c r="O188" i="32"/>
  <c r="O196" i="32"/>
  <c r="S231" i="32"/>
  <c r="R200" i="32"/>
  <c r="N152" i="32"/>
  <c r="R104" i="32"/>
  <c r="N104" i="32"/>
  <c r="N200" i="32"/>
  <c r="O99" i="32"/>
  <c r="P99" i="32" s="1"/>
  <c r="R56" i="32"/>
  <c r="S58" i="32" s="1"/>
  <c r="T58" i="32" s="1"/>
  <c r="R8" i="32"/>
  <c r="S12" i="32" s="1"/>
  <c r="T12" i="32" s="1"/>
  <c r="O34" i="32"/>
  <c r="P34" i="32" s="1"/>
  <c r="N56" i="32"/>
  <c r="N8" i="32"/>
  <c r="R32" i="32"/>
  <c r="X46" i="32" l="1"/>
  <c r="Z36" i="32" s="1"/>
  <c r="K11" i="32"/>
  <c r="L11" i="32" s="1"/>
  <c r="K19" i="32"/>
  <c r="L19" i="32" s="1"/>
  <c r="K27" i="32"/>
  <c r="L27" i="32" s="1"/>
  <c r="K21" i="32"/>
  <c r="L21" i="32" s="1"/>
  <c r="K14" i="32"/>
  <c r="L14" i="32" s="1"/>
  <c r="K12" i="32"/>
  <c r="L12" i="32" s="1"/>
  <c r="K20" i="32"/>
  <c r="L20" i="32" s="1"/>
  <c r="K28" i="32"/>
  <c r="L28" i="32" s="1"/>
  <c r="K13" i="32"/>
  <c r="L13" i="32" s="1"/>
  <c r="K22" i="32"/>
  <c r="L22" i="32" s="1"/>
  <c r="K15" i="32"/>
  <c r="L15" i="32" s="1"/>
  <c r="K23" i="32"/>
  <c r="L23" i="32" s="1"/>
  <c r="K17" i="32"/>
  <c r="L17" i="32" s="1"/>
  <c r="K10" i="32"/>
  <c r="L10" i="32" s="1"/>
  <c r="K26" i="32"/>
  <c r="L26" i="32" s="1"/>
  <c r="K16" i="32"/>
  <c r="L16" i="32" s="1"/>
  <c r="K24" i="32"/>
  <c r="L24" i="32" s="1"/>
  <c r="K9" i="32"/>
  <c r="L9" i="32" s="1"/>
  <c r="K25" i="32"/>
  <c r="L25" i="32" s="1"/>
  <c r="K18" i="32"/>
  <c r="K111" i="32"/>
  <c r="K119" i="32"/>
  <c r="K121" i="32"/>
  <c r="K106" i="32"/>
  <c r="L106" i="32" s="1"/>
  <c r="K122" i="32"/>
  <c r="L122" i="32" s="1"/>
  <c r="K112" i="32"/>
  <c r="K120" i="32"/>
  <c r="K105" i="32"/>
  <c r="K113" i="32"/>
  <c r="K114" i="32"/>
  <c r="K107" i="32"/>
  <c r="K115" i="32"/>
  <c r="K123" i="32"/>
  <c r="L123" i="32" s="1"/>
  <c r="K109" i="32"/>
  <c r="K110" i="32"/>
  <c r="K108" i="32"/>
  <c r="K116" i="32"/>
  <c r="K124" i="32"/>
  <c r="K117" i="32"/>
  <c r="K118" i="32"/>
  <c r="S228" i="32"/>
  <c r="S232" i="32"/>
  <c r="S244" i="32"/>
  <c r="S226" i="32"/>
  <c r="K63" i="32"/>
  <c r="L63" i="32" s="1"/>
  <c r="K71" i="32"/>
  <c r="L71" i="32" s="1"/>
  <c r="K65" i="32"/>
  <c r="L65" i="32" s="1"/>
  <c r="K73" i="32"/>
  <c r="L73" i="32" s="1"/>
  <c r="K66" i="32"/>
  <c r="L66" i="32" s="1"/>
  <c r="K64" i="32"/>
  <c r="L64" i="32" s="1"/>
  <c r="K72" i="32"/>
  <c r="L72" i="32" s="1"/>
  <c r="K57" i="32"/>
  <c r="L57" i="32" s="1"/>
  <c r="K58" i="32"/>
  <c r="L58" i="32" s="1"/>
  <c r="K74" i="32"/>
  <c r="L74" i="32" s="1"/>
  <c r="K59" i="32"/>
  <c r="L59" i="32" s="1"/>
  <c r="K67" i="32"/>
  <c r="L67" i="32" s="1"/>
  <c r="K75" i="32"/>
  <c r="L75" i="32" s="1"/>
  <c r="K61" i="32"/>
  <c r="L61" i="32" s="1"/>
  <c r="K69" i="32"/>
  <c r="L69" i="32" s="1"/>
  <c r="K70" i="32"/>
  <c r="L70" i="32" s="1"/>
  <c r="K60" i="32"/>
  <c r="L60" i="32" s="1"/>
  <c r="K68" i="32"/>
  <c r="L68" i="32" s="1"/>
  <c r="K76" i="32"/>
  <c r="L76" i="32" s="1"/>
  <c r="K62" i="32"/>
  <c r="L62" i="32" s="1"/>
  <c r="K131" i="32"/>
  <c r="L131" i="32" s="1"/>
  <c r="K139" i="32"/>
  <c r="K147" i="32"/>
  <c r="K141" i="32"/>
  <c r="K134" i="32"/>
  <c r="K132" i="32"/>
  <c r="K140" i="32"/>
  <c r="K148" i="32"/>
  <c r="L148" i="32" s="1"/>
  <c r="K133" i="32"/>
  <c r="K142" i="32"/>
  <c r="K135" i="32"/>
  <c r="K143" i="32"/>
  <c r="K129" i="32"/>
  <c r="K130" i="32"/>
  <c r="K138" i="32"/>
  <c r="L138" i="32" s="1"/>
  <c r="K136" i="32"/>
  <c r="K144" i="32"/>
  <c r="K137" i="32"/>
  <c r="K145" i="32"/>
  <c r="K146" i="32"/>
  <c r="S225" i="32"/>
  <c r="S230" i="32"/>
  <c r="T230" i="32" s="1"/>
  <c r="K227" i="32"/>
  <c r="K235" i="32"/>
  <c r="K243" i="32"/>
  <c r="L243" i="32" s="1"/>
  <c r="K229" i="32"/>
  <c r="L229" i="32" s="1"/>
  <c r="K230" i="32"/>
  <c r="K228" i="32"/>
  <c r="K236" i="32"/>
  <c r="L236" i="32" s="1"/>
  <c r="K244" i="32"/>
  <c r="L244" i="32" s="1"/>
  <c r="K237" i="32"/>
  <c r="K238" i="32"/>
  <c r="K231" i="32"/>
  <c r="K239" i="32"/>
  <c r="L239" i="32" s="1"/>
  <c r="K233" i="32"/>
  <c r="K234" i="32"/>
  <c r="K232" i="32"/>
  <c r="L232" i="32" s="1"/>
  <c r="K240" i="32"/>
  <c r="K225" i="32"/>
  <c r="K241" i="32"/>
  <c r="K226" i="32"/>
  <c r="L226" i="32" s="1"/>
  <c r="K242" i="32"/>
  <c r="L242" i="32" s="1"/>
  <c r="K83" i="32"/>
  <c r="L83" i="32" s="1"/>
  <c r="K91" i="32"/>
  <c r="L91" i="32" s="1"/>
  <c r="K99" i="32"/>
  <c r="L99" i="32" s="1"/>
  <c r="K93" i="32"/>
  <c r="L93" i="32" s="1"/>
  <c r="K86" i="32"/>
  <c r="L86" i="32" s="1"/>
  <c r="K84" i="32"/>
  <c r="L84" i="32" s="1"/>
  <c r="K92" i="32"/>
  <c r="K100" i="32"/>
  <c r="K85" i="32"/>
  <c r="L85" i="32" s="1"/>
  <c r="K94" i="32"/>
  <c r="L94" i="32" s="1"/>
  <c r="K87" i="32"/>
  <c r="L87" i="32" s="1"/>
  <c r="K95" i="32"/>
  <c r="L95" i="32" s="1"/>
  <c r="K89" i="32"/>
  <c r="L89" i="32" s="1"/>
  <c r="K97" i="32"/>
  <c r="L97" i="32" s="1"/>
  <c r="K90" i="32"/>
  <c r="L90" i="32" s="1"/>
  <c r="K88" i="32"/>
  <c r="L88" i="32" s="1"/>
  <c r="K96" i="32"/>
  <c r="L96" i="32" s="1"/>
  <c r="K81" i="32"/>
  <c r="L81" i="32" s="1"/>
  <c r="K82" i="32"/>
  <c r="L82" i="32" s="1"/>
  <c r="K98" i="32"/>
  <c r="L98" i="32" s="1"/>
  <c r="K207" i="32"/>
  <c r="K215" i="32"/>
  <c r="L215" i="32" s="1"/>
  <c r="K201" i="32"/>
  <c r="K210" i="32"/>
  <c r="L210" i="32" s="1"/>
  <c r="K208" i="32"/>
  <c r="K216" i="32"/>
  <c r="L216" i="32" s="1"/>
  <c r="K209" i="32"/>
  <c r="K217" i="32"/>
  <c r="K202" i="32"/>
  <c r="K218" i="32"/>
  <c r="L218" i="32" s="1"/>
  <c r="K203" i="32"/>
  <c r="K211" i="32"/>
  <c r="K219" i="32"/>
  <c r="K213" i="32"/>
  <c r="L213" i="32" s="1"/>
  <c r="K214" i="32"/>
  <c r="K204" i="32"/>
  <c r="K212" i="32"/>
  <c r="K220" i="32"/>
  <c r="L220" i="32" s="1"/>
  <c r="K205" i="32"/>
  <c r="K206" i="32"/>
  <c r="S243" i="32"/>
  <c r="S229" i="32"/>
  <c r="T229" i="32" s="1"/>
  <c r="S234" i="32"/>
  <c r="K159" i="32"/>
  <c r="K167" i="32"/>
  <c r="L167" i="32" s="1"/>
  <c r="K161" i="32"/>
  <c r="K154" i="32"/>
  <c r="K170" i="32"/>
  <c r="K160" i="32"/>
  <c r="K168" i="32"/>
  <c r="K153" i="32"/>
  <c r="L153" i="32" s="1"/>
  <c r="K169" i="32"/>
  <c r="L169" i="32" s="1"/>
  <c r="K162" i="32"/>
  <c r="L162" i="32" s="1"/>
  <c r="K155" i="32"/>
  <c r="K163" i="32"/>
  <c r="K171" i="32"/>
  <c r="K157" i="32"/>
  <c r="K158" i="32"/>
  <c r="K156" i="32"/>
  <c r="L156" i="32" s="1"/>
  <c r="K164" i="32"/>
  <c r="L164" i="32" s="1"/>
  <c r="K172" i="32"/>
  <c r="L172" i="32" s="1"/>
  <c r="K165" i="32"/>
  <c r="K166" i="32"/>
  <c r="S237" i="32"/>
  <c r="S242" i="32"/>
  <c r="T242" i="32" s="1"/>
  <c r="K179" i="32"/>
  <c r="L179" i="32" s="1"/>
  <c r="K187" i="32"/>
  <c r="K195" i="32"/>
  <c r="L195" i="32" s="1"/>
  <c r="K181" i="32"/>
  <c r="L181" i="32" s="1"/>
  <c r="K190" i="32"/>
  <c r="K180" i="32"/>
  <c r="K188" i="32"/>
  <c r="K196" i="32"/>
  <c r="K189" i="32"/>
  <c r="L189" i="32" s="1"/>
  <c r="K182" i="32"/>
  <c r="L182" i="32" s="1"/>
  <c r="K183" i="32"/>
  <c r="L183" i="32" s="1"/>
  <c r="K191" i="32"/>
  <c r="L191" i="32" s="1"/>
  <c r="K177" i="32"/>
  <c r="K193" i="32"/>
  <c r="K178" i="32"/>
  <c r="K194" i="32"/>
  <c r="K184" i="32"/>
  <c r="L184" i="32" s="1"/>
  <c r="K192" i="32"/>
  <c r="L192" i="32" s="1"/>
  <c r="K185" i="32"/>
  <c r="L185" i="32" s="1"/>
  <c r="K186" i="32"/>
  <c r="L186" i="32" s="1"/>
  <c r="K33" i="32"/>
  <c r="L33" i="32" s="1"/>
  <c r="K37" i="32"/>
  <c r="L37" i="32" s="1"/>
  <c r="K41" i="32"/>
  <c r="L41" i="32" s="1"/>
  <c r="K49" i="32"/>
  <c r="L49" i="32" s="1"/>
  <c r="K34" i="32"/>
  <c r="L34" i="32" s="1"/>
  <c r="K38" i="32"/>
  <c r="L38" i="32" s="1"/>
  <c r="K42" i="32"/>
  <c r="L42" i="32" s="1"/>
  <c r="K46" i="32"/>
  <c r="L46" i="32" s="1"/>
  <c r="K35" i="32"/>
  <c r="L35" i="32" s="1"/>
  <c r="K39" i="32"/>
  <c r="L39" i="32" s="1"/>
  <c r="K43" i="32"/>
  <c r="L43" i="32" s="1"/>
  <c r="K47" i="32"/>
  <c r="L47" i="32" s="1"/>
  <c r="K51" i="32"/>
  <c r="L51" i="32" s="1"/>
  <c r="K36" i="32"/>
  <c r="L36" i="32" s="1"/>
  <c r="K40" i="32"/>
  <c r="L40" i="32" s="1"/>
  <c r="K44" i="32"/>
  <c r="L44" i="32" s="1"/>
  <c r="K48" i="32"/>
  <c r="L48" i="32" s="1"/>
  <c r="K52" i="32"/>
  <c r="L52" i="32" s="1"/>
  <c r="K45" i="32"/>
  <c r="L45" i="32" s="1"/>
  <c r="K50" i="32"/>
  <c r="L50" i="32" s="1"/>
  <c r="AG35" i="32"/>
  <c r="AH35" i="32" s="1"/>
  <c r="AB28" i="32"/>
  <c r="AB15" i="32"/>
  <c r="AB29" i="32"/>
  <c r="S170" i="32"/>
  <c r="T170" i="32" s="1"/>
  <c r="AI38" i="32"/>
  <c r="AI9" i="32"/>
  <c r="AI12" i="32"/>
  <c r="AH34" i="32"/>
  <c r="AG8" i="32"/>
  <c r="AH8" i="32" s="1"/>
  <c r="AH33" i="32"/>
  <c r="AG7" i="32"/>
  <c r="AH7" i="32" s="1"/>
  <c r="AG11" i="32"/>
  <c r="AH11" i="32" s="1"/>
  <c r="AH37" i="32"/>
  <c r="AG10" i="32"/>
  <c r="AH10" i="32" s="1"/>
  <c r="AH36" i="32"/>
  <c r="AH32" i="32"/>
  <c r="AG6" i="32"/>
  <c r="AH6" i="32" s="1"/>
  <c r="S162" i="32"/>
  <c r="S159" i="32"/>
  <c r="T159" i="32" s="1"/>
  <c r="S169" i="32"/>
  <c r="T169" i="32" s="1"/>
  <c r="S165" i="32"/>
  <c r="S166" i="32"/>
  <c r="T166" i="32" s="1"/>
  <c r="S157" i="32"/>
  <c r="T157" i="32" s="1"/>
  <c r="S156" i="32"/>
  <c r="T156" i="32" s="1"/>
  <c r="S154" i="32"/>
  <c r="T154" i="32" s="1"/>
  <c r="S153" i="32"/>
  <c r="T153" i="32" s="1"/>
  <c r="S171" i="32"/>
  <c r="T171" i="32" s="1"/>
  <c r="S168" i="32"/>
  <c r="T168" i="32" s="1"/>
  <c r="S172" i="32"/>
  <c r="T172" i="32" s="1"/>
  <c r="S155" i="32"/>
  <c r="T155" i="32" s="1"/>
  <c r="S160" i="32"/>
  <c r="T160" i="32" s="1"/>
  <c r="S158" i="32"/>
  <c r="T158" i="32" s="1"/>
  <c r="S161" i="32"/>
  <c r="T161" i="32" s="1"/>
  <c r="S164" i="32"/>
  <c r="T164" i="32" s="1"/>
  <c r="S163" i="32"/>
  <c r="T163" i="32" s="1"/>
  <c r="S194" i="32"/>
  <c r="T194" i="32" s="1"/>
  <c r="S190" i="32"/>
  <c r="T190" i="32" s="1"/>
  <c r="S186" i="32"/>
  <c r="T186" i="32" s="1"/>
  <c r="S182" i="32"/>
  <c r="T182" i="32" s="1"/>
  <c r="S178" i="32"/>
  <c r="T178" i="32" s="1"/>
  <c r="S196" i="32"/>
  <c r="T196" i="32" s="1"/>
  <c r="S193" i="32"/>
  <c r="T193" i="32" s="1"/>
  <c r="S189" i="32"/>
  <c r="T189" i="32" s="1"/>
  <c r="S185" i="32"/>
  <c r="T185" i="32" s="1"/>
  <c r="S181" i="32"/>
  <c r="T181" i="32" s="1"/>
  <c r="S177" i="32"/>
  <c r="T177" i="32" s="1"/>
  <c r="S192" i="32"/>
  <c r="T192" i="32" s="1"/>
  <c r="S184" i="32"/>
  <c r="T184" i="32" s="1"/>
  <c r="S187" i="32"/>
  <c r="T187" i="32" s="1"/>
  <c r="S191" i="32"/>
  <c r="T191" i="32" s="1"/>
  <c r="S183" i="32"/>
  <c r="T183" i="32" s="1"/>
  <c r="S188" i="32"/>
  <c r="T188" i="32" s="1"/>
  <c r="S180" i="32"/>
  <c r="T180" i="32" s="1"/>
  <c r="S195" i="32"/>
  <c r="T195" i="32" s="1"/>
  <c r="S179" i="32"/>
  <c r="T179" i="32" s="1"/>
  <c r="S122" i="32"/>
  <c r="T122" i="32" s="1"/>
  <c r="S118" i="32"/>
  <c r="T118" i="32" s="1"/>
  <c r="S114" i="32"/>
  <c r="T114" i="32" s="1"/>
  <c r="S110" i="32"/>
  <c r="T110" i="32" s="1"/>
  <c r="S106" i="32"/>
  <c r="T106" i="32" s="1"/>
  <c r="S121" i="32"/>
  <c r="T121" i="32" s="1"/>
  <c r="S117" i="32"/>
  <c r="T117" i="32" s="1"/>
  <c r="S113" i="32"/>
  <c r="T113" i="32" s="1"/>
  <c r="S109" i="32"/>
  <c r="T109" i="32" s="1"/>
  <c r="S105" i="32"/>
  <c r="T105" i="32" s="1"/>
  <c r="S124" i="32"/>
  <c r="T124" i="32" s="1"/>
  <c r="S116" i="32"/>
  <c r="T116" i="32" s="1"/>
  <c r="S108" i="32"/>
  <c r="T108" i="32" s="1"/>
  <c r="S111" i="32"/>
  <c r="T111" i="32" s="1"/>
  <c r="S123" i="32"/>
  <c r="T123" i="32" s="1"/>
  <c r="S115" i="32"/>
  <c r="T115" i="32" s="1"/>
  <c r="S107" i="32"/>
  <c r="T107" i="32" s="1"/>
  <c r="S120" i="32"/>
  <c r="T120" i="32" s="1"/>
  <c r="S112" i="32"/>
  <c r="T112" i="32" s="1"/>
  <c r="S119" i="32"/>
  <c r="T119" i="32" s="1"/>
  <c r="O170" i="32"/>
  <c r="P170" i="32" s="1"/>
  <c r="O166" i="32"/>
  <c r="P166" i="32" s="1"/>
  <c r="O162" i="32"/>
  <c r="P162" i="32" s="1"/>
  <c r="O158" i="32"/>
  <c r="P158" i="32" s="1"/>
  <c r="O154" i="32"/>
  <c r="P154" i="32" s="1"/>
  <c r="O169" i="32"/>
  <c r="P169" i="32" s="1"/>
  <c r="O165" i="32"/>
  <c r="P165" i="32" s="1"/>
  <c r="O161" i="32"/>
  <c r="P161" i="32" s="1"/>
  <c r="O157" i="32"/>
  <c r="P157" i="32" s="1"/>
  <c r="O153" i="32"/>
  <c r="P153" i="32" s="1"/>
  <c r="O168" i="32"/>
  <c r="P168" i="32" s="1"/>
  <c r="O160" i="32"/>
  <c r="P160" i="32" s="1"/>
  <c r="O163" i="32"/>
  <c r="P163" i="32" s="1"/>
  <c r="O155" i="32"/>
  <c r="P155" i="32" s="1"/>
  <c r="O167" i="32"/>
  <c r="P167" i="32" s="1"/>
  <c r="O159" i="32"/>
  <c r="P159" i="32" s="1"/>
  <c r="O172" i="32"/>
  <c r="P172" i="32" s="1"/>
  <c r="O164" i="32"/>
  <c r="P164" i="32" s="1"/>
  <c r="O156" i="32"/>
  <c r="P156" i="32" s="1"/>
  <c r="O171" i="32"/>
  <c r="P171" i="32" s="1"/>
  <c r="O242" i="32"/>
  <c r="P242" i="32" s="1"/>
  <c r="O238" i="32"/>
  <c r="P238" i="32" s="1"/>
  <c r="O234" i="32"/>
  <c r="P234" i="32" s="1"/>
  <c r="O230" i="32"/>
  <c r="P230" i="32" s="1"/>
  <c r="O226" i="32"/>
  <c r="P226" i="32" s="1"/>
  <c r="O241" i="32"/>
  <c r="P241" i="32" s="1"/>
  <c r="O237" i="32"/>
  <c r="P237" i="32" s="1"/>
  <c r="O233" i="32"/>
  <c r="P233" i="32" s="1"/>
  <c r="O229" i="32"/>
  <c r="P229" i="32" s="1"/>
  <c r="O225" i="32"/>
  <c r="P225" i="32" s="1"/>
  <c r="O244" i="32"/>
  <c r="P244" i="32" s="1"/>
  <c r="O236" i="32"/>
  <c r="P236" i="32" s="1"/>
  <c r="O228" i="32"/>
  <c r="P228" i="32" s="1"/>
  <c r="O231" i="32"/>
  <c r="P231" i="32" s="1"/>
  <c r="O243" i="32"/>
  <c r="P243" i="32" s="1"/>
  <c r="O235" i="32"/>
  <c r="P235" i="32" s="1"/>
  <c r="O227" i="32"/>
  <c r="P227" i="32" s="1"/>
  <c r="O240" i="32"/>
  <c r="P240" i="32" s="1"/>
  <c r="O232" i="32"/>
  <c r="P232" i="32" s="1"/>
  <c r="O239" i="32"/>
  <c r="P239" i="32" s="1"/>
  <c r="L18" i="32"/>
  <c r="S146" i="32"/>
  <c r="T146" i="32" s="1"/>
  <c r="S142" i="32"/>
  <c r="T142" i="32" s="1"/>
  <c r="S138" i="32"/>
  <c r="T138" i="32" s="1"/>
  <c r="S134" i="32"/>
  <c r="T134" i="32" s="1"/>
  <c r="S130" i="32"/>
  <c r="T130" i="32" s="1"/>
  <c r="S145" i="32"/>
  <c r="T145" i="32" s="1"/>
  <c r="S141" i="32"/>
  <c r="T141" i="32" s="1"/>
  <c r="S137" i="32"/>
  <c r="T137" i="32" s="1"/>
  <c r="S133" i="32"/>
  <c r="T133" i="32" s="1"/>
  <c r="S129" i="32"/>
  <c r="T129" i="32" s="1"/>
  <c r="S144" i="32"/>
  <c r="T144" i="32" s="1"/>
  <c r="S136" i="32"/>
  <c r="T136" i="32" s="1"/>
  <c r="S147" i="32"/>
  <c r="T147" i="32" s="1"/>
  <c r="S131" i="32"/>
  <c r="T131" i="32" s="1"/>
  <c r="S143" i="32"/>
  <c r="T143" i="32" s="1"/>
  <c r="S135" i="32"/>
  <c r="T135" i="32" s="1"/>
  <c r="S148" i="32"/>
  <c r="T148" i="32" s="1"/>
  <c r="S140" i="32"/>
  <c r="T140" i="32" s="1"/>
  <c r="S132" i="32"/>
  <c r="T132" i="32" s="1"/>
  <c r="S139" i="32"/>
  <c r="T139" i="32" s="1"/>
  <c r="O146" i="32"/>
  <c r="P146" i="32" s="1"/>
  <c r="O142" i="32"/>
  <c r="P142" i="32" s="1"/>
  <c r="O138" i="32"/>
  <c r="P138" i="32" s="1"/>
  <c r="O134" i="32"/>
  <c r="P134" i="32" s="1"/>
  <c r="O130" i="32"/>
  <c r="P130" i="32" s="1"/>
  <c r="O145" i="32"/>
  <c r="P145" i="32" s="1"/>
  <c r="O141" i="32"/>
  <c r="P141" i="32" s="1"/>
  <c r="O137" i="32"/>
  <c r="P137" i="32" s="1"/>
  <c r="O133" i="32"/>
  <c r="P133" i="32" s="1"/>
  <c r="O129" i="32"/>
  <c r="P129" i="32" s="1"/>
  <c r="O148" i="32"/>
  <c r="P148" i="32" s="1"/>
  <c r="O140" i="32"/>
  <c r="P140" i="32" s="1"/>
  <c r="O132" i="32"/>
  <c r="P132" i="32" s="1"/>
  <c r="O135" i="32"/>
  <c r="P135" i="32" s="1"/>
  <c r="O147" i="32"/>
  <c r="P147" i="32" s="1"/>
  <c r="O139" i="32"/>
  <c r="P139" i="32" s="1"/>
  <c r="O131" i="32"/>
  <c r="P131" i="32" s="1"/>
  <c r="O144" i="32"/>
  <c r="P144" i="32" s="1"/>
  <c r="O136" i="32"/>
  <c r="P136" i="32" s="1"/>
  <c r="O143" i="32"/>
  <c r="P143" i="32" s="1"/>
  <c r="O122" i="32"/>
  <c r="P122" i="32" s="1"/>
  <c r="O118" i="32"/>
  <c r="P118" i="32" s="1"/>
  <c r="O114" i="32"/>
  <c r="P114" i="32" s="1"/>
  <c r="O110" i="32"/>
  <c r="P110" i="32" s="1"/>
  <c r="O106" i="32"/>
  <c r="P106" i="32" s="1"/>
  <c r="O121" i="32"/>
  <c r="P121" i="32" s="1"/>
  <c r="O117" i="32"/>
  <c r="P117" i="32" s="1"/>
  <c r="O113" i="32"/>
  <c r="P113" i="32" s="1"/>
  <c r="O109" i="32"/>
  <c r="P109" i="32" s="1"/>
  <c r="O105" i="32"/>
  <c r="P105" i="32" s="1"/>
  <c r="O120" i="32"/>
  <c r="P120" i="32" s="1"/>
  <c r="O112" i="32"/>
  <c r="P112" i="32" s="1"/>
  <c r="O123" i="32"/>
  <c r="P123" i="32" s="1"/>
  <c r="O107" i="32"/>
  <c r="P107" i="32" s="1"/>
  <c r="O119" i="32"/>
  <c r="P119" i="32" s="1"/>
  <c r="O111" i="32"/>
  <c r="P111" i="32" s="1"/>
  <c r="O124" i="32"/>
  <c r="P124" i="32" s="1"/>
  <c r="O116" i="32"/>
  <c r="P116" i="32" s="1"/>
  <c r="O108" i="32"/>
  <c r="P108" i="32" s="1"/>
  <c r="O115" i="32"/>
  <c r="P115" i="32" s="1"/>
  <c r="S218" i="32"/>
  <c r="T218" i="32" s="1"/>
  <c r="S214" i="32"/>
  <c r="T214" i="32" s="1"/>
  <c r="S210" i="32"/>
  <c r="T210" i="32" s="1"/>
  <c r="S206" i="32"/>
  <c r="T206" i="32" s="1"/>
  <c r="S202" i="32"/>
  <c r="T202" i="32" s="1"/>
  <c r="S216" i="32"/>
  <c r="T216" i="32" s="1"/>
  <c r="S208" i="32"/>
  <c r="T208" i="32" s="1"/>
  <c r="S217" i="32"/>
  <c r="T217" i="32" s="1"/>
  <c r="S213" i="32"/>
  <c r="T213" i="32" s="1"/>
  <c r="S209" i="32"/>
  <c r="T209" i="32" s="1"/>
  <c r="S205" i="32"/>
  <c r="T205" i="32" s="1"/>
  <c r="S201" i="32"/>
  <c r="T201" i="32" s="1"/>
  <c r="S220" i="32"/>
  <c r="T220" i="32" s="1"/>
  <c r="S212" i="32"/>
  <c r="T212" i="32" s="1"/>
  <c r="S204" i="32"/>
  <c r="T204" i="32" s="1"/>
  <c r="S211" i="32"/>
  <c r="T211" i="32" s="1"/>
  <c r="S215" i="32"/>
  <c r="T215" i="32" s="1"/>
  <c r="S207" i="32"/>
  <c r="T207" i="32" s="1"/>
  <c r="S219" i="32"/>
  <c r="T219" i="32" s="1"/>
  <c r="S203" i="32"/>
  <c r="T203" i="32" s="1"/>
  <c r="O26" i="32"/>
  <c r="P26" i="32" s="1"/>
  <c r="O22" i="32"/>
  <c r="P22" i="32" s="1"/>
  <c r="O18" i="32"/>
  <c r="P18" i="32" s="1"/>
  <c r="O14" i="32"/>
  <c r="P14" i="32" s="1"/>
  <c r="O10" i="32"/>
  <c r="P10" i="32" s="1"/>
  <c r="O25" i="32"/>
  <c r="P25" i="32" s="1"/>
  <c r="O21" i="32"/>
  <c r="P21" i="32" s="1"/>
  <c r="O17" i="32"/>
  <c r="P17" i="32" s="1"/>
  <c r="O13" i="32"/>
  <c r="P13" i="32" s="1"/>
  <c r="O9" i="32"/>
  <c r="P9" i="32" s="1"/>
  <c r="O28" i="32"/>
  <c r="P28" i="32" s="1"/>
  <c r="O20" i="32"/>
  <c r="P20" i="32" s="1"/>
  <c r="O12" i="32"/>
  <c r="P12" i="32" s="1"/>
  <c r="O15" i="32"/>
  <c r="P15" i="32" s="1"/>
  <c r="O27" i="32"/>
  <c r="P27" i="32" s="1"/>
  <c r="O19" i="32"/>
  <c r="P19" i="32" s="1"/>
  <c r="O11" i="32"/>
  <c r="P11" i="32" s="1"/>
  <c r="O24" i="32"/>
  <c r="P24" i="32" s="1"/>
  <c r="O16" i="32"/>
  <c r="P16" i="32" s="1"/>
  <c r="O23" i="32"/>
  <c r="P23" i="32" s="1"/>
  <c r="O218" i="32"/>
  <c r="P218" i="32" s="1"/>
  <c r="O214" i="32"/>
  <c r="P214" i="32" s="1"/>
  <c r="O210" i="32"/>
  <c r="P210" i="32" s="1"/>
  <c r="O206" i="32"/>
  <c r="P206" i="32" s="1"/>
  <c r="O202" i="32"/>
  <c r="P202" i="32" s="1"/>
  <c r="O217" i="32"/>
  <c r="P217" i="32" s="1"/>
  <c r="O213" i="32"/>
  <c r="P213" i="32" s="1"/>
  <c r="O209" i="32"/>
  <c r="P209" i="32" s="1"/>
  <c r="O205" i="32"/>
  <c r="O201" i="32"/>
  <c r="P201" i="32" s="1"/>
  <c r="O216" i="32"/>
  <c r="P216" i="32" s="1"/>
  <c r="O208" i="32"/>
  <c r="P208" i="32" s="1"/>
  <c r="O211" i="32"/>
  <c r="P211" i="32" s="1"/>
  <c r="O203" i="32"/>
  <c r="P203" i="32" s="1"/>
  <c r="O215" i="32"/>
  <c r="P215" i="32" s="1"/>
  <c r="O207" i="32"/>
  <c r="P207" i="32" s="1"/>
  <c r="O220" i="32"/>
  <c r="P220" i="32" s="1"/>
  <c r="O212" i="32"/>
  <c r="P212" i="32" s="1"/>
  <c r="O204" i="32"/>
  <c r="P204" i="32" s="1"/>
  <c r="O219" i="32"/>
  <c r="P219" i="32" s="1"/>
  <c r="O91" i="32"/>
  <c r="P91" i="32" s="1"/>
  <c r="O96" i="32"/>
  <c r="P96" i="32" s="1"/>
  <c r="O83" i="32"/>
  <c r="P83" i="32" s="1"/>
  <c r="O84" i="32"/>
  <c r="P84" i="32" s="1"/>
  <c r="O100" i="32"/>
  <c r="P100" i="32" s="1"/>
  <c r="O81" i="32"/>
  <c r="P81" i="32" s="1"/>
  <c r="O82" i="32"/>
  <c r="P82" i="32" s="1"/>
  <c r="O97" i="32"/>
  <c r="P97" i="32" s="1"/>
  <c r="O85" i="32"/>
  <c r="P85" i="32" s="1"/>
  <c r="O86" i="32"/>
  <c r="P86" i="32" s="1"/>
  <c r="L238" i="32"/>
  <c r="L234" i="32"/>
  <c r="L230" i="32"/>
  <c r="L241" i="32"/>
  <c r="L237" i="32"/>
  <c r="L233" i="32"/>
  <c r="L225" i="32"/>
  <c r="L194" i="32"/>
  <c r="L193" i="32"/>
  <c r="L178" i="32"/>
  <c r="L177" i="32"/>
  <c r="L240" i="32"/>
  <c r="L228" i="32"/>
  <c r="L196" i="32"/>
  <c r="L188" i="32"/>
  <c r="L187" i="32"/>
  <c r="L180" i="32"/>
  <c r="L231" i="32"/>
  <c r="L190" i="32"/>
  <c r="L144" i="32"/>
  <c r="L140" i="32"/>
  <c r="L136" i="32"/>
  <c r="L132" i="32"/>
  <c r="L227" i="32"/>
  <c r="L145" i="32"/>
  <c r="L141" i="32"/>
  <c r="L137" i="32"/>
  <c r="L133" i="32"/>
  <c r="L129" i="32"/>
  <c r="L235" i="32"/>
  <c r="L146" i="32"/>
  <c r="L142" i="32"/>
  <c r="L134" i="32"/>
  <c r="L130" i="32"/>
  <c r="L147" i="32"/>
  <c r="L143" i="32"/>
  <c r="L139" i="32"/>
  <c r="L135" i="32"/>
  <c r="P196" i="32"/>
  <c r="P189" i="32"/>
  <c r="P188" i="32"/>
  <c r="P181" i="32"/>
  <c r="P180" i="32"/>
  <c r="P191" i="32"/>
  <c r="P190" i="32"/>
  <c r="P183" i="32"/>
  <c r="P182" i="32"/>
  <c r="P193" i="32"/>
  <c r="P192" i="32"/>
  <c r="P185" i="32"/>
  <c r="P184" i="32"/>
  <c r="P177" i="32"/>
  <c r="P194" i="32"/>
  <c r="P195" i="32"/>
  <c r="P179" i="32"/>
  <c r="P186" i="32"/>
  <c r="P187" i="32"/>
  <c r="P178" i="32"/>
  <c r="L206" i="32"/>
  <c r="T244" i="32"/>
  <c r="L154" i="32"/>
  <c r="L120" i="32"/>
  <c r="L160" i="32"/>
  <c r="L110" i="32"/>
  <c r="L212" i="32"/>
  <c r="S63" i="32"/>
  <c r="T63" i="32" s="1"/>
  <c r="T167" i="32"/>
  <c r="T165" i="32"/>
  <c r="T162" i="32"/>
  <c r="L214" i="32"/>
  <c r="L124" i="32"/>
  <c r="L158" i="32"/>
  <c r="L114" i="32"/>
  <c r="S81" i="32"/>
  <c r="T81" i="32" s="1"/>
  <c r="O95" i="32"/>
  <c r="P95" i="32" s="1"/>
  <c r="S99" i="32"/>
  <c r="T99" i="32" s="1"/>
  <c r="L208" i="32"/>
  <c r="L202" i="32"/>
  <c r="L168" i="32"/>
  <c r="L116" i="32"/>
  <c r="L204" i="32"/>
  <c r="L219" i="32"/>
  <c r="L205" i="32"/>
  <c r="L171" i="32"/>
  <c r="L207" i="32"/>
  <c r="L165" i="32"/>
  <c r="L217" i="32"/>
  <c r="L209" i="32"/>
  <c r="L201" i="32"/>
  <c r="L161" i="32"/>
  <c r="L211" i="32"/>
  <c r="L159" i="32"/>
  <c r="L163" i="32"/>
  <c r="L155" i="32"/>
  <c r="L121" i="32"/>
  <c r="L117" i="32"/>
  <c r="L113" i="32"/>
  <c r="L109" i="32"/>
  <c r="L105" i="32"/>
  <c r="L203" i="32"/>
  <c r="L157" i="32"/>
  <c r="L119" i="32"/>
  <c r="L111" i="32"/>
  <c r="L115" i="32"/>
  <c r="L107" i="32"/>
  <c r="T243" i="32"/>
  <c r="T240" i="32"/>
  <c r="T239" i="32"/>
  <c r="T236" i="32"/>
  <c r="T235" i="32"/>
  <c r="T232" i="32"/>
  <c r="T231" i="32"/>
  <c r="T228" i="32"/>
  <c r="T227" i="32"/>
  <c r="T226" i="32"/>
  <c r="T233" i="32"/>
  <c r="T241" i="32"/>
  <c r="T238" i="32"/>
  <c r="T225" i="32"/>
  <c r="T237" i="32"/>
  <c r="T234" i="32"/>
  <c r="L166" i="32"/>
  <c r="L108" i="32"/>
  <c r="L170" i="32"/>
  <c r="S82" i="32"/>
  <c r="T82" i="32" s="1"/>
  <c r="S60" i="32"/>
  <c r="T60" i="32" s="1"/>
  <c r="S57" i="32"/>
  <c r="T57" i="32" s="1"/>
  <c r="P205" i="32"/>
  <c r="S85" i="32"/>
  <c r="T85" i="32" s="1"/>
  <c r="S76" i="32"/>
  <c r="T76" i="32" s="1"/>
  <c r="S94" i="32"/>
  <c r="T94" i="32" s="1"/>
  <c r="L112" i="32"/>
  <c r="L118" i="32"/>
  <c r="L92" i="32"/>
  <c r="S95" i="32"/>
  <c r="T95" i="32" s="1"/>
  <c r="S89" i="32"/>
  <c r="T89" i="32" s="1"/>
  <c r="S90" i="32"/>
  <c r="T90" i="32" s="1"/>
  <c r="S88" i="32"/>
  <c r="T88" i="32" s="1"/>
  <c r="S87" i="32"/>
  <c r="T87" i="32" s="1"/>
  <c r="S93" i="32"/>
  <c r="T93" i="32" s="1"/>
  <c r="S86" i="32"/>
  <c r="T86" i="32" s="1"/>
  <c r="S59" i="32"/>
  <c r="T59" i="32" s="1"/>
  <c r="S83" i="32"/>
  <c r="T83" i="32" s="1"/>
  <c r="S66" i="32"/>
  <c r="T66" i="32" s="1"/>
  <c r="S100" i="32"/>
  <c r="T100" i="32" s="1"/>
  <c r="S98" i="32"/>
  <c r="T98" i="32" s="1"/>
  <c r="S92" i="32"/>
  <c r="T92" i="32" s="1"/>
  <c r="S84" i="32"/>
  <c r="T84" i="32" s="1"/>
  <c r="S61" i="32"/>
  <c r="T61" i="32" s="1"/>
  <c r="S91" i="32"/>
  <c r="T91" i="32" s="1"/>
  <c r="S64" i="32"/>
  <c r="T64" i="32" s="1"/>
  <c r="S96" i="32"/>
  <c r="T96" i="32" s="1"/>
  <c r="S97" i="32"/>
  <c r="T97" i="32" s="1"/>
  <c r="O98" i="32"/>
  <c r="P98" i="32" s="1"/>
  <c r="O90" i="32"/>
  <c r="P90" i="32" s="1"/>
  <c r="O88" i="32"/>
  <c r="P88" i="32" s="1"/>
  <c r="O92" i="32"/>
  <c r="P92" i="32" s="1"/>
  <c r="O87" i="32"/>
  <c r="P87" i="32" s="1"/>
  <c r="O94" i="32"/>
  <c r="P94" i="32" s="1"/>
  <c r="O93" i="32"/>
  <c r="P93" i="32" s="1"/>
  <c r="O89" i="32"/>
  <c r="P89" i="32" s="1"/>
  <c r="S62" i="32"/>
  <c r="T62" i="32" s="1"/>
  <c r="S65" i="32"/>
  <c r="T65" i="32" s="1"/>
  <c r="L100" i="32"/>
  <c r="O75" i="32"/>
  <c r="P75" i="32" s="1"/>
  <c r="O73" i="32"/>
  <c r="P73" i="32" s="1"/>
  <c r="O71" i="32"/>
  <c r="P71" i="32" s="1"/>
  <c r="O69" i="32"/>
  <c r="P69" i="32" s="1"/>
  <c r="O67" i="32"/>
  <c r="P67" i="32" s="1"/>
  <c r="O74" i="32"/>
  <c r="P74" i="32" s="1"/>
  <c r="O72" i="32"/>
  <c r="P72" i="32" s="1"/>
  <c r="O70" i="32"/>
  <c r="P70" i="32" s="1"/>
  <c r="O68" i="32"/>
  <c r="P68" i="32" s="1"/>
  <c r="S75" i="32"/>
  <c r="T75" i="32" s="1"/>
  <c r="S73" i="32"/>
  <c r="T73" i="32" s="1"/>
  <c r="S71" i="32"/>
  <c r="T71" i="32" s="1"/>
  <c r="S69" i="32"/>
  <c r="T69" i="32" s="1"/>
  <c r="S67" i="32"/>
  <c r="T67" i="32" s="1"/>
  <c r="S74" i="32"/>
  <c r="T74" i="32" s="1"/>
  <c r="S72" i="32"/>
  <c r="T72" i="32" s="1"/>
  <c r="S70" i="32"/>
  <c r="T70" i="32" s="1"/>
  <c r="S68" i="32"/>
  <c r="T68" i="32" s="1"/>
  <c r="O66" i="32"/>
  <c r="P66" i="32" s="1"/>
  <c r="O64" i="32"/>
  <c r="P64" i="32" s="1"/>
  <c r="O62" i="32"/>
  <c r="P62" i="32" s="1"/>
  <c r="O65" i="32"/>
  <c r="P65" i="32" s="1"/>
  <c r="O63" i="32"/>
  <c r="P63" i="32" s="1"/>
  <c r="S43" i="32"/>
  <c r="T43" i="32" s="1"/>
  <c r="S41" i="32"/>
  <c r="T41" i="32" s="1"/>
  <c r="S42" i="32"/>
  <c r="T42" i="32" s="1"/>
  <c r="S40" i="32"/>
  <c r="T40" i="32" s="1"/>
  <c r="O52" i="32"/>
  <c r="P52" i="32" s="1"/>
  <c r="O43" i="32"/>
  <c r="P43" i="32" s="1"/>
  <c r="O41" i="32"/>
  <c r="P41" i="32" s="1"/>
  <c r="O40" i="32"/>
  <c r="P40" i="32" s="1"/>
  <c r="O42" i="32"/>
  <c r="P42" i="32" s="1"/>
  <c r="S17" i="32"/>
  <c r="T17" i="32" s="1"/>
  <c r="S15" i="32"/>
  <c r="T15" i="32" s="1"/>
  <c r="S18" i="32"/>
  <c r="T18" i="32" s="1"/>
  <c r="S16" i="32"/>
  <c r="T16" i="32" s="1"/>
  <c r="S14" i="32"/>
  <c r="T14" i="32" s="1"/>
  <c r="S24" i="32"/>
  <c r="T24" i="32" s="1"/>
  <c r="S26" i="32"/>
  <c r="T26" i="32" s="1"/>
  <c r="S21" i="32"/>
  <c r="T21" i="32" s="1"/>
  <c r="S19" i="32"/>
  <c r="T19" i="32" s="1"/>
  <c r="S22" i="32"/>
  <c r="T22" i="32" s="1"/>
  <c r="S20" i="32"/>
  <c r="T20" i="32" s="1"/>
  <c r="S13" i="32"/>
  <c r="T13" i="32" s="1"/>
  <c r="S23" i="32"/>
  <c r="T23" i="32" s="1"/>
  <c r="S25" i="32"/>
  <c r="T25" i="32" s="1"/>
  <c r="S27" i="32"/>
  <c r="T27" i="32" s="1"/>
  <c r="O45" i="32"/>
  <c r="P45" i="32" s="1"/>
  <c r="O47" i="32"/>
  <c r="P47" i="32" s="1"/>
  <c r="S10" i="32"/>
  <c r="T10" i="32" s="1"/>
  <c r="S9" i="32"/>
  <c r="T9" i="32" s="1"/>
  <c r="S28" i="32"/>
  <c r="T28" i="32" s="1"/>
  <c r="O49" i="32"/>
  <c r="P49" i="32" s="1"/>
  <c r="S11" i="32"/>
  <c r="T11" i="32" s="1"/>
  <c r="O37" i="32"/>
  <c r="P37" i="32" s="1"/>
  <c r="O38" i="32"/>
  <c r="P38" i="32" s="1"/>
  <c r="O36" i="32"/>
  <c r="P36" i="32" s="1"/>
  <c r="O35" i="32"/>
  <c r="P35" i="32" s="1"/>
  <c r="O44" i="32"/>
  <c r="P44" i="32" s="1"/>
  <c r="O50" i="32"/>
  <c r="P50" i="32" s="1"/>
  <c r="O51" i="32"/>
  <c r="P51" i="32" s="1"/>
  <c r="O33" i="32"/>
  <c r="P33" i="32" s="1"/>
  <c r="O39" i="32"/>
  <c r="P39" i="32" s="1"/>
  <c r="O48" i="32"/>
  <c r="P48" i="32" s="1"/>
  <c r="O46" i="32"/>
  <c r="P46" i="32" s="1"/>
  <c r="S51" i="32"/>
  <c r="T51" i="32" s="1"/>
  <c r="S47" i="32"/>
  <c r="T47" i="32" s="1"/>
  <c r="S45" i="32"/>
  <c r="T45" i="32" s="1"/>
  <c r="S39" i="32"/>
  <c r="T39" i="32" s="1"/>
  <c r="S37" i="32"/>
  <c r="T37" i="32" s="1"/>
  <c r="S36" i="32"/>
  <c r="T36" i="32" s="1"/>
  <c r="S52" i="32"/>
  <c r="T52" i="32" s="1"/>
  <c r="S50" i="32"/>
  <c r="T50" i="32" s="1"/>
  <c r="S33" i="32"/>
  <c r="T33" i="32" s="1"/>
  <c r="S49" i="32"/>
  <c r="T49" i="32" s="1"/>
  <c r="S46" i="32"/>
  <c r="T46" i="32" s="1"/>
  <c r="S44" i="32"/>
  <c r="T44" i="32" s="1"/>
  <c r="S38" i="32"/>
  <c r="T38" i="32" s="1"/>
  <c r="S34" i="32"/>
  <c r="T34" i="32" s="1"/>
  <c r="S48" i="32"/>
  <c r="T48" i="32" s="1"/>
  <c r="S35" i="32"/>
  <c r="T35" i="32" s="1"/>
  <c r="O61" i="32"/>
  <c r="P61" i="32" s="1"/>
  <c r="O59" i="32"/>
  <c r="P59" i="32" s="1"/>
  <c r="O57" i="32"/>
  <c r="P57" i="32" s="1"/>
  <c r="O76" i="32"/>
  <c r="P76" i="32" s="1"/>
  <c r="O60" i="32"/>
  <c r="P60" i="32" s="1"/>
  <c r="O58" i="32"/>
  <c r="P58" i="32" s="1"/>
  <c r="L56" i="32" l="1"/>
  <c r="Z37" i="32"/>
  <c r="Z42" i="32"/>
  <c r="Z39" i="32"/>
  <c r="AA39" i="32" s="1"/>
  <c r="Z44" i="32"/>
  <c r="Z45" i="32"/>
  <c r="Z41" i="32"/>
  <c r="Z40" i="32"/>
  <c r="Z43" i="32"/>
  <c r="Z38" i="32"/>
  <c r="AI35" i="32"/>
  <c r="AI7" i="32"/>
  <c r="AI6" i="32"/>
  <c r="AI36" i="32"/>
  <c r="AI8" i="32"/>
  <c r="AI37" i="32"/>
  <c r="AI11" i="32"/>
  <c r="AB13" i="32"/>
  <c r="AB11" i="32"/>
  <c r="AI34" i="32"/>
  <c r="AI10" i="32"/>
  <c r="AI33" i="32"/>
  <c r="Y24" i="32"/>
  <c r="T104" i="32"/>
  <c r="P152" i="32"/>
  <c r="Y27" i="32" s="1"/>
  <c r="L200" i="32"/>
  <c r="T200" i="32"/>
  <c r="Y26" i="32"/>
  <c r="P104" i="32"/>
  <c r="Y25" i="32" s="1"/>
  <c r="P200" i="32"/>
  <c r="L152" i="32"/>
  <c r="T152" i="32"/>
  <c r="L104" i="32"/>
  <c r="T56" i="32"/>
  <c r="Y38" i="32" s="1"/>
  <c r="Y9" i="32"/>
  <c r="AB9" i="32" s="1"/>
  <c r="L8" i="32"/>
  <c r="Y6" i="32" s="1"/>
  <c r="Y22" i="32"/>
  <c r="Y8" i="32"/>
  <c r="T8" i="32"/>
  <c r="Y36" i="32" s="1"/>
  <c r="AA36" i="32" s="1"/>
  <c r="P8" i="32"/>
  <c r="Y21" i="32" s="1"/>
  <c r="L32" i="32"/>
  <c r="Y7" i="32" s="1"/>
  <c r="T32" i="32"/>
  <c r="Y37" i="32" s="1"/>
  <c r="P56" i="32"/>
  <c r="Y23" i="32" s="1"/>
  <c r="AA37" i="32" l="1"/>
  <c r="AA38" i="32"/>
  <c r="AB36" i="32"/>
  <c r="AB39" i="32"/>
  <c r="AB38" i="32"/>
  <c r="AB7" i="32"/>
  <c r="AI16" i="32"/>
  <c r="X31" i="32"/>
  <c r="AB42" i="32"/>
  <c r="AB43" i="32"/>
  <c r="AB41" i="32"/>
  <c r="AB44" i="32"/>
  <c r="AB22" i="32"/>
  <c r="AB21" i="32"/>
  <c r="AH16" i="32"/>
  <c r="AA46" i="32" l="1"/>
  <c r="AH17" i="32"/>
  <c r="X16" i="32"/>
  <c r="Z14" i="32" s="1"/>
  <c r="Z27" i="32"/>
  <c r="AA27" i="32" s="1"/>
  <c r="Z23" i="32"/>
  <c r="AA23" i="32" s="1"/>
  <c r="Z30" i="32"/>
  <c r="AA30" i="32" s="1"/>
  <c r="Z22" i="32"/>
  <c r="AA22" i="32" s="1"/>
  <c r="Z21" i="32"/>
  <c r="AA21" i="32" s="1"/>
  <c r="Z28" i="32"/>
  <c r="AA28" i="32" s="1"/>
  <c r="Z26" i="32"/>
  <c r="AA26" i="32" s="1"/>
  <c r="Z29" i="32"/>
  <c r="Z24" i="32"/>
  <c r="AA24" i="32" s="1"/>
  <c r="Z25" i="32"/>
  <c r="AA25" i="32" s="1"/>
  <c r="AB27" i="32"/>
  <c r="AB23" i="32"/>
  <c r="AB37" i="32"/>
  <c r="AB14" i="32"/>
  <c r="AB6" i="32"/>
  <c r="AB8" i="32"/>
  <c r="AB25" i="32"/>
  <c r="AB30" i="32"/>
  <c r="Z9" i="32" l="1"/>
  <c r="AA9" i="32" s="1"/>
  <c r="Z13" i="32"/>
  <c r="AA13" i="32" s="1"/>
  <c r="Z11" i="32"/>
  <c r="AA11" i="32" s="1"/>
  <c r="Z15" i="32"/>
  <c r="AA15" i="32" s="1"/>
  <c r="Z12" i="32"/>
  <c r="AA12" i="32" s="1"/>
  <c r="Z7" i="32"/>
  <c r="AA7" i="32" s="1"/>
  <c r="Z6" i="32"/>
  <c r="AA6" i="32" s="1"/>
  <c r="Z10" i="32"/>
  <c r="AA10" i="32" s="1"/>
  <c r="Z8" i="32"/>
  <c r="AA8" i="32" s="1"/>
  <c r="AA31" i="32"/>
  <c r="AB24" i="32"/>
  <c r="AB26" i="32"/>
  <c r="AB40" i="32"/>
  <c r="AB45" i="32"/>
  <c r="AB10" i="32"/>
  <c r="AB12" i="32"/>
  <c r="AA16" i="32" l="1"/>
  <c r="AB31" i="32"/>
  <c r="AA32" i="32" s="1"/>
  <c r="AB46" i="32"/>
  <c r="AA47" i="32" s="1"/>
  <c r="AB16" i="32"/>
  <c r="AA17" i="32" l="1"/>
  <c r="AI32" i="32"/>
  <c r="AI42" i="32" s="1"/>
  <c r="AH42" i="32"/>
  <c r="AH43" i="32" l="1"/>
</calcChain>
</file>

<file path=xl/sharedStrings.xml><?xml version="1.0" encoding="utf-8"?>
<sst xmlns="http://schemas.openxmlformats.org/spreadsheetml/2006/main" count="359" uniqueCount="146">
  <si>
    <t>UT</t>
  </si>
  <si>
    <t>EVALUACIÓN DE LOS RESULTADOS DE APRENDIZAJE:</t>
  </si>
  <si>
    <t>Criterios de evaluación:</t>
  </si>
  <si>
    <t>1ª evaluación</t>
  </si>
  <si>
    <t>2ª evaluación</t>
  </si>
  <si>
    <t>3ª evaluación</t>
  </si>
  <si>
    <t>Evaluación Final</t>
  </si>
  <si>
    <t>EVALUACIÓN FINAL ORDINARIA:</t>
  </si>
  <si>
    <t>%1ªEVAL</t>
  </si>
  <si>
    <t>NOTA</t>
  </si>
  <si>
    <t>NOTA PONDERADA</t>
  </si>
  <si>
    <t>NOTA 1ª EVALUACIÓN</t>
  </si>
  <si>
    <t>%2ªEVAL</t>
  </si>
  <si>
    <t>NOTA 2ª EVALUACIÓN</t>
  </si>
  <si>
    <t>NOTA 3ª EVALUACIÓN</t>
  </si>
  <si>
    <t>NOTA FINAL</t>
  </si>
  <si>
    <t>%3ªEVAL</t>
  </si>
  <si>
    <t>PRIMERA EVALUACIÓN</t>
  </si>
  <si>
    <t>SEGUNDA EVALUACIÓN</t>
  </si>
  <si>
    <t>TERCERA EVALUACIÓN</t>
  </si>
  <si>
    <t>BOLETÍN 1ª EVALUACIÓN</t>
  </si>
  <si>
    <t>BOLETÍN 2ª EVALUACIÓN</t>
  </si>
  <si>
    <t>BOLETÍN 3ª EVALUACIÓN</t>
  </si>
  <si>
    <t>CALIFICACIÓN FINAL DEL RA1 SOBRE 10</t>
  </si>
  <si>
    <t>PESO DEL RA1 SOBRE 100%</t>
  </si>
  <si>
    <t>PESO DEL RA2 SOBRE 100%</t>
  </si>
  <si>
    <t>CALIFICACIÓN FINAL DEL RA2 SOBRE 10</t>
  </si>
  <si>
    <t>CALIFICACIÓN FINAL DEL RA3 SOBRE 10</t>
  </si>
  <si>
    <t>PESO DEL RA3 SOBRE 100%</t>
  </si>
  <si>
    <t>PESO DEL RA4 SOBRE 100%</t>
  </si>
  <si>
    <t>CALIFICACIÓN FINAL DEL RA4 SOBRE 10</t>
  </si>
  <si>
    <t>PESO DEL RA5 SOBRE 100%</t>
  </si>
  <si>
    <t>CALIFICACIÓN FINAL DEL RA5 SOBRE 10</t>
  </si>
  <si>
    <t>PESO DEL RA6 SOBRE 100%</t>
  </si>
  <si>
    <t>CALIFICACIÓN FINAL DEL RA6 SOBRE 10</t>
  </si>
  <si>
    <t>PESO DEL RA7 SOBRE 100%</t>
  </si>
  <si>
    <t>CALIFICACIÓN FINAL DEL RA7 SOBRE 10</t>
  </si>
  <si>
    <t>PESO DEL RA8 SOBRE 100%</t>
  </si>
  <si>
    <t>CALIFICACIÓN FINAL DEL RA8 SOBRE 10</t>
  </si>
  <si>
    <t>PESO DEL RA9 SOBRE 100%</t>
  </si>
  <si>
    <t>CALIFICACIÓN FINAL DEL RA9 SOBRE 10</t>
  </si>
  <si>
    <t>PESO DEL RA10 SOBRE 100%</t>
  </si>
  <si>
    <t>CALIFICACIÓN FINAL DEL RA10 SOBRE 10</t>
  </si>
  <si>
    <t>RA1 CALIFICACIÓN 1ª</t>
  </si>
  <si>
    <t>RA1 CALIFICACIÓN 2ª</t>
  </si>
  <si>
    <t>RA1 CALIFICACIÓN 3ª</t>
  </si>
  <si>
    <t>RA2 CALIFICACIÓN 1ª</t>
  </si>
  <si>
    <t>RA2 CALIFICACIÓN 2ª</t>
  </si>
  <si>
    <t>RA3 CALIFICACIÓN 3ª</t>
  </si>
  <si>
    <t>RA3 CALIFICACIÓN 1ª</t>
  </si>
  <si>
    <t>RA3 CALIFICACIÓN 2ª</t>
  </si>
  <si>
    <t>RA2 CALIFICACIÓN 3ª</t>
  </si>
  <si>
    <t>RA4 CALIFICACIÓN 1ª</t>
  </si>
  <si>
    <t>RA4 CALIFICACIÓN 2ª</t>
  </si>
  <si>
    <t>RA4 CALIFICACIÓN 3ª</t>
  </si>
  <si>
    <t>RA5 CALIFICACIÓN 1ª</t>
  </si>
  <si>
    <t>RA5 CALIFICACIÓN 2ª</t>
  </si>
  <si>
    <t>RA5 CALIFICACIÓN 3ª</t>
  </si>
  <si>
    <t>RA6 CALIFICACIÓN 1ª</t>
  </si>
  <si>
    <t>RA6 CALIFICACIÓN 2ª</t>
  </si>
  <si>
    <t>RA6 CALIFICACIÓN 3ª</t>
  </si>
  <si>
    <t>RA7 CALIFICACIÓN 1ª</t>
  </si>
  <si>
    <t>RA7 CALIFICACIÓN 2ª</t>
  </si>
  <si>
    <t>RA7 CALIFICACIÓN 3ª</t>
  </si>
  <si>
    <t>RA8 CALIFICACIÓN 1ª</t>
  </si>
  <si>
    <t>RA8 CALIFICACIÓN 2ª</t>
  </si>
  <si>
    <t>RA8 CALIFICACIÓN 3ª</t>
  </si>
  <si>
    <t>RA9 CALIFICACIÓN 1ª</t>
  </si>
  <si>
    <t>RA9 CALIFICACIÓN 2ª</t>
  </si>
  <si>
    <t>RA9 CALIFICACIÓN 3ª</t>
  </si>
  <si>
    <t>RA10 CALIFICACIÓN 1ª</t>
  </si>
  <si>
    <t>RA10 CALIFICACIÓN 2ª</t>
  </si>
  <si>
    <t>RA10 CALIFICACIÓN 3ª</t>
  </si>
  <si>
    <t>EVALUACIONES PARCIALES:</t>
  </si>
  <si>
    <t>BOLETÍN FINAL</t>
  </si>
  <si>
    <t>CE TRABAJADOS (poner 1)</t>
  </si>
  <si>
    <t>CE TRABAJADOS (poner 2)</t>
  </si>
  <si>
    <t>CE TRABAJADOS (poner 3)</t>
  </si>
  <si>
    <t>EVALUACIÓN FINAL EXTRAORDINARIA:</t>
  </si>
  <si>
    <t>OBSERVACIONES</t>
  </si>
  <si>
    <r>
      <rPr>
        <b/>
        <sz val="11"/>
        <rFont val="Calibri"/>
        <family val="2"/>
        <scheme val="minor"/>
      </rPr>
      <t>RA1.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</si>
  <si>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rFont val="Calibri"/>
        <family val="2"/>
        <scheme val="minor"/>
      </rPr>
      <t>RA2.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</si>
  <si>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RA3. </t>
  </si>
  <si>
    <t xml:space="preserve">RA4. </t>
  </si>
  <si>
    <t xml:space="preserve">RA5. </t>
  </si>
  <si>
    <t xml:space="preserve">RA6. </t>
  </si>
  <si>
    <t xml:space="preserve">RA7. </t>
  </si>
  <si>
    <t xml:space="preserve">RA8. </t>
  </si>
  <si>
    <t xml:space="preserve">RA9. </t>
  </si>
  <si>
    <t xml:space="preserve">RA10. </t>
  </si>
  <si>
    <t>%CE</t>
  </si>
  <si>
    <t>Instrumentos de Evaluación</t>
  </si>
  <si>
    <t>Instrumentos de  Evaluación</t>
  </si>
  <si>
    <t>EVALUACIÓN DEL MÓDULO: DOTACIÓN SANITARIA (0054)</t>
  </si>
  <si>
    <t>Actividades</t>
  </si>
  <si>
    <t>Prueba teórica</t>
  </si>
  <si>
    <t>g) Se han clasificado los medios y procedimientos de prevención y protección en función de los factores y situaciones de riesgo laboral en su ámbito de trabajo</t>
  </si>
  <si>
    <t>h) Se han interpretado las señales de protección y las normas de seguridad e higiene</t>
  </si>
  <si>
    <t>i) Se han clasificado los tipos de transporte sanitario (también en relación a otros factores no asistenciales)</t>
  </si>
  <si>
    <t>Prueba escrita teórica</t>
  </si>
  <si>
    <t>Prueba escrita práctica</t>
  </si>
  <si>
    <t>Cuaderno de trabajo/ Actividades en aula virtual</t>
  </si>
  <si>
    <t>Trabajo individual materiales</t>
  </si>
  <si>
    <t>k) Se ha identificado la dotación de material sanitario y el uso de los mismos</t>
  </si>
  <si>
    <t>Cuaderno trabajo/actividades</t>
  </si>
  <si>
    <t>FFE</t>
  </si>
  <si>
    <t>b) Se ha clasificado la dotación material del vehículo, según el nivel asistencial y el plan de mantenimiento del mismo</t>
  </si>
  <si>
    <t>Prueba escrita</t>
  </si>
  <si>
    <t>Cuaderno de trabajo</t>
  </si>
  <si>
    <t>Actividades prácticas</t>
  </si>
  <si>
    <t>Actividades teórico- prácticas</t>
  </si>
  <si>
    <t>d) Se ha comprobado la caducidad de los fármacos, material fungible y material de cura, retirando lo caducado</t>
  </si>
  <si>
    <t>e) Se han identificado las necesidades de reposición</t>
  </si>
  <si>
    <t>f) Se han cumplimentado las órdenes de pedido, precisando el tipo de material, el agente y la unidad o empresa suministradora</t>
  </si>
  <si>
    <t>g) Se ha efectuado la reposición de acuerdo a las condiciones de conservación del material, según sus características y necesidades de almacenamiento</t>
  </si>
  <si>
    <t>h) Se ha utilizado la aplicación informática para la gestión del almacén</t>
  </si>
  <si>
    <t>i) Se ha justificado la optimización de recursos materiales</t>
  </si>
  <si>
    <t>j) Se han diferenciado los principales sistemas de almacenaje tanto de materiales como de medicamentos</t>
  </si>
  <si>
    <t>a) Se han definido las distintas situaciones de emergencia que requieren material sanitario en la preparación logística</t>
  </si>
  <si>
    <t>b) Se han identificado los documentos de control de las existencias de almacén</t>
  </si>
  <si>
    <t>c) Se ha asociado cada tipo de documento al objetivo que desempeña en el funcionamiento del almacén</t>
  </si>
  <si>
    <t>Trabajo grupal</t>
  </si>
  <si>
    <t>a) Se han interpretado las instrucciones de los fabricantes en relación a equipos electromédicos.</t>
  </si>
  <si>
    <t>c) Se ha clasificado la dotación material del vehículo, según el nivel asistencial y el plan de mantenimiento del mismo.</t>
  </si>
  <si>
    <t>d) Se ha verificado la funcionalidad de los sistemas de comunicaciones.</t>
  </si>
  <si>
    <t>e) Se han aplicado las instrucciones de los fabricantes relativas al mantenimiento básico de la dotación.</t>
  </si>
  <si>
    <t>f) Se ha demostrado autonomía en la resolución de contingencias relacionadas con el funcionamiento de los equipos.</t>
  </si>
  <si>
    <t>Cuaderno de trabajo/actividades</t>
  </si>
  <si>
    <t>Prueba práctica</t>
  </si>
  <si>
    <t>Prueba teórico-práctica</t>
  </si>
  <si>
    <t>a) Se han clasificado los procedimientos de limpieza, desinfección y esterilización.</t>
  </si>
  <si>
    <t>b) Se han relacionado los procedimientos de limpieza, desinfección y esterilización con su aplicación sobre los distintos tipos de material.</t>
  </si>
  <si>
    <t>c) Se han preparado las soluciones para la limpieza y desinfección del material, según el tipo y características del mismo.</t>
  </si>
  <si>
    <t>d) Se ha realizado la limpieza, desinfección y esterilización del material sanitario y del habitáculo asistencial y no asistencial.</t>
  </si>
  <si>
    <t>e) Se han eliminado los residuos orgánicos e inorgánicos derivados de la actividad sanitaria.</t>
  </si>
  <si>
    <t>f) Se han utilizado contenedores correspondientes al tipo de residuos</t>
  </si>
  <si>
    <t>g) Se ha organizado, verificado y colocado el material del vehículo al terminar la limpieza, desinfección y esterilización del mismo</t>
  </si>
  <si>
    <t>Cuaderno trabajo/Actividades</t>
  </si>
  <si>
    <t>a) Se han identificado los tipos de documentos clínicos y no clínicos.</t>
  </si>
  <si>
    <t>b) Se ha identificado la función y cauces de tramitación de los documentos clínicos.</t>
  </si>
  <si>
    <t>c) Se ha identificado el informe de asistencia de la realización de maniobras de soporte vital básico con la información que debe incluir.</t>
  </si>
  <si>
    <t>d) Se ha identificado la documentación preceptiva (formularios, partes de asistencia, autorizaciones y permisos legales, entre otros) del vehículo.</t>
  </si>
  <si>
    <t>e) Se ha valorado la importancia de la documentación como elemento clave de la trazabilidad del proceso de asistencia.</t>
  </si>
  <si>
    <t>f) Se ha identificado la necesidad de documentos intercentros y conoce su tramitación.</t>
  </si>
  <si>
    <t>DENOMINACIÓN DEL CICLO FORMATIVO: CFGM TÉCNICO EN EMERGENCIAS SANITARIAS</t>
  </si>
  <si>
    <t>Alumno/a: FERNÁNDEZ GÓMEZ,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</si>
</sst>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FDC77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EE2B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F3FA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center" vertical="center"/>
    </xf>
    <xf numFmtId="0" fontId="0" fillId="3" borderId="6" xfId="0" applyFill="1" applyBorder="1" applyProtection="1">
      <protection locked="0"/>
    </xf>
    <xf numFmtId="0" fontId="0" fillId="27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3" borderId="2" xfId="0" applyFill="1" applyBorder="1" applyProtection="1">
      <protection locked="0"/>
    </xf>
    <xf numFmtId="0" fontId="0" fillId="0" borderId="17" xfId="0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5" xfId="0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5" borderId="7" xfId="0" applyFont="1" applyFill="1" applyBorder="1" applyProtection="1">
      <protection locked="0"/>
    </xf>
    <xf numFmtId="0" fontId="1" fillId="13" borderId="3" xfId="0" applyFont="1" applyFill="1" applyBorder="1" applyAlignment="1" applyProtection="1">
      <alignment vertical="top" wrapText="1"/>
      <protection locked="0"/>
    </xf>
    <xf numFmtId="0" fontId="4" fillId="5" borderId="4" xfId="0" applyFont="1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5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Protection="1">
      <protection locked="0"/>
    </xf>
    <xf numFmtId="0" fontId="1" fillId="7" borderId="3" xfId="0" applyFont="1" applyFill="1" applyBorder="1" applyProtection="1">
      <protection locked="0"/>
    </xf>
    <xf numFmtId="0" fontId="4" fillId="7" borderId="4" xfId="0" applyFont="1" applyFill="1" applyBorder="1" applyProtection="1">
      <protection locked="0"/>
    </xf>
    <xf numFmtId="0" fontId="0" fillId="7" borderId="0" xfId="0" applyFill="1" applyProtection="1">
      <protection locked="0"/>
    </xf>
    <xf numFmtId="0" fontId="0" fillId="7" borderId="5" xfId="0" applyFill="1" applyBorder="1" applyProtection="1">
      <protection locked="0"/>
    </xf>
    <xf numFmtId="0" fontId="0" fillId="7" borderId="10" xfId="0" applyFill="1" applyBorder="1" applyAlignment="1" applyProtection="1">
      <alignment horizontal="center" vertical="center"/>
      <protection locked="0"/>
    </xf>
    <xf numFmtId="0" fontId="4" fillId="9" borderId="2" xfId="0" applyFont="1" applyFill="1" applyBorder="1" applyProtection="1">
      <protection locked="0"/>
    </xf>
    <xf numFmtId="0" fontId="1" fillId="9" borderId="3" xfId="0" applyFont="1" applyFill="1" applyBorder="1" applyProtection="1">
      <protection locked="0"/>
    </xf>
    <xf numFmtId="0" fontId="4" fillId="9" borderId="4" xfId="0" applyFont="1" applyFill="1" applyBorder="1" applyProtection="1">
      <protection locked="0"/>
    </xf>
    <xf numFmtId="0" fontId="0" fillId="9" borderId="0" xfId="0" applyFill="1" applyProtection="1">
      <protection locked="0"/>
    </xf>
    <xf numFmtId="0" fontId="0" fillId="9" borderId="5" xfId="0" applyFill="1" applyBorder="1" applyProtection="1">
      <protection locked="0"/>
    </xf>
    <xf numFmtId="0" fontId="4" fillId="9" borderId="6" xfId="0" applyFont="1" applyFill="1" applyBorder="1" applyProtection="1">
      <protection locked="0"/>
    </xf>
    <xf numFmtId="0" fontId="0" fillId="9" borderId="6" xfId="0" applyFill="1" applyBorder="1" applyProtection="1">
      <protection locked="0"/>
    </xf>
    <xf numFmtId="0" fontId="0" fillId="9" borderId="10" xfId="0" applyFill="1" applyBorder="1" applyAlignment="1" applyProtection="1">
      <alignment horizontal="center" vertical="center"/>
      <protection locked="0"/>
    </xf>
    <xf numFmtId="0" fontId="5" fillId="9" borderId="6" xfId="0" applyFont="1" applyFill="1" applyBorder="1" applyProtection="1">
      <protection locked="0"/>
    </xf>
    <xf numFmtId="0" fontId="4" fillId="21" borderId="2" xfId="0" applyFont="1" applyFill="1" applyBorder="1" applyProtection="1">
      <protection locked="0"/>
    </xf>
    <xf numFmtId="0" fontId="1" fillId="21" borderId="3" xfId="0" applyFont="1" applyFill="1" applyBorder="1" applyProtection="1">
      <protection locked="0"/>
    </xf>
    <xf numFmtId="0" fontId="4" fillId="21" borderId="4" xfId="0" applyFont="1" applyFill="1" applyBorder="1" applyProtection="1">
      <protection locked="0"/>
    </xf>
    <xf numFmtId="0" fontId="0" fillId="21" borderId="0" xfId="0" applyFill="1" applyProtection="1">
      <protection locked="0"/>
    </xf>
    <xf numFmtId="0" fontId="0" fillId="21" borderId="5" xfId="0" applyFill="1" applyBorder="1" applyProtection="1">
      <protection locked="0"/>
    </xf>
    <xf numFmtId="0" fontId="4" fillId="21" borderId="6" xfId="0" applyFont="1" applyFill="1" applyBorder="1" applyProtection="1">
      <protection locked="0"/>
    </xf>
    <xf numFmtId="0" fontId="0" fillId="21" borderId="6" xfId="0" applyFill="1" applyBorder="1" applyProtection="1">
      <protection locked="0"/>
    </xf>
    <xf numFmtId="0" fontId="0" fillId="21" borderId="10" xfId="0" applyFill="1" applyBorder="1" applyAlignment="1" applyProtection="1">
      <alignment horizontal="center" vertical="center"/>
      <protection locked="0"/>
    </xf>
    <xf numFmtId="0" fontId="5" fillId="21" borderId="6" xfId="0" applyFont="1" applyFill="1" applyBorder="1" applyProtection="1">
      <protection locked="0"/>
    </xf>
    <xf numFmtId="0" fontId="0" fillId="21" borderId="8" xfId="0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1" fillId="3" borderId="3" xfId="0" applyFont="1" applyFill="1" applyBorder="1" applyProtection="1">
      <protection locked="0"/>
    </xf>
    <xf numFmtId="0" fontId="4" fillId="3" borderId="4" xfId="0" applyFont="1" applyFill="1" applyBorder="1" applyProtection="1">
      <protection locked="0"/>
    </xf>
    <xf numFmtId="0" fontId="4" fillId="22" borderId="2" xfId="0" applyFont="1" applyFill="1" applyBorder="1" applyProtection="1">
      <protection locked="0"/>
    </xf>
    <xf numFmtId="0" fontId="1" fillId="22" borderId="3" xfId="0" applyFont="1" applyFill="1" applyBorder="1" applyProtection="1">
      <protection locked="0"/>
    </xf>
    <xf numFmtId="0" fontId="4" fillId="22" borderId="4" xfId="0" applyFont="1" applyFill="1" applyBorder="1" applyProtection="1">
      <protection locked="0"/>
    </xf>
    <xf numFmtId="0" fontId="0" fillId="22" borderId="0" xfId="0" applyFill="1" applyProtection="1">
      <protection locked="0"/>
    </xf>
    <xf numFmtId="0" fontId="0" fillId="22" borderId="5" xfId="0" applyFill="1" applyBorder="1" applyProtection="1">
      <protection locked="0"/>
    </xf>
    <xf numFmtId="0" fontId="4" fillId="22" borderId="6" xfId="0" applyFont="1" applyFill="1" applyBorder="1" applyProtection="1">
      <protection locked="0"/>
    </xf>
    <xf numFmtId="0" fontId="0" fillId="22" borderId="6" xfId="0" applyFill="1" applyBorder="1" applyProtection="1">
      <protection locked="0"/>
    </xf>
    <xf numFmtId="0" fontId="0" fillId="22" borderId="10" xfId="0" applyFill="1" applyBorder="1" applyAlignment="1" applyProtection="1">
      <alignment horizontal="center" vertical="center"/>
      <protection locked="0"/>
    </xf>
    <xf numFmtId="0" fontId="0" fillId="22" borderId="8" xfId="0" applyFill="1" applyBorder="1" applyProtection="1">
      <protection locked="0"/>
    </xf>
    <xf numFmtId="0" fontId="4" fillId="23" borderId="2" xfId="0" applyFont="1" applyFill="1" applyBorder="1" applyProtection="1">
      <protection locked="0"/>
    </xf>
    <xf numFmtId="0" fontId="1" fillId="23" borderId="3" xfId="0" applyFont="1" applyFill="1" applyBorder="1" applyProtection="1">
      <protection locked="0"/>
    </xf>
    <xf numFmtId="0" fontId="4" fillId="23" borderId="4" xfId="0" applyFont="1" applyFill="1" applyBorder="1" applyProtection="1">
      <protection locked="0"/>
    </xf>
    <xf numFmtId="0" fontId="0" fillId="23" borderId="0" xfId="0" applyFill="1" applyProtection="1">
      <protection locked="0"/>
    </xf>
    <xf numFmtId="0" fontId="0" fillId="23" borderId="5" xfId="0" applyFill="1" applyBorder="1" applyProtection="1">
      <protection locked="0"/>
    </xf>
    <xf numFmtId="0" fontId="4" fillId="23" borderId="6" xfId="0" applyFont="1" applyFill="1" applyBorder="1" applyProtection="1">
      <protection locked="0"/>
    </xf>
    <xf numFmtId="0" fontId="0" fillId="23" borderId="6" xfId="0" applyFill="1" applyBorder="1" applyProtection="1">
      <protection locked="0"/>
    </xf>
    <xf numFmtId="0" fontId="0" fillId="23" borderId="10" xfId="0" applyFill="1" applyBorder="1" applyAlignment="1" applyProtection="1">
      <alignment horizontal="center" vertical="center"/>
      <protection locked="0"/>
    </xf>
    <xf numFmtId="0" fontId="5" fillId="23" borderId="6" xfId="0" applyFont="1" applyFill="1" applyBorder="1" applyProtection="1">
      <protection locked="0"/>
    </xf>
    <xf numFmtId="0" fontId="4" fillId="24" borderId="2" xfId="0" applyFont="1" applyFill="1" applyBorder="1" applyProtection="1">
      <protection locked="0"/>
    </xf>
    <xf numFmtId="0" fontId="1" fillId="24" borderId="3" xfId="0" applyFont="1" applyFill="1" applyBorder="1" applyProtection="1">
      <protection locked="0"/>
    </xf>
    <xf numFmtId="0" fontId="4" fillId="24" borderId="4" xfId="0" applyFont="1" applyFill="1" applyBorder="1" applyProtection="1">
      <protection locked="0"/>
    </xf>
    <xf numFmtId="0" fontId="0" fillId="24" borderId="0" xfId="0" applyFill="1" applyProtection="1">
      <protection locked="0"/>
    </xf>
    <xf numFmtId="0" fontId="0" fillId="24" borderId="5" xfId="0" applyFill="1" applyBorder="1" applyProtection="1">
      <protection locked="0"/>
    </xf>
    <xf numFmtId="0" fontId="4" fillId="24" borderId="6" xfId="0" applyFont="1" applyFill="1" applyBorder="1" applyProtection="1">
      <protection locked="0"/>
    </xf>
    <xf numFmtId="0" fontId="0" fillId="24" borderId="6" xfId="0" applyFill="1" applyBorder="1" applyProtection="1">
      <protection locked="0"/>
    </xf>
    <xf numFmtId="0" fontId="0" fillId="24" borderId="10" xfId="0" applyFill="1" applyBorder="1" applyAlignment="1" applyProtection="1">
      <alignment horizontal="center" vertical="center"/>
      <protection locked="0"/>
    </xf>
    <xf numFmtId="0" fontId="5" fillId="24" borderId="6" xfId="0" applyFont="1" applyFill="1" applyBorder="1" applyProtection="1">
      <protection locked="0"/>
    </xf>
    <xf numFmtId="0" fontId="0" fillId="24" borderId="8" xfId="0" applyFill="1" applyBorder="1" applyProtection="1">
      <protection locked="0"/>
    </xf>
    <xf numFmtId="0" fontId="4" fillId="25" borderId="2" xfId="0" applyFont="1" applyFill="1" applyBorder="1" applyProtection="1">
      <protection locked="0"/>
    </xf>
    <xf numFmtId="0" fontId="1" fillId="25" borderId="3" xfId="0" applyFont="1" applyFill="1" applyBorder="1" applyProtection="1">
      <protection locked="0"/>
    </xf>
    <xf numFmtId="0" fontId="4" fillId="25" borderId="4" xfId="0" applyFont="1" applyFill="1" applyBorder="1" applyProtection="1">
      <protection locked="0"/>
    </xf>
    <xf numFmtId="0" fontId="0" fillId="25" borderId="0" xfId="0" applyFill="1" applyProtection="1">
      <protection locked="0"/>
    </xf>
    <xf numFmtId="0" fontId="0" fillId="25" borderId="5" xfId="0" applyFill="1" applyBorder="1" applyProtection="1">
      <protection locked="0"/>
    </xf>
    <xf numFmtId="0" fontId="4" fillId="25" borderId="6" xfId="0" applyFont="1" applyFill="1" applyBorder="1" applyProtection="1">
      <protection locked="0"/>
    </xf>
    <xf numFmtId="0" fontId="0" fillId="25" borderId="6" xfId="0" applyFill="1" applyBorder="1" applyProtection="1">
      <protection locked="0"/>
    </xf>
    <xf numFmtId="0" fontId="0" fillId="25" borderId="10" xfId="0" applyFill="1" applyBorder="1" applyAlignment="1" applyProtection="1">
      <alignment horizontal="center" vertical="center"/>
      <protection locked="0"/>
    </xf>
    <xf numFmtId="0" fontId="5" fillId="25" borderId="6" xfId="0" applyFont="1" applyFill="1" applyBorder="1" applyProtection="1">
      <protection locked="0"/>
    </xf>
    <xf numFmtId="0" fontId="1" fillId="3" borderId="0" xfId="0" applyFont="1" applyFill="1" applyAlignment="1" applyProtection="1">
      <alignment horizontal="right" vertical="center"/>
      <protection locked="0"/>
    </xf>
    <xf numFmtId="0" fontId="1" fillId="3" borderId="3" xfId="0" applyFont="1" applyFill="1" applyBorder="1" applyAlignment="1" applyProtection="1">
      <alignment vertical="top" wrapText="1"/>
      <protection locked="0"/>
    </xf>
    <xf numFmtId="0" fontId="1" fillId="5" borderId="0" xfId="0" applyFont="1" applyFill="1" applyAlignment="1" applyProtection="1">
      <alignment horizontal="right" vertical="center"/>
      <protection locked="0"/>
    </xf>
    <xf numFmtId="0" fontId="6" fillId="7" borderId="2" xfId="0" applyFont="1" applyFill="1" applyBorder="1" applyAlignment="1" applyProtection="1">
      <alignment horizontal="right" vertical="center"/>
      <protection locked="0"/>
    </xf>
    <xf numFmtId="0" fontId="6" fillId="7" borderId="0" xfId="0" applyFont="1" applyFill="1" applyAlignment="1" applyProtection="1">
      <alignment horizontal="right" vertical="center"/>
      <protection locked="0"/>
    </xf>
    <xf numFmtId="0" fontId="6" fillId="19" borderId="2" xfId="0" applyFont="1" applyFill="1" applyBorder="1" applyAlignment="1" applyProtection="1">
      <alignment horizontal="right" vertical="center"/>
      <protection locked="0"/>
    </xf>
    <xf numFmtId="0" fontId="6" fillId="19" borderId="0" xfId="0" applyFont="1" applyFill="1" applyAlignment="1" applyProtection="1">
      <alignment horizontal="right" vertical="center"/>
      <protection locked="0"/>
    </xf>
    <xf numFmtId="0" fontId="6" fillId="21" borderId="2" xfId="0" applyFont="1" applyFill="1" applyBorder="1" applyAlignment="1" applyProtection="1">
      <alignment horizontal="right" vertical="center"/>
      <protection locked="0"/>
    </xf>
    <xf numFmtId="0" fontId="6" fillId="21" borderId="0" xfId="0" applyFont="1" applyFill="1" applyAlignment="1" applyProtection="1">
      <alignment horizontal="right" vertical="center"/>
      <protection locked="0"/>
    </xf>
    <xf numFmtId="0" fontId="6" fillId="12" borderId="2" xfId="0" applyFont="1" applyFill="1" applyBorder="1" applyAlignment="1" applyProtection="1">
      <alignment horizontal="right" vertical="center"/>
      <protection locked="0"/>
    </xf>
    <xf numFmtId="0" fontId="6" fillId="12" borderId="0" xfId="0" applyFont="1" applyFill="1" applyAlignment="1" applyProtection="1">
      <alignment horizontal="right" vertical="center"/>
      <protection locked="0"/>
    </xf>
    <xf numFmtId="0" fontId="6" fillId="13" borderId="2" xfId="0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Alignment="1" applyProtection="1">
      <alignment horizontal="right" vertical="center"/>
      <protection locked="0"/>
    </xf>
    <xf numFmtId="0" fontId="6" fillId="23" borderId="2" xfId="0" applyFont="1" applyFill="1" applyBorder="1" applyAlignment="1" applyProtection="1">
      <alignment horizontal="right" vertical="center"/>
      <protection locked="0"/>
    </xf>
    <xf numFmtId="0" fontId="6" fillId="23" borderId="0" xfId="0" applyFont="1" applyFill="1" applyAlignment="1" applyProtection="1">
      <alignment horizontal="right" vertical="center"/>
      <protection locked="0"/>
    </xf>
    <xf numFmtId="0" fontId="6" fillId="24" borderId="2" xfId="0" applyFont="1" applyFill="1" applyBorder="1" applyAlignment="1" applyProtection="1">
      <alignment horizontal="right" vertical="center"/>
      <protection locked="0"/>
    </xf>
    <xf numFmtId="0" fontId="6" fillId="24" borderId="0" xfId="0" applyFont="1" applyFill="1" applyAlignment="1" applyProtection="1">
      <alignment horizontal="right" vertical="center"/>
      <protection locked="0"/>
    </xf>
    <xf numFmtId="0" fontId="6" fillId="25" borderId="2" xfId="0" applyFont="1" applyFill="1" applyBorder="1" applyAlignment="1" applyProtection="1">
      <alignment horizontal="right" vertical="center"/>
      <protection locked="0"/>
    </xf>
    <xf numFmtId="0" fontId="6" fillId="25" borderId="0" xfId="0" applyFont="1" applyFill="1" applyAlignment="1" applyProtection="1">
      <alignment horizontal="right" vertical="center"/>
      <protection locked="0"/>
    </xf>
    <xf numFmtId="0" fontId="0" fillId="27" borderId="0" xfId="0" applyFill="1" applyAlignment="1" applyProtection="1">
      <alignment horizontal="center" vertical="center"/>
      <protection locked="0"/>
    </xf>
    <xf numFmtId="0" fontId="1" fillId="27" borderId="0" xfId="0" applyFont="1" applyFill="1" applyAlignment="1" applyProtection="1">
      <alignment horizontal="center" vertical="center"/>
      <protection locked="0"/>
    </xf>
    <xf numFmtId="164" fontId="0" fillId="27" borderId="0" xfId="0" applyNumberFormat="1" applyFill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15" xfId="0" applyBorder="1" applyAlignment="1">
      <alignment horizontal="center" vertical="center"/>
    </xf>
    <xf numFmtId="164" fontId="0" fillId="27" borderId="15" xfId="0" applyNumberFormat="1" applyFill="1" applyBorder="1" applyAlignment="1">
      <alignment horizontal="center" vertical="center"/>
    </xf>
    <xf numFmtId="164" fontId="0" fillId="27" borderId="0" xfId="0" applyNumberFormat="1" applyFill="1" applyAlignment="1">
      <alignment horizontal="center" vertical="center"/>
    </xf>
    <xf numFmtId="164" fontId="0" fillId="27" borderId="0" xfId="0" applyNumberFormat="1" applyFill="1"/>
    <xf numFmtId="0" fontId="0" fillId="27" borderId="0" xfId="0" applyFill="1"/>
    <xf numFmtId="0" fontId="0" fillId="0" borderId="0" xfId="0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2" fontId="0" fillId="4" borderId="18" xfId="0" applyNumberFormat="1" applyFill="1" applyBorder="1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2" fontId="0" fillId="6" borderId="18" xfId="0" applyNumberFormat="1" applyFill="1" applyBorder="1"/>
    <xf numFmtId="2" fontId="0" fillId="0" borderId="17" xfId="0" applyNumberFormat="1" applyBorder="1" applyAlignment="1">
      <alignment horizontal="center" vertical="center"/>
    </xf>
    <xf numFmtId="2" fontId="0" fillId="8" borderId="18" xfId="0" applyNumberFormat="1" applyFill="1" applyBorder="1"/>
    <xf numFmtId="2" fontId="0" fillId="10" borderId="18" xfId="0" applyNumberFormat="1" applyFill="1" applyBorder="1" applyAlignment="1">
      <alignment horizontal="right"/>
    </xf>
    <xf numFmtId="2" fontId="0" fillId="21" borderId="18" xfId="0" applyNumberFormat="1" applyFill="1" applyBorder="1"/>
    <xf numFmtId="2" fontId="0" fillId="26" borderId="18" xfId="0" applyNumberFormat="1" applyFill="1" applyBorder="1" applyAlignment="1">
      <alignment horizontal="right"/>
    </xf>
    <xf numFmtId="2" fontId="0" fillId="16" borderId="18" xfId="0" applyNumberFormat="1" applyFill="1" applyBorder="1"/>
    <xf numFmtId="2" fontId="0" fillId="23" borderId="18" xfId="0" applyNumberFormat="1" applyFill="1" applyBorder="1" applyAlignment="1">
      <alignment horizontal="right"/>
    </xf>
    <xf numFmtId="2" fontId="0" fillId="24" borderId="18" xfId="0" applyNumberFormat="1" applyFill="1" applyBorder="1"/>
    <xf numFmtId="2" fontId="0" fillId="25" borderId="18" xfId="0" applyNumberFormat="1" applyFill="1" applyBorder="1" applyAlignment="1">
      <alignment horizontal="right"/>
    </xf>
    <xf numFmtId="0" fontId="0" fillId="14" borderId="0" xfId="0" applyFill="1" applyAlignment="1">
      <alignment horizontal="center" vertical="center"/>
    </xf>
    <xf numFmtId="0" fontId="1" fillId="27" borderId="0" xfId="0" applyFont="1" applyFill="1" applyAlignment="1">
      <alignment horizontal="right" vertical="center"/>
    </xf>
    <xf numFmtId="2" fontId="1" fillId="0" borderId="12" xfId="0" applyNumberFormat="1" applyFont="1" applyBorder="1" applyAlignment="1">
      <alignment horizontal="center" vertical="center"/>
    </xf>
    <xf numFmtId="0" fontId="0" fillId="17" borderId="0" xfId="0" applyFill="1"/>
    <xf numFmtId="0" fontId="0" fillId="27" borderId="0" xfId="0" applyFill="1" applyAlignment="1">
      <alignment horizontal="center" vertical="center"/>
    </xf>
    <xf numFmtId="2" fontId="0" fillId="27" borderId="6" xfId="0" applyNumberForma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7" borderId="6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22" xfId="0" applyFill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16" borderId="6" xfId="0" applyFont="1" applyFill="1" applyBorder="1"/>
    <xf numFmtId="2" fontId="1" fillId="15" borderId="1" xfId="0" applyNumberFormat="1" applyFont="1" applyFill="1" applyBorder="1" applyAlignment="1">
      <alignment horizontal="center" vertical="center"/>
    </xf>
    <xf numFmtId="0" fontId="9" fillId="0" borderId="15" xfId="0" applyFont="1" applyBorder="1" applyAlignment="1" applyProtection="1">
      <alignment horizontal="right" vertical="center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0" fillId="27" borderId="0" xfId="0" applyFill="1" applyAlignment="1">
      <alignment vertical="center"/>
    </xf>
    <xf numFmtId="0" fontId="0" fillId="0" borderId="0" xfId="0" applyAlignment="1">
      <alignment vertical="center"/>
    </xf>
    <xf numFmtId="0" fontId="3" fillId="11" borderId="6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3" fillId="16" borderId="6" xfId="0" applyFont="1" applyFill="1" applyBorder="1" applyAlignment="1">
      <alignment vertical="center"/>
    </xf>
    <xf numFmtId="0" fontId="1" fillId="11" borderId="6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2" fontId="1" fillId="15" borderId="25" xfId="0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5" xfId="0" applyFont="1" applyFill="1" applyBorder="1"/>
    <xf numFmtId="0" fontId="1" fillId="13" borderId="4" xfId="0" applyFont="1" applyFill="1" applyBorder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5" xfId="0" applyFont="1" applyFill="1" applyBorder="1"/>
    <xf numFmtId="0" fontId="1" fillId="20" borderId="4" xfId="0" applyFont="1" applyFill="1" applyBorder="1"/>
    <xf numFmtId="0" fontId="1" fillId="20" borderId="0" xfId="0" applyFont="1" applyFill="1" applyAlignment="1">
      <alignment horizontal="center"/>
    </xf>
    <xf numFmtId="0" fontId="0" fillId="20" borderId="0" xfId="0" applyFill="1"/>
    <xf numFmtId="0" fontId="1" fillId="20" borderId="5" xfId="0" applyFont="1" applyFill="1" applyBorder="1"/>
    <xf numFmtId="0" fontId="1" fillId="19" borderId="4" xfId="0" applyFont="1" applyFill="1" applyBorder="1"/>
    <xf numFmtId="0" fontId="1" fillId="19" borderId="0" xfId="0" applyFont="1" applyFill="1" applyAlignment="1">
      <alignment horizontal="center"/>
    </xf>
    <xf numFmtId="0" fontId="0" fillId="19" borderId="0" xfId="0" applyFill="1"/>
    <xf numFmtId="0" fontId="1" fillId="19" borderId="5" xfId="0" applyFont="1" applyFill="1" applyBorder="1"/>
    <xf numFmtId="0" fontId="1" fillId="21" borderId="4" xfId="0" applyFont="1" applyFill="1" applyBorder="1"/>
    <xf numFmtId="0" fontId="1" fillId="21" borderId="0" xfId="0" applyFont="1" applyFill="1" applyAlignment="1">
      <alignment horizontal="center"/>
    </xf>
    <xf numFmtId="0" fontId="0" fillId="21" borderId="0" xfId="0" applyFill="1"/>
    <xf numFmtId="0" fontId="1" fillId="21" borderId="5" xfId="0" applyFont="1" applyFill="1" applyBorder="1"/>
    <xf numFmtId="0" fontId="1" fillId="23" borderId="4" xfId="0" applyFont="1" applyFill="1" applyBorder="1"/>
    <xf numFmtId="0" fontId="1" fillId="23" borderId="0" xfId="0" applyFont="1" applyFill="1" applyAlignment="1">
      <alignment horizontal="center"/>
    </xf>
    <xf numFmtId="0" fontId="0" fillId="23" borderId="0" xfId="0" applyFill="1"/>
    <xf numFmtId="0" fontId="1" fillId="23" borderId="5" xfId="0" applyFont="1" applyFill="1" applyBorder="1"/>
    <xf numFmtId="0" fontId="1" fillId="24" borderId="4" xfId="0" applyFont="1" applyFill="1" applyBorder="1"/>
    <xf numFmtId="0" fontId="1" fillId="24" borderId="0" xfId="0" applyFont="1" applyFill="1" applyAlignment="1">
      <alignment horizontal="center"/>
    </xf>
    <xf numFmtId="0" fontId="0" fillId="24" borderId="0" xfId="0" applyFill="1"/>
    <xf numFmtId="0" fontId="1" fillId="24" borderId="5" xfId="0" applyFont="1" applyFill="1" applyBorder="1"/>
    <xf numFmtId="0" fontId="1" fillId="25" borderId="4" xfId="0" applyFont="1" applyFill="1" applyBorder="1"/>
    <xf numFmtId="0" fontId="1" fillId="25" borderId="0" xfId="0" applyFont="1" applyFill="1" applyAlignment="1">
      <alignment horizontal="center"/>
    </xf>
    <xf numFmtId="0" fontId="0" fillId="25" borderId="0" xfId="0" applyFill="1"/>
    <xf numFmtId="0" fontId="1" fillId="25" borderId="5" xfId="0" applyFont="1" applyFill="1" applyBorder="1"/>
    <xf numFmtId="0" fontId="2" fillId="2" borderId="0" xfId="0" applyFont="1" applyFill="1" applyAlignment="1" applyProtection="1">
      <alignment horizontal="left"/>
      <protection locked="0"/>
    </xf>
    <xf numFmtId="10" fontId="0" fillId="12" borderId="6" xfId="1" applyNumberFormat="1" applyFont="1" applyFill="1" applyBorder="1" applyProtection="1">
      <protection locked="0"/>
    </xf>
    <xf numFmtId="10" fontId="0" fillId="29" borderId="6" xfId="1" applyNumberFormat="1" applyFont="1" applyFill="1" applyBorder="1" applyProtection="1">
      <protection locked="0"/>
    </xf>
    <xf numFmtId="10" fontId="0" fillId="30" borderId="6" xfId="1" applyNumberFormat="1" applyFont="1" applyFill="1" applyBorder="1" applyProtection="1">
      <protection locked="0"/>
    </xf>
    <xf numFmtId="10" fontId="0" fillId="31" borderId="6" xfId="1" applyNumberFormat="1" applyFont="1" applyFill="1" applyBorder="1" applyProtection="1">
      <protection locked="0"/>
    </xf>
    <xf numFmtId="10" fontId="0" fillId="18" borderId="6" xfId="1" applyNumberFormat="1" applyFont="1" applyFill="1" applyBorder="1" applyProtection="1">
      <protection locked="0"/>
    </xf>
    <xf numFmtId="10" fontId="0" fillId="32" borderId="6" xfId="1" applyNumberFormat="1" applyFont="1" applyFill="1" applyBorder="1" applyProtection="1">
      <protection locked="0"/>
    </xf>
    <xf numFmtId="10" fontId="0" fillId="33" borderId="6" xfId="1" applyNumberFormat="1" applyFont="1" applyFill="1" applyBorder="1" applyProtection="1">
      <protection locked="0"/>
    </xf>
    <xf numFmtId="10" fontId="0" fillId="34" borderId="6" xfId="1" applyNumberFormat="1" applyFont="1" applyFill="1" applyBorder="1" applyProtection="1">
      <protection locked="0"/>
    </xf>
    <xf numFmtId="10" fontId="1" fillId="28" borderId="12" xfId="1" applyNumberFormat="1" applyFont="1" applyFill="1" applyBorder="1" applyProtection="1">
      <protection locked="0"/>
    </xf>
    <xf numFmtId="10" fontId="0" fillId="27" borderId="0" xfId="1" applyNumberFormat="1" applyFont="1" applyFill="1" applyAlignment="1" applyProtection="1">
      <alignment horizontal="center" vertical="center"/>
    </xf>
    <xf numFmtId="10" fontId="0" fillId="0" borderId="0" xfId="1" applyNumberFormat="1" applyFont="1" applyAlignment="1" applyProtection="1">
      <alignment horizontal="center" vertical="center"/>
    </xf>
    <xf numFmtId="10" fontId="3" fillId="11" borderId="6" xfId="1" applyNumberFormat="1" applyFont="1" applyFill="1" applyBorder="1" applyAlignment="1" applyProtection="1">
      <alignment horizontal="center" vertical="center"/>
    </xf>
    <xf numFmtId="10" fontId="0" fillId="27" borderId="6" xfId="1" applyNumberFormat="1" applyFont="1" applyFill="1" applyBorder="1" applyAlignment="1" applyProtection="1">
      <alignment horizontal="center" vertical="center"/>
    </xf>
    <xf numFmtId="10" fontId="0" fillId="27" borderId="9" xfId="1" applyNumberFormat="1" applyFont="1" applyFill="1" applyBorder="1" applyAlignment="1" applyProtection="1">
      <alignment horizontal="center" vertical="center"/>
    </xf>
    <xf numFmtId="10" fontId="0" fillId="0" borderId="0" xfId="1" applyNumberFormat="1" applyFont="1" applyBorder="1" applyAlignment="1" applyProtection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65" fontId="0" fillId="11" borderId="9" xfId="2" applyNumberFormat="1" applyFont="1" applyFill="1" applyBorder="1" applyAlignment="1" applyProtection="1">
      <alignment horizontal="center" vertical="center"/>
    </xf>
    <xf numFmtId="2" fontId="0" fillId="3" borderId="6" xfId="0" applyNumberFormat="1" applyFill="1" applyBorder="1" applyProtection="1">
      <protection locked="0"/>
    </xf>
    <xf numFmtId="2" fontId="0" fillId="3" borderId="6" xfId="0" applyNumberFormat="1" applyFill="1" applyBorder="1"/>
    <xf numFmtId="2" fontId="0" fillId="5" borderId="6" xfId="0" applyNumberFormat="1" applyFill="1" applyBorder="1"/>
    <xf numFmtId="2" fontId="0" fillId="20" borderId="6" xfId="0" applyNumberFormat="1" applyFill="1" applyBorder="1" applyProtection="1">
      <protection locked="0"/>
    </xf>
    <xf numFmtId="2" fontId="0" fillId="7" borderId="6" xfId="0" applyNumberFormat="1" applyFill="1" applyBorder="1"/>
    <xf numFmtId="2" fontId="0" fillId="19" borderId="6" xfId="0" applyNumberFormat="1" applyFill="1" applyBorder="1" applyProtection="1">
      <protection locked="0"/>
    </xf>
    <xf numFmtId="2" fontId="0" fillId="19" borderId="6" xfId="0" applyNumberFormat="1" applyFill="1" applyBorder="1"/>
    <xf numFmtId="2" fontId="0" fillId="21" borderId="6" xfId="0" applyNumberFormat="1" applyFill="1" applyBorder="1" applyProtection="1">
      <protection locked="0"/>
    </xf>
    <xf numFmtId="2" fontId="0" fillId="21" borderId="6" xfId="0" applyNumberFormat="1" applyFill="1" applyBorder="1"/>
    <xf numFmtId="2" fontId="0" fillId="22" borderId="6" xfId="0" applyNumberFormat="1" applyFill="1" applyBorder="1" applyProtection="1">
      <protection locked="0"/>
    </xf>
    <xf numFmtId="2" fontId="0" fillId="22" borderId="6" xfId="0" applyNumberFormat="1" applyFill="1" applyBorder="1"/>
    <xf numFmtId="2" fontId="0" fillId="23" borderId="6" xfId="0" applyNumberFormat="1" applyFill="1" applyBorder="1" applyProtection="1">
      <protection locked="0"/>
    </xf>
    <xf numFmtId="2" fontId="0" fillId="23" borderId="6" xfId="0" applyNumberFormat="1" applyFill="1" applyBorder="1"/>
    <xf numFmtId="2" fontId="0" fillId="24" borderId="6" xfId="0" applyNumberFormat="1" applyFill="1" applyBorder="1" applyProtection="1">
      <protection locked="0"/>
    </xf>
    <xf numFmtId="2" fontId="0" fillId="24" borderId="6" xfId="0" applyNumberFormat="1" applyFill="1" applyBorder="1"/>
    <xf numFmtId="2" fontId="0" fillId="25" borderId="6" xfId="0" applyNumberFormat="1" applyFill="1" applyBorder="1" applyProtection="1">
      <protection locked="0"/>
    </xf>
    <xf numFmtId="2" fontId="0" fillId="25" borderId="6" xfId="0" applyNumberFormat="1" applyFill="1" applyBorder="1"/>
    <xf numFmtId="0" fontId="1" fillId="27" borderId="12" xfId="0" applyFont="1" applyFill="1" applyBorder="1" applyAlignment="1" applyProtection="1">
      <alignment horizontal="center" vertical="center"/>
    </xf>
    <xf numFmtId="0" fontId="0" fillId="27" borderId="0" xfId="0" applyFill="1" applyAlignment="1" applyProtection="1">
      <alignment horizontal="center" vertical="center"/>
    </xf>
    <xf numFmtId="0" fontId="3" fillId="0" borderId="0" xfId="0" applyFont="1" applyProtection="1"/>
    <xf numFmtId="9" fontId="0" fillId="0" borderId="0" xfId="0" applyNumberFormat="1" applyProtection="1">
      <protection locked="0"/>
    </xf>
    <xf numFmtId="0" fontId="0" fillId="27" borderId="6" xfId="0" applyFill="1" applyBorder="1" applyAlignment="1">
      <alignment horizontal="center" vertical="center"/>
    </xf>
    <xf numFmtId="2" fontId="0" fillId="13" borderId="6" xfId="0" applyNumberFormat="1" applyFill="1" applyBorder="1" applyProtection="1">
      <protection locked="0"/>
    </xf>
    <xf numFmtId="2" fontId="0" fillId="13" borderId="6" xfId="0" applyNumberFormat="1" applyFill="1" applyBorder="1" applyAlignment="1">
      <alignment horizontal="center" vertical="center"/>
    </xf>
    <xf numFmtId="0" fontId="11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2" fontId="1" fillId="27" borderId="1" xfId="0" applyNumberFormat="1" applyFont="1" applyFill="1" applyBorder="1"/>
    <xf numFmtId="165" fontId="0" fillId="11" borderId="9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9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20" borderId="6" xfId="0" applyFill="1" applyBorder="1" applyProtection="1">
      <protection locked="0"/>
    </xf>
    <xf numFmtId="0" fontId="4" fillId="13" borderId="6" xfId="0" applyFont="1" applyFill="1" applyBorder="1" applyProtection="1">
      <protection locked="0"/>
    </xf>
    <xf numFmtId="0" fontId="4" fillId="20" borderId="6" xfId="0" applyFont="1" applyFill="1" applyBorder="1" applyProtection="1">
      <protection locked="0"/>
    </xf>
    <xf numFmtId="10" fontId="0" fillId="36" borderId="6" xfId="1" applyNumberFormat="1" applyFont="1" applyFill="1" applyBorder="1" applyProtection="1">
      <protection locked="0"/>
    </xf>
    <xf numFmtId="10" fontId="0" fillId="35" borderId="6" xfId="1" applyNumberFormat="1" applyFont="1" applyFill="1" applyBorder="1" applyProtection="1">
      <protection locked="0"/>
    </xf>
    <xf numFmtId="0" fontId="0" fillId="27" borderId="20" xfId="0" applyFill="1" applyBorder="1" applyAlignment="1" applyProtection="1">
      <alignment horizontal="left" vertical="top" wrapText="1"/>
      <protection locked="0"/>
    </xf>
    <xf numFmtId="0" fontId="0" fillId="27" borderId="24" xfId="0" applyFill="1" applyBorder="1" applyAlignment="1" applyProtection="1">
      <alignment horizontal="left" vertical="top" wrapText="1"/>
      <protection locked="0"/>
    </xf>
    <xf numFmtId="0" fontId="0" fillId="27" borderId="21" xfId="0" applyFill="1" applyBorder="1" applyAlignment="1" applyProtection="1">
      <alignment horizontal="left" vertical="top" wrapText="1"/>
      <protection locked="0"/>
    </xf>
    <xf numFmtId="0" fontId="0" fillId="27" borderId="26" xfId="0" applyFill="1" applyBorder="1" applyAlignment="1" applyProtection="1">
      <alignment horizontal="left" vertical="top" wrapText="1"/>
      <protection locked="0"/>
    </xf>
    <xf numFmtId="0" fontId="0" fillId="27" borderId="20" xfId="0" applyFill="1" applyBorder="1" applyAlignment="1" applyProtection="1">
      <alignment horizontal="center" vertical="center" wrapText="1"/>
      <protection locked="0"/>
    </xf>
    <xf numFmtId="0" fontId="0" fillId="27" borderId="24" xfId="0" applyFill="1" applyBorder="1" applyAlignment="1" applyProtection="1">
      <alignment horizontal="center" vertical="center" wrapText="1"/>
      <protection locked="0"/>
    </xf>
    <xf numFmtId="0" fontId="0" fillId="27" borderId="21" xfId="0" applyFill="1" applyBorder="1" applyAlignment="1" applyProtection="1">
      <alignment horizontal="center" vertical="center" wrapText="1"/>
      <protection locked="0"/>
    </xf>
    <xf numFmtId="0" fontId="1" fillId="27" borderId="10" xfId="0" applyFont="1" applyFill="1" applyBorder="1" applyAlignment="1">
      <alignment horizontal="right" vertical="center"/>
    </xf>
    <xf numFmtId="0" fontId="1" fillId="27" borderId="11" xfId="0" applyFont="1" applyFill="1" applyBorder="1" applyAlignment="1">
      <alignment horizontal="right" vertical="center"/>
    </xf>
    <xf numFmtId="0" fontId="1" fillId="27" borderId="9" xfId="0" applyFont="1" applyFill="1" applyBorder="1" applyAlignment="1">
      <alignment horizontal="right" vertical="center"/>
    </xf>
    <xf numFmtId="0" fontId="1" fillId="27" borderId="19" xfId="0" applyFont="1" applyFill="1" applyBorder="1" applyAlignment="1">
      <alignment horizontal="right" vertical="center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</cellXfs>
  <cellStyles count="4">
    <cellStyle name="Millares" xfId="2" builtinId="3"/>
    <cellStyle name="Millares 2" xfId="3"/>
    <cellStyle name="Normal" xfId="0" builtinId="0"/>
    <cellStyle name="Porcentaje" xfId="1" builtinId="5"/>
  </cellStyles>
  <dxfs count="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0F3FA"/>
      <color rgb="FFFDC777"/>
      <color rgb="FFFFD9FF"/>
      <color rgb="FFFFFFCC"/>
      <color rgb="FFFEE2BA"/>
      <color rgb="FFFFEFFF"/>
      <color rgb="FFFFFFFF"/>
      <color rgb="FFFCB142"/>
      <color rgb="FFFF97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40"/>
  <sheetViews>
    <sheetView tabSelected="1" zoomScale="70" zoomScaleNormal="70" workbookViewId="0">
      <selection activeCell="M2" sqref="M2:P6"/>
    </sheetView>
  </sheetViews>
  <sheetFormatPr baseColWidth="10" defaultColWidth="10.84375" defaultRowHeight="14.6" x14ac:dyDescent="0.4"/>
  <cols>
    <col min="1" max="1" width="24.3828125" style="4" customWidth="1"/>
    <col min="2" max="2" width="12.84375" style="4" customWidth="1"/>
    <col min="3" max="3" width="6.15234375" style="4" customWidth="1"/>
    <col min="4" max="4" width="7.69140625" style="4" customWidth="1"/>
    <col min="5" max="5" width="146.53515625" style="4" customWidth="1"/>
    <col min="6" max="6" width="9.15234375" style="6" customWidth="1"/>
    <col min="7" max="7" width="80.15234375" style="109" customWidth="1"/>
    <col min="8" max="8" width="5.53515625" style="109" customWidth="1"/>
    <col min="9" max="9" width="13.53515625" style="7" bestFit="1" customWidth="1"/>
    <col min="10" max="10" width="13.53515625" style="109" hidden="1" customWidth="1"/>
    <col min="11" max="11" width="13.53515625" style="1" customWidth="1"/>
    <col min="12" max="12" width="19.3828125" style="124" customWidth="1"/>
    <col min="13" max="13" width="12.23046875" style="7" customWidth="1"/>
    <col min="14" max="14" width="10.84375" style="118" hidden="1" customWidth="1"/>
    <col min="15" max="15" width="13.53515625" style="1" customWidth="1"/>
    <col min="16" max="16" width="19.3828125" style="124" customWidth="1"/>
    <col min="17" max="17" width="11.84375" style="6" customWidth="1"/>
    <col min="18" max="18" width="10.84375" style="118" hidden="1" customWidth="1"/>
    <col min="19" max="19" width="13.53515625" style="1" customWidth="1"/>
    <col min="20" max="20" width="19.3828125" style="124" customWidth="1"/>
    <col min="21" max="21" width="10.84375" style="4"/>
    <col min="22" max="22" width="10.84375" style="155"/>
    <col min="23" max="23" width="11.84375" style="205" bestFit="1" customWidth="1"/>
    <col min="24" max="24" width="10.84375" style="1" hidden="1" customWidth="1"/>
    <col min="25" max="25" width="10.84375" style="1"/>
    <col min="26" max="26" width="10.84375" style="139" customWidth="1"/>
    <col min="27" max="27" width="18.69140625" style="1" customWidth="1"/>
    <col min="28" max="28" width="4.53515625" hidden="1" customWidth="1"/>
    <col min="29" max="29" width="10.84375" style="146"/>
    <col min="30" max="30" width="10.84375" style="4"/>
    <col min="31" max="31" width="10.84375" style="160"/>
    <col min="32" max="32" width="10.84375" style="3"/>
    <col min="33" max="33" width="10.84375" style="109"/>
    <col min="34" max="34" width="17.3828125" style="3" customWidth="1"/>
    <col min="35" max="35" width="10.84375" style="3" hidden="1" customWidth="1"/>
    <col min="36" max="36" width="10.84375" style="3"/>
    <col min="37" max="37" width="66.53515625" customWidth="1"/>
    <col min="38" max="40" width="11.15234375"/>
    <col min="41" max="76" width="10.84375" style="3"/>
    <col min="77" max="16384" width="10.84375" style="4"/>
  </cols>
  <sheetData>
    <row r="1" spans="1:37" ht="30" customHeight="1" thickBot="1" x14ac:dyDescent="0.55000000000000004">
      <c r="A1" s="238" t="s">
        <v>144</v>
      </c>
      <c r="B1" s="237"/>
      <c r="C1" s="237"/>
      <c r="D1" s="237"/>
      <c r="E1" s="237"/>
    </row>
    <row r="2" spans="1:37" s="3" customFormat="1" ht="26.15" customHeight="1" thickBot="1" x14ac:dyDescent="0.55000000000000004">
      <c r="A2" s="4"/>
      <c r="B2" s="4"/>
      <c r="C2" s="4"/>
      <c r="D2" s="4"/>
      <c r="E2" s="194" t="s">
        <v>93</v>
      </c>
      <c r="F2" s="109"/>
      <c r="G2" s="231"/>
      <c r="H2" s="109"/>
      <c r="I2" s="261" t="s">
        <v>17</v>
      </c>
      <c r="J2" s="262"/>
      <c r="K2" s="262"/>
      <c r="L2" s="263"/>
      <c r="M2" s="261" t="s">
        <v>18</v>
      </c>
      <c r="N2" s="262"/>
      <c r="O2" s="262"/>
      <c r="P2" s="263"/>
      <c r="Q2" s="261" t="s">
        <v>19</v>
      </c>
      <c r="R2" s="262"/>
      <c r="S2" s="262"/>
      <c r="T2" s="263"/>
      <c r="V2" s="154"/>
      <c r="W2" s="204"/>
      <c r="X2" s="139"/>
      <c r="Y2" s="139"/>
      <c r="Z2" s="139"/>
      <c r="AA2" s="139"/>
      <c r="AB2" s="118"/>
      <c r="AC2" s="145"/>
      <c r="AD2"/>
      <c r="AE2" s="155"/>
      <c r="AF2"/>
      <c r="AG2" s="1"/>
      <c r="AH2"/>
      <c r="AI2"/>
      <c r="AJ2"/>
      <c r="AK2"/>
    </row>
    <row r="3" spans="1:37" ht="19" customHeight="1" thickTop="1" thickBot="1" x14ac:dyDescent="0.45">
      <c r="E3" s="5" t="s">
        <v>145</v>
      </c>
      <c r="G3" s="231"/>
      <c r="I3" s="264"/>
      <c r="J3" s="265"/>
      <c r="K3" s="265"/>
      <c r="L3" s="266"/>
      <c r="M3" s="264"/>
      <c r="N3" s="265"/>
      <c r="O3" s="265"/>
      <c r="P3" s="266"/>
      <c r="Q3" s="264"/>
      <c r="R3" s="265"/>
      <c r="S3" s="265"/>
      <c r="T3" s="266"/>
      <c r="V3" s="267" t="s">
        <v>73</v>
      </c>
      <c r="W3" s="267"/>
      <c r="X3" s="267"/>
      <c r="Y3" s="267"/>
      <c r="Z3" s="267"/>
      <c r="AA3" s="267"/>
      <c r="AE3" s="148" t="s">
        <v>7</v>
      </c>
      <c r="AF3" s="148"/>
      <c r="AG3" s="149"/>
      <c r="AH3" s="148"/>
      <c r="AI3" s="148"/>
      <c r="AJ3" s="148"/>
    </row>
    <row r="4" spans="1:37" ht="14.8" customHeight="1" thickTop="1" thickBot="1" x14ac:dyDescent="0.45">
      <c r="G4" s="231"/>
      <c r="I4" s="264"/>
      <c r="J4" s="265"/>
      <c r="K4" s="265"/>
      <c r="L4" s="266"/>
      <c r="M4" s="264"/>
      <c r="N4" s="265"/>
      <c r="O4" s="265"/>
      <c r="P4" s="266"/>
      <c r="Q4" s="264"/>
      <c r="R4" s="265"/>
      <c r="S4" s="265"/>
      <c r="T4" s="266"/>
      <c r="AE4" s="155"/>
      <c r="AF4"/>
      <c r="AG4" s="205"/>
      <c r="AH4"/>
      <c r="AI4"/>
      <c r="AJ4"/>
    </row>
    <row r="5" spans="1:37" ht="18.649999999999999" customHeight="1" thickBot="1" x14ac:dyDescent="0.55000000000000004">
      <c r="A5" s="232" t="s">
        <v>1</v>
      </c>
      <c r="G5" s="231"/>
      <c r="H5" s="110"/>
      <c r="I5" s="264"/>
      <c r="J5" s="265"/>
      <c r="K5" s="265"/>
      <c r="L5" s="266"/>
      <c r="M5" s="264"/>
      <c r="N5" s="265"/>
      <c r="O5" s="265"/>
      <c r="P5" s="266"/>
      <c r="Q5" s="264"/>
      <c r="R5" s="265"/>
      <c r="S5" s="265"/>
      <c r="T5" s="266"/>
      <c r="V5" s="156" t="s">
        <v>3</v>
      </c>
      <c r="W5" s="206"/>
      <c r="X5" s="141"/>
      <c r="Y5" s="142" t="s">
        <v>9</v>
      </c>
      <c r="Z5" s="143"/>
      <c r="AA5" s="142" t="s">
        <v>10</v>
      </c>
      <c r="AC5" s="147"/>
      <c r="AE5" s="158" t="s">
        <v>6</v>
      </c>
      <c r="AF5" s="150"/>
      <c r="AG5" s="142" t="s">
        <v>9</v>
      </c>
      <c r="AH5" s="142" t="s">
        <v>10</v>
      </c>
      <c r="AI5" s="142"/>
      <c r="AJ5"/>
      <c r="AK5" s="230" t="s">
        <v>79</v>
      </c>
    </row>
    <row r="6" spans="1:37" ht="14.8" customHeight="1" thickBot="1" x14ac:dyDescent="0.45">
      <c r="A6" s="9"/>
      <c r="B6" s="9"/>
      <c r="C6" s="90" t="s">
        <v>24</v>
      </c>
      <c r="D6" s="203">
        <v>0.2</v>
      </c>
      <c r="E6" s="91" t="s">
        <v>80</v>
      </c>
      <c r="G6" s="231"/>
      <c r="I6" s="264"/>
      <c r="J6" s="265"/>
      <c r="K6" s="265"/>
      <c r="L6" s="266"/>
      <c r="M6" s="264"/>
      <c r="N6" s="265"/>
      <c r="O6" s="265"/>
      <c r="P6" s="266"/>
      <c r="Q6" s="264"/>
      <c r="R6" s="265"/>
      <c r="S6" s="265"/>
      <c r="T6" s="266"/>
      <c r="V6" s="157" t="str">
        <f>IF($D$6&lt;&gt;0,"RA1"," ")</f>
        <v>RA1</v>
      </c>
      <c r="W6" s="207">
        <f>IF(J$7&lt;&gt;0,$D$6,IF(V6&lt;&gt;" ","no impartido"," "))</f>
        <v>0.2</v>
      </c>
      <c r="X6" s="144">
        <f t="shared" ref="X6:X15" si="0">IF(ISTEXT(W6)=FALSE,W6,0)</f>
        <v>0.2</v>
      </c>
      <c r="Y6" s="212">
        <f>IF(V6&lt;&gt;" ",IF(J$7&lt;&gt;0,L$8,0)," ")</f>
        <v>6.8055555555555554</v>
      </c>
      <c r="Z6" s="140">
        <f>IF($X$16&lt;&gt;0,X6*100/$X$16,0)</f>
        <v>20</v>
      </c>
      <c r="AA6" s="212">
        <f t="shared" ref="AA6:AA15" si="1">IF(V6&lt;&gt;" ",Y6*Z6/100," ")</f>
        <v>1.3611111111111112</v>
      </c>
      <c r="AB6">
        <f>IF(AND(X6&lt;&gt;0,Y6&lt;5),1,0)</f>
        <v>0</v>
      </c>
      <c r="AC6" s="147"/>
      <c r="AE6" s="159" t="str">
        <f>IF($D$6&lt;&gt;0,"RA1"," ")</f>
        <v>RA1</v>
      </c>
      <c r="AF6" s="208">
        <f>$D$6</f>
        <v>0.2</v>
      </c>
      <c r="AG6" s="212">
        <f>IF(AE6&lt;&gt;" ",$D$7," ")</f>
        <v>6.7869999999999973</v>
      </c>
      <c r="AH6" s="236">
        <f t="shared" ref="AH6:AH12" si="2">IF(AE6&lt;&gt;" ",AF6*AG6," ")</f>
        <v>1.3573999999999995</v>
      </c>
      <c r="AI6">
        <f>IF(AND(AF6&gt;0,AG6&lt;5),1,0)</f>
        <v>0</v>
      </c>
      <c r="AJ6"/>
      <c r="AK6" s="250"/>
    </row>
    <row r="7" spans="1:37" ht="15" customHeight="1" thickTop="1" thickBot="1" x14ac:dyDescent="0.45">
      <c r="A7" s="11"/>
      <c r="B7" s="11"/>
      <c r="C7" s="90" t="s">
        <v>23</v>
      </c>
      <c r="D7" s="239">
        <f>SUM(D9:D28)</f>
        <v>6.7869999999999973</v>
      </c>
      <c r="E7" s="13"/>
      <c r="G7" s="231"/>
      <c r="I7" s="152"/>
      <c r="J7" s="114">
        <f>SUM(I9:I28)</f>
        <v>6</v>
      </c>
      <c r="K7" s="119"/>
      <c r="L7" s="120" t="s">
        <v>43</v>
      </c>
      <c r="M7" s="112"/>
      <c r="N7" s="114">
        <f>SUM(M9:M28)</f>
        <v>6</v>
      </c>
      <c r="O7" s="119"/>
      <c r="P7" s="120" t="s">
        <v>44</v>
      </c>
      <c r="Q7" s="113"/>
      <c r="R7" s="114">
        <f>SUM(Q9:Q28)</f>
        <v>33</v>
      </c>
      <c r="S7" s="119"/>
      <c r="T7" s="120" t="s">
        <v>45</v>
      </c>
      <c r="V7" s="157" t="str">
        <f>IF($D$30&lt;&gt;0,"RA2"," ")</f>
        <v>RA2</v>
      </c>
      <c r="W7" s="207">
        <f>IF(J$31&lt;&gt;0,$D$30,IF(V7&lt;&gt;" ","no impartido"," "))</f>
        <v>0.6</v>
      </c>
      <c r="X7" s="144">
        <f t="shared" si="0"/>
        <v>0.6</v>
      </c>
      <c r="Y7" s="212">
        <f>IF(V7&lt;&gt;" ",IF(J$31&lt;&gt;0,L$32,0)," ")</f>
        <v>6.8461538461538458</v>
      </c>
      <c r="Z7" s="140">
        <f t="shared" ref="Z7:Z15" si="3">IF($X$16&lt;&gt;0,X7*100/$X$16,0)</f>
        <v>60</v>
      </c>
      <c r="AA7" s="212">
        <f t="shared" si="1"/>
        <v>4.1076923076923073</v>
      </c>
      <c r="AB7">
        <f t="shared" ref="AB7:AB15" si="4">IF(AND(X7&lt;&gt;0,Y7&lt;5),1,0)</f>
        <v>0</v>
      </c>
      <c r="AC7" s="147"/>
      <c r="AE7" s="159" t="str">
        <f>IF($D$30&lt;&gt;0,"RA2"," ")</f>
        <v>RA2</v>
      </c>
      <c r="AF7" s="208">
        <f>$D$30</f>
        <v>0.6</v>
      </c>
      <c r="AG7" s="212">
        <f>IF(AE7&lt;&gt;" ",$D$31," ")</f>
        <v>5.6190999999999995</v>
      </c>
      <c r="AH7" s="236">
        <f t="shared" si="2"/>
        <v>3.3714599999999995</v>
      </c>
      <c r="AI7">
        <f t="shared" ref="AI7:AI15" si="5">IF(AND(AF7&gt;0,AG7&lt;5),1,0)</f>
        <v>0</v>
      </c>
      <c r="AJ7"/>
      <c r="AK7" s="251"/>
    </row>
    <row r="8" spans="1:37" ht="24.9" thickTop="1" thickBot="1" x14ac:dyDescent="0.45">
      <c r="A8" s="162" t="s">
        <v>91</v>
      </c>
      <c r="B8" s="163" t="s">
        <v>90</v>
      </c>
      <c r="C8" s="163" t="s">
        <v>9</v>
      </c>
      <c r="D8" s="164"/>
      <c r="E8" s="165" t="s">
        <v>2</v>
      </c>
      <c r="F8" s="8" t="s">
        <v>0</v>
      </c>
      <c r="G8" s="230" t="s">
        <v>79</v>
      </c>
      <c r="I8" s="153" t="s">
        <v>75</v>
      </c>
      <c r="J8" s="115">
        <f>SUM(J9:J28)</f>
        <v>0.18</v>
      </c>
      <c r="K8" s="121" t="s">
        <v>8</v>
      </c>
      <c r="L8" s="122">
        <f>SUM(L9:L28)</f>
        <v>6.8055555555555554</v>
      </c>
      <c r="M8" s="153" t="s">
        <v>76</v>
      </c>
      <c r="N8" s="115">
        <f>SUM(N9:N28)</f>
        <v>0.62000000000000011</v>
      </c>
      <c r="O8" s="121" t="s">
        <v>12</v>
      </c>
      <c r="P8" s="122">
        <f>SUM(P9:P28)</f>
        <v>6.8387096774193532</v>
      </c>
      <c r="Q8" s="153" t="s">
        <v>77</v>
      </c>
      <c r="R8" s="115">
        <f>SUM(R9:R28)</f>
        <v>0.2</v>
      </c>
      <c r="S8" s="121" t="s">
        <v>16</v>
      </c>
      <c r="T8" s="122">
        <f>SUM(T9:T28)</f>
        <v>6.6099999999999994</v>
      </c>
      <c r="V8" s="157" t="str">
        <f>IF($D$54&lt;&gt;0,"RA3"," ")</f>
        <v>RA3</v>
      </c>
      <c r="W8" s="207">
        <f>IF(J$55&lt;&gt;0,$D$54,IF(V8&lt;&gt;" ","no impartido"," "))</f>
        <v>0.15</v>
      </c>
      <c r="X8" s="144">
        <f t="shared" si="0"/>
        <v>0.15</v>
      </c>
      <c r="Y8" s="212">
        <f>IF(V8&lt;&gt;" ",IF(J$55&lt;&gt;0,L$56,0)," ")</f>
        <v>4.9999999999999991</v>
      </c>
      <c r="Z8" s="140">
        <f t="shared" si="3"/>
        <v>15</v>
      </c>
      <c r="AA8" s="212">
        <f t="shared" si="1"/>
        <v>0.74999999999999989</v>
      </c>
      <c r="AB8">
        <f t="shared" si="4"/>
        <v>0</v>
      </c>
      <c r="AC8" s="147"/>
      <c r="AE8" s="159" t="str">
        <f>IF($D$54&lt;&gt;0,"RA3"," ")</f>
        <v>RA3</v>
      </c>
      <c r="AF8" s="208">
        <f>$D$54</f>
        <v>0.15</v>
      </c>
      <c r="AG8" s="212">
        <f>IF(AE8&lt;&gt;" ",$D$55," ")</f>
        <v>6.5299999999999994</v>
      </c>
      <c r="AH8" s="236">
        <f t="shared" si="2"/>
        <v>0.97949999999999982</v>
      </c>
      <c r="AI8">
        <f t="shared" si="5"/>
        <v>0</v>
      </c>
      <c r="AJ8"/>
      <c r="AK8" s="251"/>
    </row>
    <row r="9" spans="1:37" x14ac:dyDescent="0.4">
      <c r="A9" s="14" t="s">
        <v>94</v>
      </c>
      <c r="B9" s="248">
        <v>0.01</v>
      </c>
      <c r="C9" s="213">
        <v>5</v>
      </c>
      <c r="D9" s="214">
        <f t="shared" ref="D9:D28" si="6">C9*B9</f>
        <v>0.05</v>
      </c>
      <c r="E9" s="2" t="s">
        <v>96</v>
      </c>
      <c r="F9" s="15">
        <v>1</v>
      </c>
      <c r="G9" s="250"/>
      <c r="I9" s="7">
        <v>1</v>
      </c>
      <c r="J9" s="116">
        <f>I9*$B9</f>
        <v>0.01</v>
      </c>
      <c r="K9" s="209">
        <f>IF($J$8=0,0,J9/$J$8)</f>
        <v>5.5555555555555559E-2</v>
      </c>
      <c r="L9" s="126">
        <f>I9*$C9*K9</f>
        <v>0.27777777777777779</v>
      </c>
      <c r="M9" s="7">
        <v>0</v>
      </c>
      <c r="N9" s="116">
        <f>M9*$B9/2</f>
        <v>0</v>
      </c>
      <c r="O9" s="209">
        <f>IF($N$8=0,0,N9/$N$8)</f>
        <v>0</v>
      </c>
      <c r="P9" s="126">
        <f>M9*$C9*O9/2</f>
        <v>0</v>
      </c>
      <c r="Q9" s="6">
        <v>0</v>
      </c>
      <c r="R9" s="116">
        <f>Q9*$B9/3</f>
        <v>0</v>
      </c>
      <c r="S9" s="209">
        <f>IF($R$8=0,0,R9/$R$8)</f>
        <v>0</v>
      </c>
      <c r="T9" s="126">
        <f>Q9*$C9*S9/3</f>
        <v>0</v>
      </c>
      <c r="V9" s="157" t="str">
        <f>IF($D$78&lt;&gt;0,"RA4"," ")</f>
        <v>RA4</v>
      </c>
      <c r="W9" s="207">
        <f>IF(J$79&lt;&gt;0,$D$78,IF(V9&lt;&gt;" ","no impartido"," "))</f>
        <v>0.05</v>
      </c>
      <c r="X9" s="144">
        <f t="shared" si="0"/>
        <v>0.05</v>
      </c>
      <c r="Y9" s="212">
        <f>IF(V9&lt;&gt;" ",IF(J$79&lt;&gt;0,L$80,0)," ")</f>
        <v>4.2400000000000011</v>
      </c>
      <c r="Z9" s="140">
        <f t="shared" si="3"/>
        <v>5</v>
      </c>
      <c r="AA9" s="212">
        <f t="shared" si="1"/>
        <v>0.21200000000000008</v>
      </c>
      <c r="AB9">
        <f t="shared" si="4"/>
        <v>1</v>
      </c>
      <c r="AC9" s="147"/>
      <c r="AE9" s="159" t="str">
        <f>IF($D$78&lt;&gt;0,"RA4"," ")</f>
        <v>RA4</v>
      </c>
      <c r="AF9" s="208">
        <f>$D$78</f>
        <v>0.05</v>
      </c>
      <c r="AG9" s="212">
        <f>IF(AE9&lt;&gt;" ",$D$79," ")</f>
        <v>4.2400000000000011</v>
      </c>
      <c r="AH9" s="236">
        <f t="shared" si="2"/>
        <v>0.21200000000000008</v>
      </c>
      <c r="AI9">
        <f t="shared" si="5"/>
        <v>1</v>
      </c>
      <c r="AJ9"/>
      <c r="AK9" s="251"/>
    </row>
    <row r="10" spans="1:37" x14ac:dyDescent="0.4">
      <c r="A10" s="14" t="s">
        <v>95</v>
      </c>
      <c r="B10" s="248">
        <v>0.03</v>
      </c>
      <c r="C10" s="213">
        <v>7</v>
      </c>
      <c r="D10" s="214">
        <f t="shared" si="6"/>
        <v>0.21</v>
      </c>
      <c r="E10" s="2" t="s">
        <v>96</v>
      </c>
      <c r="F10" s="15">
        <v>1</v>
      </c>
      <c r="G10" s="251"/>
      <c r="I10" s="7">
        <v>1</v>
      </c>
      <c r="J10" s="116">
        <f t="shared" ref="J10:J28" si="7">I10*$B10</f>
        <v>0.03</v>
      </c>
      <c r="K10" s="209">
        <f t="shared" ref="K10:K28" si="8">IF($J$8=0,0,J10/$J$8)</f>
        <v>0.16666666666666666</v>
      </c>
      <c r="L10" s="126">
        <f t="shared" ref="L10:L28" si="9">I10*$C10*K10</f>
        <v>1.1666666666666665</v>
      </c>
      <c r="M10" s="7">
        <v>0</v>
      </c>
      <c r="N10" s="116">
        <f t="shared" ref="N10:N28" si="10">M10*$B10/2</f>
        <v>0</v>
      </c>
      <c r="O10" s="209">
        <f t="shared" ref="O10:O28" si="11">IF($N$8=0,0,N10/$N$8)</f>
        <v>0</v>
      </c>
      <c r="P10" s="126">
        <f t="shared" ref="P10:P28" si="12">M10*$C10*O10/2</f>
        <v>0</v>
      </c>
      <c r="Q10" s="6">
        <v>0</v>
      </c>
      <c r="R10" s="116">
        <f t="shared" ref="R10:R28" si="13">Q10*$B10/3</f>
        <v>0</v>
      </c>
      <c r="S10" s="209">
        <f t="shared" ref="S10:S28" si="14">IF($R$8=0,0,R10/$R$8)</f>
        <v>0</v>
      </c>
      <c r="T10" s="126">
        <f t="shared" ref="T10:T28" si="15">Q10*$C10*S10/3</f>
        <v>0</v>
      </c>
      <c r="V10" s="157" t="str">
        <f>IF($D$102&lt;&gt;0,"RA5"," ")</f>
        <v xml:space="preserve"> </v>
      </c>
      <c r="W10" s="207" t="str">
        <f>IF(J$103&lt;&gt;0,$D$102,IF(V10&lt;&gt;" ","no impartido"," "))</f>
        <v xml:space="preserve"> </v>
      </c>
      <c r="X10" s="144">
        <f t="shared" si="0"/>
        <v>0</v>
      </c>
      <c r="Y10" s="212" t="str">
        <f>IF(V10&lt;&gt;" ",IF(J$103&lt;&gt;0,L$104,0)," ")</f>
        <v xml:space="preserve"> </v>
      </c>
      <c r="Z10" s="140">
        <f t="shared" si="3"/>
        <v>0</v>
      </c>
      <c r="AA10" s="212" t="str">
        <f t="shared" si="1"/>
        <v xml:space="preserve"> </v>
      </c>
      <c r="AB10">
        <f t="shared" si="4"/>
        <v>0</v>
      </c>
      <c r="AC10" s="147"/>
      <c r="AE10" s="159" t="str">
        <f>IF($D$102&lt;&gt;0,"RA5"," ")</f>
        <v xml:space="preserve"> </v>
      </c>
      <c r="AF10" s="208">
        <f>$D$102</f>
        <v>0</v>
      </c>
      <c r="AG10" s="212" t="str">
        <f>IF(AE10&lt;&gt;" ",$D$103," ")</f>
        <v xml:space="preserve"> </v>
      </c>
      <c r="AH10" s="236" t="str">
        <f t="shared" si="2"/>
        <v xml:space="preserve"> </v>
      </c>
      <c r="AI10">
        <f t="shared" si="5"/>
        <v>0</v>
      </c>
      <c r="AJ10"/>
      <c r="AK10" s="251"/>
    </row>
    <row r="11" spans="1:37" x14ac:dyDescent="0.4">
      <c r="A11" s="14" t="s">
        <v>94</v>
      </c>
      <c r="B11" s="248">
        <v>0.01</v>
      </c>
      <c r="C11" s="213">
        <v>6.5</v>
      </c>
      <c r="D11" s="214">
        <f>C11*B11</f>
        <v>6.5000000000000002E-2</v>
      </c>
      <c r="E11" s="2" t="s">
        <v>97</v>
      </c>
      <c r="F11" s="15">
        <v>1</v>
      </c>
      <c r="G11" s="251"/>
      <c r="I11" s="7">
        <v>1</v>
      </c>
      <c r="J11" s="116">
        <f t="shared" si="7"/>
        <v>0.01</v>
      </c>
      <c r="K11" s="209">
        <f t="shared" si="8"/>
        <v>5.5555555555555559E-2</v>
      </c>
      <c r="L11" s="126">
        <f t="shared" si="9"/>
        <v>0.36111111111111116</v>
      </c>
      <c r="M11" s="7">
        <v>0</v>
      </c>
      <c r="N11" s="116">
        <f t="shared" si="10"/>
        <v>0</v>
      </c>
      <c r="O11" s="209">
        <f t="shared" si="11"/>
        <v>0</v>
      </c>
      <c r="P11" s="126">
        <f t="shared" si="12"/>
        <v>0</v>
      </c>
      <c r="Q11" s="6">
        <v>0</v>
      </c>
      <c r="R11" s="116">
        <f t="shared" si="13"/>
        <v>0</v>
      </c>
      <c r="S11" s="209">
        <f t="shared" si="14"/>
        <v>0</v>
      </c>
      <c r="T11" s="126">
        <f t="shared" si="15"/>
        <v>0</v>
      </c>
      <c r="V11" s="157" t="str">
        <f>IF($D$126&lt;&gt;0,"RA6"," ")</f>
        <v xml:space="preserve"> </v>
      </c>
      <c r="W11" s="207" t="str">
        <f>IF(J$127&lt;&gt;0,$D$126,IF(V11&lt;&gt;" ","no impartido"," "))</f>
        <v xml:space="preserve"> </v>
      </c>
      <c r="X11" s="144">
        <f t="shared" si="0"/>
        <v>0</v>
      </c>
      <c r="Y11" s="212" t="str">
        <f>IF(V11&lt;&gt;" ",IF(J$127&lt;&gt;0,L$128,0)," ")</f>
        <v xml:space="preserve"> </v>
      </c>
      <c r="Z11" s="140">
        <f t="shared" si="3"/>
        <v>0</v>
      </c>
      <c r="AA11" s="212" t="str">
        <f t="shared" si="1"/>
        <v xml:space="preserve"> </v>
      </c>
      <c r="AB11">
        <f t="shared" si="4"/>
        <v>0</v>
      </c>
      <c r="AE11" s="159" t="str">
        <f>IF($D$126&lt;&gt;0,"RA6"," ")</f>
        <v xml:space="preserve"> </v>
      </c>
      <c r="AF11" s="208">
        <f>$D$126</f>
        <v>0</v>
      </c>
      <c r="AG11" s="212" t="str">
        <f>IF(AE11&lt;&gt;" ",$D$127," ")</f>
        <v xml:space="preserve"> </v>
      </c>
      <c r="AH11" s="236" t="str">
        <f t="shared" si="2"/>
        <v xml:space="preserve"> </v>
      </c>
      <c r="AI11">
        <f t="shared" si="5"/>
        <v>0</v>
      </c>
      <c r="AJ11"/>
      <c r="AK11" s="251"/>
    </row>
    <row r="12" spans="1:37" x14ac:dyDescent="0.4">
      <c r="A12" s="14" t="s">
        <v>95</v>
      </c>
      <c r="B12" s="248">
        <v>0.03</v>
      </c>
      <c r="C12" s="213">
        <v>7</v>
      </c>
      <c r="D12" s="214">
        <f>C12*B12</f>
        <v>0.21</v>
      </c>
      <c r="E12" s="2" t="s">
        <v>97</v>
      </c>
      <c r="F12" s="15">
        <v>1</v>
      </c>
      <c r="G12" s="251"/>
      <c r="I12" s="7">
        <v>1</v>
      </c>
      <c r="J12" s="116">
        <f t="shared" si="7"/>
        <v>0.03</v>
      </c>
      <c r="K12" s="209">
        <f t="shared" si="8"/>
        <v>0.16666666666666666</v>
      </c>
      <c r="L12" s="126">
        <f t="shared" si="9"/>
        <v>1.1666666666666665</v>
      </c>
      <c r="M12" s="7">
        <v>0</v>
      </c>
      <c r="N12" s="116">
        <f t="shared" si="10"/>
        <v>0</v>
      </c>
      <c r="O12" s="209">
        <f t="shared" si="11"/>
        <v>0</v>
      </c>
      <c r="P12" s="126">
        <f t="shared" si="12"/>
        <v>0</v>
      </c>
      <c r="Q12" s="6">
        <v>0</v>
      </c>
      <c r="R12" s="116">
        <f t="shared" si="13"/>
        <v>0</v>
      </c>
      <c r="S12" s="209">
        <f t="shared" si="14"/>
        <v>0</v>
      </c>
      <c r="T12" s="126">
        <f t="shared" si="15"/>
        <v>0</v>
      </c>
      <c r="V12" s="157" t="str">
        <f>IF($D$150&lt;&gt;0,"RA7"," ")</f>
        <v xml:space="preserve"> </v>
      </c>
      <c r="W12" s="207" t="str">
        <f>IF($J$151&lt;&gt;0,$D$150,IF(V12&lt;&gt;" ","no impartido"," "))</f>
        <v xml:space="preserve"> </v>
      </c>
      <c r="X12" s="144">
        <f t="shared" si="0"/>
        <v>0</v>
      </c>
      <c r="Y12" s="212" t="str">
        <f>IF(V12&lt;&gt;" ",IF(J$151&lt;&gt;0,L$152,0)," ")</f>
        <v xml:space="preserve"> </v>
      </c>
      <c r="Z12" s="140">
        <f t="shared" si="3"/>
        <v>0</v>
      </c>
      <c r="AA12" s="212" t="str">
        <f t="shared" si="1"/>
        <v xml:space="preserve"> </v>
      </c>
      <c r="AB12">
        <f t="shared" si="4"/>
        <v>0</v>
      </c>
      <c r="AE12" s="159" t="str">
        <f>IF($D$150&lt;&gt;0,"RA7"," ")</f>
        <v xml:space="preserve"> </v>
      </c>
      <c r="AF12" s="208">
        <f>$D$150</f>
        <v>0</v>
      </c>
      <c r="AG12" s="212" t="str">
        <f>IF(AE12&lt;&gt;" ",$D$151," ")</f>
        <v xml:space="preserve"> </v>
      </c>
      <c r="AH12" s="236" t="str">
        <f t="shared" si="2"/>
        <v xml:space="preserve"> </v>
      </c>
      <c r="AI12">
        <f t="shared" si="5"/>
        <v>0</v>
      </c>
      <c r="AJ12"/>
      <c r="AK12" s="251"/>
    </row>
    <row r="13" spans="1:37" x14ac:dyDescent="0.4">
      <c r="A13" s="14" t="s">
        <v>94</v>
      </c>
      <c r="B13" s="248">
        <v>0.01</v>
      </c>
      <c r="C13" s="213">
        <v>6</v>
      </c>
      <c r="D13" s="214">
        <f t="shared" ref="D13:D22" si="16">C13*B13</f>
        <v>0.06</v>
      </c>
      <c r="E13" s="2" t="s">
        <v>98</v>
      </c>
      <c r="F13" s="15">
        <v>1</v>
      </c>
      <c r="G13" s="251"/>
      <c r="I13" s="7">
        <v>1</v>
      </c>
      <c r="J13" s="116">
        <f t="shared" ref="J13:J22" si="17">I13*$B13</f>
        <v>0.01</v>
      </c>
      <c r="K13" s="209">
        <f t="shared" si="8"/>
        <v>5.5555555555555559E-2</v>
      </c>
      <c r="L13" s="126">
        <f t="shared" ref="L13:L22" si="18">I13*$C13*K13</f>
        <v>0.33333333333333337</v>
      </c>
      <c r="M13" s="7">
        <v>0</v>
      </c>
      <c r="N13" s="116">
        <f t="shared" ref="N13:N22" si="19">M13*$B13/2</f>
        <v>0</v>
      </c>
      <c r="O13" s="209">
        <f t="shared" si="11"/>
        <v>0</v>
      </c>
      <c r="P13" s="126">
        <f t="shared" ref="P13:P22" si="20">M13*$C13*O13/2</f>
        <v>0</v>
      </c>
      <c r="Q13" s="6">
        <v>0</v>
      </c>
      <c r="R13" s="116">
        <f t="shared" ref="R13:R22" si="21">Q13*$B13/3</f>
        <v>0</v>
      </c>
      <c r="S13" s="209">
        <f t="shared" ref="S13:S22" si="22">IF($R$8=0,0,R13/$R$8)</f>
        <v>0</v>
      </c>
      <c r="T13" s="126">
        <f t="shared" ref="T13:T22" si="23">Q13*$C13*S13/3</f>
        <v>0</v>
      </c>
      <c r="V13" s="157" t="str">
        <f>IF($D$174&lt;&gt;0,"RA8"," ")</f>
        <v xml:space="preserve"> </v>
      </c>
      <c r="W13" s="207" t="str">
        <f>IF(J$175&lt;&gt;0,$D$174,IF(V13&lt;&gt;" ","no impartido"," "))</f>
        <v xml:space="preserve"> </v>
      </c>
      <c r="X13" s="144">
        <f t="shared" si="0"/>
        <v>0</v>
      </c>
      <c r="Y13" s="212" t="str">
        <f>IF(V13&lt;&gt;" ",IF(J$175&lt;&gt;0,L$176,0)," ")</f>
        <v xml:space="preserve"> </v>
      </c>
      <c r="Z13" s="140">
        <f t="shared" si="3"/>
        <v>0</v>
      </c>
      <c r="AA13" s="212" t="str">
        <f t="shared" si="1"/>
        <v xml:space="preserve"> </v>
      </c>
      <c r="AB13">
        <f t="shared" si="4"/>
        <v>0</v>
      </c>
      <c r="AE13" s="159" t="str">
        <f>IF($D$174&lt;&gt;0,"RA8"," ")</f>
        <v xml:space="preserve"> </v>
      </c>
      <c r="AF13" s="208">
        <f>$D$174</f>
        <v>0</v>
      </c>
      <c r="AG13" s="212" t="str">
        <f>IF(AE13&lt;&gt;" ",$D$175," ")</f>
        <v xml:space="preserve"> </v>
      </c>
      <c r="AH13" s="236" t="str">
        <f>IF(AE13&lt;&gt;" ",AF13*AG13," ")</f>
        <v xml:space="preserve"> </v>
      </c>
      <c r="AI13">
        <f t="shared" si="5"/>
        <v>0</v>
      </c>
      <c r="AJ13"/>
      <c r="AK13" s="251"/>
    </row>
    <row r="14" spans="1:37" x14ac:dyDescent="0.4">
      <c r="A14" s="14" t="s">
        <v>95</v>
      </c>
      <c r="B14" s="248">
        <v>0.09</v>
      </c>
      <c r="C14" s="213">
        <v>7</v>
      </c>
      <c r="D14" s="214">
        <f t="shared" ref="D14:D18" si="24">C14*B14</f>
        <v>0.63</v>
      </c>
      <c r="E14" s="2" t="s">
        <v>98</v>
      </c>
      <c r="F14" s="15">
        <v>1</v>
      </c>
      <c r="G14" s="251"/>
      <c r="I14" s="7">
        <v>1</v>
      </c>
      <c r="J14" s="116">
        <f t="shared" ref="J14:J18" si="25">I14*$B14</f>
        <v>0.09</v>
      </c>
      <c r="K14" s="209">
        <f t="shared" si="8"/>
        <v>0.5</v>
      </c>
      <c r="L14" s="126">
        <f t="shared" ref="L14:L18" si="26">I14*$C14*K14</f>
        <v>3.5</v>
      </c>
      <c r="M14" s="7">
        <v>0</v>
      </c>
      <c r="N14" s="116">
        <f t="shared" ref="N14:N18" si="27">M14*$B14/2</f>
        <v>0</v>
      </c>
      <c r="O14" s="209">
        <f t="shared" si="11"/>
        <v>0</v>
      </c>
      <c r="P14" s="126">
        <f t="shared" ref="P14:P18" si="28">M14*$C14*O14/2</f>
        <v>0</v>
      </c>
      <c r="Q14" s="6">
        <v>0</v>
      </c>
      <c r="R14" s="116">
        <f t="shared" ref="R14:R18" si="29">Q14*$B14/3</f>
        <v>0</v>
      </c>
      <c r="S14" s="209">
        <f t="shared" ref="S14:S18" si="30">IF($R$8=0,0,R14/$R$8)</f>
        <v>0</v>
      </c>
      <c r="T14" s="126">
        <f t="shared" ref="T14:T18" si="31">Q14*$C14*S14/3</f>
        <v>0</v>
      </c>
      <c r="V14" s="157" t="str">
        <f>IF($D$198&lt;&gt;0,"RA9"," ")</f>
        <v xml:space="preserve"> </v>
      </c>
      <c r="W14" s="207" t="str">
        <f>IF(J$199&lt;&gt;0,$D$198,IF(V14&lt;&gt;" ","no impartido"," "))</f>
        <v xml:space="preserve"> </v>
      </c>
      <c r="X14" s="144">
        <f t="shared" si="0"/>
        <v>0</v>
      </c>
      <c r="Y14" s="212" t="str">
        <f>IF(V14&lt;&gt;" ",IF(J$199&lt;&gt;0,L$200,0)," ")</f>
        <v xml:space="preserve"> </v>
      </c>
      <c r="Z14" s="140">
        <f t="shared" si="3"/>
        <v>0</v>
      </c>
      <c r="AA14" s="212" t="str">
        <f t="shared" si="1"/>
        <v xml:space="preserve"> </v>
      </c>
      <c r="AB14">
        <f t="shared" si="4"/>
        <v>0</v>
      </c>
      <c r="AE14" s="159" t="str">
        <f>IF($D$198&lt;&gt;0,"RA9"," ")</f>
        <v xml:space="preserve"> </v>
      </c>
      <c r="AF14" s="208">
        <f>$D$198</f>
        <v>0</v>
      </c>
      <c r="AG14" s="212" t="str">
        <f>IF(AE14&lt;&gt;" ",$D$199," ")</f>
        <v xml:space="preserve"> </v>
      </c>
      <c r="AH14" s="236" t="str">
        <f t="shared" ref="AH14:AH15" si="32">IF(AE14&lt;&gt;" ",AF14*AG14," ")</f>
        <v xml:space="preserve"> </v>
      </c>
      <c r="AI14">
        <f t="shared" si="5"/>
        <v>0</v>
      </c>
      <c r="AJ14"/>
      <c r="AK14" s="251"/>
    </row>
    <row r="15" spans="1:37" ht="15" thickBot="1" x14ac:dyDescent="0.45">
      <c r="A15" s="14" t="s">
        <v>99</v>
      </c>
      <c r="B15" s="248">
        <v>0.5</v>
      </c>
      <c r="C15" s="213">
        <v>8</v>
      </c>
      <c r="D15" s="214">
        <f t="shared" si="24"/>
        <v>4</v>
      </c>
      <c r="E15" s="2" t="s">
        <v>106</v>
      </c>
      <c r="F15" s="15">
        <v>3</v>
      </c>
      <c r="G15" s="251"/>
      <c r="I15" s="7">
        <v>0</v>
      </c>
      <c r="J15" s="116">
        <f t="shared" si="25"/>
        <v>0</v>
      </c>
      <c r="K15" s="209">
        <f t="shared" si="8"/>
        <v>0</v>
      </c>
      <c r="L15" s="126">
        <f t="shared" si="26"/>
        <v>0</v>
      </c>
      <c r="M15" s="7">
        <v>2</v>
      </c>
      <c r="N15" s="116">
        <f t="shared" si="27"/>
        <v>0.5</v>
      </c>
      <c r="O15" s="209">
        <f t="shared" si="11"/>
        <v>0.80645161290322565</v>
      </c>
      <c r="P15" s="126">
        <f t="shared" si="28"/>
        <v>6.4516129032258052</v>
      </c>
      <c r="Q15" s="6">
        <v>0</v>
      </c>
      <c r="R15" s="116">
        <f t="shared" si="29"/>
        <v>0</v>
      </c>
      <c r="S15" s="209">
        <f t="shared" si="30"/>
        <v>0</v>
      </c>
      <c r="T15" s="126">
        <f t="shared" si="31"/>
        <v>0</v>
      </c>
      <c r="V15" s="157" t="str">
        <f>IF($D$222&lt;&gt;0,"RA10"," ")</f>
        <v xml:space="preserve"> </v>
      </c>
      <c r="W15" s="207" t="str">
        <f>IF(J$223&lt;&gt;0,$D$222,IF(V15&lt;&gt;" ","no impartido"," "))</f>
        <v xml:space="preserve"> </v>
      </c>
      <c r="X15" s="144">
        <f t="shared" si="0"/>
        <v>0</v>
      </c>
      <c r="Y15" s="212" t="str">
        <f>IF(V15&lt;&gt;" ",IF(J$223&lt;&gt;0,L$224,0)," ")</f>
        <v xml:space="preserve"> </v>
      </c>
      <c r="Z15" s="140">
        <f t="shared" si="3"/>
        <v>0</v>
      </c>
      <c r="AA15" s="212" t="str">
        <f t="shared" si="1"/>
        <v xml:space="preserve"> </v>
      </c>
      <c r="AB15">
        <f t="shared" si="4"/>
        <v>0</v>
      </c>
      <c r="AE15" s="159" t="str">
        <f>IF($D$222&lt;&gt;0,"RA10"," ")</f>
        <v xml:space="preserve"> </v>
      </c>
      <c r="AF15" s="208">
        <f>$D$222</f>
        <v>0</v>
      </c>
      <c r="AG15" s="212" t="str">
        <f>IF(AE15&lt;&gt;" ",$D$223," ")</f>
        <v xml:space="preserve"> </v>
      </c>
      <c r="AH15" s="236" t="str">
        <f t="shared" si="32"/>
        <v xml:space="preserve"> </v>
      </c>
      <c r="AI15">
        <f t="shared" si="5"/>
        <v>0</v>
      </c>
      <c r="AJ15"/>
      <c r="AK15" s="251"/>
    </row>
    <row r="16" spans="1:37" ht="15.45" thickTop="1" thickBot="1" x14ac:dyDescent="0.45">
      <c r="A16" s="14" t="s">
        <v>104</v>
      </c>
      <c r="B16" s="248">
        <v>7.0000000000000007E-2</v>
      </c>
      <c r="C16" s="213">
        <v>2</v>
      </c>
      <c r="D16" s="214">
        <f t="shared" si="24"/>
        <v>0.14000000000000001</v>
      </c>
      <c r="E16" s="2" t="s">
        <v>106</v>
      </c>
      <c r="F16" s="15">
        <v>3</v>
      </c>
      <c r="G16" s="251"/>
      <c r="I16" s="7">
        <v>0</v>
      </c>
      <c r="J16" s="116">
        <f t="shared" si="25"/>
        <v>0</v>
      </c>
      <c r="K16" s="209">
        <f t="shared" si="8"/>
        <v>0</v>
      </c>
      <c r="L16" s="126">
        <f t="shared" si="26"/>
        <v>0</v>
      </c>
      <c r="M16" s="7">
        <v>2</v>
      </c>
      <c r="N16" s="116">
        <f t="shared" si="27"/>
        <v>7.0000000000000007E-2</v>
      </c>
      <c r="O16" s="209">
        <f t="shared" si="11"/>
        <v>0.11290322580645161</v>
      </c>
      <c r="P16" s="126">
        <f t="shared" si="28"/>
        <v>0.22580645161290322</v>
      </c>
      <c r="Q16" s="6">
        <v>0</v>
      </c>
      <c r="R16" s="116">
        <f t="shared" si="29"/>
        <v>0</v>
      </c>
      <c r="S16" s="209">
        <f t="shared" si="30"/>
        <v>0</v>
      </c>
      <c r="T16" s="126">
        <f t="shared" si="31"/>
        <v>0</v>
      </c>
      <c r="V16" s="1"/>
      <c r="X16" s="135">
        <f>SUM(X6:X15)</f>
        <v>1</v>
      </c>
      <c r="Y16" s="136" t="s">
        <v>11</v>
      </c>
      <c r="AA16" s="137">
        <f>SUM(AA6:AA15)</f>
        <v>6.4308034188034178</v>
      </c>
      <c r="AB16" s="138">
        <f>SUM(AB6:AB15)</f>
        <v>1</v>
      </c>
      <c r="AE16" s="257" t="s">
        <v>15</v>
      </c>
      <c r="AF16" s="258"/>
      <c r="AG16" s="260"/>
      <c r="AH16" s="151">
        <f>SUM(AH6:AH15)</f>
        <v>5.9203599999999987</v>
      </c>
      <c r="AI16" s="138">
        <f>SUM(AI6:AI15)</f>
        <v>1</v>
      </c>
      <c r="AJ16"/>
      <c r="AK16" s="251"/>
    </row>
    <row r="17" spans="1:37" ht="15" thickBot="1" x14ac:dyDescent="0.45">
      <c r="A17" s="14" t="s">
        <v>105</v>
      </c>
      <c r="B17" s="248">
        <v>0.05</v>
      </c>
      <c r="C17" s="213">
        <v>2</v>
      </c>
      <c r="D17" s="214">
        <f t="shared" si="24"/>
        <v>0.1</v>
      </c>
      <c r="E17" s="2" t="s">
        <v>106</v>
      </c>
      <c r="F17" s="15">
        <v>3</v>
      </c>
      <c r="G17" s="251"/>
      <c r="I17" s="7">
        <v>0</v>
      </c>
      <c r="J17" s="116">
        <f t="shared" si="25"/>
        <v>0</v>
      </c>
      <c r="K17" s="209">
        <f t="shared" si="8"/>
        <v>0</v>
      </c>
      <c r="L17" s="126">
        <f t="shared" si="26"/>
        <v>0</v>
      </c>
      <c r="M17" s="7">
        <v>2</v>
      </c>
      <c r="N17" s="116">
        <f t="shared" si="27"/>
        <v>0.05</v>
      </c>
      <c r="O17" s="209">
        <f t="shared" si="11"/>
        <v>8.0645161290322565E-2</v>
      </c>
      <c r="P17" s="126">
        <f t="shared" si="28"/>
        <v>0.16129032258064513</v>
      </c>
      <c r="Q17" s="6">
        <v>0</v>
      </c>
      <c r="R17" s="116">
        <f t="shared" si="29"/>
        <v>0</v>
      </c>
      <c r="S17" s="209">
        <f t="shared" si="30"/>
        <v>0</v>
      </c>
      <c r="T17" s="126">
        <f t="shared" si="31"/>
        <v>0</v>
      </c>
      <c r="Y17" s="136" t="s">
        <v>20</v>
      </c>
      <c r="AA17" s="210">
        <f>IF(AA16&lt;1,1,IF(AND(AA16&lt;5,AB16&gt;0),TRUNC(AA16,0),IF(AND(AA16&gt;=5,AB16&gt;0),4,ROUND(AA16,0))))</f>
        <v>4</v>
      </c>
      <c r="AE17" s="257" t="s">
        <v>74</v>
      </c>
      <c r="AF17" s="258"/>
      <c r="AG17" s="259"/>
      <c r="AH17" s="211">
        <f>IF(AH16&lt;1,1,IF(AND(AH16&lt;5,AI16&gt;0),TRUNC(AH16,0),IF(AND(AH16&gt;=5,AI16&gt;0),4,ROUND(AH16,0))))</f>
        <v>4</v>
      </c>
      <c r="AI17"/>
      <c r="AJ17"/>
      <c r="AK17" s="253"/>
    </row>
    <row r="18" spans="1:37" x14ac:dyDescent="0.4">
      <c r="A18" s="14" t="s">
        <v>121</v>
      </c>
      <c r="B18" s="248">
        <v>0.03</v>
      </c>
      <c r="C18" s="213">
        <v>6</v>
      </c>
      <c r="D18" s="214">
        <f t="shared" si="24"/>
        <v>0.18</v>
      </c>
      <c r="E18" s="2" t="s">
        <v>122</v>
      </c>
      <c r="F18" s="15">
        <v>5</v>
      </c>
      <c r="G18" s="251"/>
      <c r="I18" s="7">
        <v>0</v>
      </c>
      <c r="J18" s="116">
        <f t="shared" si="25"/>
        <v>0</v>
      </c>
      <c r="K18" s="209">
        <f t="shared" si="8"/>
        <v>0</v>
      </c>
      <c r="L18" s="126">
        <f t="shared" si="26"/>
        <v>0</v>
      </c>
      <c r="M18" s="7">
        <v>0</v>
      </c>
      <c r="N18" s="116">
        <f t="shared" si="27"/>
        <v>0</v>
      </c>
      <c r="O18" s="209">
        <f t="shared" si="11"/>
        <v>0</v>
      </c>
      <c r="P18" s="126">
        <f t="shared" si="28"/>
        <v>0</v>
      </c>
      <c r="Q18" s="6">
        <v>3</v>
      </c>
      <c r="R18" s="116">
        <f t="shared" si="29"/>
        <v>0.03</v>
      </c>
      <c r="S18" s="209">
        <f t="shared" si="30"/>
        <v>0.15</v>
      </c>
      <c r="T18" s="126">
        <f t="shared" si="31"/>
        <v>0.89999999999999991</v>
      </c>
      <c r="AE18" s="155"/>
      <c r="AF18" s="155"/>
      <c r="AG18" s="155"/>
      <c r="AH18" s="155"/>
      <c r="AI18"/>
      <c r="AJ18"/>
    </row>
    <row r="19" spans="1:37" x14ac:dyDescent="0.4">
      <c r="A19" s="14" t="s">
        <v>105</v>
      </c>
      <c r="B19" s="248">
        <v>0.01</v>
      </c>
      <c r="C19" s="213">
        <v>9</v>
      </c>
      <c r="D19" s="214">
        <f t="shared" si="16"/>
        <v>0.09</v>
      </c>
      <c r="E19" s="2" t="s">
        <v>122</v>
      </c>
      <c r="F19" s="15">
        <v>5</v>
      </c>
      <c r="G19" s="251"/>
      <c r="I19" s="7">
        <v>0</v>
      </c>
      <c r="J19" s="116">
        <f t="shared" si="17"/>
        <v>0</v>
      </c>
      <c r="K19" s="209">
        <f t="shared" si="8"/>
        <v>0</v>
      </c>
      <c r="L19" s="126">
        <f t="shared" si="18"/>
        <v>0</v>
      </c>
      <c r="M19" s="7">
        <v>0</v>
      </c>
      <c r="N19" s="116">
        <f t="shared" si="19"/>
        <v>0</v>
      </c>
      <c r="O19" s="209">
        <f t="shared" si="11"/>
        <v>0</v>
      </c>
      <c r="P19" s="126">
        <f t="shared" si="20"/>
        <v>0</v>
      </c>
      <c r="Q19" s="6">
        <v>3</v>
      </c>
      <c r="R19" s="116">
        <f t="shared" si="21"/>
        <v>0.01</v>
      </c>
      <c r="S19" s="209">
        <f t="shared" si="22"/>
        <v>4.9999999999999996E-2</v>
      </c>
      <c r="T19" s="126">
        <f t="shared" si="23"/>
        <v>0.44999999999999996</v>
      </c>
      <c r="AE19" s="155"/>
      <c r="AF19" s="155"/>
      <c r="AG19" s="155"/>
      <c r="AH19" s="155"/>
      <c r="AI19"/>
      <c r="AJ19"/>
    </row>
    <row r="20" spans="1:37" ht="18.45" x14ac:dyDescent="0.4">
      <c r="A20" s="14" t="s">
        <v>104</v>
      </c>
      <c r="B20" s="248">
        <v>0.03</v>
      </c>
      <c r="C20" s="213">
        <v>10</v>
      </c>
      <c r="D20" s="214">
        <f t="shared" si="16"/>
        <v>0.3</v>
      </c>
      <c r="E20" s="2" t="s">
        <v>123</v>
      </c>
      <c r="F20" s="15">
        <v>5</v>
      </c>
      <c r="G20" s="251"/>
      <c r="I20" s="7">
        <v>0</v>
      </c>
      <c r="J20" s="116">
        <f t="shared" si="17"/>
        <v>0</v>
      </c>
      <c r="K20" s="209">
        <f t="shared" si="8"/>
        <v>0</v>
      </c>
      <c r="L20" s="126">
        <f t="shared" si="18"/>
        <v>0</v>
      </c>
      <c r="M20" s="7">
        <v>0</v>
      </c>
      <c r="N20" s="116">
        <f t="shared" si="19"/>
        <v>0</v>
      </c>
      <c r="O20" s="209">
        <f t="shared" si="11"/>
        <v>0</v>
      </c>
      <c r="P20" s="126">
        <f t="shared" si="20"/>
        <v>0</v>
      </c>
      <c r="Q20" s="6">
        <v>3</v>
      </c>
      <c r="R20" s="116">
        <f t="shared" si="21"/>
        <v>0.03</v>
      </c>
      <c r="S20" s="209">
        <f t="shared" si="22"/>
        <v>0.15</v>
      </c>
      <c r="T20" s="126">
        <f t="shared" si="23"/>
        <v>1.5</v>
      </c>
      <c r="V20" s="156" t="s">
        <v>4</v>
      </c>
      <c r="W20" s="206"/>
      <c r="X20" s="141"/>
      <c r="Y20" s="142" t="s">
        <v>9</v>
      </c>
      <c r="Z20" s="143"/>
      <c r="AA20" s="142" t="s">
        <v>10</v>
      </c>
      <c r="AE20" s="155"/>
      <c r="AF20" s="155"/>
      <c r="AG20" s="155"/>
      <c r="AH20" s="155"/>
      <c r="AI20"/>
      <c r="AJ20"/>
    </row>
    <row r="21" spans="1:37" x14ac:dyDescent="0.4">
      <c r="A21" s="14" t="s">
        <v>105</v>
      </c>
      <c r="B21" s="248">
        <v>0.01</v>
      </c>
      <c r="C21" s="213">
        <v>10</v>
      </c>
      <c r="D21" s="214">
        <f t="shared" si="16"/>
        <v>0.1</v>
      </c>
      <c r="E21" s="2" t="s">
        <v>123</v>
      </c>
      <c r="F21" s="15">
        <v>5</v>
      </c>
      <c r="G21" s="251"/>
      <c r="I21" s="7">
        <v>0</v>
      </c>
      <c r="J21" s="116">
        <f t="shared" si="17"/>
        <v>0</v>
      </c>
      <c r="K21" s="209">
        <f t="shared" si="8"/>
        <v>0</v>
      </c>
      <c r="L21" s="126">
        <f t="shared" si="18"/>
        <v>0</v>
      </c>
      <c r="M21" s="7">
        <v>0</v>
      </c>
      <c r="N21" s="116">
        <f t="shared" si="19"/>
        <v>0</v>
      </c>
      <c r="O21" s="209">
        <f t="shared" si="11"/>
        <v>0</v>
      </c>
      <c r="P21" s="126">
        <f t="shared" si="20"/>
        <v>0</v>
      </c>
      <c r="Q21" s="6">
        <v>3</v>
      </c>
      <c r="R21" s="116">
        <f t="shared" si="21"/>
        <v>0.01</v>
      </c>
      <c r="S21" s="209">
        <f t="shared" si="22"/>
        <v>4.9999999999999996E-2</v>
      </c>
      <c r="T21" s="126">
        <f t="shared" si="23"/>
        <v>0.49999999999999994</v>
      </c>
      <c r="V21" s="157" t="str">
        <f>IF($D$6&lt;&gt;0,"RA1"," ")</f>
        <v>RA1</v>
      </c>
      <c r="W21" s="207">
        <f>IF(N$7&lt;&gt;0,$D$6,IF(V21&lt;&gt;" ","no impartido"," "))</f>
        <v>0.2</v>
      </c>
      <c r="X21" s="144">
        <f t="shared" ref="X21:X30" si="33">IF(ISTEXT(W21)=FALSE,W21,0)</f>
        <v>0.2</v>
      </c>
      <c r="Y21" s="212">
        <f>IF(V21&lt;&gt;" ",IF(N$7&lt;&gt;0,P$8,0)," ")</f>
        <v>6.8387096774193532</v>
      </c>
      <c r="Z21" s="140">
        <f>IF($X$31&lt;&gt;0,X21*100/$X$31,0)</f>
        <v>25</v>
      </c>
      <c r="AA21" s="212">
        <f t="shared" ref="AA21:AA30" si="34">IF(V21&lt;&gt;" ",Y21*Z21/100," ")</f>
        <v>1.7096774193548385</v>
      </c>
      <c r="AB21">
        <f>IF(AND(X21&lt;&gt;0,Y21&lt;5),1,0)</f>
        <v>0</v>
      </c>
      <c r="AE21" s="155"/>
      <c r="AF21"/>
      <c r="AG21" s="1"/>
      <c r="AH21"/>
      <c r="AI21"/>
      <c r="AJ21"/>
    </row>
    <row r="22" spans="1:37" x14ac:dyDescent="0.4">
      <c r="A22" s="14" t="s">
        <v>104</v>
      </c>
      <c r="B22" s="248">
        <v>0.03</v>
      </c>
      <c r="C22" s="213">
        <v>3</v>
      </c>
      <c r="D22" s="214">
        <f t="shared" si="16"/>
        <v>0.09</v>
      </c>
      <c r="E22" s="2" t="s">
        <v>124</v>
      </c>
      <c r="F22" s="15">
        <v>5</v>
      </c>
      <c r="G22" s="251"/>
      <c r="I22" s="7">
        <v>0</v>
      </c>
      <c r="J22" s="116">
        <f t="shared" si="17"/>
        <v>0</v>
      </c>
      <c r="K22" s="209">
        <f t="shared" si="8"/>
        <v>0</v>
      </c>
      <c r="L22" s="126">
        <f t="shared" si="18"/>
        <v>0</v>
      </c>
      <c r="M22" s="7">
        <v>0</v>
      </c>
      <c r="N22" s="116">
        <f t="shared" si="19"/>
        <v>0</v>
      </c>
      <c r="O22" s="209">
        <f t="shared" si="11"/>
        <v>0</v>
      </c>
      <c r="P22" s="126">
        <f t="shared" si="20"/>
        <v>0</v>
      </c>
      <c r="Q22" s="6">
        <v>3</v>
      </c>
      <c r="R22" s="116">
        <f t="shared" si="21"/>
        <v>0.03</v>
      </c>
      <c r="S22" s="209">
        <f t="shared" si="22"/>
        <v>0.15</v>
      </c>
      <c r="T22" s="126">
        <f t="shared" si="23"/>
        <v>0.44999999999999996</v>
      </c>
      <c r="V22" s="157" t="str">
        <f>IF($D$30&lt;&gt;0,"RA2"," ")</f>
        <v>RA2</v>
      </c>
      <c r="W22" s="207">
        <f>IF(N$31&lt;&gt;0,$D$30,IF(V22&lt;&gt;" ","no impartido"," "))</f>
        <v>0.6</v>
      </c>
      <c r="X22" s="144">
        <f t="shared" si="33"/>
        <v>0.6</v>
      </c>
      <c r="Y22" s="212">
        <f>IF(V22&lt;&gt;" ",IF(N$31&lt;&gt;0,P$32,0)," ")</f>
        <v>5.602928870292887</v>
      </c>
      <c r="Z22" s="140">
        <f t="shared" ref="Z22:Z30" si="35">IF($X$31&lt;&gt;0,X22*100/$X$31,0)</f>
        <v>75</v>
      </c>
      <c r="AA22" s="212">
        <f t="shared" si="34"/>
        <v>4.2021966527196648</v>
      </c>
      <c r="AB22">
        <f t="shared" ref="AB22:AB30" si="36">IF(AND(X22&lt;&gt;0,Y22&lt;5),1,0)</f>
        <v>0</v>
      </c>
      <c r="AE22" s="155"/>
      <c r="AF22"/>
      <c r="AG22" s="1"/>
      <c r="AH22"/>
      <c r="AI22"/>
      <c r="AJ22"/>
    </row>
    <row r="23" spans="1:37" x14ac:dyDescent="0.4">
      <c r="A23" s="14" t="s">
        <v>105</v>
      </c>
      <c r="B23" s="248">
        <v>0.01</v>
      </c>
      <c r="C23" s="213">
        <v>6</v>
      </c>
      <c r="D23" s="214">
        <f t="shared" si="6"/>
        <v>0.06</v>
      </c>
      <c r="E23" s="2" t="s">
        <v>124</v>
      </c>
      <c r="F23" s="15">
        <v>5</v>
      </c>
      <c r="G23" s="251"/>
      <c r="I23" s="7">
        <v>0</v>
      </c>
      <c r="J23" s="116">
        <f t="shared" si="7"/>
        <v>0</v>
      </c>
      <c r="K23" s="209">
        <f t="shared" si="8"/>
        <v>0</v>
      </c>
      <c r="L23" s="126">
        <f t="shared" si="9"/>
        <v>0</v>
      </c>
      <c r="M23" s="7">
        <v>0</v>
      </c>
      <c r="N23" s="116">
        <f t="shared" si="10"/>
        <v>0</v>
      </c>
      <c r="O23" s="209">
        <f t="shared" si="11"/>
        <v>0</v>
      </c>
      <c r="P23" s="126">
        <f t="shared" si="12"/>
        <v>0</v>
      </c>
      <c r="Q23" s="6">
        <v>3</v>
      </c>
      <c r="R23" s="116">
        <f t="shared" si="13"/>
        <v>0.01</v>
      </c>
      <c r="S23" s="209">
        <f t="shared" si="14"/>
        <v>4.9999999999999996E-2</v>
      </c>
      <c r="T23" s="126">
        <f t="shared" si="15"/>
        <v>0.3</v>
      </c>
      <c r="V23" s="157" t="str">
        <f>IF($D$54&lt;&gt;0,"RA3"," ")</f>
        <v>RA3</v>
      </c>
      <c r="W23" s="207" t="str">
        <f>IF(N$55&lt;&gt;0,$D$54,IF(V23&lt;&gt;" ","no impartido"," "))</f>
        <v>no impartido</v>
      </c>
      <c r="X23" s="144">
        <f t="shared" si="33"/>
        <v>0</v>
      </c>
      <c r="Y23" s="212">
        <f>IF(V23&lt;&gt;" ",IF(N$55&lt;&gt;0,P$56,0)," ")</f>
        <v>0</v>
      </c>
      <c r="Z23" s="140">
        <f t="shared" si="35"/>
        <v>0</v>
      </c>
      <c r="AA23" s="212">
        <f t="shared" si="34"/>
        <v>0</v>
      </c>
      <c r="AB23">
        <f t="shared" si="36"/>
        <v>0</v>
      </c>
      <c r="AE23" s="155"/>
      <c r="AF23"/>
      <c r="AG23" s="1"/>
      <c r="AH23"/>
      <c r="AI23"/>
      <c r="AJ23"/>
    </row>
    <row r="24" spans="1:37" x14ac:dyDescent="0.4">
      <c r="A24" s="14" t="s">
        <v>121</v>
      </c>
      <c r="B24" s="248">
        <v>0.03</v>
      </c>
      <c r="C24" s="213">
        <v>6</v>
      </c>
      <c r="D24" s="214">
        <f t="shared" si="6"/>
        <v>0.18</v>
      </c>
      <c r="E24" s="2" t="s">
        <v>125</v>
      </c>
      <c r="F24" s="15">
        <v>5</v>
      </c>
      <c r="G24" s="251"/>
      <c r="I24" s="7">
        <v>0</v>
      </c>
      <c r="J24" s="116">
        <f t="shared" si="7"/>
        <v>0</v>
      </c>
      <c r="K24" s="209">
        <f t="shared" si="8"/>
        <v>0</v>
      </c>
      <c r="L24" s="126">
        <f t="shared" si="9"/>
        <v>0</v>
      </c>
      <c r="M24" s="7">
        <v>0</v>
      </c>
      <c r="N24" s="116">
        <f t="shared" si="10"/>
        <v>0</v>
      </c>
      <c r="O24" s="209">
        <f t="shared" si="11"/>
        <v>0</v>
      </c>
      <c r="P24" s="126">
        <f t="shared" si="12"/>
        <v>0</v>
      </c>
      <c r="Q24" s="6">
        <v>3</v>
      </c>
      <c r="R24" s="116">
        <f t="shared" si="13"/>
        <v>0.03</v>
      </c>
      <c r="S24" s="209">
        <f t="shared" si="14"/>
        <v>0.15</v>
      </c>
      <c r="T24" s="126">
        <f t="shared" si="15"/>
        <v>0.89999999999999991</v>
      </c>
      <c r="V24" s="157" t="str">
        <f>IF($D$78&lt;&gt;0,"RA4"," ")</f>
        <v>RA4</v>
      </c>
      <c r="W24" s="207" t="str">
        <f>IF(N$79&lt;&gt;0,$D$78,IF(V24&lt;&gt;" ","no impartido"," "))</f>
        <v>no impartido</v>
      </c>
      <c r="X24" s="144">
        <f t="shared" si="33"/>
        <v>0</v>
      </c>
      <c r="Y24" s="212">
        <f>IF(V24&lt;&gt;" ",IF(N$79&lt;&gt;0,P$80,0)," ")</f>
        <v>0</v>
      </c>
      <c r="Z24" s="140">
        <f t="shared" si="35"/>
        <v>0</v>
      </c>
      <c r="AA24" s="212">
        <f t="shared" si="34"/>
        <v>0</v>
      </c>
      <c r="AB24">
        <f t="shared" si="36"/>
        <v>0</v>
      </c>
      <c r="AE24" s="155"/>
      <c r="AF24"/>
      <c r="AG24" s="1"/>
      <c r="AH24"/>
      <c r="AI24"/>
      <c r="AJ24"/>
    </row>
    <row r="25" spans="1:37" x14ac:dyDescent="0.4">
      <c r="A25" s="14" t="s">
        <v>105</v>
      </c>
      <c r="B25" s="248">
        <v>0.01</v>
      </c>
      <c r="C25" s="213">
        <v>8.3000000000000007</v>
      </c>
      <c r="D25" s="214">
        <f t="shared" si="6"/>
        <v>8.3000000000000004E-2</v>
      </c>
      <c r="E25" s="2" t="s">
        <v>125</v>
      </c>
      <c r="F25" s="15">
        <v>5</v>
      </c>
      <c r="G25" s="251"/>
      <c r="I25" s="7">
        <v>0</v>
      </c>
      <c r="J25" s="116">
        <f t="shared" si="7"/>
        <v>0</v>
      </c>
      <c r="K25" s="209">
        <f t="shared" si="8"/>
        <v>0</v>
      </c>
      <c r="L25" s="126">
        <f t="shared" si="9"/>
        <v>0</v>
      </c>
      <c r="M25" s="7">
        <v>0</v>
      </c>
      <c r="N25" s="116">
        <f t="shared" si="10"/>
        <v>0</v>
      </c>
      <c r="O25" s="209">
        <f t="shared" si="11"/>
        <v>0</v>
      </c>
      <c r="P25" s="126">
        <f t="shared" si="12"/>
        <v>0</v>
      </c>
      <c r="Q25" s="6">
        <v>3</v>
      </c>
      <c r="R25" s="116">
        <f t="shared" si="13"/>
        <v>0.01</v>
      </c>
      <c r="S25" s="209">
        <f t="shared" si="14"/>
        <v>4.9999999999999996E-2</v>
      </c>
      <c r="T25" s="126">
        <f t="shared" si="15"/>
        <v>0.41500000000000004</v>
      </c>
      <c r="V25" s="157" t="str">
        <f>IF($D$102&lt;&gt;0,"RA5"," ")</f>
        <v xml:space="preserve"> </v>
      </c>
      <c r="W25" s="207" t="str">
        <f>IF(N$103&lt;&gt;0,$D$102,IF(V25&lt;&gt;" ","no impartido"," "))</f>
        <v xml:space="preserve"> </v>
      </c>
      <c r="X25" s="144">
        <f t="shared" si="33"/>
        <v>0</v>
      </c>
      <c r="Y25" s="212" t="str">
        <f>IF(V25&lt;&gt;" ",IF(N$103&lt;&gt;0,P$104,0)," ")</f>
        <v xml:space="preserve"> </v>
      </c>
      <c r="Z25" s="140">
        <f t="shared" si="35"/>
        <v>0</v>
      </c>
      <c r="AA25" s="212" t="str">
        <f t="shared" si="34"/>
        <v xml:space="preserve"> </v>
      </c>
      <c r="AB25">
        <f t="shared" si="36"/>
        <v>0</v>
      </c>
      <c r="AE25" s="155"/>
      <c r="AF25"/>
      <c r="AG25" s="1"/>
      <c r="AH25"/>
      <c r="AI25"/>
      <c r="AJ25"/>
    </row>
    <row r="26" spans="1:37" x14ac:dyDescent="0.4">
      <c r="A26" s="14" t="s">
        <v>121</v>
      </c>
      <c r="B26" s="248">
        <v>0.02</v>
      </c>
      <c r="C26" s="213">
        <v>6</v>
      </c>
      <c r="D26" s="214">
        <f t="shared" si="6"/>
        <v>0.12</v>
      </c>
      <c r="E26" s="2" t="s">
        <v>126</v>
      </c>
      <c r="F26" s="15">
        <v>5</v>
      </c>
      <c r="G26" s="251"/>
      <c r="I26" s="7">
        <v>0</v>
      </c>
      <c r="J26" s="116">
        <f t="shared" si="7"/>
        <v>0</v>
      </c>
      <c r="K26" s="209">
        <f t="shared" si="8"/>
        <v>0</v>
      </c>
      <c r="L26" s="126">
        <f t="shared" si="9"/>
        <v>0</v>
      </c>
      <c r="M26" s="7">
        <v>0</v>
      </c>
      <c r="N26" s="116">
        <f t="shared" si="10"/>
        <v>0</v>
      </c>
      <c r="O26" s="209">
        <f t="shared" si="11"/>
        <v>0</v>
      </c>
      <c r="P26" s="126">
        <f t="shared" si="12"/>
        <v>0</v>
      </c>
      <c r="Q26" s="6">
        <v>3</v>
      </c>
      <c r="R26" s="116">
        <f t="shared" si="13"/>
        <v>0.02</v>
      </c>
      <c r="S26" s="209">
        <f t="shared" si="14"/>
        <v>9.9999999999999992E-2</v>
      </c>
      <c r="T26" s="126">
        <f t="shared" si="15"/>
        <v>0.6</v>
      </c>
      <c r="V26" s="157" t="str">
        <f>IF($D$126&lt;&gt;0,"RA6"," ")</f>
        <v xml:space="preserve"> </v>
      </c>
      <c r="W26" s="207" t="str">
        <f>IF(N$127&lt;&gt;0,$D$126,IF(V26&lt;&gt;" ","no impartido"," "))</f>
        <v xml:space="preserve"> </v>
      </c>
      <c r="X26" s="144">
        <f t="shared" si="33"/>
        <v>0</v>
      </c>
      <c r="Y26" s="212" t="str">
        <f>IF(V26&lt;&gt;" ",IF(N$127&lt;&gt;0,P$128,0)," ")</f>
        <v xml:space="preserve"> </v>
      </c>
      <c r="Z26" s="140">
        <f t="shared" si="35"/>
        <v>0</v>
      </c>
      <c r="AA26" s="212" t="str">
        <f t="shared" si="34"/>
        <v xml:space="preserve"> </v>
      </c>
      <c r="AB26">
        <f t="shared" si="36"/>
        <v>0</v>
      </c>
      <c r="AE26" s="155"/>
      <c r="AF26"/>
      <c r="AG26" s="1"/>
      <c r="AH26"/>
      <c r="AI26"/>
      <c r="AJ26"/>
    </row>
    <row r="27" spans="1:37" x14ac:dyDescent="0.4">
      <c r="A27" s="14" t="s">
        <v>104</v>
      </c>
      <c r="B27" s="248">
        <v>0.01</v>
      </c>
      <c r="C27" s="213">
        <v>3.6</v>
      </c>
      <c r="D27" s="214">
        <f t="shared" si="6"/>
        <v>3.6000000000000004E-2</v>
      </c>
      <c r="E27" s="2" t="s">
        <v>126</v>
      </c>
      <c r="F27" s="15">
        <v>5</v>
      </c>
      <c r="G27" s="251"/>
      <c r="I27" s="7">
        <v>0</v>
      </c>
      <c r="J27" s="116">
        <f t="shared" si="7"/>
        <v>0</v>
      </c>
      <c r="K27" s="209">
        <f t="shared" si="8"/>
        <v>0</v>
      </c>
      <c r="L27" s="126">
        <f t="shared" si="9"/>
        <v>0</v>
      </c>
      <c r="M27" s="7">
        <v>0</v>
      </c>
      <c r="N27" s="116">
        <f t="shared" si="10"/>
        <v>0</v>
      </c>
      <c r="O27" s="209">
        <f t="shared" si="11"/>
        <v>0</v>
      </c>
      <c r="P27" s="126">
        <f t="shared" si="12"/>
        <v>0</v>
      </c>
      <c r="Q27" s="6">
        <v>3</v>
      </c>
      <c r="R27" s="116">
        <f t="shared" si="13"/>
        <v>0.01</v>
      </c>
      <c r="S27" s="209">
        <f t="shared" si="14"/>
        <v>4.9999999999999996E-2</v>
      </c>
      <c r="T27" s="126">
        <f t="shared" si="15"/>
        <v>0.18000000000000002</v>
      </c>
      <c r="V27" s="157" t="str">
        <f>IF($D$150&lt;&gt;0,"RA7"," ")</f>
        <v xml:space="preserve"> </v>
      </c>
      <c r="W27" s="207" t="str">
        <f>IF($N$151&lt;&gt;0,$D$150,IF(V27&lt;&gt;" ","no impartido"," "))</f>
        <v xml:space="preserve"> </v>
      </c>
      <c r="X27" s="144">
        <f t="shared" si="33"/>
        <v>0</v>
      </c>
      <c r="Y27" s="212" t="str">
        <f>IF(V27&lt;&gt;" ",IF(N$151&lt;&gt;0,P$152,0)," ")</f>
        <v xml:space="preserve"> </v>
      </c>
      <c r="Z27" s="140">
        <f t="shared" si="35"/>
        <v>0</v>
      </c>
      <c r="AA27" s="212" t="str">
        <f t="shared" si="34"/>
        <v xml:space="preserve"> </v>
      </c>
      <c r="AB27">
        <f t="shared" si="36"/>
        <v>0</v>
      </c>
      <c r="AE27" s="155"/>
      <c r="AF27"/>
      <c r="AG27" s="1"/>
      <c r="AH27"/>
      <c r="AI27"/>
      <c r="AJ27"/>
    </row>
    <row r="28" spans="1:37" ht="15" thickBot="1" x14ac:dyDescent="0.45">
      <c r="A28" s="14" t="s">
        <v>105</v>
      </c>
      <c r="B28" s="248">
        <v>0.01</v>
      </c>
      <c r="C28" s="213">
        <v>8.3000000000000007</v>
      </c>
      <c r="D28" s="214">
        <f t="shared" si="6"/>
        <v>8.3000000000000004E-2</v>
      </c>
      <c r="E28" s="2" t="s">
        <v>126</v>
      </c>
      <c r="F28" s="15">
        <v>5</v>
      </c>
      <c r="G28" s="252"/>
      <c r="I28" s="7">
        <v>0</v>
      </c>
      <c r="J28" s="116">
        <f t="shared" si="7"/>
        <v>0</v>
      </c>
      <c r="K28" s="209">
        <f t="shared" si="8"/>
        <v>0</v>
      </c>
      <c r="L28" s="126">
        <f t="shared" si="9"/>
        <v>0</v>
      </c>
      <c r="M28" s="7">
        <v>0</v>
      </c>
      <c r="N28" s="116">
        <f t="shared" si="10"/>
        <v>0</v>
      </c>
      <c r="O28" s="209">
        <f t="shared" si="11"/>
        <v>0</v>
      </c>
      <c r="P28" s="126">
        <f t="shared" si="12"/>
        <v>0</v>
      </c>
      <c r="Q28" s="6">
        <v>3</v>
      </c>
      <c r="R28" s="116">
        <f t="shared" si="13"/>
        <v>0.01</v>
      </c>
      <c r="S28" s="209">
        <f t="shared" si="14"/>
        <v>4.9999999999999996E-2</v>
      </c>
      <c r="T28" s="126">
        <f t="shared" si="15"/>
        <v>0.41500000000000004</v>
      </c>
      <c r="V28" s="157" t="str">
        <f>IF($D$174&lt;&gt;0,"RA8"," ")</f>
        <v xml:space="preserve"> </v>
      </c>
      <c r="W28" s="207" t="str">
        <f>IF(N$175&lt;&gt;0,$D$174,IF(V28&lt;&gt;" ","no impartido"," "))</f>
        <v xml:space="preserve"> </v>
      </c>
      <c r="X28" s="144">
        <f t="shared" si="33"/>
        <v>0</v>
      </c>
      <c r="Y28" s="212" t="str">
        <f>IF(V28&lt;&gt;" ",IF(N$175&lt;&gt;0,P$176,0)," ")</f>
        <v xml:space="preserve"> </v>
      </c>
      <c r="Z28" s="140">
        <f t="shared" si="35"/>
        <v>0</v>
      </c>
      <c r="AA28" s="212" t="str">
        <f t="shared" si="34"/>
        <v xml:space="preserve"> </v>
      </c>
      <c r="AB28">
        <f t="shared" si="36"/>
        <v>0</v>
      </c>
      <c r="AE28" s="155"/>
      <c r="AF28"/>
      <c r="AG28" s="1"/>
      <c r="AH28"/>
      <c r="AI28"/>
      <c r="AJ28"/>
    </row>
    <row r="29" spans="1:37" ht="26.6" thickBot="1" x14ac:dyDescent="0.45">
      <c r="A29" s="17"/>
      <c r="B29" s="233"/>
      <c r="G29" s="231"/>
      <c r="J29" s="116"/>
      <c r="L29" s="123"/>
      <c r="N29" s="116"/>
      <c r="P29" s="123"/>
      <c r="R29" s="116"/>
      <c r="T29" s="123"/>
      <c r="V29" s="157" t="str">
        <f>IF($D$198&lt;&gt;0,"RA9"," ")</f>
        <v xml:space="preserve"> </v>
      </c>
      <c r="W29" s="207" t="str">
        <f>IF(N$199&lt;&gt;0,$D$198,IF(V29&lt;&gt;" ","no impartido"," "))</f>
        <v xml:space="preserve"> </v>
      </c>
      <c r="X29" s="144">
        <f t="shared" si="33"/>
        <v>0</v>
      </c>
      <c r="Y29" s="212" t="str">
        <f>IF(V29&lt;&gt;" ",IF(N$199&lt;&gt;0,P$200,0)," ")</f>
        <v xml:space="preserve"> </v>
      </c>
      <c r="Z29" s="140">
        <f t="shared" si="35"/>
        <v>0</v>
      </c>
      <c r="AA29" s="212" t="str">
        <f t="shared" si="34"/>
        <v xml:space="preserve"> </v>
      </c>
      <c r="AB29">
        <f t="shared" si="36"/>
        <v>0</v>
      </c>
      <c r="AE29" s="148" t="s">
        <v>78</v>
      </c>
      <c r="AF29" s="148"/>
      <c r="AG29" s="149"/>
      <c r="AH29" s="148"/>
      <c r="AI29"/>
      <c r="AJ29"/>
    </row>
    <row r="30" spans="1:37" ht="15" thickBot="1" x14ac:dyDescent="0.45">
      <c r="A30" s="18"/>
      <c r="B30" s="18"/>
      <c r="C30" s="92" t="s">
        <v>25</v>
      </c>
      <c r="D30" s="203">
        <v>0.6</v>
      </c>
      <c r="E30" s="19" t="s">
        <v>81</v>
      </c>
      <c r="G30" s="231"/>
      <c r="J30" s="116"/>
      <c r="N30" s="116"/>
      <c r="R30" s="116"/>
      <c r="V30" s="157" t="str">
        <f>IF($D$222&lt;&gt;0,"RA10"," ")</f>
        <v xml:space="preserve"> </v>
      </c>
      <c r="W30" s="207" t="str">
        <f>IF(N$223&lt;&gt;0,$D$222,IF(V30&lt;&gt;" ","no impartido"," "))</f>
        <v xml:space="preserve"> </v>
      </c>
      <c r="X30" s="144">
        <f t="shared" si="33"/>
        <v>0</v>
      </c>
      <c r="Y30" s="212" t="str">
        <f>IF(V30&lt;&gt;" ",IF(N$223&lt;&gt;0,P$224,0)," ")</f>
        <v xml:space="preserve"> </v>
      </c>
      <c r="Z30" s="140">
        <f t="shared" si="35"/>
        <v>0</v>
      </c>
      <c r="AA30" s="212" t="str">
        <f t="shared" si="34"/>
        <v xml:space="preserve"> </v>
      </c>
      <c r="AB30">
        <f t="shared" si="36"/>
        <v>0</v>
      </c>
      <c r="AE30"/>
      <c r="AF30"/>
      <c r="AG30" s="205"/>
      <c r="AH30"/>
      <c r="AI30"/>
      <c r="AJ30"/>
    </row>
    <row r="31" spans="1:37" ht="19.3" thickTop="1" thickBot="1" x14ac:dyDescent="0.55000000000000004">
      <c r="A31" s="20"/>
      <c r="B31" s="21"/>
      <c r="C31" s="92" t="s">
        <v>26</v>
      </c>
      <c r="D31" s="239">
        <f>SUM(D33:D52)</f>
        <v>5.6190999999999995</v>
      </c>
      <c r="E31" s="22"/>
      <c r="G31" s="231"/>
      <c r="I31" s="112"/>
      <c r="J31" s="114">
        <f>SUM(I33:I52)</f>
        <v>4</v>
      </c>
      <c r="K31" s="119"/>
      <c r="L31" s="120" t="s">
        <v>46</v>
      </c>
      <c r="M31" s="112"/>
      <c r="N31" s="114">
        <f>SUM(M33:M52)</f>
        <v>28</v>
      </c>
      <c r="O31" s="119"/>
      <c r="P31" s="120" t="s">
        <v>47</v>
      </c>
      <c r="Q31" s="113"/>
      <c r="R31" s="114">
        <f>SUM(Q33:Q52)</f>
        <v>3</v>
      </c>
      <c r="S31" s="119"/>
      <c r="T31" s="120" t="s">
        <v>51</v>
      </c>
      <c r="V31" s="1"/>
      <c r="X31" s="135">
        <f>SUM(X21:X30)</f>
        <v>0.8</v>
      </c>
      <c r="Y31" s="136" t="s">
        <v>13</v>
      </c>
      <c r="AA31" s="137">
        <f>SUM(AA21:AA30)</f>
        <v>5.9118740720745038</v>
      </c>
      <c r="AB31" s="138">
        <f>SUM(AB21:AB30)</f>
        <v>0</v>
      </c>
      <c r="AE31" s="158" t="s">
        <v>6</v>
      </c>
      <c r="AF31" s="150"/>
      <c r="AG31" s="142" t="s">
        <v>9</v>
      </c>
      <c r="AH31" s="142" t="s">
        <v>10</v>
      </c>
      <c r="AI31"/>
      <c r="AJ31"/>
      <c r="AK31" s="230" t="s">
        <v>79</v>
      </c>
    </row>
    <row r="32" spans="1:37" ht="24.9" thickTop="1" thickBot="1" x14ac:dyDescent="0.45">
      <c r="A32" s="166" t="s">
        <v>92</v>
      </c>
      <c r="B32" s="167" t="s">
        <v>90</v>
      </c>
      <c r="C32" s="167" t="s">
        <v>9</v>
      </c>
      <c r="D32" s="168"/>
      <c r="E32" s="169" t="s">
        <v>2</v>
      </c>
      <c r="F32" s="8" t="s">
        <v>0</v>
      </c>
      <c r="G32" s="230" t="s">
        <v>79</v>
      </c>
      <c r="I32" s="153" t="s">
        <v>75</v>
      </c>
      <c r="J32" s="115">
        <f>SUM(J33:J52)</f>
        <v>0.26</v>
      </c>
      <c r="K32" s="121" t="s">
        <v>8</v>
      </c>
      <c r="L32" s="125">
        <f>SUM(L33:L52)</f>
        <v>6.8461538461538458</v>
      </c>
      <c r="M32" s="153" t="s">
        <v>76</v>
      </c>
      <c r="N32" s="115">
        <f>SUM(N33:N52)</f>
        <v>0.23899999999999999</v>
      </c>
      <c r="O32" s="121" t="s">
        <v>12</v>
      </c>
      <c r="P32" s="125">
        <f>SUM(P33:P52)</f>
        <v>5.602928870292887</v>
      </c>
      <c r="Q32" s="153" t="s">
        <v>77</v>
      </c>
      <c r="R32" s="115">
        <f>SUM(R33:R52)</f>
        <v>0.5</v>
      </c>
      <c r="S32" s="121" t="s">
        <v>16</v>
      </c>
      <c r="T32" s="125">
        <f>SUM(T33:T52)</f>
        <v>5</v>
      </c>
      <c r="Y32" s="136" t="s">
        <v>21</v>
      </c>
      <c r="AA32" s="210">
        <f>IF(AA31&lt;1,1,IF(AND(AA31&lt;5,AB31&gt;0),TRUNC(AA31,0),IF(AND(AA31&gt;=5,AB31&gt;0),4,ROUND(AA31,0))))</f>
        <v>6</v>
      </c>
      <c r="AE32" s="159" t="str">
        <f>IF($D$6&lt;&gt;0,"RA1"," ")</f>
        <v>RA1</v>
      </c>
      <c r="AF32" s="208">
        <f>$D$6</f>
        <v>0.2</v>
      </c>
      <c r="AG32" s="240">
        <f>IF(AE32&lt;&gt;" ",$D$7," ")</f>
        <v>6.7869999999999973</v>
      </c>
      <c r="AH32" s="236">
        <f t="shared" ref="AH32:AH41" si="37">IF(AE32&lt;&gt;" ",AF32*AG32," ")</f>
        <v>1.3573999999999995</v>
      </c>
      <c r="AI32">
        <f>IF(AND(AF32&gt;0,AG32&lt;5),1,0)</f>
        <v>0</v>
      </c>
      <c r="AJ32"/>
      <c r="AK32" s="250"/>
    </row>
    <row r="33" spans="1:37" x14ac:dyDescent="0.4">
      <c r="A33" s="246" t="s">
        <v>99</v>
      </c>
      <c r="B33" s="249">
        <v>0.12</v>
      </c>
      <c r="C33" s="222">
        <v>7</v>
      </c>
      <c r="D33" s="215">
        <f t="shared" ref="D33:D52" si="38">C33*B33</f>
        <v>0.84</v>
      </c>
      <c r="E33" s="23" t="s">
        <v>103</v>
      </c>
      <c r="F33" s="24">
        <v>2</v>
      </c>
      <c r="G33" s="250"/>
      <c r="I33" s="7">
        <v>1</v>
      </c>
      <c r="J33" s="116">
        <f>I33*$B33</f>
        <v>0.12</v>
      </c>
      <c r="K33" s="209">
        <f t="shared" ref="K33:K52" si="39">IF($J$32=0,0,J33/$J$32)</f>
        <v>0.46153846153846151</v>
      </c>
      <c r="L33" s="126">
        <f t="shared" ref="L33:L52" si="40">I33*$C33*K33</f>
        <v>3.2307692307692304</v>
      </c>
      <c r="M33" s="7">
        <v>0</v>
      </c>
      <c r="N33" s="116">
        <f>M33*$B33/2</f>
        <v>0</v>
      </c>
      <c r="O33" s="209">
        <f t="shared" ref="O33:O52" si="41">IF($N$32=0,0,N33/$N$32)</f>
        <v>0</v>
      </c>
      <c r="P33" s="126">
        <f t="shared" ref="P33:P52" si="42">M33*$C33*O33/2</f>
        <v>0</v>
      </c>
      <c r="Q33" s="6">
        <v>0</v>
      </c>
      <c r="R33" s="116">
        <f t="shared" ref="R33:R52" si="43">Q33*$B33/3</f>
        <v>0</v>
      </c>
      <c r="S33" s="209">
        <f t="shared" ref="S33:S52" si="44">IF($R$32=0,0,R33/$R$32)</f>
        <v>0</v>
      </c>
      <c r="T33" s="126">
        <f t="shared" ref="T33:T52" si="45">Q33*$C33*S33/3</f>
        <v>0</v>
      </c>
      <c r="AE33" s="159" t="str">
        <f>IF($D$30&lt;&gt;0,"RA2"," ")</f>
        <v>RA2</v>
      </c>
      <c r="AF33" s="208">
        <f>$D$30</f>
        <v>0.6</v>
      </c>
      <c r="AG33" s="240">
        <f>IF(AE33&lt;&gt;" ",$D$31," ")</f>
        <v>5.6190999999999995</v>
      </c>
      <c r="AH33" s="236">
        <f t="shared" si="37"/>
        <v>3.3714599999999995</v>
      </c>
      <c r="AI33">
        <f t="shared" ref="AI33:AI41" si="46">IF(AND(AF33&gt;0,AG33&lt;5),1,0)</f>
        <v>0</v>
      </c>
      <c r="AJ33"/>
      <c r="AK33" s="251"/>
    </row>
    <row r="34" spans="1:37" x14ac:dyDescent="0.4">
      <c r="A34" s="246" t="s">
        <v>100</v>
      </c>
      <c r="B34" s="249">
        <v>0.08</v>
      </c>
      <c r="C34" s="222">
        <v>8</v>
      </c>
      <c r="D34" s="215">
        <f t="shared" si="38"/>
        <v>0.64</v>
      </c>
      <c r="E34" s="23" t="s">
        <v>103</v>
      </c>
      <c r="F34" s="24">
        <v>2</v>
      </c>
      <c r="G34" s="251"/>
      <c r="I34" s="7">
        <v>1</v>
      </c>
      <c r="J34" s="116">
        <f t="shared" ref="J34:J52" si="47">I34*$B34</f>
        <v>0.08</v>
      </c>
      <c r="K34" s="209">
        <f t="shared" si="39"/>
        <v>0.30769230769230771</v>
      </c>
      <c r="L34" s="126">
        <f t="shared" si="40"/>
        <v>2.4615384615384617</v>
      </c>
      <c r="M34" s="7">
        <v>0</v>
      </c>
      <c r="N34" s="116">
        <f t="shared" ref="N34:N52" si="48">M34*$B34/2</f>
        <v>0</v>
      </c>
      <c r="O34" s="209">
        <f t="shared" si="41"/>
        <v>0</v>
      </c>
      <c r="P34" s="126">
        <f t="shared" si="42"/>
        <v>0</v>
      </c>
      <c r="Q34" s="6">
        <v>0</v>
      </c>
      <c r="R34" s="116">
        <f t="shared" si="43"/>
        <v>0</v>
      </c>
      <c r="S34" s="209">
        <f t="shared" si="44"/>
        <v>0</v>
      </c>
      <c r="T34" s="126">
        <f t="shared" si="45"/>
        <v>0</v>
      </c>
      <c r="AE34" s="159" t="str">
        <f>IF($D$54&lt;&gt;0,"RA3"," ")</f>
        <v>RA3</v>
      </c>
      <c r="AF34" s="208">
        <f>$D$54</f>
        <v>0.15</v>
      </c>
      <c r="AG34" s="240">
        <f>IF(AE34&lt;&gt;" ",$D$55," ")</f>
        <v>6.5299999999999994</v>
      </c>
      <c r="AH34" s="236">
        <f t="shared" si="37"/>
        <v>0.97949999999999982</v>
      </c>
      <c r="AI34">
        <f t="shared" si="46"/>
        <v>0</v>
      </c>
      <c r="AJ34"/>
      <c r="AK34" s="251"/>
    </row>
    <row r="35" spans="1:37" ht="18.45" x14ac:dyDescent="0.4">
      <c r="A35" s="246" t="s">
        <v>101</v>
      </c>
      <c r="B35" s="249">
        <v>0.02</v>
      </c>
      <c r="C35" s="222">
        <v>5</v>
      </c>
      <c r="D35" s="215">
        <f t="shared" si="38"/>
        <v>0.1</v>
      </c>
      <c r="E35" s="23" t="s">
        <v>103</v>
      </c>
      <c r="F35" s="24">
        <v>2</v>
      </c>
      <c r="G35" s="251"/>
      <c r="I35" s="7">
        <v>1</v>
      </c>
      <c r="J35" s="116">
        <f t="shared" si="47"/>
        <v>0.02</v>
      </c>
      <c r="K35" s="209">
        <f t="shared" si="39"/>
        <v>7.6923076923076927E-2</v>
      </c>
      <c r="L35" s="126">
        <f t="shared" si="40"/>
        <v>0.38461538461538464</v>
      </c>
      <c r="M35" s="7">
        <v>0</v>
      </c>
      <c r="N35" s="116">
        <f t="shared" si="48"/>
        <v>0</v>
      </c>
      <c r="O35" s="209">
        <f t="shared" si="41"/>
        <v>0</v>
      </c>
      <c r="P35" s="126">
        <f t="shared" si="42"/>
        <v>0</v>
      </c>
      <c r="Q35" s="6">
        <v>0</v>
      </c>
      <c r="R35" s="116">
        <f t="shared" si="43"/>
        <v>0</v>
      </c>
      <c r="S35" s="209">
        <f t="shared" si="44"/>
        <v>0</v>
      </c>
      <c r="T35" s="126">
        <f t="shared" si="45"/>
        <v>0</v>
      </c>
      <c r="V35" s="156" t="s">
        <v>5</v>
      </c>
      <c r="W35" s="206"/>
      <c r="X35" s="141"/>
      <c r="Y35" s="142" t="s">
        <v>9</v>
      </c>
      <c r="Z35" s="143"/>
      <c r="AA35" s="142" t="s">
        <v>10</v>
      </c>
      <c r="AE35" s="159" t="str">
        <f>IF($D$78&lt;&gt;0,"RA4"," ")</f>
        <v>RA4</v>
      </c>
      <c r="AF35" s="208">
        <f>$D$78</f>
        <v>0.05</v>
      </c>
      <c r="AG35" s="240">
        <f>IF(AE35&lt;&gt;" ",$D$79," ")</f>
        <v>4.2400000000000011</v>
      </c>
      <c r="AH35" s="236">
        <f t="shared" si="37"/>
        <v>0.21200000000000008</v>
      </c>
      <c r="AI35">
        <f t="shared" si="46"/>
        <v>1</v>
      </c>
      <c r="AJ35"/>
      <c r="AK35" s="251"/>
    </row>
    <row r="36" spans="1:37" x14ac:dyDescent="0.4">
      <c r="A36" s="246" t="s">
        <v>102</v>
      </c>
      <c r="B36" s="249">
        <v>0.04</v>
      </c>
      <c r="C36" s="222">
        <v>5</v>
      </c>
      <c r="D36" s="215">
        <f>C36*B36</f>
        <v>0.2</v>
      </c>
      <c r="E36" s="23" t="s">
        <v>103</v>
      </c>
      <c r="F36" s="24">
        <v>2</v>
      </c>
      <c r="G36" s="251"/>
      <c r="I36" s="7">
        <v>1</v>
      </c>
      <c r="J36" s="116">
        <f t="shared" si="47"/>
        <v>0.04</v>
      </c>
      <c r="K36" s="209">
        <f t="shared" si="39"/>
        <v>0.15384615384615385</v>
      </c>
      <c r="L36" s="126">
        <f t="shared" si="40"/>
        <v>0.76923076923076927</v>
      </c>
      <c r="M36" s="7">
        <v>0</v>
      </c>
      <c r="N36" s="116">
        <f t="shared" si="48"/>
        <v>0</v>
      </c>
      <c r="O36" s="209">
        <f t="shared" si="41"/>
        <v>0</v>
      </c>
      <c r="P36" s="126">
        <f t="shared" si="42"/>
        <v>0</v>
      </c>
      <c r="Q36" s="6">
        <v>0</v>
      </c>
      <c r="R36" s="116">
        <f t="shared" si="43"/>
        <v>0</v>
      </c>
      <c r="S36" s="209">
        <f t="shared" si="44"/>
        <v>0</v>
      </c>
      <c r="T36" s="126">
        <f t="shared" si="45"/>
        <v>0</v>
      </c>
      <c r="V36" s="157" t="str">
        <f>IF($D$6&lt;&gt;0,"RA1"," ")</f>
        <v>RA1</v>
      </c>
      <c r="W36" s="207">
        <f>IF(R$7&lt;&gt;0,$D$6,IF(V36&lt;&gt;" ","no impartido"," "))</f>
        <v>0.2</v>
      </c>
      <c r="X36" s="234">
        <f t="shared" ref="X36:X45" si="49">IF(ISTEXT(W36)=FALSE,W36,0)</f>
        <v>0.2</v>
      </c>
      <c r="Y36" s="212">
        <f>IF(V36&lt;&gt;" ",IF(R$7&lt;&gt;0,T$8,0)," ")</f>
        <v>6.6099999999999994</v>
      </c>
      <c r="Z36" s="140">
        <f>IF($X$46&lt;&gt;0,X36*100/$X$46,0)</f>
        <v>21.052631578947366</v>
      </c>
      <c r="AA36" s="212">
        <f t="shared" ref="AA36:AA45" si="50">IF(V36&lt;&gt;" ",Y36*Z36/100," ")</f>
        <v>1.3915789473684208</v>
      </c>
      <c r="AB36">
        <f>IF(AND(X36&lt;&gt;0,Y36&lt;5),1,0)</f>
        <v>0</v>
      </c>
      <c r="AE36" s="159" t="str">
        <f>IF($D$102&lt;&gt;0,"RA5"," ")</f>
        <v xml:space="preserve"> </v>
      </c>
      <c r="AF36" s="208">
        <f>$D$102</f>
        <v>0</v>
      </c>
      <c r="AG36" s="240" t="str">
        <f>IF(AE36&lt;&gt;" ",$D$103," ")</f>
        <v xml:space="preserve"> </v>
      </c>
      <c r="AH36" s="236" t="str">
        <f t="shared" si="37"/>
        <v xml:space="preserve"> </v>
      </c>
      <c r="AI36">
        <f t="shared" si="46"/>
        <v>0</v>
      </c>
      <c r="AJ36"/>
      <c r="AK36" s="251"/>
    </row>
    <row r="37" spans="1:37" x14ac:dyDescent="0.4">
      <c r="A37" s="246" t="s">
        <v>107</v>
      </c>
      <c r="B37" s="249">
        <v>0.01</v>
      </c>
      <c r="C37" s="222">
        <v>6.3</v>
      </c>
      <c r="D37" s="215">
        <f t="shared" si="38"/>
        <v>6.3E-2</v>
      </c>
      <c r="E37" s="23" t="s">
        <v>118</v>
      </c>
      <c r="F37" s="24">
        <v>4</v>
      </c>
      <c r="G37" s="251"/>
      <c r="I37" s="7">
        <v>0</v>
      </c>
      <c r="J37" s="116">
        <f t="shared" si="47"/>
        <v>0</v>
      </c>
      <c r="K37" s="209">
        <f t="shared" si="39"/>
        <v>0</v>
      </c>
      <c r="L37" s="126">
        <f t="shared" si="40"/>
        <v>0</v>
      </c>
      <c r="M37" s="7">
        <v>2</v>
      </c>
      <c r="N37" s="116">
        <f t="shared" si="48"/>
        <v>0.01</v>
      </c>
      <c r="O37" s="209">
        <f t="shared" si="41"/>
        <v>4.1841004184100423E-2</v>
      </c>
      <c r="P37" s="126">
        <f t="shared" si="42"/>
        <v>0.26359832635983266</v>
      </c>
      <c r="Q37" s="6">
        <v>0</v>
      </c>
      <c r="R37" s="116">
        <f t="shared" si="43"/>
        <v>0</v>
      </c>
      <c r="S37" s="209">
        <f t="shared" si="44"/>
        <v>0</v>
      </c>
      <c r="T37" s="126">
        <f t="shared" si="45"/>
        <v>0</v>
      </c>
      <c r="V37" s="157" t="str">
        <f>IF($D$30&lt;&gt;0,"RA2"," ")</f>
        <v>RA2</v>
      </c>
      <c r="W37" s="207">
        <f>IF(R$31&lt;&gt;0,$D$30,IF(V37&lt;&gt;" ","no impartido"," "))</f>
        <v>0.6</v>
      </c>
      <c r="X37" s="234">
        <f t="shared" si="49"/>
        <v>0.6</v>
      </c>
      <c r="Y37" s="212">
        <f>IF(V37&lt;&gt;" ",IF(R$31&lt;&gt;0,T$32,0)," ")</f>
        <v>5</v>
      </c>
      <c r="Z37" s="140">
        <f t="shared" ref="Z37:Z45" si="51">IF($X$46&lt;&gt;0,X37*100/$X$46,0)</f>
        <v>63.157894736842103</v>
      </c>
      <c r="AA37" s="212">
        <f t="shared" si="50"/>
        <v>3.1578947368421053</v>
      </c>
      <c r="AB37">
        <f t="shared" ref="AB37:AB45" si="52">IF(AND(X37&lt;&gt;0,Y37&lt;5),1,0)</f>
        <v>0</v>
      </c>
      <c r="AE37" s="159" t="str">
        <f>IF($D$126&lt;&gt;0,"RA6"," ")</f>
        <v xml:space="preserve"> </v>
      </c>
      <c r="AF37" s="208">
        <f>$D$126</f>
        <v>0</v>
      </c>
      <c r="AG37" s="240" t="str">
        <f>IF(AE37&lt;&gt;" ",$D$127," ")</f>
        <v xml:space="preserve"> </v>
      </c>
      <c r="AH37" s="236" t="str">
        <f t="shared" si="37"/>
        <v xml:space="preserve"> </v>
      </c>
      <c r="AI37">
        <f t="shared" si="46"/>
        <v>0</v>
      </c>
      <c r="AJ37"/>
      <c r="AK37" s="251"/>
    </row>
    <row r="38" spans="1:37" x14ac:dyDescent="0.4">
      <c r="A38" s="246" t="s">
        <v>109</v>
      </c>
      <c r="B38" s="249">
        <v>0.06</v>
      </c>
      <c r="C38" s="222">
        <v>2.6</v>
      </c>
      <c r="D38" s="215">
        <f t="shared" si="38"/>
        <v>0.156</v>
      </c>
      <c r="E38" s="23" t="s">
        <v>118</v>
      </c>
      <c r="F38" s="24">
        <v>4</v>
      </c>
      <c r="G38" s="251"/>
      <c r="I38" s="7">
        <v>0</v>
      </c>
      <c r="J38" s="116">
        <f t="shared" si="47"/>
        <v>0</v>
      </c>
      <c r="K38" s="209">
        <f t="shared" si="39"/>
        <v>0</v>
      </c>
      <c r="L38" s="126">
        <f t="shared" si="40"/>
        <v>0</v>
      </c>
      <c r="M38" s="7">
        <v>2</v>
      </c>
      <c r="N38" s="116">
        <f t="shared" si="48"/>
        <v>0.06</v>
      </c>
      <c r="O38" s="209">
        <f t="shared" si="41"/>
        <v>0.2510460251046025</v>
      </c>
      <c r="P38" s="126">
        <f t="shared" si="42"/>
        <v>0.65271966527196656</v>
      </c>
      <c r="Q38" s="6">
        <v>0</v>
      </c>
      <c r="R38" s="116">
        <f t="shared" si="43"/>
        <v>0</v>
      </c>
      <c r="S38" s="209">
        <f t="shared" si="44"/>
        <v>0</v>
      </c>
      <c r="T38" s="126">
        <f t="shared" si="45"/>
        <v>0</v>
      </c>
      <c r="V38" s="157" t="str">
        <f>IF($D$54&lt;&gt;0,"RA3"," ")</f>
        <v>RA3</v>
      </c>
      <c r="W38" s="207">
        <f>IF(R$55&lt;&gt;0,$D$54,IF(V38&lt;&gt;" ","no impartido"," "))</f>
        <v>0.15</v>
      </c>
      <c r="X38" s="234">
        <f t="shared" si="49"/>
        <v>0.15</v>
      </c>
      <c r="Y38" s="212">
        <f>IF(V38&lt;&gt;" ",IF(R$55&lt;&gt;0,T$56,0)," ")</f>
        <v>6.610526315789472</v>
      </c>
      <c r="Z38" s="140">
        <f t="shared" si="51"/>
        <v>15.789473684210526</v>
      </c>
      <c r="AA38" s="212">
        <f t="shared" si="50"/>
        <v>1.0437673130193903</v>
      </c>
      <c r="AB38">
        <f t="shared" si="52"/>
        <v>0</v>
      </c>
      <c r="AE38" s="159" t="str">
        <f>IF($D$150&lt;&gt;0,"RA7"," ")</f>
        <v xml:space="preserve"> </v>
      </c>
      <c r="AF38" s="208">
        <f>$D$150</f>
        <v>0</v>
      </c>
      <c r="AG38" s="240" t="str">
        <f>IF(AE38&lt;&gt;" ",$D$151," ")</f>
        <v xml:space="preserve"> </v>
      </c>
      <c r="AH38" s="236" t="str">
        <f t="shared" si="37"/>
        <v xml:space="preserve"> </v>
      </c>
      <c r="AI38">
        <f t="shared" si="46"/>
        <v>0</v>
      </c>
      <c r="AJ38"/>
      <c r="AK38" s="251"/>
    </row>
    <row r="39" spans="1:37" x14ac:dyDescent="0.4">
      <c r="A39" s="246" t="s">
        <v>107</v>
      </c>
      <c r="B39" s="249">
        <v>0.01</v>
      </c>
      <c r="C39" s="222">
        <v>6.3</v>
      </c>
      <c r="D39" s="215">
        <f t="shared" si="38"/>
        <v>6.3E-2</v>
      </c>
      <c r="E39" s="23" t="s">
        <v>119</v>
      </c>
      <c r="F39" s="24">
        <v>4</v>
      </c>
      <c r="G39" s="251"/>
      <c r="I39" s="7">
        <v>0</v>
      </c>
      <c r="J39" s="116">
        <f t="shared" si="47"/>
        <v>0</v>
      </c>
      <c r="K39" s="209">
        <f t="shared" si="39"/>
        <v>0</v>
      </c>
      <c r="L39" s="126">
        <f t="shared" si="40"/>
        <v>0</v>
      </c>
      <c r="M39" s="7">
        <v>2</v>
      </c>
      <c r="N39" s="116">
        <f t="shared" si="48"/>
        <v>0.01</v>
      </c>
      <c r="O39" s="209">
        <f t="shared" si="41"/>
        <v>4.1841004184100423E-2</v>
      </c>
      <c r="P39" s="126">
        <f t="shared" si="42"/>
        <v>0.26359832635983266</v>
      </c>
      <c r="Q39" s="6">
        <v>0</v>
      </c>
      <c r="R39" s="116">
        <f t="shared" si="43"/>
        <v>0</v>
      </c>
      <c r="S39" s="209">
        <f t="shared" si="44"/>
        <v>0</v>
      </c>
      <c r="T39" s="126">
        <f t="shared" si="45"/>
        <v>0</v>
      </c>
      <c r="V39" s="157" t="str">
        <f>IF($D$78&lt;&gt;0,"RA4"," ")</f>
        <v>RA4</v>
      </c>
      <c r="W39" s="207" t="str">
        <f>IF(R$79&lt;&gt;0,$D$78,IF(V39&lt;&gt;" ","no impartido"," "))</f>
        <v>no impartido</v>
      </c>
      <c r="X39" s="234">
        <f t="shared" si="49"/>
        <v>0</v>
      </c>
      <c r="Y39" s="212">
        <f>IF(V39&lt;&gt;" ",IF(R$79&lt;&gt;0,T$80,0)," ")</f>
        <v>0</v>
      </c>
      <c r="Z39" s="140">
        <f t="shared" si="51"/>
        <v>0</v>
      </c>
      <c r="AA39" s="212">
        <f t="shared" si="50"/>
        <v>0</v>
      </c>
      <c r="AB39">
        <f t="shared" si="52"/>
        <v>0</v>
      </c>
      <c r="AE39" s="159" t="str">
        <f>IF($D$174&lt;&gt;0,"RA8"," ")</f>
        <v xml:space="preserve"> </v>
      </c>
      <c r="AF39" s="208">
        <f>$D$174</f>
        <v>0</v>
      </c>
      <c r="AG39" s="240" t="str">
        <f t="shared" ref="AG39" si="53">IF(AE39&lt;&gt;" ",$D$175," ")</f>
        <v xml:space="preserve"> </v>
      </c>
      <c r="AH39" s="236" t="str">
        <f t="shared" si="37"/>
        <v xml:space="preserve"> </v>
      </c>
      <c r="AI39">
        <f t="shared" si="46"/>
        <v>0</v>
      </c>
      <c r="AJ39"/>
      <c r="AK39" s="251"/>
    </row>
    <row r="40" spans="1:37" x14ac:dyDescent="0.4">
      <c r="A40" s="246" t="s">
        <v>107</v>
      </c>
      <c r="B40" s="249">
        <v>8.9999999999999993E-3</v>
      </c>
      <c r="C40" s="222">
        <v>6.3</v>
      </c>
      <c r="D40" s="215">
        <f>C40*B40</f>
        <v>5.6699999999999993E-2</v>
      </c>
      <c r="E40" s="23" t="s">
        <v>120</v>
      </c>
      <c r="F40" s="24">
        <v>4</v>
      </c>
      <c r="G40" s="251"/>
      <c r="I40" s="7">
        <v>0</v>
      </c>
      <c r="J40" s="116">
        <f t="shared" ref="J40:J43" si="54">I40*$B40</f>
        <v>0</v>
      </c>
      <c r="K40" s="209">
        <f t="shared" si="39"/>
        <v>0</v>
      </c>
      <c r="L40" s="126">
        <f t="shared" ref="L40:L43" si="55">I40*$C40*K40</f>
        <v>0</v>
      </c>
      <c r="M40" s="7">
        <v>2</v>
      </c>
      <c r="N40" s="116">
        <f t="shared" ref="N40:N43" si="56">M40*$B40/2</f>
        <v>8.9999999999999993E-3</v>
      </c>
      <c r="O40" s="209">
        <f t="shared" si="41"/>
        <v>3.7656903765690378E-2</v>
      </c>
      <c r="P40" s="126">
        <f t="shared" ref="P40:P43" si="57">M40*$C40*O40/2</f>
        <v>0.23723849372384936</v>
      </c>
      <c r="Q40" s="6">
        <v>0</v>
      </c>
      <c r="R40" s="116">
        <f t="shared" ref="R40:R43" si="58">Q40*$B40/3</f>
        <v>0</v>
      </c>
      <c r="S40" s="209">
        <f t="shared" si="44"/>
        <v>0</v>
      </c>
      <c r="T40" s="126">
        <f t="shared" ref="T40:T43" si="59">Q40*$C40*S40/3</f>
        <v>0</v>
      </c>
      <c r="V40" s="157" t="str">
        <f>IF($D$102&lt;&gt;0,"RA5"," ")</f>
        <v xml:space="preserve"> </v>
      </c>
      <c r="W40" s="207" t="str">
        <f>IF(R$103&lt;&gt;0,$D$102,IF(V40&lt;&gt;" ","no impartido"," "))</f>
        <v xml:space="preserve"> </v>
      </c>
      <c r="X40" s="234">
        <f t="shared" si="49"/>
        <v>0</v>
      </c>
      <c r="Y40" s="212" t="str">
        <f>IF(V40&lt;&gt;" ",IF(R$103&lt;&gt;0,T$104,0)," ")</f>
        <v xml:space="preserve"> </v>
      </c>
      <c r="Z40" s="140">
        <f t="shared" si="51"/>
        <v>0</v>
      </c>
      <c r="AA40" s="212" t="str">
        <f t="shared" si="50"/>
        <v xml:space="preserve"> </v>
      </c>
      <c r="AB40">
        <f t="shared" si="52"/>
        <v>0</v>
      </c>
      <c r="AE40" s="159" t="str">
        <f>IF($D$198&lt;&gt;0,"RA9"," ")</f>
        <v xml:space="preserve"> </v>
      </c>
      <c r="AF40" s="208">
        <f>$D$198</f>
        <v>0</v>
      </c>
      <c r="AG40" s="240" t="str">
        <f>IF(AE40&lt;&gt;" ",$D$199," ")</f>
        <v xml:space="preserve"> </v>
      </c>
      <c r="AH40" s="236" t="str">
        <f t="shared" si="37"/>
        <v xml:space="preserve"> </v>
      </c>
      <c r="AI40">
        <f t="shared" si="46"/>
        <v>0</v>
      </c>
      <c r="AJ40"/>
      <c r="AK40" s="251"/>
    </row>
    <row r="41" spans="1:37" ht="15" thickBot="1" x14ac:dyDescent="0.45">
      <c r="A41" s="246" t="s">
        <v>108</v>
      </c>
      <c r="B41" s="249">
        <v>1E-3</v>
      </c>
      <c r="C41" s="222">
        <v>5</v>
      </c>
      <c r="D41" s="215">
        <f t="shared" ref="D41:D43" si="60">C41*B41</f>
        <v>5.0000000000000001E-3</v>
      </c>
      <c r="E41" s="23" t="s">
        <v>120</v>
      </c>
      <c r="F41" s="24">
        <v>4</v>
      </c>
      <c r="G41" s="251"/>
      <c r="I41" s="7">
        <v>0</v>
      </c>
      <c r="J41" s="116">
        <f t="shared" si="54"/>
        <v>0</v>
      </c>
      <c r="K41" s="209">
        <f t="shared" si="39"/>
        <v>0</v>
      </c>
      <c r="L41" s="126">
        <f t="shared" si="55"/>
        <v>0</v>
      </c>
      <c r="M41" s="7">
        <v>2</v>
      </c>
      <c r="N41" s="116">
        <f t="shared" si="56"/>
        <v>1E-3</v>
      </c>
      <c r="O41" s="209">
        <f t="shared" si="41"/>
        <v>4.1841004184100423E-3</v>
      </c>
      <c r="P41" s="126">
        <f t="shared" si="57"/>
        <v>2.0920502092050212E-2</v>
      </c>
      <c r="Q41" s="6">
        <v>0</v>
      </c>
      <c r="R41" s="116">
        <f t="shared" si="58"/>
        <v>0</v>
      </c>
      <c r="S41" s="209">
        <f t="shared" si="44"/>
        <v>0</v>
      </c>
      <c r="T41" s="126">
        <f t="shared" si="59"/>
        <v>0</v>
      </c>
      <c r="V41" s="157" t="str">
        <f>IF($D$126&lt;&gt;0,"RA6"," ")</f>
        <v xml:space="preserve"> </v>
      </c>
      <c r="W41" s="207" t="str">
        <f>IF(R$127&lt;&gt;0,$D$126,IF(V41&lt;&gt;" ","no impartido"," "))</f>
        <v xml:space="preserve"> </v>
      </c>
      <c r="X41" s="234">
        <f t="shared" si="49"/>
        <v>0</v>
      </c>
      <c r="Y41" s="212" t="str">
        <f>IF(V41&lt;&gt;" ",IF(R$127&lt;&gt;0,T$128,0)," ")</f>
        <v xml:space="preserve"> </v>
      </c>
      <c r="Z41" s="140">
        <f t="shared" si="51"/>
        <v>0</v>
      </c>
      <c r="AA41" s="212" t="str">
        <f t="shared" si="50"/>
        <v xml:space="preserve"> </v>
      </c>
      <c r="AB41">
        <f t="shared" si="52"/>
        <v>0</v>
      </c>
      <c r="AE41" s="159" t="str">
        <f>IF($D$222&lt;&gt;0,"RA10"," ")</f>
        <v xml:space="preserve"> </v>
      </c>
      <c r="AF41" s="208">
        <f>$D$222</f>
        <v>0</v>
      </c>
      <c r="AG41" s="240" t="str">
        <f>IF(AE41&lt;&gt;" ",$D$223," ")</f>
        <v xml:space="preserve"> </v>
      </c>
      <c r="AH41" s="236" t="str">
        <f t="shared" si="37"/>
        <v xml:space="preserve"> </v>
      </c>
      <c r="AI41">
        <f t="shared" si="46"/>
        <v>0</v>
      </c>
      <c r="AJ41"/>
      <c r="AK41" s="251"/>
    </row>
    <row r="42" spans="1:37" ht="15.45" thickTop="1" thickBot="1" x14ac:dyDescent="0.45">
      <c r="A42" s="246" t="s">
        <v>109</v>
      </c>
      <c r="B42" s="249">
        <v>0.01</v>
      </c>
      <c r="C42" s="222">
        <v>5</v>
      </c>
      <c r="D42" s="215">
        <f t="shared" si="60"/>
        <v>0.05</v>
      </c>
      <c r="E42" s="23" t="s">
        <v>111</v>
      </c>
      <c r="F42" s="24">
        <v>4</v>
      </c>
      <c r="G42" s="251"/>
      <c r="I42" s="7">
        <v>0</v>
      </c>
      <c r="J42" s="116">
        <f t="shared" si="54"/>
        <v>0</v>
      </c>
      <c r="K42" s="209">
        <f t="shared" si="39"/>
        <v>0</v>
      </c>
      <c r="L42" s="126">
        <f t="shared" si="55"/>
        <v>0</v>
      </c>
      <c r="M42" s="7">
        <v>2</v>
      </c>
      <c r="N42" s="116">
        <f t="shared" si="56"/>
        <v>0.01</v>
      </c>
      <c r="O42" s="209">
        <f t="shared" si="41"/>
        <v>4.1841004184100423E-2</v>
      </c>
      <c r="P42" s="126">
        <f t="shared" si="57"/>
        <v>0.20920502092050211</v>
      </c>
      <c r="Q42" s="6">
        <v>0</v>
      </c>
      <c r="R42" s="116">
        <f t="shared" si="58"/>
        <v>0</v>
      </c>
      <c r="S42" s="209">
        <f t="shared" si="44"/>
        <v>0</v>
      </c>
      <c r="T42" s="126">
        <f t="shared" si="59"/>
        <v>0</v>
      </c>
      <c r="V42" s="157" t="str">
        <f>IF($D$150&lt;&gt;0,"RA7"," ")</f>
        <v xml:space="preserve"> </v>
      </c>
      <c r="W42" s="207" t="str">
        <f>IF($R$151&lt;&gt;0,$D$150,IF(V42&lt;&gt;" ","no impartido"," "))</f>
        <v xml:space="preserve"> </v>
      </c>
      <c r="X42" s="234">
        <f t="shared" si="49"/>
        <v>0</v>
      </c>
      <c r="Y42" s="212" t="str">
        <f>IF(V42&lt;&gt;" ",IF(R$151&lt;&gt;0,T$152,0)," ")</f>
        <v xml:space="preserve"> </v>
      </c>
      <c r="Z42" s="140">
        <f t="shared" si="51"/>
        <v>0</v>
      </c>
      <c r="AA42" s="212" t="str">
        <f t="shared" si="50"/>
        <v xml:space="preserve"> </v>
      </c>
      <c r="AB42">
        <f t="shared" si="52"/>
        <v>0</v>
      </c>
      <c r="AE42" s="257" t="s">
        <v>15</v>
      </c>
      <c r="AF42" s="258"/>
      <c r="AG42" s="260"/>
      <c r="AH42" s="161">
        <f>SUM(AH32:AH41)</f>
        <v>5.9203599999999987</v>
      </c>
      <c r="AI42" s="138">
        <f>SUM(AI32:AI41)</f>
        <v>1</v>
      </c>
      <c r="AJ42"/>
      <c r="AK42" s="251"/>
    </row>
    <row r="43" spans="1:37" ht="15" thickBot="1" x14ac:dyDescent="0.45">
      <c r="A43" s="246" t="s">
        <v>107</v>
      </c>
      <c r="B43" s="249">
        <v>8.0000000000000002E-3</v>
      </c>
      <c r="C43" s="222">
        <v>6.3</v>
      </c>
      <c r="D43" s="215">
        <f t="shared" si="60"/>
        <v>5.04E-2</v>
      </c>
      <c r="E43" s="23" t="s">
        <v>112</v>
      </c>
      <c r="F43" s="24">
        <v>4</v>
      </c>
      <c r="G43" s="251"/>
      <c r="I43" s="7">
        <v>0</v>
      </c>
      <c r="J43" s="116">
        <f t="shared" si="54"/>
        <v>0</v>
      </c>
      <c r="K43" s="209">
        <f t="shared" si="39"/>
        <v>0</v>
      </c>
      <c r="L43" s="126">
        <f t="shared" si="55"/>
        <v>0</v>
      </c>
      <c r="M43" s="7">
        <v>2</v>
      </c>
      <c r="N43" s="116">
        <f t="shared" si="56"/>
        <v>8.0000000000000002E-3</v>
      </c>
      <c r="O43" s="209">
        <f t="shared" si="41"/>
        <v>3.3472803347280339E-2</v>
      </c>
      <c r="P43" s="126">
        <f t="shared" si="57"/>
        <v>0.21087866108786613</v>
      </c>
      <c r="Q43" s="6">
        <v>0</v>
      </c>
      <c r="R43" s="116">
        <f t="shared" si="58"/>
        <v>0</v>
      </c>
      <c r="S43" s="209">
        <f t="shared" si="44"/>
        <v>0</v>
      </c>
      <c r="T43" s="126">
        <f t="shared" si="59"/>
        <v>0</v>
      </c>
      <c r="V43" s="157" t="str">
        <f>IF($D$174&lt;&gt;0,"RA8"," ")</f>
        <v xml:space="preserve"> </v>
      </c>
      <c r="W43" s="207" t="str">
        <f>IF(R$175&lt;&gt;0,$D$174,IF(V43&lt;&gt;" ","no impartido"," "))</f>
        <v xml:space="preserve"> </v>
      </c>
      <c r="X43" s="234">
        <f t="shared" si="49"/>
        <v>0</v>
      </c>
      <c r="Y43" s="212" t="str">
        <f>IF(V43&lt;&gt;" ",IF(R$175&lt;&gt;0,T$176,0)," ")</f>
        <v xml:space="preserve"> </v>
      </c>
      <c r="Z43" s="140">
        <f t="shared" si="51"/>
        <v>0</v>
      </c>
      <c r="AA43" s="212" t="str">
        <f t="shared" si="50"/>
        <v xml:space="preserve"> </v>
      </c>
      <c r="AB43">
        <f t="shared" si="52"/>
        <v>0</v>
      </c>
      <c r="AE43" s="257" t="s">
        <v>74</v>
      </c>
      <c r="AF43" s="258"/>
      <c r="AG43" s="258"/>
      <c r="AH43" s="210">
        <f>IF(AH42&lt;1,1,IF(AND(AH42&lt;5,AI42&gt;0),TRUNC(AH42,0),IF(AND(AH42&gt;=5,AI42&gt;0),4,ROUND(AH42,0))))</f>
        <v>4</v>
      </c>
      <c r="AI43"/>
      <c r="AJ43"/>
      <c r="AK43" s="253"/>
    </row>
    <row r="44" spans="1:37" x14ac:dyDescent="0.4">
      <c r="A44" s="246" t="s">
        <v>108</v>
      </c>
      <c r="B44" s="249">
        <v>1E-3</v>
      </c>
      <c r="C44" s="222">
        <v>5</v>
      </c>
      <c r="D44" s="215">
        <f t="shared" si="38"/>
        <v>5.0000000000000001E-3</v>
      </c>
      <c r="E44" s="23" t="s">
        <v>112</v>
      </c>
      <c r="F44" s="24">
        <v>4</v>
      </c>
      <c r="G44" s="251"/>
      <c r="I44" s="7">
        <v>0</v>
      </c>
      <c r="J44" s="116">
        <f t="shared" si="47"/>
        <v>0</v>
      </c>
      <c r="K44" s="209">
        <f t="shared" si="39"/>
        <v>0</v>
      </c>
      <c r="L44" s="126">
        <f t="shared" si="40"/>
        <v>0</v>
      </c>
      <c r="M44" s="7">
        <v>2</v>
      </c>
      <c r="N44" s="116">
        <f t="shared" si="48"/>
        <v>1E-3</v>
      </c>
      <c r="O44" s="209">
        <f t="shared" si="41"/>
        <v>4.1841004184100423E-3</v>
      </c>
      <c r="P44" s="126">
        <f t="shared" si="42"/>
        <v>2.0920502092050212E-2</v>
      </c>
      <c r="Q44" s="6">
        <v>0</v>
      </c>
      <c r="R44" s="116">
        <f t="shared" si="43"/>
        <v>0</v>
      </c>
      <c r="S44" s="209">
        <f t="shared" si="44"/>
        <v>0</v>
      </c>
      <c r="T44" s="126">
        <f t="shared" si="45"/>
        <v>0</v>
      </c>
      <c r="V44" s="157" t="str">
        <f>IF($D$198&lt;&gt;0,"RA9"," ")</f>
        <v xml:space="preserve"> </v>
      </c>
      <c r="W44" s="207" t="str">
        <f>IF(R$199&lt;&gt;0,$D$198,IF(V44&lt;&gt;" ","no impartido"," "))</f>
        <v xml:space="preserve"> </v>
      </c>
      <c r="X44" s="234">
        <f t="shared" si="49"/>
        <v>0</v>
      </c>
      <c r="Y44" s="212" t="str">
        <f>IF(V44&lt;&gt;" ",IF(R$199&lt;&gt;0,T$200,0)," ")</f>
        <v xml:space="preserve"> </v>
      </c>
      <c r="Z44" s="140">
        <f t="shared" si="51"/>
        <v>0</v>
      </c>
      <c r="AA44" s="212" t="str">
        <f t="shared" si="50"/>
        <v xml:space="preserve"> </v>
      </c>
      <c r="AB44">
        <f t="shared" si="52"/>
        <v>0</v>
      </c>
      <c r="AE44" s="155"/>
      <c r="AF44"/>
      <c r="AG44" s="1"/>
      <c r="AH44"/>
      <c r="AI44"/>
      <c r="AJ44"/>
    </row>
    <row r="45" spans="1:37" ht="15.55" customHeight="1" thickBot="1" x14ac:dyDescent="0.45">
      <c r="A45" s="246" t="s">
        <v>108</v>
      </c>
      <c r="B45" s="249">
        <v>0.01</v>
      </c>
      <c r="C45" s="222">
        <v>5</v>
      </c>
      <c r="D45" s="215">
        <f t="shared" si="38"/>
        <v>0.05</v>
      </c>
      <c r="E45" s="23" t="s">
        <v>113</v>
      </c>
      <c r="F45" s="24">
        <v>4</v>
      </c>
      <c r="G45" s="251"/>
      <c r="I45" s="7">
        <v>0</v>
      </c>
      <c r="J45" s="116">
        <f t="shared" si="47"/>
        <v>0</v>
      </c>
      <c r="K45" s="209">
        <f t="shared" si="39"/>
        <v>0</v>
      </c>
      <c r="L45" s="126">
        <f t="shared" si="40"/>
        <v>0</v>
      </c>
      <c r="M45" s="7">
        <v>2</v>
      </c>
      <c r="N45" s="116">
        <f t="shared" si="48"/>
        <v>0.01</v>
      </c>
      <c r="O45" s="209">
        <f t="shared" si="41"/>
        <v>4.1841004184100423E-2</v>
      </c>
      <c r="P45" s="126">
        <f t="shared" si="42"/>
        <v>0.20920502092050211</v>
      </c>
      <c r="Q45" s="6">
        <v>0</v>
      </c>
      <c r="R45" s="116">
        <f t="shared" si="43"/>
        <v>0</v>
      </c>
      <c r="S45" s="209">
        <f t="shared" si="44"/>
        <v>0</v>
      </c>
      <c r="T45" s="126">
        <f t="shared" si="45"/>
        <v>0</v>
      </c>
      <c r="V45" s="157" t="str">
        <f>IF($D$222&lt;&gt;0,"RA10"," ")</f>
        <v xml:space="preserve"> </v>
      </c>
      <c r="W45" s="207" t="str">
        <f>IF(R$223&lt;&gt;0,$D$222,IF(V45&lt;&gt;" ","no impartido"," "))</f>
        <v xml:space="preserve"> </v>
      </c>
      <c r="X45" s="234">
        <f t="shared" si="49"/>
        <v>0</v>
      </c>
      <c r="Y45" s="212" t="str">
        <f>IF(V45&lt;&gt;" ",IF(R$223&lt;&gt;0,T$224,0)," ")</f>
        <v xml:space="preserve"> </v>
      </c>
      <c r="Z45" s="140">
        <f t="shared" si="51"/>
        <v>0</v>
      </c>
      <c r="AA45" s="212" t="str">
        <f t="shared" si="50"/>
        <v xml:space="preserve"> </v>
      </c>
      <c r="AB45">
        <f t="shared" si="52"/>
        <v>0</v>
      </c>
      <c r="AE45" s="155"/>
      <c r="AF45"/>
      <c r="AG45" s="1"/>
      <c r="AH45"/>
      <c r="AI45"/>
      <c r="AJ45"/>
    </row>
    <row r="46" spans="1:37" ht="15" thickBot="1" x14ac:dyDescent="0.45">
      <c r="A46" s="246" t="s">
        <v>108</v>
      </c>
      <c r="B46" s="249">
        <v>0.01</v>
      </c>
      <c r="C46" s="222">
        <v>5</v>
      </c>
      <c r="D46" s="215">
        <f>C46*B46</f>
        <v>0.05</v>
      </c>
      <c r="E46" s="23" t="s">
        <v>114</v>
      </c>
      <c r="F46" s="24">
        <v>4</v>
      </c>
      <c r="G46" s="251"/>
      <c r="I46" s="7">
        <v>0</v>
      </c>
      <c r="J46" s="116">
        <f>I46*$B46</f>
        <v>0</v>
      </c>
      <c r="K46" s="209">
        <f t="shared" si="39"/>
        <v>0</v>
      </c>
      <c r="L46" s="126">
        <f t="shared" si="40"/>
        <v>0</v>
      </c>
      <c r="M46" s="7">
        <v>2</v>
      </c>
      <c r="N46" s="116">
        <f t="shared" si="48"/>
        <v>0.01</v>
      </c>
      <c r="O46" s="209">
        <f t="shared" si="41"/>
        <v>4.1841004184100423E-2</v>
      </c>
      <c r="P46" s="126">
        <f t="shared" si="42"/>
        <v>0.20920502092050211</v>
      </c>
      <c r="Q46" s="6">
        <v>0</v>
      </c>
      <c r="R46" s="116">
        <f t="shared" si="43"/>
        <v>0</v>
      </c>
      <c r="S46" s="209">
        <f t="shared" si="44"/>
        <v>0</v>
      </c>
      <c r="T46" s="126">
        <f t="shared" si="45"/>
        <v>0</v>
      </c>
      <c r="V46" s="1"/>
      <c r="X46" s="135">
        <f>SUM(X36:X45)</f>
        <v>0.95000000000000007</v>
      </c>
      <c r="Y46" s="136" t="s">
        <v>14</v>
      </c>
      <c r="AA46" s="137">
        <f>SUM(AA36:AA45)</f>
        <v>5.5932409972299162</v>
      </c>
      <c r="AB46" s="138">
        <f>SUM(AB36:AB45)</f>
        <v>0</v>
      </c>
      <c r="AE46" s="155"/>
      <c r="AF46"/>
      <c r="AG46" s="1"/>
      <c r="AH46"/>
      <c r="AI46"/>
      <c r="AJ46"/>
    </row>
    <row r="47" spans="1:37" ht="15" thickBot="1" x14ac:dyDescent="0.45">
      <c r="A47" s="246" t="s">
        <v>110</v>
      </c>
      <c r="B47" s="249">
        <v>0.01</v>
      </c>
      <c r="C47" s="222">
        <v>5</v>
      </c>
      <c r="D47" s="215">
        <f t="shared" si="38"/>
        <v>0.05</v>
      </c>
      <c r="E47" s="23" t="s">
        <v>115</v>
      </c>
      <c r="F47" s="24">
        <v>4</v>
      </c>
      <c r="G47" s="251"/>
      <c r="I47" s="7">
        <v>0</v>
      </c>
      <c r="J47" s="116">
        <f t="shared" si="47"/>
        <v>0</v>
      </c>
      <c r="K47" s="209">
        <f t="shared" si="39"/>
        <v>0</v>
      </c>
      <c r="L47" s="126">
        <f t="shared" si="40"/>
        <v>0</v>
      </c>
      <c r="M47" s="7">
        <v>2</v>
      </c>
      <c r="N47" s="116">
        <f t="shared" si="48"/>
        <v>0.01</v>
      </c>
      <c r="O47" s="209">
        <f t="shared" si="41"/>
        <v>4.1841004184100423E-2</v>
      </c>
      <c r="P47" s="126">
        <f t="shared" si="42"/>
        <v>0.20920502092050211</v>
      </c>
      <c r="Q47" s="6">
        <v>0</v>
      </c>
      <c r="R47" s="116">
        <f t="shared" si="43"/>
        <v>0</v>
      </c>
      <c r="S47" s="209">
        <f t="shared" si="44"/>
        <v>0</v>
      </c>
      <c r="T47" s="126">
        <f t="shared" si="45"/>
        <v>0</v>
      </c>
      <c r="Y47" s="136" t="s">
        <v>22</v>
      </c>
      <c r="AA47" s="210">
        <f>IF(AA46&lt;1,1,IF(AND(AA46&lt;5,AB46&gt;0),TRUNC(AA46,0),IF(AND(AA46&gt;=5,AB46&gt;0),4,ROUND(AA46,0))))</f>
        <v>6</v>
      </c>
      <c r="AE47" s="155"/>
      <c r="AF47"/>
      <c r="AG47" s="1"/>
      <c r="AH47"/>
      <c r="AI47"/>
      <c r="AJ47"/>
    </row>
    <row r="48" spans="1:37" x14ac:dyDescent="0.4">
      <c r="A48" s="246" t="s">
        <v>95</v>
      </c>
      <c r="B48" s="249">
        <v>0.01</v>
      </c>
      <c r="C48" s="222">
        <v>5</v>
      </c>
      <c r="D48" s="215">
        <f t="shared" si="38"/>
        <v>0.05</v>
      </c>
      <c r="E48" s="23" t="s">
        <v>116</v>
      </c>
      <c r="F48" s="24">
        <v>4</v>
      </c>
      <c r="G48" s="251"/>
      <c r="I48" s="7">
        <v>0</v>
      </c>
      <c r="J48" s="116">
        <f t="shared" si="47"/>
        <v>0</v>
      </c>
      <c r="K48" s="209">
        <f t="shared" si="39"/>
        <v>0</v>
      </c>
      <c r="L48" s="126">
        <f t="shared" si="40"/>
        <v>0</v>
      </c>
      <c r="M48" s="7">
        <v>2</v>
      </c>
      <c r="N48" s="116">
        <f t="shared" si="48"/>
        <v>0.01</v>
      </c>
      <c r="O48" s="209">
        <f t="shared" si="41"/>
        <v>4.1841004184100423E-2</v>
      </c>
      <c r="P48" s="126">
        <f t="shared" si="42"/>
        <v>0.20920502092050211</v>
      </c>
      <c r="Q48" s="6">
        <v>0</v>
      </c>
      <c r="R48" s="116">
        <f t="shared" si="43"/>
        <v>0</v>
      </c>
      <c r="S48" s="209">
        <f t="shared" si="44"/>
        <v>0</v>
      </c>
      <c r="T48" s="126">
        <f t="shared" si="45"/>
        <v>0</v>
      </c>
      <c r="AE48" s="155"/>
      <c r="AF48"/>
      <c r="AG48" s="1"/>
      <c r="AH48"/>
      <c r="AI48"/>
      <c r="AJ48"/>
    </row>
    <row r="49" spans="1:36" x14ac:dyDescent="0.4">
      <c r="A49" s="246" t="s">
        <v>95</v>
      </c>
      <c r="B49" s="249">
        <v>0.01</v>
      </c>
      <c r="C49" s="222">
        <v>5</v>
      </c>
      <c r="D49" s="215">
        <f t="shared" si="38"/>
        <v>0.05</v>
      </c>
      <c r="E49" s="23" t="s">
        <v>117</v>
      </c>
      <c r="F49" s="24">
        <v>4</v>
      </c>
      <c r="G49" s="251"/>
      <c r="I49" s="7">
        <v>0</v>
      </c>
      <c r="J49" s="116">
        <f t="shared" si="47"/>
        <v>0</v>
      </c>
      <c r="K49" s="209">
        <f t="shared" si="39"/>
        <v>0</v>
      </c>
      <c r="L49" s="126">
        <f t="shared" si="40"/>
        <v>0</v>
      </c>
      <c r="M49" s="7">
        <v>2</v>
      </c>
      <c r="N49" s="116">
        <f t="shared" si="48"/>
        <v>0.01</v>
      </c>
      <c r="O49" s="209">
        <f t="shared" si="41"/>
        <v>4.1841004184100423E-2</v>
      </c>
      <c r="P49" s="126">
        <f t="shared" si="42"/>
        <v>0.20920502092050211</v>
      </c>
      <c r="Q49" s="6">
        <v>0</v>
      </c>
      <c r="R49" s="116">
        <f t="shared" si="43"/>
        <v>0</v>
      </c>
      <c r="S49" s="209">
        <f t="shared" si="44"/>
        <v>0</v>
      </c>
      <c r="T49" s="126">
        <f t="shared" si="45"/>
        <v>0</v>
      </c>
      <c r="AE49" s="155"/>
      <c r="AF49"/>
      <c r="AG49" s="1"/>
      <c r="AH49"/>
      <c r="AI49"/>
      <c r="AJ49"/>
    </row>
    <row r="50" spans="1:36" x14ac:dyDescent="0.4">
      <c r="A50" s="246" t="s">
        <v>100</v>
      </c>
      <c r="B50" s="249">
        <v>0.08</v>
      </c>
      <c r="C50" s="222">
        <v>8</v>
      </c>
      <c r="D50" s="215">
        <f>C50*B50</f>
        <v>0.64</v>
      </c>
      <c r="E50" s="23" t="s">
        <v>103</v>
      </c>
      <c r="F50" s="24">
        <v>4</v>
      </c>
      <c r="G50" s="251"/>
      <c r="I50" s="7">
        <v>0</v>
      </c>
      <c r="J50" s="116">
        <f>I50*$B50</f>
        <v>0</v>
      </c>
      <c r="K50" s="209">
        <f t="shared" si="39"/>
        <v>0</v>
      </c>
      <c r="L50" s="126">
        <f t="shared" si="40"/>
        <v>0</v>
      </c>
      <c r="M50" s="7">
        <v>2</v>
      </c>
      <c r="N50" s="116">
        <f t="shared" si="48"/>
        <v>0.08</v>
      </c>
      <c r="O50" s="209">
        <f t="shared" si="41"/>
        <v>0.33472803347280339</v>
      </c>
      <c r="P50" s="126">
        <f t="shared" si="42"/>
        <v>2.6778242677824271</v>
      </c>
      <c r="Q50" s="6">
        <v>0</v>
      </c>
      <c r="R50" s="116">
        <f t="shared" si="43"/>
        <v>0</v>
      </c>
      <c r="S50" s="209">
        <f t="shared" si="44"/>
        <v>0</v>
      </c>
      <c r="T50" s="126">
        <f t="shared" si="45"/>
        <v>0</v>
      </c>
      <c r="AE50" s="155"/>
      <c r="AF50"/>
      <c r="AG50" s="1"/>
      <c r="AH50"/>
      <c r="AI50"/>
      <c r="AJ50"/>
    </row>
    <row r="51" spans="1:36" x14ac:dyDescent="0.4">
      <c r="A51" s="246" t="s">
        <v>128</v>
      </c>
      <c r="B51" s="249">
        <v>0.5</v>
      </c>
      <c r="C51" s="222">
        <v>5</v>
      </c>
      <c r="D51" s="215">
        <f t="shared" si="38"/>
        <v>2.5</v>
      </c>
      <c r="E51" s="23" t="s">
        <v>103</v>
      </c>
      <c r="F51" s="24">
        <v>6</v>
      </c>
      <c r="G51" s="251"/>
      <c r="I51" s="7">
        <v>0</v>
      </c>
      <c r="J51" s="116">
        <f t="shared" si="47"/>
        <v>0</v>
      </c>
      <c r="K51" s="209">
        <f t="shared" si="39"/>
        <v>0</v>
      </c>
      <c r="L51" s="126">
        <f t="shared" si="40"/>
        <v>0</v>
      </c>
      <c r="M51" s="7">
        <v>0</v>
      </c>
      <c r="N51" s="116">
        <f t="shared" si="48"/>
        <v>0</v>
      </c>
      <c r="O51" s="209">
        <f t="shared" si="41"/>
        <v>0</v>
      </c>
      <c r="P51" s="126">
        <f t="shared" si="42"/>
        <v>0</v>
      </c>
      <c r="Q51" s="6">
        <v>3</v>
      </c>
      <c r="R51" s="116">
        <f t="shared" si="43"/>
        <v>0.5</v>
      </c>
      <c r="S51" s="209">
        <f t="shared" si="44"/>
        <v>1</v>
      </c>
      <c r="T51" s="126">
        <f t="shared" si="45"/>
        <v>5</v>
      </c>
      <c r="AE51" s="155"/>
      <c r="AF51"/>
      <c r="AG51" s="1"/>
      <c r="AH51"/>
      <c r="AI51"/>
      <c r="AJ51"/>
    </row>
    <row r="52" spans="1:36" ht="15" thickBot="1" x14ac:dyDescent="0.45">
      <c r="A52" s="246"/>
      <c r="B52" s="249"/>
      <c r="C52" s="222"/>
      <c r="D52" s="215">
        <f t="shared" si="38"/>
        <v>0</v>
      </c>
      <c r="E52" s="23"/>
      <c r="F52" s="24"/>
      <c r="G52" s="252"/>
      <c r="I52" s="7">
        <v>0</v>
      </c>
      <c r="J52" s="116">
        <f t="shared" si="47"/>
        <v>0</v>
      </c>
      <c r="K52" s="209">
        <f t="shared" si="39"/>
        <v>0</v>
      </c>
      <c r="L52" s="126">
        <f t="shared" si="40"/>
        <v>0</v>
      </c>
      <c r="M52" s="7">
        <v>0</v>
      </c>
      <c r="N52" s="116">
        <f t="shared" si="48"/>
        <v>0</v>
      </c>
      <c r="O52" s="209">
        <f t="shared" si="41"/>
        <v>0</v>
      </c>
      <c r="P52" s="126">
        <f t="shared" si="42"/>
        <v>0</v>
      </c>
      <c r="Q52" s="6">
        <v>0</v>
      </c>
      <c r="R52" s="116">
        <f t="shared" si="43"/>
        <v>0</v>
      </c>
      <c r="S52" s="209">
        <f t="shared" si="44"/>
        <v>0</v>
      </c>
      <c r="T52" s="126">
        <f t="shared" si="45"/>
        <v>0</v>
      </c>
      <c r="AE52" s="155"/>
      <c r="AF52"/>
      <c r="AG52" s="1"/>
      <c r="AH52"/>
      <c r="AI52"/>
      <c r="AJ52"/>
    </row>
    <row r="53" spans="1:36" ht="15" thickBot="1" x14ac:dyDescent="0.45">
      <c r="A53" s="17"/>
      <c r="B53" s="233"/>
      <c r="G53" s="231"/>
      <c r="J53" s="116"/>
      <c r="K53" s="209"/>
      <c r="L53" s="123"/>
      <c r="N53" s="116"/>
      <c r="O53" s="209"/>
      <c r="P53" s="123"/>
      <c r="R53" s="116"/>
      <c r="S53" s="209"/>
      <c r="T53" s="123"/>
      <c r="AE53" s="155"/>
      <c r="AF53"/>
      <c r="AG53" s="1"/>
      <c r="AH53"/>
      <c r="AI53"/>
      <c r="AJ53"/>
    </row>
    <row r="54" spans="1:36" ht="15" thickBot="1" x14ac:dyDescent="0.45">
      <c r="A54" s="25"/>
      <c r="B54" s="25"/>
      <c r="C54" s="93" t="s">
        <v>28</v>
      </c>
      <c r="D54" s="203">
        <v>0.15</v>
      </c>
      <c r="E54" s="26" t="s">
        <v>82</v>
      </c>
      <c r="G54" s="231"/>
      <c r="J54" s="116"/>
      <c r="K54" s="209"/>
      <c r="N54" s="116"/>
      <c r="O54" s="209"/>
      <c r="R54" s="116"/>
      <c r="S54" s="209"/>
      <c r="AE54" s="155"/>
      <c r="AF54"/>
      <c r="AG54" s="1"/>
      <c r="AH54"/>
      <c r="AI54"/>
      <c r="AJ54"/>
    </row>
    <row r="55" spans="1:36" ht="15.45" thickTop="1" thickBot="1" x14ac:dyDescent="0.45">
      <c r="A55" s="27"/>
      <c r="B55" s="28"/>
      <c r="C55" s="94" t="s">
        <v>27</v>
      </c>
      <c r="D55" s="239">
        <f>SUM(D57:D76)</f>
        <v>6.5299999999999994</v>
      </c>
      <c r="E55" s="29"/>
      <c r="G55" s="231"/>
      <c r="I55" s="112"/>
      <c r="J55" s="114">
        <f>SUM(I57:I76)</f>
        <v>2</v>
      </c>
      <c r="K55" s="119"/>
      <c r="L55" s="120" t="s">
        <v>49</v>
      </c>
      <c r="M55" s="112"/>
      <c r="N55" s="114">
        <f>SUM(M57:M76)</f>
        <v>0</v>
      </c>
      <c r="O55" s="119"/>
      <c r="P55" s="120" t="s">
        <v>50</v>
      </c>
      <c r="Q55" s="113"/>
      <c r="R55" s="114">
        <f>SUM(Q57:Q76)</f>
        <v>54</v>
      </c>
      <c r="S55" s="119"/>
      <c r="T55" s="120" t="s">
        <v>48</v>
      </c>
      <c r="AE55" s="155"/>
      <c r="AF55"/>
      <c r="AG55" s="1"/>
      <c r="AH55"/>
      <c r="AI55"/>
      <c r="AJ55"/>
    </row>
    <row r="56" spans="1:36" ht="24.9" thickTop="1" thickBot="1" x14ac:dyDescent="0.45">
      <c r="A56" s="170" t="s">
        <v>92</v>
      </c>
      <c r="B56" s="171" t="s">
        <v>90</v>
      </c>
      <c r="C56" s="171" t="s">
        <v>9</v>
      </c>
      <c r="D56" s="172"/>
      <c r="E56" s="173" t="s">
        <v>2</v>
      </c>
      <c r="F56" s="8" t="s">
        <v>0</v>
      </c>
      <c r="G56" s="230" t="s">
        <v>79</v>
      </c>
      <c r="I56" s="153" t="s">
        <v>75</v>
      </c>
      <c r="J56" s="115">
        <f>SUM(J57:J76)</f>
        <v>0.05</v>
      </c>
      <c r="K56" s="121" t="s">
        <v>8</v>
      </c>
      <c r="L56" s="127">
        <f>SUM(L57:L76)</f>
        <v>4.9999999999999991</v>
      </c>
      <c r="M56" s="153" t="s">
        <v>76</v>
      </c>
      <c r="N56" s="115">
        <f>SUM(N57:N76)</f>
        <v>0</v>
      </c>
      <c r="O56" s="121" t="s">
        <v>12</v>
      </c>
      <c r="P56" s="127">
        <f>SUM(P57:P76)</f>
        <v>0</v>
      </c>
      <c r="Q56" s="153" t="s">
        <v>77</v>
      </c>
      <c r="R56" s="115">
        <f>SUM(R57:R76)</f>
        <v>0.95000000000000018</v>
      </c>
      <c r="S56" s="121" t="s">
        <v>16</v>
      </c>
      <c r="T56" s="127">
        <f>SUM(T57:T76)</f>
        <v>6.610526315789472</v>
      </c>
      <c r="AE56" s="155"/>
      <c r="AF56"/>
      <c r="AG56" s="1"/>
      <c r="AH56"/>
      <c r="AI56"/>
      <c r="AJ56"/>
    </row>
    <row r="57" spans="1:36" x14ac:dyDescent="0.4">
      <c r="A57" s="247" t="s">
        <v>94</v>
      </c>
      <c r="B57" s="196">
        <v>0.01</v>
      </c>
      <c r="C57" s="216">
        <v>5</v>
      </c>
      <c r="D57" s="217">
        <f t="shared" ref="D57:D76" si="61">C57*B57</f>
        <v>0.05</v>
      </c>
      <c r="E57" s="245" t="s">
        <v>97</v>
      </c>
      <c r="F57" s="30">
        <v>1</v>
      </c>
      <c r="G57" s="250"/>
      <c r="I57" s="7">
        <v>1</v>
      </c>
      <c r="J57" s="116">
        <f t="shared" ref="J57:J76" si="62">I57*$B57</f>
        <v>0.01</v>
      </c>
      <c r="K57" s="209">
        <f>IF($J$56=0,0,J57/$J$56)</f>
        <v>0.19999999999999998</v>
      </c>
      <c r="L57" s="126">
        <f t="shared" ref="L57:L76" si="63">I57*$C57*K57</f>
        <v>0.99999999999999989</v>
      </c>
      <c r="M57" s="7">
        <v>0</v>
      </c>
      <c r="N57" s="116">
        <f>M57*$B57/2</f>
        <v>0</v>
      </c>
      <c r="O57" s="209">
        <f>IF($N$56=0,0,N57/$N$56)</f>
        <v>0</v>
      </c>
      <c r="P57" s="126">
        <f t="shared" ref="P57:P76" si="64">M57*$C57*O57/2</f>
        <v>0</v>
      </c>
      <c r="Q57" s="6">
        <v>0</v>
      </c>
      <c r="R57" s="116">
        <f t="shared" ref="R57:R76" si="65">Q57*$B57/3</f>
        <v>0</v>
      </c>
      <c r="S57" s="209">
        <f t="shared" ref="S57:S76" si="66">IF($R$56=0,0,R57/$R$56)</f>
        <v>0</v>
      </c>
      <c r="T57" s="126">
        <f t="shared" ref="T57:T76" si="67">Q57*$C57*S57/3</f>
        <v>0</v>
      </c>
      <c r="AE57" s="155"/>
      <c r="AF57"/>
      <c r="AG57" s="1"/>
      <c r="AH57"/>
      <c r="AI57"/>
      <c r="AJ57"/>
    </row>
    <row r="58" spans="1:36" x14ac:dyDescent="0.4">
      <c r="A58" s="247" t="s">
        <v>95</v>
      </c>
      <c r="B58" s="196">
        <v>0.04</v>
      </c>
      <c r="C58" s="216">
        <v>5</v>
      </c>
      <c r="D58" s="217">
        <f t="shared" si="61"/>
        <v>0.2</v>
      </c>
      <c r="E58" s="245" t="s">
        <v>97</v>
      </c>
      <c r="F58" s="30">
        <v>1</v>
      </c>
      <c r="G58" s="251"/>
      <c r="I58" s="7">
        <v>1</v>
      </c>
      <c r="J58" s="116">
        <f t="shared" si="62"/>
        <v>0.04</v>
      </c>
      <c r="K58" s="209">
        <f t="shared" ref="K58:K76" si="68">IF($J$56=0,0,J58/$J$56)</f>
        <v>0.79999999999999993</v>
      </c>
      <c r="L58" s="126">
        <f t="shared" si="63"/>
        <v>3.9999999999999996</v>
      </c>
      <c r="M58" s="7">
        <v>0</v>
      </c>
      <c r="N58" s="116">
        <f t="shared" ref="N58:N76" si="69">M58*$B58/2</f>
        <v>0</v>
      </c>
      <c r="O58" s="209">
        <f t="shared" ref="O58:O76" si="70">IF($N$56=0,0,N58/$N$56)</f>
        <v>0</v>
      </c>
      <c r="P58" s="126">
        <f t="shared" si="64"/>
        <v>0</v>
      </c>
      <c r="Q58" s="6">
        <v>0</v>
      </c>
      <c r="R58" s="116">
        <f t="shared" si="65"/>
        <v>0</v>
      </c>
      <c r="S58" s="209">
        <f t="shared" si="66"/>
        <v>0</v>
      </c>
      <c r="T58" s="126">
        <f t="shared" si="67"/>
        <v>0</v>
      </c>
      <c r="AE58" s="155"/>
      <c r="AF58"/>
      <c r="AG58" s="1"/>
      <c r="AH58"/>
      <c r="AI58"/>
      <c r="AJ58"/>
    </row>
    <row r="59" spans="1:36" x14ac:dyDescent="0.4">
      <c r="A59" s="247" t="s">
        <v>107</v>
      </c>
      <c r="B59" s="196">
        <v>0.24</v>
      </c>
      <c r="C59" s="216">
        <v>8</v>
      </c>
      <c r="D59" s="217">
        <f t="shared" si="61"/>
        <v>1.92</v>
      </c>
      <c r="E59" s="245" t="s">
        <v>130</v>
      </c>
      <c r="F59" s="30">
        <v>6</v>
      </c>
      <c r="G59" s="251"/>
      <c r="I59" s="7">
        <v>0</v>
      </c>
      <c r="J59" s="116">
        <f t="shared" si="62"/>
        <v>0</v>
      </c>
      <c r="K59" s="209">
        <f t="shared" si="68"/>
        <v>0</v>
      </c>
      <c r="L59" s="126">
        <f t="shared" si="63"/>
        <v>0</v>
      </c>
      <c r="M59" s="7">
        <v>0</v>
      </c>
      <c r="N59" s="116">
        <f t="shared" si="69"/>
        <v>0</v>
      </c>
      <c r="O59" s="209">
        <f t="shared" si="70"/>
        <v>0</v>
      </c>
      <c r="P59" s="126">
        <f t="shared" si="64"/>
        <v>0</v>
      </c>
      <c r="Q59" s="6">
        <v>3</v>
      </c>
      <c r="R59" s="116">
        <f t="shared" si="65"/>
        <v>0.24</v>
      </c>
      <c r="S59" s="209">
        <f t="shared" si="66"/>
        <v>0.25263157894736837</v>
      </c>
      <c r="T59" s="126">
        <f t="shared" si="67"/>
        <v>2.021052631578947</v>
      </c>
      <c r="AE59" s="155"/>
      <c r="AF59"/>
      <c r="AG59" s="1"/>
      <c r="AH59"/>
      <c r="AI59"/>
      <c r="AJ59"/>
    </row>
    <row r="60" spans="1:36" x14ac:dyDescent="0.4">
      <c r="A60" s="247" t="s">
        <v>105</v>
      </c>
      <c r="B60" s="196">
        <v>0.01</v>
      </c>
      <c r="C60" s="216">
        <v>5</v>
      </c>
      <c r="D60" s="217">
        <f t="shared" si="61"/>
        <v>0.05</v>
      </c>
      <c r="E60" s="245" t="s">
        <v>130</v>
      </c>
      <c r="F60" s="30">
        <v>6</v>
      </c>
      <c r="G60" s="251"/>
      <c r="I60" s="7">
        <v>0</v>
      </c>
      <c r="J60" s="116">
        <f t="shared" si="62"/>
        <v>0</v>
      </c>
      <c r="K60" s="209">
        <f t="shared" si="68"/>
        <v>0</v>
      </c>
      <c r="L60" s="126">
        <f t="shared" si="63"/>
        <v>0</v>
      </c>
      <c r="M60" s="7">
        <v>0</v>
      </c>
      <c r="N60" s="116">
        <f t="shared" si="69"/>
        <v>0</v>
      </c>
      <c r="O60" s="209">
        <f t="shared" si="70"/>
        <v>0</v>
      </c>
      <c r="P60" s="126">
        <f t="shared" si="64"/>
        <v>0</v>
      </c>
      <c r="Q60" s="6">
        <v>3</v>
      </c>
      <c r="R60" s="116">
        <f t="shared" si="65"/>
        <v>0.01</v>
      </c>
      <c r="S60" s="209">
        <f t="shared" si="66"/>
        <v>1.0526315789473682E-2</v>
      </c>
      <c r="T60" s="126">
        <f t="shared" si="67"/>
        <v>5.2631578947368411E-2</v>
      </c>
      <c r="AE60" s="155"/>
      <c r="AF60"/>
      <c r="AG60" s="1"/>
      <c r="AH60"/>
      <c r="AI60"/>
      <c r="AJ60"/>
    </row>
    <row r="61" spans="1:36" x14ac:dyDescent="0.4">
      <c r="A61" s="247" t="s">
        <v>107</v>
      </c>
      <c r="B61" s="196">
        <v>0.23</v>
      </c>
      <c r="C61" s="216">
        <v>8</v>
      </c>
      <c r="D61" s="217">
        <f t="shared" si="61"/>
        <v>1.84</v>
      </c>
      <c r="E61" s="245" t="s">
        <v>131</v>
      </c>
      <c r="F61" s="30">
        <v>6</v>
      </c>
      <c r="G61" s="251"/>
      <c r="I61" s="7">
        <v>0</v>
      </c>
      <c r="J61" s="116">
        <f t="shared" si="62"/>
        <v>0</v>
      </c>
      <c r="K61" s="209">
        <f t="shared" si="68"/>
        <v>0</v>
      </c>
      <c r="L61" s="126">
        <f t="shared" si="63"/>
        <v>0</v>
      </c>
      <c r="M61" s="7">
        <v>0</v>
      </c>
      <c r="N61" s="116">
        <f t="shared" si="69"/>
        <v>0</v>
      </c>
      <c r="O61" s="209">
        <f t="shared" si="70"/>
        <v>0</v>
      </c>
      <c r="P61" s="126">
        <f t="shared" si="64"/>
        <v>0</v>
      </c>
      <c r="Q61" s="6">
        <v>3</v>
      </c>
      <c r="R61" s="116">
        <f t="shared" si="65"/>
        <v>0.23</v>
      </c>
      <c r="S61" s="209">
        <f t="shared" si="66"/>
        <v>0.24210526315789471</v>
      </c>
      <c r="T61" s="126">
        <f t="shared" si="67"/>
        <v>1.9368421052631577</v>
      </c>
      <c r="AE61" s="155"/>
      <c r="AF61"/>
      <c r="AG61" s="1"/>
      <c r="AH61"/>
      <c r="AI61"/>
      <c r="AJ61"/>
    </row>
    <row r="62" spans="1:36" x14ac:dyDescent="0.4">
      <c r="A62" s="247" t="s">
        <v>127</v>
      </c>
      <c r="B62" s="196">
        <v>0.01</v>
      </c>
      <c r="C62" s="216">
        <v>5</v>
      </c>
      <c r="D62" s="217">
        <f t="shared" ref="D62:D71" si="71">C62*B62</f>
        <v>0.05</v>
      </c>
      <c r="E62" s="245" t="s">
        <v>131</v>
      </c>
      <c r="F62" s="30">
        <v>6</v>
      </c>
      <c r="G62" s="251"/>
      <c r="I62" s="7">
        <v>0</v>
      </c>
      <c r="J62" s="116">
        <f t="shared" ref="J62:J71" si="72">I62*$B62</f>
        <v>0</v>
      </c>
      <c r="K62" s="209">
        <f>IF($J$56=0,0,J62/$J$56)</f>
        <v>0</v>
      </c>
      <c r="L62" s="126">
        <f t="shared" ref="L62:L71" si="73">I62*$C62*K62</f>
        <v>0</v>
      </c>
      <c r="M62" s="7">
        <v>0</v>
      </c>
      <c r="N62" s="116">
        <f>M62*$B62/2</f>
        <v>0</v>
      </c>
      <c r="O62" s="209">
        <f>IF($N$56=0,0,N62/$N$56)</f>
        <v>0</v>
      </c>
      <c r="P62" s="126">
        <f t="shared" ref="P62:P71" si="74">M62*$C62*O62/2</f>
        <v>0</v>
      </c>
      <c r="Q62" s="6">
        <v>3</v>
      </c>
      <c r="R62" s="116">
        <f t="shared" ref="R62:R71" si="75">Q62*$B62/3</f>
        <v>0.01</v>
      </c>
      <c r="S62" s="209">
        <f t="shared" ref="S62:S71" si="76">IF($R$56=0,0,R62/$R$56)</f>
        <v>1.0526315789473682E-2</v>
      </c>
      <c r="T62" s="126">
        <f t="shared" ref="T62:T71" si="77">Q62*$C62*S62/3</f>
        <v>5.2631578947368411E-2</v>
      </c>
      <c r="AE62" s="155"/>
      <c r="AF62"/>
      <c r="AG62" s="1"/>
      <c r="AH62"/>
      <c r="AI62"/>
      <c r="AJ62"/>
    </row>
    <row r="63" spans="1:36" x14ac:dyDescent="0.4">
      <c r="A63" s="247" t="s">
        <v>105</v>
      </c>
      <c r="B63" s="196">
        <v>0.01</v>
      </c>
      <c r="C63" s="216">
        <v>6</v>
      </c>
      <c r="D63" s="217">
        <f t="shared" si="71"/>
        <v>0.06</v>
      </c>
      <c r="E63" s="245" t="s">
        <v>131</v>
      </c>
      <c r="F63" s="30">
        <v>6</v>
      </c>
      <c r="G63" s="251"/>
      <c r="I63" s="7">
        <v>0</v>
      </c>
      <c r="J63" s="116">
        <f t="shared" si="72"/>
        <v>0</v>
      </c>
      <c r="K63" s="209">
        <f t="shared" ref="K63:K66" si="78">IF($J$56=0,0,J63/$J$56)</f>
        <v>0</v>
      </c>
      <c r="L63" s="126">
        <f t="shared" si="73"/>
        <v>0</v>
      </c>
      <c r="M63" s="7">
        <v>0</v>
      </c>
      <c r="N63" s="116">
        <f t="shared" ref="N63:N66" si="79">M63*$B63/2</f>
        <v>0</v>
      </c>
      <c r="O63" s="209">
        <f t="shared" ref="O63:O66" si="80">IF($N$56=0,0,N63/$N$56)</f>
        <v>0</v>
      </c>
      <c r="P63" s="126">
        <f t="shared" si="74"/>
        <v>0</v>
      </c>
      <c r="Q63" s="6">
        <v>3</v>
      </c>
      <c r="R63" s="116">
        <f t="shared" si="75"/>
        <v>0.01</v>
      </c>
      <c r="S63" s="209">
        <f t="shared" si="76"/>
        <v>1.0526315789473682E-2</v>
      </c>
      <c r="T63" s="126">
        <f t="shared" si="77"/>
        <v>6.3157894736842093E-2</v>
      </c>
      <c r="AE63" s="155"/>
      <c r="AF63"/>
      <c r="AG63" s="1"/>
      <c r="AH63"/>
      <c r="AI63"/>
      <c r="AJ63"/>
    </row>
    <row r="64" spans="1:36" x14ac:dyDescent="0.4">
      <c r="A64" s="247" t="s">
        <v>128</v>
      </c>
      <c r="B64" s="196">
        <v>0.04</v>
      </c>
      <c r="C64" s="216">
        <v>5</v>
      </c>
      <c r="D64" s="217">
        <f t="shared" si="71"/>
        <v>0.2</v>
      </c>
      <c r="E64" s="245" t="s">
        <v>132</v>
      </c>
      <c r="F64" s="30">
        <v>6</v>
      </c>
      <c r="G64" s="251"/>
      <c r="I64" s="7">
        <v>0</v>
      </c>
      <c r="J64" s="116">
        <f t="shared" si="72"/>
        <v>0</v>
      </c>
      <c r="K64" s="209">
        <f t="shared" si="78"/>
        <v>0</v>
      </c>
      <c r="L64" s="126">
        <f t="shared" si="73"/>
        <v>0</v>
      </c>
      <c r="M64" s="7">
        <v>0</v>
      </c>
      <c r="N64" s="116">
        <f t="shared" si="79"/>
        <v>0</v>
      </c>
      <c r="O64" s="209">
        <f t="shared" si="80"/>
        <v>0</v>
      </c>
      <c r="P64" s="126">
        <f t="shared" si="74"/>
        <v>0</v>
      </c>
      <c r="Q64" s="6">
        <v>3</v>
      </c>
      <c r="R64" s="116">
        <f t="shared" si="75"/>
        <v>0.04</v>
      </c>
      <c r="S64" s="209">
        <f t="shared" si="76"/>
        <v>4.2105263157894729E-2</v>
      </c>
      <c r="T64" s="126">
        <f t="shared" si="77"/>
        <v>0.21052631578947364</v>
      </c>
      <c r="AE64" s="155"/>
      <c r="AF64"/>
      <c r="AG64" s="1"/>
      <c r="AH64"/>
      <c r="AI64"/>
      <c r="AJ64"/>
    </row>
    <row r="65" spans="1:76" x14ac:dyDescent="0.4">
      <c r="A65" s="247" t="s">
        <v>105</v>
      </c>
      <c r="B65" s="196">
        <v>0.01</v>
      </c>
      <c r="C65" s="216">
        <v>8</v>
      </c>
      <c r="D65" s="217">
        <f t="shared" si="71"/>
        <v>0.08</v>
      </c>
      <c r="E65" s="245" t="s">
        <v>132</v>
      </c>
      <c r="F65" s="30">
        <v>6</v>
      </c>
      <c r="G65" s="251"/>
      <c r="I65" s="7">
        <v>0</v>
      </c>
      <c r="J65" s="116">
        <f t="shared" si="72"/>
        <v>0</v>
      </c>
      <c r="K65" s="209">
        <f t="shared" si="78"/>
        <v>0</v>
      </c>
      <c r="L65" s="126">
        <f t="shared" si="73"/>
        <v>0</v>
      </c>
      <c r="M65" s="7">
        <v>0</v>
      </c>
      <c r="N65" s="116">
        <f t="shared" si="79"/>
        <v>0</v>
      </c>
      <c r="O65" s="209">
        <f t="shared" si="80"/>
        <v>0</v>
      </c>
      <c r="P65" s="126">
        <f t="shared" si="74"/>
        <v>0</v>
      </c>
      <c r="Q65" s="6">
        <v>3</v>
      </c>
      <c r="R65" s="116">
        <f t="shared" si="75"/>
        <v>0.01</v>
      </c>
      <c r="S65" s="209">
        <f t="shared" si="76"/>
        <v>1.0526315789473682E-2</v>
      </c>
      <c r="T65" s="126">
        <f t="shared" si="77"/>
        <v>8.4210526315789458E-2</v>
      </c>
      <c r="AE65" s="155"/>
      <c r="AF65"/>
      <c r="AG65" s="1"/>
      <c r="AH65"/>
      <c r="AI65"/>
      <c r="AJ65"/>
    </row>
    <row r="66" spans="1:76" x14ac:dyDescent="0.4">
      <c r="A66" s="247" t="s">
        <v>127</v>
      </c>
      <c r="B66" s="196">
        <v>0.05</v>
      </c>
      <c r="C66" s="216">
        <v>5</v>
      </c>
      <c r="D66" s="217">
        <f t="shared" si="71"/>
        <v>0.25</v>
      </c>
      <c r="E66" s="245" t="s">
        <v>133</v>
      </c>
      <c r="F66" s="30">
        <v>6</v>
      </c>
      <c r="G66" s="251"/>
      <c r="I66" s="7">
        <v>0</v>
      </c>
      <c r="J66" s="116">
        <f t="shared" si="72"/>
        <v>0</v>
      </c>
      <c r="K66" s="209">
        <f t="shared" si="78"/>
        <v>0</v>
      </c>
      <c r="L66" s="126">
        <f t="shared" si="73"/>
        <v>0</v>
      </c>
      <c r="M66" s="7">
        <v>0</v>
      </c>
      <c r="N66" s="116">
        <f t="shared" si="79"/>
        <v>0</v>
      </c>
      <c r="O66" s="209">
        <f t="shared" si="80"/>
        <v>0</v>
      </c>
      <c r="P66" s="126">
        <f t="shared" si="74"/>
        <v>0</v>
      </c>
      <c r="Q66" s="6">
        <v>3</v>
      </c>
      <c r="R66" s="116">
        <f t="shared" si="75"/>
        <v>5.000000000000001E-2</v>
      </c>
      <c r="S66" s="209">
        <f t="shared" si="76"/>
        <v>5.2631578947368418E-2</v>
      </c>
      <c r="T66" s="126">
        <f t="shared" si="77"/>
        <v>0.26315789473684209</v>
      </c>
      <c r="AE66" s="155"/>
      <c r="AF66"/>
      <c r="AG66" s="1"/>
      <c r="AH66"/>
      <c r="AI66"/>
      <c r="AJ66"/>
    </row>
    <row r="67" spans="1:76" x14ac:dyDescent="0.4">
      <c r="A67" s="247" t="s">
        <v>105</v>
      </c>
      <c r="B67" s="196">
        <v>0.1</v>
      </c>
      <c r="C67" s="216">
        <v>8</v>
      </c>
      <c r="D67" s="217">
        <f t="shared" si="71"/>
        <v>0.8</v>
      </c>
      <c r="E67" s="245" t="s">
        <v>133</v>
      </c>
      <c r="F67" s="30">
        <v>6</v>
      </c>
      <c r="G67" s="251"/>
      <c r="I67" s="7">
        <v>0</v>
      </c>
      <c r="J67" s="116">
        <f t="shared" si="72"/>
        <v>0</v>
      </c>
      <c r="K67" s="209">
        <f>IF($J$56=0,0,J67/$J$56)</f>
        <v>0</v>
      </c>
      <c r="L67" s="126">
        <f t="shared" si="73"/>
        <v>0</v>
      </c>
      <c r="M67" s="7">
        <v>0</v>
      </c>
      <c r="N67" s="116">
        <f>M67*$B67/2</f>
        <v>0</v>
      </c>
      <c r="O67" s="209">
        <f>IF($N$56=0,0,N67/$N$56)</f>
        <v>0</v>
      </c>
      <c r="P67" s="126">
        <f t="shared" si="74"/>
        <v>0</v>
      </c>
      <c r="Q67" s="6">
        <v>3</v>
      </c>
      <c r="R67" s="116">
        <f t="shared" si="75"/>
        <v>0.10000000000000002</v>
      </c>
      <c r="S67" s="209">
        <f t="shared" si="76"/>
        <v>0.10526315789473684</v>
      </c>
      <c r="T67" s="126">
        <f t="shared" si="77"/>
        <v>0.84210526315789469</v>
      </c>
      <c r="AE67" s="155"/>
      <c r="AF67"/>
      <c r="AG67" s="1"/>
      <c r="AH67"/>
      <c r="AI67"/>
      <c r="AJ67"/>
    </row>
    <row r="68" spans="1:76" x14ac:dyDescent="0.4">
      <c r="A68" s="247" t="s">
        <v>128</v>
      </c>
      <c r="B68" s="196">
        <v>0.03</v>
      </c>
      <c r="C68" s="216">
        <v>5</v>
      </c>
      <c r="D68" s="217">
        <f t="shared" si="71"/>
        <v>0.15</v>
      </c>
      <c r="E68" s="245" t="s">
        <v>134</v>
      </c>
      <c r="F68" s="30">
        <v>6</v>
      </c>
      <c r="G68" s="251"/>
      <c r="I68" s="7">
        <v>0</v>
      </c>
      <c r="J68" s="116">
        <f t="shared" si="72"/>
        <v>0</v>
      </c>
      <c r="K68" s="209">
        <f t="shared" ref="K68:K71" si="81">IF($J$56=0,0,J68/$J$56)</f>
        <v>0</v>
      </c>
      <c r="L68" s="126">
        <f t="shared" si="73"/>
        <v>0</v>
      </c>
      <c r="M68" s="7">
        <v>0</v>
      </c>
      <c r="N68" s="116">
        <f t="shared" ref="N68:N71" si="82">M68*$B68/2</f>
        <v>0</v>
      </c>
      <c r="O68" s="209">
        <f t="shared" ref="O68:O71" si="83">IF($N$56=0,0,N68/$N$56)</f>
        <v>0</v>
      </c>
      <c r="P68" s="126">
        <f t="shared" si="74"/>
        <v>0</v>
      </c>
      <c r="Q68" s="6">
        <v>3</v>
      </c>
      <c r="R68" s="116">
        <f t="shared" si="75"/>
        <v>0.03</v>
      </c>
      <c r="S68" s="209">
        <f t="shared" si="76"/>
        <v>3.1578947368421047E-2</v>
      </c>
      <c r="T68" s="126">
        <f t="shared" si="77"/>
        <v>0.15789473684210523</v>
      </c>
      <c r="AE68" s="155"/>
      <c r="AF68"/>
      <c r="AG68" s="1"/>
      <c r="AH68"/>
      <c r="AI68"/>
      <c r="AJ68"/>
    </row>
    <row r="69" spans="1:76" x14ac:dyDescent="0.4">
      <c r="A69" s="247" t="s">
        <v>127</v>
      </c>
      <c r="B69" s="196">
        <v>0.01</v>
      </c>
      <c r="C69" s="216">
        <v>5</v>
      </c>
      <c r="D69" s="217">
        <f t="shared" si="71"/>
        <v>0.05</v>
      </c>
      <c r="E69" s="245" t="s">
        <v>134</v>
      </c>
      <c r="F69" s="30">
        <v>6</v>
      </c>
      <c r="G69" s="251"/>
      <c r="I69" s="7">
        <v>0</v>
      </c>
      <c r="J69" s="116">
        <f t="shared" si="72"/>
        <v>0</v>
      </c>
      <c r="K69" s="209">
        <f t="shared" si="81"/>
        <v>0</v>
      </c>
      <c r="L69" s="126">
        <f t="shared" si="73"/>
        <v>0</v>
      </c>
      <c r="M69" s="7">
        <v>0</v>
      </c>
      <c r="N69" s="116">
        <f t="shared" si="82"/>
        <v>0</v>
      </c>
      <c r="O69" s="209">
        <f t="shared" si="83"/>
        <v>0</v>
      </c>
      <c r="P69" s="126">
        <f t="shared" si="74"/>
        <v>0</v>
      </c>
      <c r="Q69" s="6">
        <v>3</v>
      </c>
      <c r="R69" s="116">
        <f t="shared" si="75"/>
        <v>0.01</v>
      </c>
      <c r="S69" s="209">
        <f t="shared" si="76"/>
        <v>1.0526315789473682E-2</v>
      </c>
      <c r="T69" s="126">
        <f t="shared" si="77"/>
        <v>5.2631578947368411E-2</v>
      </c>
      <c r="AE69" s="155"/>
      <c r="AF69"/>
      <c r="AG69" s="1"/>
      <c r="AH69"/>
      <c r="AI69"/>
      <c r="AJ69"/>
    </row>
    <row r="70" spans="1:76" x14ac:dyDescent="0.4">
      <c r="A70" s="247" t="s">
        <v>105</v>
      </c>
      <c r="B70" s="196">
        <v>0.01</v>
      </c>
      <c r="C70" s="216">
        <v>5</v>
      </c>
      <c r="D70" s="217">
        <f t="shared" si="71"/>
        <v>0.05</v>
      </c>
      <c r="E70" s="245" t="s">
        <v>134</v>
      </c>
      <c r="F70" s="30">
        <v>6</v>
      </c>
      <c r="G70" s="251"/>
      <c r="I70" s="7">
        <v>0</v>
      </c>
      <c r="J70" s="116">
        <f t="shared" si="72"/>
        <v>0</v>
      </c>
      <c r="K70" s="209">
        <f t="shared" si="81"/>
        <v>0</v>
      </c>
      <c r="L70" s="126">
        <f t="shared" si="73"/>
        <v>0</v>
      </c>
      <c r="M70" s="7">
        <v>0</v>
      </c>
      <c r="N70" s="116">
        <f t="shared" si="82"/>
        <v>0</v>
      </c>
      <c r="O70" s="209">
        <f t="shared" si="83"/>
        <v>0</v>
      </c>
      <c r="P70" s="126">
        <f t="shared" si="74"/>
        <v>0</v>
      </c>
      <c r="Q70" s="6">
        <v>3</v>
      </c>
      <c r="R70" s="116">
        <f t="shared" si="75"/>
        <v>0.01</v>
      </c>
      <c r="S70" s="209">
        <f t="shared" si="76"/>
        <v>1.0526315789473682E-2</v>
      </c>
      <c r="T70" s="126">
        <f t="shared" si="77"/>
        <v>5.2631578947368411E-2</v>
      </c>
      <c r="AE70" s="155"/>
      <c r="AF70"/>
      <c r="AG70" s="1"/>
      <c r="AH70"/>
      <c r="AI70"/>
      <c r="AJ70"/>
    </row>
    <row r="71" spans="1:76" x14ac:dyDescent="0.4">
      <c r="A71" s="247" t="s">
        <v>128</v>
      </c>
      <c r="B71" s="196">
        <v>0.03</v>
      </c>
      <c r="C71" s="216">
        <v>5</v>
      </c>
      <c r="D71" s="217">
        <f t="shared" si="71"/>
        <v>0.15</v>
      </c>
      <c r="E71" s="245" t="s">
        <v>135</v>
      </c>
      <c r="F71" s="30">
        <v>6</v>
      </c>
      <c r="G71" s="251"/>
      <c r="I71" s="7">
        <v>0</v>
      </c>
      <c r="J71" s="116">
        <f t="shared" si="72"/>
        <v>0</v>
      </c>
      <c r="K71" s="209">
        <f t="shared" si="81"/>
        <v>0</v>
      </c>
      <c r="L71" s="126">
        <f t="shared" si="73"/>
        <v>0</v>
      </c>
      <c r="M71" s="7">
        <v>0</v>
      </c>
      <c r="N71" s="116">
        <f t="shared" si="82"/>
        <v>0</v>
      </c>
      <c r="O71" s="209">
        <f t="shared" si="83"/>
        <v>0</v>
      </c>
      <c r="P71" s="126">
        <f t="shared" si="74"/>
        <v>0</v>
      </c>
      <c r="Q71" s="6">
        <v>3</v>
      </c>
      <c r="R71" s="116">
        <f t="shared" si="75"/>
        <v>0.03</v>
      </c>
      <c r="S71" s="209">
        <f t="shared" si="76"/>
        <v>3.1578947368421047E-2</v>
      </c>
      <c r="T71" s="126">
        <f t="shared" si="77"/>
        <v>0.15789473684210523</v>
      </c>
      <c r="AE71" s="155"/>
      <c r="AF71"/>
      <c r="AG71" s="1"/>
      <c r="AH71"/>
      <c r="AI71"/>
      <c r="AJ71"/>
    </row>
    <row r="72" spans="1:76" x14ac:dyDescent="0.4">
      <c r="A72" s="247" t="s">
        <v>127</v>
      </c>
      <c r="B72" s="196">
        <v>0.01</v>
      </c>
      <c r="C72" s="216">
        <v>5</v>
      </c>
      <c r="D72" s="217">
        <f t="shared" ref="D72:D75" si="84">C72*B72</f>
        <v>0.05</v>
      </c>
      <c r="E72" s="245" t="s">
        <v>135</v>
      </c>
      <c r="F72" s="30">
        <v>6</v>
      </c>
      <c r="G72" s="251"/>
      <c r="I72" s="7">
        <v>0</v>
      </c>
      <c r="J72" s="116">
        <f t="shared" ref="J72:J75" si="85">I72*$B72</f>
        <v>0</v>
      </c>
      <c r="K72" s="209">
        <f>IF($J$56=0,0,J72/$J$56)</f>
        <v>0</v>
      </c>
      <c r="L72" s="126">
        <f t="shared" ref="L72:L75" si="86">I72*$C72*K72</f>
        <v>0</v>
      </c>
      <c r="M72" s="7">
        <v>0</v>
      </c>
      <c r="N72" s="116">
        <f>M72*$B72/2</f>
        <v>0</v>
      </c>
      <c r="O72" s="209">
        <f>IF($N$56=0,0,N72/$N$56)</f>
        <v>0</v>
      </c>
      <c r="P72" s="126">
        <f t="shared" ref="P72:P75" si="87">M72*$C72*O72/2</f>
        <v>0</v>
      </c>
      <c r="Q72" s="6">
        <v>3</v>
      </c>
      <c r="R72" s="116">
        <f t="shared" ref="R72:R75" si="88">Q72*$B72/3</f>
        <v>0.01</v>
      </c>
      <c r="S72" s="209">
        <f t="shared" ref="S72:S75" si="89">IF($R$56=0,0,R72/$R$56)</f>
        <v>1.0526315789473682E-2</v>
      </c>
      <c r="T72" s="126">
        <f t="shared" ref="T72:T75" si="90">Q72*$C72*S72/3</f>
        <v>5.2631578947368411E-2</v>
      </c>
      <c r="AE72" s="155"/>
      <c r="AF72"/>
      <c r="AG72" s="1"/>
      <c r="AH72"/>
      <c r="AI72"/>
      <c r="AJ72"/>
    </row>
    <row r="73" spans="1:76" x14ac:dyDescent="0.4">
      <c r="A73" s="247" t="s">
        <v>105</v>
      </c>
      <c r="B73" s="196">
        <v>0.01</v>
      </c>
      <c r="C73" s="216">
        <v>3</v>
      </c>
      <c r="D73" s="217">
        <f t="shared" si="84"/>
        <v>0.03</v>
      </c>
      <c r="E73" s="245" t="s">
        <v>135</v>
      </c>
      <c r="F73" s="30">
        <v>6</v>
      </c>
      <c r="G73" s="251"/>
      <c r="I73" s="7">
        <v>0</v>
      </c>
      <c r="J73" s="116">
        <f t="shared" si="85"/>
        <v>0</v>
      </c>
      <c r="K73" s="209">
        <f t="shared" ref="K73:K75" si="91">IF($J$56=0,0,J73/$J$56)</f>
        <v>0</v>
      </c>
      <c r="L73" s="126">
        <f t="shared" si="86"/>
        <v>0</v>
      </c>
      <c r="M73" s="7">
        <v>0</v>
      </c>
      <c r="N73" s="116">
        <f t="shared" ref="N73:N75" si="92">M73*$B73/2</f>
        <v>0</v>
      </c>
      <c r="O73" s="209">
        <f t="shared" ref="O73:O75" si="93">IF($N$56=0,0,N73/$N$56)</f>
        <v>0</v>
      </c>
      <c r="P73" s="126">
        <f t="shared" si="87"/>
        <v>0</v>
      </c>
      <c r="Q73" s="6">
        <v>3</v>
      </c>
      <c r="R73" s="116">
        <f t="shared" si="88"/>
        <v>0.01</v>
      </c>
      <c r="S73" s="209">
        <f t="shared" si="89"/>
        <v>1.0526315789473682E-2</v>
      </c>
      <c r="T73" s="126">
        <f t="shared" si="90"/>
        <v>3.1578947368421047E-2</v>
      </c>
      <c r="AE73" s="155"/>
      <c r="AF73"/>
      <c r="AG73" s="1"/>
      <c r="AH73"/>
      <c r="AI73"/>
      <c r="AJ73"/>
    </row>
    <row r="74" spans="1:76" x14ac:dyDescent="0.4">
      <c r="A74" s="247" t="s">
        <v>129</v>
      </c>
      <c r="B74" s="196">
        <v>0.04</v>
      </c>
      <c r="C74" s="216">
        <v>5</v>
      </c>
      <c r="D74" s="217">
        <f t="shared" si="84"/>
        <v>0.2</v>
      </c>
      <c r="E74" s="245" t="s">
        <v>136</v>
      </c>
      <c r="F74" s="30">
        <v>6</v>
      </c>
      <c r="G74" s="251"/>
      <c r="I74" s="7">
        <v>0</v>
      </c>
      <c r="J74" s="116">
        <f t="shared" si="85"/>
        <v>0</v>
      </c>
      <c r="K74" s="209">
        <f t="shared" si="91"/>
        <v>0</v>
      </c>
      <c r="L74" s="126">
        <f t="shared" si="86"/>
        <v>0</v>
      </c>
      <c r="M74" s="7">
        <v>0</v>
      </c>
      <c r="N74" s="116">
        <f t="shared" si="92"/>
        <v>0</v>
      </c>
      <c r="O74" s="209">
        <f t="shared" si="93"/>
        <v>0</v>
      </c>
      <c r="P74" s="126">
        <f t="shared" si="87"/>
        <v>0</v>
      </c>
      <c r="Q74" s="6">
        <v>3</v>
      </c>
      <c r="R74" s="116">
        <f t="shared" si="88"/>
        <v>0.04</v>
      </c>
      <c r="S74" s="209">
        <f t="shared" si="89"/>
        <v>4.2105263157894729E-2</v>
      </c>
      <c r="T74" s="126">
        <f t="shared" si="90"/>
        <v>0.21052631578947364</v>
      </c>
      <c r="AE74" s="155"/>
      <c r="AF74"/>
      <c r="AG74" s="1"/>
      <c r="AH74"/>
      <c r="AI74"/>
      <c r="AJ74"/>
    </row>
    <row r="75" spans="1:76" x14ac:dyDescent="0.4">
      <c r="A75" s="247" t="s">
        <v>127</v>
      </c>
      <c r="B75" s="196">
        <v>0.01</v>
      </c>
      <c r="C75" s="216">
        <v>5</v>
      </c>
      <c r="D75" s="217">
        <f t="shared" si="84"/>
        <v>0.05</v>
      </c>
      <c r="E75" s="245" t="s">
        <v>136</v>
      </c>
      <c r="F75" s="30">
        <v>6</v>
      </c>
      <c r="G75" s="251"/>
      <c r="I75" s="7">
        <v>0</v>
      </c>
      <c r="J75" s="116">
        <f t="shared" si="85"/>
        <v>0</v>
      </c>
      <c r="K75" s="209">
        <f t="shared" si="91"/>
        <v>0</v>
      </c>
      <c r="L75" s="126">
        <f t="shared" si="86"/>
        <v>0</v>
      </c>
      <c r="M75" s="7">
        <v>0</v>
      </c>
      <c r="N75" s="116">
        <f t="shared" si="92"/>
        <v>0</v>
      </c>
      <c r="O75" s="209">
        <f t="shared" si="93"/>
        <v>0</v>
      </c>
      <c r="P75" s="126">
        <f t="shared" si="87"/>
        <v>0</v>
      </c>
      <c r="Q75" s="6">
        <v>3</v>
      </c>
      <c r="R75" s="116">
        <f t="shared" si="88"/>
        <v>0.01</v>
      </c>
      <c r="S75" s="209">
        <f t="shared" si="89"/>
        <v>1.0526315789473682E-2</v>
      </c>
      <c r="T75" s="126">
        <f t="shared" si="90"/>
        <v>5.2631578947368411E-2</v>
      </c>
      <c r="AE75" s="155"/>
      <c r="AF75"/>
      <c r="AG75" s="1"/>
      <c r="AH75"/>
      <c r="AI75"/>
      <c r="AJ75"/>
    </row>
    <row r="76" spans="1:76" ht="15" thickBot="1" x14ac:dyDescent="0.45">
      <c r="A76" s="247" t="s">
        <v>105</v>
      </c>
      <c r="B76" s="196">
        <v>0.1</v>
      </c>
      <c r="C76" s="216">
        <v>3</v>
      </c>
      <c r="D76" s="217">
        <f t="shared" si="61"/>
        <v>0.30000000000000004</v>
      </c>
      <c r="E76" s="245" t="s">
        <v>136</v>
      </c>
      <c r="F76" s="30">
        <v>6</v>
      </c>
      <c r="G76" s="252"/>
      <c r="I76" s="7">
        <v>0</v>
      </c>
      <c r="J76" s="116">
        <f t="shared" si="62"/>
        <v>0</v>
      </c>
      <c r="K76" s="209">
        <f t="shared" si="68"/>
        <v>0</v>
      </c>
      <c r="L76" s="126">
        <f t="shared" si="63"/>
        <v>0</v>
      </c>
      <c r="M76" s="7">
        <v>0</v>
      </c>
      <c r="N76" s="116">
        <f t="shared" si="69"/>
        <v>0</v>
      </c>
      <c r="O76" s="209">
        <f t="shared" si="70"/>
        <v>0</v>
      </c>
      <c r="P76" s="126">
        <f t="shared" si="64"/>
        <v>0</v>
      </c>
      <c r="Q76" s="6">
        <v>3</v>
      </c>
      <c r="R76" s="116">
        <f t="shared" si="65"/>
        <v>0.10000000000000002</v>
      </c>
      <c r="S76" s="209">
        <f t="shared" si="66"/>
        <v>0.10526315789473684</v>
      </c>
      <c r="T76" s="126">
        <f t="shared" si="67"/>
        <v>0.31578947368421051</v>
      </c>
      <c r="AE76" s="155"/>
      <c r="AF76"/>
      <c r="AG76" s="1"/>
      <c r="AH76"/>
      <c r="AI76"/>
      <c r="AJ76"/>
    </row>
    <row r="77" spans="1:76" ht="15" thickBot="1" x14ac:dyDescent="0.45">
      <c r="A77" s="17"/>
      <c r="B77" s="233"/>
      <c r="G77" s="231"/>
      <c r="J77" s="116"/>
      <c r="K77" s="209"/>
      <c r="L77" s="123"/>
      <c r="N77" s="116"/>
      <c r="O77" s="209"/>
      <c r="P77" s="123"/>
      <c r="R77" s="116"/>
      <c r="S77" s="209"/>
      <c r="T77" s="123"/>
      <c r="AE77" s="155"/>
      <c r="AF77"/>
      <c r="AG77" s="1"/>
      <c r="AH77"/>
      <c r="AI77"/>
      <c r="AJ77"/>
    </row>
    <row r="78" spans="1:76" ht="15" thickBot="1" x14ac:dyDescent="0.45">
      <c r="A78" s="31"/>
      <c r="B78" s="31"/>
      <c r="C78" s="95" t="s">
        <v>29</v>
      </c>
      <c r="D78" s="203">
        <v>0.05</v>
      </c>
      <c r="E78" s="32" t="s">
        <v>83</v>
      </c>
      <c r="G78" s="231"/>
      <c r="J78" s="116"/>
      <c r="K78" s="209"/>
      <c r="N78" s="116"/>
      <c r="O78" s="209"/>
      <c r="R78" s="116"/>
      <c r="S78" s="209"/>
      <c r="AE78" s="155"/>
      <c r="AF78"/>
      <c r="AG78" s="1"/>
      <c r="AH78"/>
      <c r="AI78"/>
      <c r="AJ78"/>
    </row>
    <row r="79" spans="1:76" ht="15.45" thickTop="1" thickBot="1" x14ac:dyDescent="0.45">
      <c r="A79" s="33"/>
      <c r="B79" s="34"/>
      <c r="C79" s="96" t="s">
        <v>30</v>
      </c>
      <c r="D79" s="239">
        <f>SUM(D81:D100)</f>
        <v>4.2400000000000011</v>
      </c>
      <c r="E79" s="35"/>
      <c r="G79" s="231"/>
      <c r="I79" s="112"/>
      <c r="J79" s="114">
        <f>SUM(I81:I91)</f>
        <v>11</v>
      </c>
      <c r="K79" s="119"/>
      <c r="L79" s="120" t="s">
        <v>52</v>
      </c>
      <c r="M79" s="112"/>
      <c r="N79" s="114">
        <f>SUM(M81:M91)</f>
        <v>0</v>
      </c>
      <c r="O79" s="119"/>
      <c r="P79" s="120" t="s">
        <v>53</v>
      </c>
      <c r="Q79" s="113"/>
      <c r="R79" s="114">
        <f>SUM(Q81:Q91)</f>
        <v>0</v>
      </c>
      <c r="S79" s="119"/>
      <c r="T79" s="120" t="s">
        <v>54</v>
      </c>
      <c r="AE79" s="155"/>
      <c r="AF79"/>
      <c r="AG79" s="1"/>
      <c r="AH79"/>
      <c r="AI79"/>
      <c r="AJ79"/>
    </row>
    <row r="80" spans="1:76" s="10" customFormat="1" ht="24.9" thickTop="1" thickBot="1" x14ac:dyDescent="0.45">
      <c r="A80" s="174" t="s">
        <v>92</v>
      </c>
      <c r="B80" s="175" t="s">
        <v>90</v>
      </c>
      <c r="C80" s="175" t="s">
        <v>9</v>
      </c>
      <c r="D80" s="176"/>
      <c r="E80" s="177" t="s">
        <v>2</v>
      </c>
      <c r="F80" s="8" t="s">
        <v>0</v>
      </c>
      <c r="G80" s="230" t="s">
        <v>79</v>
      </c>
      <c r="H80" s="109"/>
      <c r="I80" s="153" t="s">
        <v>75</v>
      </c>
      <c r="J80" s="115">
        <f>SUM(J81:J100)</f>
        <v>1</v>
      </c>
      <c r="K80" s="121" t="s">
        <v>8</v>
      </c>
      <c r="L80" s="128">
        <f>SUM(L81:L100)</f>
        <v>4.2400000000000011</v>
      </c>
      <c r="M80" s="153" t="s">
        <v>76</v>
      </c>
      <c r="N80" s="115">
        <f>SUM(N81:N100)</f>
        <v>0</v>
      </c>
      <c r="O80" s="121" t="s">
        <v>12</v>
      </c>
      <c r="P80" s="128">
        <f>SUM(P81:P100)</f>
        <v>0</v>
      </c>
      <c r="Q80" s="153" t="s">
        <v>77</v>
      </c>
      <c r="R80" s="115">
        <f>SUM(R81:R100)</f>
        <v>0</v>
      </c>
      <c r="S80" s="121" t="s">
        <v>16</v>
      </c>
      <c r="T80" s="128">
        <f>SUM(T81:T100)</f>
        <v>0</v>
      </c>
      <c r="U80" s="4"/>
      <c r="V80" s="155"/>
      <c r="W80" s="205"/>
      <c r="X80" s="1"/>
      <c r="Y80" s="1"/>
      <c r="Z80" s="139"/>
      <c r="AA80" s="1"/>
      <c r="AB80"/>
      <c r="AC80" s="146"/>
      <c r="AD80" s="4"/>
      <c r="AE80" s="155"/>
      <c r="AF80"/>
      <c r="AG80" s="1"/>
      <c r="AH80"/>
      <c r="AI80"/>
      <c r="AJ80"/>
      <c r="AK80"/>
      <c r="AL80"/>
      <c r="AM80"/>
      <c r="AN80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1:76" s="10" customFormat="1" x14ac:dyDescent="0.4">
      <c r="A81" s="39" t="s">
        <v>129</v>
      </c>
      <c r="B81" s="197">
        <v>0.16</v>
      </c>
      <c r="C81" s="218">
        <v>4</v>
      </c>
      <c r="D81" s="219">
        <f t="shared" ref="D81:D91" si="94">C81*B81</f>
        <v>0.64</v>
      </c>
      <c r="E81" t="s">
        <v>138</v>
      </c>
      <c r="F81" s="38">
        <v>7</v>
      </c>
      <c r="G81" s="250"/>
      <c r="H81" s="109"/>
      <c r="I81" s="7">
        <v>1</v>
      </c>
      <c r="J81" s="116">
        <f t="shared" ref="J81:J91" si="95">I81*$B81</f>
        <v>0.16</v>
      </c>
      <c r="K81" s="209">
        <f>IF($J$80=0,0,J81/$J$80)</f>
        <v>0.16</v>
      </c>
      <c r="L81" s="126">
        <f t="shared" ref="L81:L91" si="96">I81*$C81*K81</f>
        <v>0.64</v>
      </c>
      <c r="M81" s="7">
        <v>0</v>
      </c>
      <c r="N81" s="116">
        <f t="shared" ref="N81:N91" si="97">M81*$B81/2</f>
        <v>0</v>
      </c>
      <c r="O81" s="209">
        <f>IF($N$80=0,0,N81/$N$80)</f>
        <v>0</v>
      </c>
      <c r="P81" s="126">
        <f t="shared" ref="P81:P91" si="98">M81*$C81*O81/2</f>
        <v>0</v>
      </c>
      <c r="Q81" s="6">
        <v>0</v>
      </c>
      <c r="R81" s="116">
        <f t="shared" ref="R81:R91" si="99">Q81*$B81/3</f>
        <v>0</v>
      </c>
      <c r="S81" s="209">
        <f t="shared" ref="S81:S91" si="100">IF($R$80=0,0,R81/$R$80)</f>
        <v>0</v>
      </c>
      <c r="T81" s="126">
        <f t="shared" ref="T81:T91" si="101">Q81*$C81*S81/3</f>
        <v>0</v>
      </c>
      <c r="U81" s="4"/>
      <c r="V81" s="155"/>
      <c r="W81" s="205"/>
      <c r="X81" s="1"/>
      <c r="Y81" s="1"/>
      <c r="Z81" s="139"/>
      <c r="AA81" s="1"/>
      <c r="AB81"/>
      <c r="AC81" s="146"/>
      <c r="AD81" s="4"/>
      <c r="AE81" s="155"/>
      <c r="AF81"/>
      <c r="AG81" s="1"/>
      <c r="AH81"/>
      <c r="AI81"/>
      <c r="AJ81"/>
      <c r="AK81"/>
      <c r="AL81"/>
      <c r="AM81"/>
      <c r="AN81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1:76" s="10" customFormat="1" x14ac:dyDescent="0.4">
      <c r="A82" s="39" t="s">
        <v>137</v>
      </c>
      <c r="B82" s="197">
        <v>0.04</v>
      </c>
      <c r="C82" s="218">
        <v>5</v>
      </c>
      <c r="D82" s="219">
        <f t="shared" si="94"/>
        <v>0.2</v>
      </c>
      <c r="E82" s="37" t="s">
        <v>138</v>
      </c>
      <c r="F82" s="38">
        <v>7</v>
      </c>
      <c r="G82" s="251"/>
      <c r="H82" s="109"/>
      <c r="I82" s="7">
        <v>1</v>
      </c>
      <c r="J82" s="116">
        <f t="shared" si="95"/>
        <v>0.04</v>
      </c>
      <c r="K82" s="209">
        <f t="shared" ref="K82:K91" si="102">IF($J$80=0,0,J82/$J$80)</f>
        <v>0.04</v>
      </c>
      <c r="L82" s="126">
        <f t="shared" si="96"/>
        <v>0.2</v>
      </c>
      <c r="M82" s="7">
        <v>0</v>
      </c>
      <c r="N82" s="116">
        <f t="shared" si="97"/>
        <v>0</v>
      </c>
      <c r="O82" s="209">
        <f t="shared" ref="O82:O91" si="103">IF($N$80=0,0,N82/$N$80)</f>
        <v>0</v>
      </c>
      <c r="P82" s="126">
        <f t="shared" si="98"/>
        <v>0</v>
      </c>
      <c r="Q82" s="6">
        <v>0</v>
      </c>
      <c r="R82" s="116">
        <f t="shared" si="99"/>
        <v>0</v>
      </c>
      <c r="S82" s="209">
        <f t="shared" si="100"/>
        <v>0</v>
      </c>
      <c r="T82" s="126">
        <f t="shared" si="101"/>
        <v>0</v>
      </c>
      <c r="U82" s="4"/>
      <c r="V82" s="155"/>
      <c r="W82" s="205"/>
      <c r="X82" s="1"/>
      <c r="Y82" s="1"/>
      <c r="Z82" s="139"/>
      <c r="AA82" s="1"/>
      <c r="AB82"/>
      <c r="AC82" s="146"/>
      <c r="AD82" s="4"/>
      <c r="AE82" s="155"/>
      <c r="AF82"/>
      <c r="AG82" s="1"/>
      <c r="AH82"/>
      <c r="AI82"/>
      <c r="AJ82"/>
      <c r="AK82"/>
      <c r="AL82"/>
      <c r="AM82"/>
      <c r="AN82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1:76" s="10" customFormat="1" x14ac:dyDescent="0.4">
      <c r="A83" s="39" t="s">
        <v>129</v>
      </c>
      <c r="B83" s="197">
        <v>0.16</v>
      </c>
      <c r="C83" s="218">
        <v>4</v>
      </c>
      <c r="D83" s="219">
        <f t="shared" si="94"/>
        <v>0.64</v>
      </c>
      <c r="E83" s="37" t="s">
        <v>139</v>
      </c>
      <c r="F83" s="38">
        <v>7</v>
      </c>
      <c r="G83" s="251"/>
      <c r="H83" s="109"/>
      <c r="I83" s="7">
        <v>1</v>
      </c>
      <c r="J83" s="116">
        <f t="shared" si="95"/>
        <v>0.16</v>
      </c>
      <c r="K83" s="209">
        <f t="shared" si="102"/>
        <v>0.16</v>
      </c>
      <c r="L83" s="126">
        <f t="shared" si="96"/>
        <v>0.64</v>
      </c>
      <c r="M83" s="7">
        <v>0</v>
      </c>
      <c r="N83" s="116">
        <f t="shared" si="97"/>
        <v>0</v>
      </c>
      <c r="O83" s="209">
        <f t="shared" si="103"/>
        <v>0</v>
      </c>
      <c r="P83" s="126">
        <f t="shared" si="98"/>
        <v>0</v>
      </c>
      <c r="Q83" s="6">
        <v>0</v>
      </c>
      <c r="R83" s="116">
        <f t="shared" si="99"/>
        <v>0</v>
      </c>
      <c r="S83" s="209">
        <f t="shared" si="100"/>
        <v>0</v>
      </c>
      <c r="T83" s="126">
        <f t="shared" si="101"/>
        <v>0</v>
      </c>
      <c r="U83" s="4"/>
      <c r="V83" s="155"/>
      <c r="W83" s="205"/>
      <c r="X83" s="1"/>
      <c r="Y83" s="1"/>
      <c r="Z83" s="139"/>
      <c r="AA83" s="1"/>
      <c r="AB83"/>
      <c r="AC83" s="146"/>
      <c r="AD83" s="4"/>
      <c r="AE83" s="155"/>
      <c r="AF83"/>
      <c r="AG83" s="1"/>
      <c r="AH83"/>
      <c r="AI83"/>
      <c r="AJ83"/>
      <c r="AK83"/>
      <c r="AL83"/>
      <c r="AM83"/>
      <c r="AN8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1:76" s="10" customFormat="1" x14ac:dyDescent="0.4">
      <c r="A84" s="39" t="s">
        <v>137</v>
      </c>
      <c r="B84" s="197">
        <v>0.04</v>
      </c>
      <c r="C84" s="218">
        <v>5</v>
      </c>
      <c r="D84" s="219">
        <f t="shared" si="94"/>
        <v>0.2</v>
      </c>
      <c r="E84" s="37" t="s">
        <v>139</v>
      </c>
      <c r="F84" s="38">
        <v>7</v>
      </c>
      <c r="G84" s="251"/>
      <c r="H84" s="109"/>
      <c r="I84" s="7">
        <v>1</v>
      </c>
      <c r="J84" s="116">
        <f t="shared" si="95"/>
        <v>0.04</v>
      </c>
      <c r="K84" s="209">
        <f t="shared" si="102"/>
        <v>0.04</v>
      </c>
      <c r="L84" s="126">
        <f t="shared" si="96"/>
        <v>0.2</v>
      </c>
      <c r="M84" s="7">
        <v>0</v>
      </c>
      <c r="N84" s="116">
        <f t="shared" si="97"/>
        <v>0</v>
      </c>
      <c r="O84" s="209">
        <f t="shared" si="103"/>
        <v>0</v>
      </c>
      <c r="P84" s="126">
        <f t="shared" si="98"/>
        <v>0</v>
      </c>
      <c r="Q84" s="6">
        <v>0</v>
      </c>
      <c r="R84" s="116">
        <f t="shared" si="99"/>
        <v>0</v>
      </c>
      <c r="S84" s="209">
        <f t="shared" si="100"/>
        <v>0</v>
      </c>
      <c r="T84" s="126">
        <f t="shared" si="101"/>
        <v>0</v>
      </c>
      <c r="U84" s="4"/>
      <c r="V84" s="155"/>
      <c r="W84" s="205"/>
      <c r="X84" s="1"/>
      <c r="Y84" s="1"/>
      <c r="Z84" s="139"/>
      <c r="AA84" s="1"/>
      <c r="AB84"/>
      <c r="AC84" s="146"/>
      <c r="AD84" s="4"/>
      <c r="AE84" s="155"/>
      <c r="AF84"/>
      <c r="AG84" s="1"/>
      <c r="AH84"/>
      <c r="AI84"/>
      <c r="AJ84"/>
      <c r="AK84"/>
      <c r="AL84"/>
      <c r="AM84"/>
      <c r="AN84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1:76" s="10" customFormat="1" x14ac:dyDescent="0.4">
      <c r="A85" s="39" t="s">
        <v>129</v>
      </c>
      <c r="B85" s="197">
        <v>0.16</v>
      </c>
      <c r="C85" s="218">
        <v>4</v>
      </c>
      <c r="D85" s="219">
        <f t="shared" si="94"/>
        <v>0.64</v>
      </c>
      <c r="E85" s="37" t="s">
        <v>140</v>
      </c>
      <c r="F85" s="38">
        <v>7</v>
      </c>
      <c r="G85" s="251"/>
      <c r="H85" s="109"/>
      <c r="I85" s="7">
        <v>1</v>
      </c>
      <c r="J85" s="116">
        <f t="shared" si="95"/>
        <v>0.16</v>
      </c>
      <c r="K85" s="209">
        <f t="shared" si="102"/>
        <v>0.16</v>
      </c>
      <c r="L85" s="126">
        <f t="shared" si="96"/>
        <v>0.64</v>
      </c>
      <c r="M85" s="7">
        <v>0</v>
      </c>
      <c r="N85" s="116">
        <f t="shared" si="97"/>
        <v>0</v>
      </c>
      <c r="O85" s="209">
        <f t="shared" si="103"/>
        <v>0</v>
      </c>
      <c r="P85" s="126">
        <f t="shared" si="98"/>
        <v>0</v>
      </c>
      <c r="Q85" s="6">
        <v>0</v>
      </c>
      <c r="R85" s="116">
        <f t="shared" si="99"/>
        <v>0</v>
      </c>
      <c r="S85" s="209">
        <f t="shared" si="100"/>
        <v>0</v>
      </c>
      <c r="T85" s="126">
        <f t="shared" si="101"/>
        <v>0</v>
      </c>
      <c r="U85" s="4"/>
      <c r="V85" s="155"/>
      <c r="W85" s="205"/>
      <c r="X85" s="1"/>
      <c r="Y85" s="1"/>
      <c r="Z85" s="139"/>
      <c r="AA85" s="1"/>
      <c r="AB85"/>
      <c r="AC85" s="146"/>
      <c r="AD85" s="4"/>
      <c r="AE85" s="155"/>
      <c r="AF85"/>
      <c r="AG85" s="1"/>
      <c r="AH85"/>
      <c r="AI85"/>
      <c r="AJ85"/>
      <c r="AK85"/>
      <c r="AL85"/>
      <c r="AM85"/>
      <c r="AN85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1:76" s="10" customFormat="1" x14ac:dyDescent="0.4">
      <c r="A86" s="39" t="s">
        <v>137</v>
      </c>
      <c r="B86" s="197">
        <v>0.04</v>
      </c>
      <c r="C86" s="218">
        <v>5</v>
      </c>
      <c r="D86" s="219">
        <f t="shared" si="94"/>
        <v>0.2</v>
      </c>
      <c r="E86" s="37" t="s">
        <v>140</v>
      </c>
      <c r="F86" s="38">
        <v>7</v>
      </c>
      <c r="G86" s="251"/>
      <c r="H86" s="109"/>
      <c r="I86" s="7">
        <v>1</v>
      </c>
      <c r="J86" s="116">
        <f t="shared" si="95"/>
        <v>0.04</v>
      </c>
      <c r="K86" s="209">
        <f t="shared" si="102"/>
        <v>0.04</v>
      </c>
      <c r="L86" s="126">
        <f t="shared" si="96"/>
        <v>0.2</v>
      </c>
      <c r="M86" s="7">
        <v>0</v>
      </c>
      <c r="N86" s="116">
        <f t="shared" si="97"/>
        <v>0</v>
      </c>
      <c r="O86" s="209">
        <f t="shared" si="103"/>
        <v>0</v>
      </c>
      <c r="P86" s="126">
        <f t="shared" si="98"/>
        <v>0</v>
      </c>
      <c r="Q86" s="6">
        <v>0</v>
      </c>
      <c r="R86" s="116">
        <f t="shared" si="99"/>
        <v>0</v>
      </c>
      <c r="S86" s="209">
        <f t="shared" si="100"/>
        <v>0</v>
      </c>
      <c r="T86" s="126">
        <f t="shared" si="101"/>
        <v>0</v>
      </c>
      <c r="U86" s="4"/>
      <c r="V86" s="155"/>
      <c r="W86" s="205"/>
      <c r="X86" s="1"/>
      <c r="Y86" s="1"/>
      <c r="Z86" s="139"/>
      <c r="AA86" s="1"/>
      <c r="AB86"/>
      <c r="AC86" s="146"/>
      <c r="AD86" s="4"/>
      <c r="AE86" s="155"/>
      <c r="AF86"/>
      <c r="AG86" s="1"/>
      <c r="AH86"/>
      <c r="AI86"/>
      <c r="AJ86"/>
      <c r="AK86"/>
      <c r="AL86"/>
      <c r="AM86"/>
      <c r="AN86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1:76" s="10" customFormat="1" x14ac:dyDescent="0.4">
      <c r="A87" s="39" t="s">
        <v>129</v>
      </c>
      <c r="B87" s="197">
        <v>0.16</v>
      </c>
      <c r="C87" s="218">
        <v>4</v>
      </c>
      <c r="D87" s="219">
        <f t="shared" ref="D87:D90" si="104">C87*B87</f>
        <v>0.64</v>
      </c>
      <c r="E87" s="37" t="s">
        <v>141</v>
      </c>
      <c r="F87" s="38">
        <v>7</v>
      </c>
      <c r="G87" s="251"/>
      <c r="H87" s="109"/>
      <c r="I87" s="7">
        <v>1</v>
      </c>
      <c r="J87" s="116">
        <f t="shared" ref="J87:J90" si="105">I87*$B87</f>
        <v>0.16</v>
      </c>
      <c r="K87" s="209">
        <f t="shared" ref="K87:K90" si="106">IF($J$80=0,0,J87/$J$80)</f>
        <v>0.16</v>
      </c>
      <c r="L87" s="126">
        <f t="shared" ref="L87:L90" si="107">I87*$C87*K87</f>
        <v>0.64</v>
      </c>
      <c r="M87" s="7">
        <v>0</v>
      </c>
      <c r="N87" s="116">
        <f t="shared" ref="N87:N90" si="108">M87*$B87/2</f>
        <v>0</v>
      </c>
      <c r="O87" s="209">
        <f t="shared" ref="O87:O90" si="109">IF($N$80=0,0,N87/$N$80)</f>
        <v>0</v>
      </c>
      <c r="P87" s="126">
        <f t="shared" ref="P87:P90" si="110">M87*$C87*O87/2</f>
        <v>0</v>
      </c>
      <c r="Q87" s="6">
        <v>0</v>
      </c>
      <c r="R87" s="116">
        <f t="shared" ref="R87:R90" si="111">Q87*$B87/3</f>
        <v>0</v>
      </c>
      <c r="S87" s="209">
        <f t="shared" ref="S87:S90" si="112">IF($R$80=0,0,R87/$R$80)</f>
        <v>0</v>
      </c>
      <c r="T87" s="126">
        <f t="shared" ref="T87:T90" si="113">Q87*$C87*S87/3</f>
        <v>0</v>
      </c>
      <c r="U87" s="4"/>
      <c r="V87" s="155"/>
      <c r="W87" s="205"/>
      <c r="X87" s="1"/>
      <c r="Y87" s="1"/>
      <c r="Z87" s="139"/>
      <c r="AA87" s="1"/>
      <c r="AB87"/>
      <c r="AC87" s="146"/>
      <c r="AD87" s="4"/>
      <c r="AE87" s="155"/>
      <c r="AF87"/>
      <c r="AG87" s="1"/>
      <c r="AH87"/>
      <c r="AI87"/>
      <c r="AJ87"/>
      <c r="AK87"/>
      <c r="AL87"/>
      <c r="AM87"/>
      <c r="AN87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1:76" s="10" customFormat="1" x14ac:dyDescent="0.4">
      <c r="A88" s="39" t="s">
        <v>137</v>
      </c>
      <c r="B88" s="197">
        <v>0.04</v>
      </c>
      <c r="C88" s="218">
        <v>5</v>
      </c>
      <c r="D88" s="219">
        <f t="shared" si="104"/>
        <v>0.2</v>
      </c>
      <c r="E88" s="37" t="s">
        <v>141</v>
      </c>
      <c r="F88" s="38">
        <v>7</v>
      </c>
      <c r="G88" s="251"/>
      <c r="H88" s="109"/>
      <c r="I88" s="7">
        <v>1</v>
      </c>
      <c r="J88" s="116">
        <f t="shared" si="105"/>
        <v>0.04</v>
      </c>
      <c r="K88" s="209">
        <f t="shared" si="106"/>
        <v>0.04</v>
      </c>
      <c r="L88" s="126">
        <f t="shared" si="107"/>
        <v>0.2</v>
      </c>
      <c r="M88" s="7">
        <v>0</v>
      </c>
      <c r="N88" s="116">
        <f t="shared" si="108"/>
        <v>0</v>
      </c>
      <c r="O88" s="209">
        <f t="shared" si="109"/>
        <v>0</v>
      </c>
      <c r="P88" s="126">
        <f t="shared" si="110"/>
        <v>0</v>
      </c>
      <c r="Q88" s="6">
        <v>0</v>
      </c>
      <c r="R88" s="116">
        <f t="shared" si="111"/>
        <v>0</v>
      </c>
      <c r="S88" s="209">
        <f t="shared" si="112"/>
        <v>0</v>
      </c>
      <c r="T88" s="126">
        <f t="shared" si="113"/>
        <v>0</v>
      </c>
      <c r="U88" s="4"/>
      <c r="V88" s="155"/>
      <c r="W88" s="205"/>
      <c r="X88" s="1"/>
      <c r="Y88" s="1"/>
      <c r="Z88" s="139"/>
      <c r="AA88" s="1"/>
      <c r="AB88"/>
      <c r="AC88" s="146"/>
      <c r="AD88" s="4"/>
      <c r="AE88" s="155"/>
      <c r="AF88"/>
      <c r="AG88" s="1"/>
      <c r="AH88"/>
      <c r="AI88"/>
      <c r="AJ88"/>
      <c r="AK88"/>
      <c r="AL88"/>
      <c r="AM88"/>
      <c r="AN88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1:76" s="10" customFormat="1" x14ac:dyDescent="0.4">
      <c r="A89" s="39" t="s">
        <v>129</v>
      </c>
      <c r="B89" s="197">
        <v>0.01</v>
      </c>
      <c r="C89" s="218">
        <v>4</v>
      </c>
      <c r="D89" s="219">
        <f t="shared" si="104"/>
        <v>0.04</v>
      </c>
      <c r="E89" s="37" t="s">
        <v>142</v>
      </c>
      <c r="F89" s="38">
        <v>7</v>
      </c>
      <c r="G89" s="251"/>
      <c r="H89" s="109"/>
      <c r="I89" s="7">
        <v>1</v>
      </c>
      <c r="J89" s="116">
        <f t="shared" si="105"/>
        <v>0.01</v>
      </c>
      <c r="K89" s="209">
        <f t="shared" si="106"/>
        <v>0.01</v>
      </c>
      <c r="L89" s="126">
        <f t="shared" si="107"/>
        <v>0.04</v>
      </c>
      <c r="M89" s="7">
        <v>0</v>
      </c>
      <c r="N89" s="116">
        <f t="shared" si="108"/>
        <v>0</v>
      </c>
      <c r="O89" s="209">
        <f t="shared" si="109"/>
        <v>0</v>
      </c>
      <c r="P89" s="126">
        <f t="shared" si="110"/>
        <v>0</v>
      </c>
      <c r="Q89" s="6">
        <v>0</v>
      </c>
      <c r="R89" s="116">
        <f t="shared" si="111"/>
        <v>0</v>
      </c>
      <c r="S89" s="209">
        <f t="shared" si="112"/>
        <v>0</v>
      </c>
      <c r="T89" s="126">
        <f t="shared" si="113"/>
        <v>0</v>
      </c>
      <c r="U89" s="4"/>
      <c r="V89" s="155"/>
      <c r="W89" s="205"/>
      <c r="X89" s="1"/>
      <c r="Y89" s="1"/>
      <c r="Z89" s="139"/>
      <c r="AA89" s="1"/>
      <c r="AB89"/>
      <c r="AC89" s="146"/>
      <c r="AD89" s="4"/>
      <c r="AE89" s="155"/>
      <c r="AF89"/>
      <c r="AG89" s="1"/>
      <c r="AH89"/>
      <c r="AI89"/>
      <c r="AJ89"/>
      <c r="AK89"/>
      <c r="AL89"/>
      <c r="AM89"/>
      <c r="AN89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1:76" s="10" customFormat="1" x14ac:dyDescent="0.4">
      <c r="A90" s="39" t="s">
        <v>137</v>
      </c>
      <c r="B90" s="197">
        <v>0.04</v>
      </c>
      <c r="C90" s="218">
        <v>5</v>
      </c>
      <c r="D90" s="219">
        <f t="shared" si="104"/>
        <v>0.2</v>
      </c>
      <c r="E90" s="37" t="s">
        <v>142</v>
      </c>
      <c r="F90" s="38">
        <v>7</v>
      </c>
      <c r="G90" s="251"/>
      <c r="H90" s="109"/>
      <c r="I90" s="7">
        <v>1</v>
      </c>
      <c r="J90" s="116">
        <f t="shared" si="105"/>
        <v>0.04</v>
      </c>
      <c r="K90" s="209">
        <f t="shared" si="106"/>
        <v>0.04</v>
      </c>
      <c r="L90" s="126">
        <f t="shared" si="107"/>
        <v>0.2</v>
      </c>
      <c r="M90" s="7">
        <v>0</v>
      </c>
      <c r="N90" s="116">
        <f t="shared" si="108"/>
        <v>0</v>
      </c>
      <c r="O90" s="209">
        <f t="shared" si="109"/>
        <v>0</v>
      </c>
      <c r="P90" s="126">
        <f t="shared" si="110"/>
        <v>0</v>
      </c>
      <c r="Q90" s="6">
        <v>0</v>
      </c>
      <c r="R90" s="116">
        <f t="shared" si="111"/>
        <v>0</v>
      </c>
      <c r="S90" s="209">
        <f t="shared" si="112"/>
        <v>0</v>
      </c>
      <c r="T90" s="126">
        <f t="shared" si="113"/>
        <v>0</v>
      </c>
      <c r="U90" s="4"/>
      <c r="V90" s="155"/>
      <c r="W90" s="205"/>
      <c r="X90" s="1"/>
      <c r="Y90" s="1"/>
      <c r="Z90" s="139"/>
      <c r="AA90" s="1"/>
      <c r="AB90"/>
      <c r="AC90" s="146"/>
      <c r="AD90" s="4"/>
      <c r="AE90" s="155"/>
      <c r="AF90"/>
      <c r="AG90" s="1"/>
      <c r="AH90"/>
      <c r="AI90"/>
      <c r="AJ90"/>
      <c r="AK90"/>
      <c r="AL90"/>
      <c r="AM90"/>
      <c r="AN90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1:76" s="10" customFormat="1" x14ac:dyDescent="0.4">
      <c r="A91" s="39" t="s">
        <v>129</v>
      </c>
      <c r="B91" s="197">
        <v>0.11</v>
      </c>
      <c r="C91" s="218">
        <v>4</v>
      </c>
      <c r="D91" s="219">
        <f t="shared" si="94"/>
        <v>0.44</v>
      </c>
      <c r="E91" s="37" t="s">
        <v>143</v>
      </c>
      <c r="F91" s="38">
        <v>7</v>
      </c>
      <c r="G91" s="251"/>
      <c r="H91" s="109"/>
      <c r="I91" s="7">
        <v>1</v>
      </c>
      <c r="J91" s="116">
        <f t="shared" si="95"/>
        <v>0.11</v>
      </c>
      <c r="K91" s="209">
        <f t="shared" si="102"/>
        <v>0.11</v>
      </c>
      <c r="L91" s="126">
        <f t="shared" si="96"/>
        <v>0.44</v>
      </c>
      <c r="M91" s="7">
        <v>0</v>
      </c>
      <c r="N91" s="116">
        <f t="shared" si="97"/>
        <v>0</v>
      </c>
      <c r="O91" s="209">
        <f t="shared" si="103"/>
        <v>0</v>
      </c>
      <c r="P91" s="126">
        <f t="shared" si="98"/>
        <v>0</v>
      </c>
      <c r="Q91" s="6">
        <v>0</v>
      </c>
      <c r="R91" s="116">
        <f t="shared" si="99"/>
        <v>0</v>
      </c>
      <c r="S91" s="209">
        <f t="shared" si="100"/>
        <v>0</v>
      </c>
      <c r="T91" s="126">
        <f t="shared" si="101"/>
        <v>0</v>
      </c>
      <c r="U91" s="4"/>
      <c r="V91" s="155"/>
      <c r="W91" s="205"/>
      <c r="X91" s="1"/>
      <c r="Y91" s="1"/>
      <c r="Z91" s="139"/>
      <c r="AA91" s="1"/>
      <c r="AB91"/>
      <c r="AC91" s="146"/>
      <c r="AD91" s="4"/>
      <c r="AE91" s="155"/>
      <c r="AF91"/>
      <c r="AG91" s="1"/>
      <c r="AH91"/>
      <c r="AI91"/>
      <c r="AJ91"/>
      <c r="AK91"/>
      <c r="AL91"/>
      <c r="AM91"/>
      <c r="AN91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1:76" s="10" customFormat="1" x14ac:dyDescent="0.4">
      <c r="A92" s="39" t="s">
        <v>137</v>
      </c>
      <c r="B92" s="197">
        <v>0.04</v>
      </c>
      <c r="C92" s="218">
        <v>5</v>
      </c>
      <c r="D92" s="219">
        <f t="shared" ref="D92:D94" si="114">C92*B92</f>
        <v>0.2</v>
      </c>
      <c r="E92" s="37" t="s">
        <v>143</v>
      </c>
      <c r="F92" s="38">
        <v>7</v>
      </c>
      <c r="G92" s="251"/>
      <c r="H92" s="109"/>
      <c r="I92" s="7">
        <v>1</v>
      </c>
      <c r="J92" s="116">
        <f t="shared" ref="J92:J94" si="115">I92*$B92</f>
        <v>0.04</v>
      </c>
      <c r="K92" s="209">
        <f>IF($J$80=0,0,J92/$J$80)</f>
        <v>0.04</v>
      </c>
      <c r="L92" s="126">
        <f t="shared" ref="L92:L94" si="116">I92*$C92*K92</f>
        <v>0.2</v>
      </c>
      <c r="M92" s="7">
        <v>0</v>
      </c>
      <c r="N92" s="116">
        <f t="shared" ref="N92:N94" si="117">M92*$B92/2</f>
        <v>0</v>
      </c>
      <c r="O92" s="209">
        <f>IF($N$80=0,0,N92/$N$80)</f>
        <v>0</v>
      </c>
      <c r="P92" s="126">
        <f t="shared" ref="P92:P94" si="118">M92*$C92*O92/2</f>
        <v>0</v>
      </c>
      <c r="Q92" s="6">
        <v>0</v>
      </c>
      <c r="R92" s="116">
        <f t="shared" ref="R92:R94" si="119">Q92*$B92/3</f>
        <v>0</v>
      </c>
      <c r="S92" s="209">
        <f t="shared" ref="S92:S94" si="120">IF($R$80=0,0,R92/$R$80)</f>
        <v>0</v>
      </c>
      <c r="T92" s="126">
        <f t="shared" ref="T92:T94" si="121">Q92*$C92*S92/3</f>
        <v>0</v>
      </c>
      <c r="U92" s="4"/>
      <c r="V92" s="155"/>
      <c r="W92" s="205"/>
      <c r="X92" s="1"/>
      <c r="Y92" s="1"/>
      <c r="Z92" s="139"/>
      <c r="AA92" s="1"/>
      <c r="AB92"/>
      <c r="AC92" s="146"/>
      <c r="AD92" s="4"/>
      <c r="AE92" s="155"/>
      <c r="AF92"/>
      <c r="AG92" s="1"/>
      <c r="AH92"/>
      <c r="AI92"/>
      <c r="AJ92"/>
      <c r="AK92"/>
      <c r="AL92"/>
      <c r="AM92"/>
      <c r="AN92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1:76" s="10" customFormat="1" x14ac:dyDescent="0.4">
      <c r="A93" s="39"/>
      <c r="B93" s="197"/>
      <c r="C93" s="218"/>
      <c r="D93" s="219">
        <f t="shared" si="114"/>
        <v>0</v>
      </c>
      <c r="E93" s="37"/>
      <c r="F93" s="38"/>
      <c r="G93" s="251"/>
      <c r="H93" s="109"/>
      <c r="I93" s="7">
        <v>0</v>
      </c>
      <c r="J93" s="116">
        <f t="shared" si="115"/>
        <v>0</v>
      </c>
      <c r="K93" s="209">
        <f t="shared" ref="K93:K94" si="122">IF($J$80=0,0,J93/$J$80)</f>
        <v>0</v>
      </c>
      <c r="L93" s="126">
        <f t="shared" si="116"/>
        <v>0</v>
      </c>
      <c r="M93" s="7">
        <v>0</v>
      </c>
      <c r="N93" s="116">
        <f t="shared" si="117"/>
        <v>0</v>
      </c>
      <c r="O93" s="209">
        <f t="shared" ref="O93:O94" si="123">IF($N$80=0,0,N93/$N$80)</f>
        <v>0</v>
      </c>
      <c r="P93" s="126">
        <f t="shared" si="118"/>
        <v>0</v>
      </c>
      <c r="Q93" s="6">
        <v>0</v>
      </c>
      <c r="R93" s="116">
        <f t="shared" si="119"/>
        <v>0</v>
      </c>
      <c r="S93" s="209">
        <f t="shared" si="120"/>
        <v>0</v>
      </c>
      <c r="T93" s="126">
        <f t="shared" si="121"/>
        <v>0</v>
      </c>
      <c r="U93" s="4"/>
      <c r="V93" s="155"/>
      <c r="W93" s="205"/>
      <c r="X93" s="1"/>
      <c r="Y93" s="1"/>
      <c r="Z93" s="139"/>
      <c r="AA93" s="1"/>
      <c r="AB93"/>
      <c r="AC93" s="146"/>
      <c r="AD93" s="4"/>
      <c r="AE93" s="155"/>
      <c r="AF93"/>
      <c r="AG93" s="1"/>
      <c r="AH93"/>
      <c r="AI93"/>
      <c r="AJ93"/>
      <c r="AK93"/>
      <c r="AL93"/>
      <c r="AM93"/>
      <c r="AN9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1:76" s="10" customFormat="1" x14ac:dyDescent="0.4">
      <c r="A94" s="39"/>
      <c r="B94" s="197"/>
      <c r="C94" s="218"/>
      <c r="D94" s="219">
        <f t="shared" si="114"/>
        <v>0</v>
      </c>
      <c r="E94" s="37"/>
      <c r="F94" s="38"/>
      <c r="G94" s="251"/>
      <c r="H94" s="109"/>
      <c r="I94" s="7">
        <v>0</v>
      </c>
      <c r="J94" s="116">
        <f t="shared" si="115"/>
        <v>0</v>
      </c>
      <c r="K94" s="209">
        <f t="shared" si="122"/>
        <v>0</v>
      </c>
      <c r="L94" s="126">
        <f t="shared" si="116"/>
        <v>0</v>
      </c>
      <c r="M94" s="7">
        <v>0</v>
      </c>
      <c r="N94" s="116">
        <f t="shared" si="117"/>
        <v>0</v>
      </c>
      <c r="O94" s="209">
        <f t="shared" si="123"/>
        <v>0</v>
      </c>
      <c r="P94" s="126">
        <f t="shared" si="118"/>
        <v>0</v>
      </c>
      <c r="Q94" s="6">
        <v>0</v>
      </c>
      <c r="R94" s="116">
        <f t="shared" si="119"/>
        <v>0</v>
      </c>
      <c r="S94" s="209">
        <f t="shared" si="120"/>
        <v>0</v>
      </c>
      <c r="T94" s="126">
        <f t="shared" si="121"/>
        <v>0</v>
      </c>
      <c r="U94" s="4"/>
      <c r="V94" s="155"/>
      <c r="W94" s="205"/>
      <c r="X94" s="1"/>
      <c r="Y94" s="1"/>
      <c r="Z94" s="139"/>
      <c r="AA94" s="1"/>
      <c r="AB94"/>
      <c r="AC94" s="146"/>
      <c r="AD94" s="4"/>
      <c r="AE94" s="155"/>
      <c r="AF94"/>
      <c r="AG94" s="1"/>
      <c r="AH94"/>
      <c r="AI94"/>
      <c r="AJ94"/>
      <c r="AK94"/>
      <c r="AL94"/>
      <c r="AM94"/>
      <c r="AN94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1:76" s="10" customFormat="1" x14ac:dyDescent="0.4">
      <c r="A95" s="39"/>
      <c r="B95" s="197"/>
      <c r="C95" s="218"/>
      <c r="D95" s="219">
        <f t="shared" ref="D95:D100" si="124">C95*B95</f>
        <v>0</v>
      </c>
      <c r="E95" s="37"/>
      <c r="F95" s="38"/>
      <c r="G95" s="251"/>
      <c r="H95" s="109"/>
      <c r="I95" s="7">
        <v>0</v>
      </c>
      <c r="J95" s="116">
        <f t="shared" ref="J95:J100" si="125">I95*$B95</f>
        <v>0</v>
      </c>
      <c r="K95" s="209">
        <f t="shared" ref="K95:K100" si="126">IF($J$80=0,0,J95/$J$80)</f>
        <v>0</v>
      </c>
      <c r="L95" s="126">
        <f t="shared" ref="L95:L100" si="127">I95*$C95*K95</f>
        <v>0</v>
      </c>
      <c r="M95" s="7">
        <v>0</v>
      </c>
      <c r="N95" s="116">
        <f t="shared" ref="N95:N100" si="128">M95*$B95/2</f>
        <v>0</v>
      </c>
      <c r="O95" s="209">
        <f t="shared" ref="O95:O100" si="129">IF($N$80=0,0,N95/$N$80)</f>
        <v>0</v>
      </c>
      <c r="P95" s="126">
        <f t="shared" ref="P95:P100" si="130">M95*$C95*O95/2</f>
        <v>0</v>
      </c>
      <c r="Q95" s="6">
        <v>0</v>
      </c>
      <c r="R95" s="116">
        <f t="shared" ref="R95:R100" si="131">Q95*$B95/3</f>
        <v>0</v>
      </c>
      <c r="S95" s="209">
        <f t="shared" ref="S95:S100" si="132">IF($R$80=0,0,R95/$R$80)</f>
        <v>0</v>
      </c>
      <c r="T95" s="126">
        <f t="shared" ref="T95:T100" si="133">Q95*$C95*S95/3</f>
        <v>0</v>
      </c>
      <c r="U95" s="4"/>
      <c r="V95" s="155"/>
      <c r="W95" s="205"/>
      <c r="X95" s="1"/>
      <c r="Y95" s="1"/>
      <c r="Z95" s="139"/>
      <c r="AA95" s="1"/>
      <c r="AB95"/>
      <c r="AC95" s="146"/>
      <c r="AD95" s="4"/>
      <c r="AE95" s="155"/>
      <c r="AF95"/>
      <c r="AG95" s="1"/>
      <c r="AH95"/>
      <c r="AI95"/>
      <c r="AJ95"/>
      <c r="AK95"/>
      <c r="AL95"/>
      <c r="AM95"/>
      <c r="AN95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1:76" s="10" customFormat="1" x14ac:dyDescent="0.4">
      <c r="A96" s="39"/>
      <c r="B96" s="197"/>
      <c r="C96" s="218"/>
      <c r="D96" s="219">
        <f t="shared" si="124"/>
        <v>0</v>
      </c>
      <c r="E96" s="37"/>
      <c r="F96" s="38"/>
      <c r="G96" s="251"/>
      <c r="H96" s="109"/>
      <c r="I96" s="7">
        <v>0</v>
      </c>
      <c r="J96" s="116">
        <f t="shared" si="125"/>
        <v>0</v>
      </c>
      <c r="K96" s="209">
        <f t="shared" si="126"/>
        <v>0</v>
      </c>
      <c r="L96" s="126">
        <f t="shared" si="127"/>
        <v>0</v>
      </c>
      <c r="M96" s="7">
        <v>0</v>
      </c>
      <c r="N96" s="116">
        <f t="shared" si="128"/>
        <v>0</v>
      </c>
      <c r="O96" s="209">
        <f t="shared" si="129"/>
        <v>0</v>
      </c>
      <c r="P96" s="126">
        <f t="shared" si="130"/>
        <v>0</v>
      </c>
      <c r="Q96" s="6">
        <v>0</v>
      </c>
      <c r="R96" s="116">
        <f t="shared" si="131"/>
        <v>0</v>
      </c>
      <c r="S96" s="209">
        <f t="shared" si="132"/>
        <v>0</v>
      </c>
      <c r="T96" s="126">
        <f t="shared" si="133"/>
        <v>0</v>
      </c>
      <c r="U96" s="4"/>
      <c r="V96" s="155"/>
      <c r="W96" s="205"/>
      <c r="X96" s="1"/>
      <c r="Y96" s="1"/>
      <c r="Z96" s="139"/>
      <c r="AA96" s="1"/>
      <c r="AB96"/>
      <c r="AC96" s="146"/>
      <c r="AD96" s="4"/>
      <c r="AE96" s="155"/>
      <c r="AF96"/>
      <c r="AG96" s="1"/>
      <c r="AH96"/>
      <c r="AI96"/>
      <c r="AJ96"/>
      <c r="AK96"/>
      <c r="AL96"/>
      <c r="AM96"/>
      <c r="AN96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1:76" s="10" customFormat="1" x14ac:dyDescent="0.4">
      <c r="A97" s="36"/>
      <c r="B97" s="197"/>
      <c r="C97" s="218"/>
      <c r="D97" s="219">
        <f t="shared" si="124"/>
        <v>0</v>
      </c>
      <c r="E97" s="37"/>
      <c r="F97" s="38"/>
      <c r="G97" s="251"/>
      <c r="H97" s="109"/>
      <c r="I97" s="7">
        <v>0</v>
      </c>
      <c r="J97" s="116">
        <f t="shared" si="125"/>
        <v>0</v>
      </c>
      <c r="K97" s="209">
        <f t="shared" si="126"/>
        <v>0</v>
      </c>
      <c r="L97" s="126">
        <f t="shared" si="127"/>
        <v>0</v>
      </c>
      <c r="M97" s="7">
        <v>0</v>
      </c>
      <c r="N97" s="116">
        <f t="shared" si="128"/>
        <v>0</v>
      </c>
      <c r="O97" s="209">
        <f t="shared" si="129"/>
        <v>0</v>
      </c>
      <c r="P97" s="126">
        <f t="shared" si="130"/>
        <v>0</v>
      </c>
      <c r="Q97" s="6">
        <v>0</v>
      </c>
      <c r="R97" s="116">
        <f t="shared" si="131"/>
        <v>0</v>
      </c>
      <c r="S97" s="209">
        <f t="shared" si="132"/>
        <v>0</v>
      </c>
      <c r="T97" s="126">
        <f t="shared" si="133"/>
        <v>0</v>
      </c>
      <c r="U97" s="4"/>
      <c r="V97" s="155"/>
      <c r="W97" s="205"/>
      <c r="X97" s="1"/>
      <c r="Y97" s="1"/>
      <c r="Z97" s="139"/>
      <c r="AA97" s="1"/>
      <c r="AB97"/>
      <c r="AC97" s="146"/>
      <c r="AD97" s="4"/>
      <c r="AE97" s="155"/>
      <c r="AF97"/>
      <c r="AG97" s="1"/>
      <c r="AH97"/>
      <c r="AI97"/>
      <c r="AJ97"/>
      <c r="AK97"/>
      <c r="AL97"/>
      <c r="AM97"/>
      <c r="AN97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1:76" s="10" customFormat="1" x14ac:dyDescent="0.4">
      <c r="A98" s="36"/>
      <c r="B98" s="197"/>
      <c r="C98" s="218"/>
      <c r="D98" s="219">
        <f t="shared" si="124"/>
        <v>0</v>
      </c>
      <c r="E98" s="37"/>
      <c r="F98" s="38"/>
      <c r="G98" s="251"/>
      <c r="H98" s="109"/>
      <c r="I98" s="7">
        <v>0</v>
      </c>
      <c r="J98" s="116">
        <f t="shared" si="125"/>
        <v>0</v>
      </c>
      <c r="K98" s="209">
        <f t="shared" si="126"/>
        <v>0</v>
      </c>
      <c r="L98" s="126">
        <f t="shared" si="127"/>
        <v>0</v>
      </c>
      <c r="M98" s="7">
        <v>0</v>
      </c>
      <c r="N98" s="116">
        <f t="shared" si="128"/>
        <v>0</v>
      </c>
      <c r="O98" s="209">
        <f t="shared" si="129"/>
        <v>0</v>
      </c>
      <c r="P98" s="126">
        <f t="shared" si="130"/>
        <v>0</v>
      </c>
      <c r="Q98" s="6">
        <v>0</v>
      </c>
      <c r="R98" s="116">
        <f t="shared" si="131"/>
        <v>0</v>
      </c>
      <c r="S98" s="209">
        <f t="shared" si="132"/>
        <v>0</v>
      </c>
      <c r="T98" s="126">
        <f t="shared" si="133"/>
        <v>0</v>
      </c>
      <c r="U98" s="4"/>
      <c r="V98" s="155"/>
      <c r="W98" s="205"/>
      <c r="X98" s="1"/>
      <c r="Y98" s="1"/>
      <c r="Z98" s="139"/>
      <c r="AA98" s="1"/>
      <c r="AB98"/>
      <c r="AC98" s="146"/>
      <c r="AD98" s="4"/>
      <c r="AE98" s="155"/>
      <c r="AF98"/>
      <c r="AG98" s="1"/>
      <c r="AH98"/>
      <c r="AI98"/>
      <c r="AJ98"/>
      <c r="AK98"/>
      <c r="AL98"/>
      <c r="AM98"/>
      <c r="AN98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1:76" s="10" customFormat="1" x14ac:dyDescent="0.4">
      <c r="A99" s="36"/>
      <c r="B99" s="197"/>
      <c r="C99" s="218"/>
      <c r="D99" s="219">
        <f t="shared" si="124"/>
        <v>0</v>
      </c>
      <c r="E99" s="37"/>
      <c r="F99" s="38"/>
      <c r="G99" s="251"/>
      <c r="H99" s="109"/>
      <c r="I99" s="7">
        <v>0</v>
      </c>
      <c r="J99" s="116">
        <f t="shared" si="125"/>
        <v>0</v>
      </c>
      <c r="K99" s="209">
        <f t="shared" si="126"/>
        <v>0</v>
      </c>
      <c r="L99" s="126">
        <f t="shared" si="127"/>
        <v>0</v>
      </c>
      <c r="M99" s="7">
        <v>0</v>
      </c>
      <c r="N99" s="116">
        <f t="shared" si="128"/>
        <v>0</v>
      </c>
      <c r="O99" s="209">
        <f t="shared" si="129"/>
        <v>0</v>
      </c>
      <c r="P99" s="126">
        <f t="shared" si="130"/>
        <v>0</v>
      </c>
      <c r="Q99" s="6">
        <v>0</v>
      </c>
      <c r="R99" s="116">
        <f t="shared" si="131"/>
        <v>0</v>
      </c>
      <c r="S99" s="209">
        <f t="shared" si="132"/>
        <v>0</v>
      </c>
      <c r="T99" s="126">
        <f t="shared" si="133"/>
        <v>0</v>
      </c>
      <c r="U99" s="4"/>
      <c r="V99" s="155"/>
      <c r="W99" s="205"/>
      <c r="X99" s="1"/>
      <c r="Y99" s="1"/>
      <c r="Z99" s="139"/>
      <c r="AA99" s="1"/>
      <c r="AB99"/>
      <c r="AC99" s="146"/>
      <c r="AD99" s="4"/>
      <c r="AE99" s="155"/>
      <c r="AF99"/>
      <c r="AG99" s="1"/>
      <c r="AH99"/>
      <c r="AI99"/>
      <c r="AJ99"/>
      <c r="AK99"/>
      <c r="AL99"/>
      <c r="AM99"/>
      <c r="AN99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1:76" s="10" customFormat="1" ht="15" thickBot="1" x14ac:dyDescent="0.45">
      <c r="A100" s="36"/>
      <c r="B100" s="197"/>
      <c r="C100" s="218"/>
      <c r="D100" s="219">
        <f t="shared" si="124"/>
        <v>0</v>
      </c>
      <c r="E100" s="37"/>
      <c r="F100" s="38"/>
      <c r="G100" s="252"/>
      <c r="H100" s="109"/>
      <c r="I100" s="7">
        <v>0</v>
      </c>
      <c r="J100" s="116">
        <f t="shared" si="125"/>
        <v>0</v>
      </c>
      <c r="K100" s="209">
        <f t="shared" si="126"/>
        <v>0</v>
      </c>
      <c r="L100" s="126">
        <f t="shared" si="127"/>
        <v>0</v>
      </c>
      <c r="M100" s="7">
        <v>0</v>
      </c>
      <c r="N100" s="116">
        <f t="shared" si="128"/>
        <v>0</v>
      </c>
      <c r="O100" s="209">
        <f t="shared" si="129"/>
        <v>0</v>
      </c>
      <c r="P100" s="126">
        <f t="shared" si="130"/>
        <v>0</v>
      </c>
      <c r="Q100" s="6">
        <v>0</v>
      </c>
      <c r="R100" s="116">
        <f t="shared" si="131"/>
        <v>0</v>
      </c>
      <c r="S100" s="209">
        <f t="shared" si="132"/>
        <v>0</v>
      </c>
      <c r="T100" s="126">
        <f t="shared" si="133"/>
        <v>0</v>
      </c>
      <c r="U100" s="4"/>
      <c r="V100" s="155"/>
      <c r="W100" s="205"/>
      <c r="X100" s="1"/>
      <c r="Y100" s="1"/>
      <c r="Z100" s="139"/>
      <c r="AA100" s="1"/>
      <c r="AB100"/>
      <c r="AC100" s="146"/>
      <c r="AD100" s="4"/>
      <c r="AE100" s="155"/>
      <c r="AF100"/>
      <c r="AG100" s="1"/>
      <c r="AH100"/>
      <c r="AI100"/>
      <c r="AJ100"/>
      <c r="AK100"/>
      <c r="AL100"/>
      <c r="AM100"/>
      <c r="AN100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1:76" ht="15" thickBot="1" x14ac:dyDescent="0.45">
      <c r="B101" s="233"/>
      <c r="G101" s="231"/>
      <c r="J101" s="116"/>
      <c r="N101" s="117"/>
      <c r="R101" s="117"/>
      <c r="AE101" s="155"/>
      <c r="AF101"/>
      <c r="AG101" s="1"/>
      <c r="AH101"/>
      <c r="AI101"/>
      <c r="AJ101"/>
    </row>
    <row r="102" spans="1:76" ht="15" thickBot="1" x14ac:dyDescent="0.45">
      <c r="A102" s="40"/>
      <c r="B102" s="40"/>
      <c r="C102" s="97" t="s">
        <v>31</v>
      </c>
      <c r="D102" s="203">
        <v>0</v>
      </c>
      <c r="E102" s="41" t="s">
        <v>84</v>
      </c>
      <c r="G102" s="231"/>
      <c r="J102" s="116"/>
      <c r="K102" s="209"/>
      <c r="N102" s="116"/>
      <c r="O102" s="209"/>
      <c r="R102" s="116"/>
      <c r="S102" s="209"/>
      <c r="AE102" s="155"/>
      <c r="AF102"/>
      <c r="AG102" s="1"/>
      <c r="AH102"/>
      <c r="AI102"/>
      <c r="AJ102"/>
    </row>
    <row r="103" spans="1:76" ht="15.45" thickTop="1" thickBot="1" x14ac:dyDescent="0.45">
      <c r="A103" s="42"/>
      <c r="B103" s="43"/>
      <c r="C103" s="98" t="s">
        <v>32</v>
      </c>
      <c r="D103" s="239">
        <f>SUM(D105:D124)</f>
        <v>0</v>
      </c>
      <c r="E103" s="44"/>
      <c r="G103" s="231"/>
      <c r="I103" s="112"/>
      <c r="J103" s="114">
        <f>SUM(I105:I124)</f>
        <v>0</v>
      </c>
      <c r="K103" s="119"/>
      <c r="L103" s="120" t="s">
        <v>55</v>
      </c>
      <c r="M103" s="112"/>
      <c r="N103" s="114">
        <f>SUM(M105:M124)</f>
        <v>0</v>
      </c>
      <c r="O103" s="119"/>
      <c r="P103" s="120" t="s">
        <v>56</v>
      </c>
      <c r="Q103" s="113"/>
      <c r="R103" s="114">
        <f>SUM(Q105:Q124)</f>
        <v>0</v>
      </c>
      <c r="S103" s="119"/>
      <c r="T103" s="120" t="s">
        <v>57</v>
      </c>
      <c r="AE103" s="155"/>
      <c r="AF103"/>
      <c r="AG103" s="1"/>
      <c r="AH103"/>
      <c r="AI103"/>
      <c r="AJ103"/>
    </row>
    <row r="104" spans="1:76" ht="24.9" thickTop="1" thickBot="1" x14ac:dyDescent="0.45">
      <c r="A104" s="178" t="s">
        <v>92</v>
      </c>
      <c r="B104" s="179" t="s">
        <v>90</v>
      </c>
      <c r="C104" s="179" t="s">
        <v>9</v>
      </c>
      <c r="D104" s="180"/>
      <c r="E104" s="181" t="s">
        <v>2</v>
      </c>
      <c r="F104" s="8" t="s">
        <v>0</v>
      </c>
      <c r="G104" s="230" t="s">
        <v>79</v>
      </c>
      <c r="I104" s="153" t="s">
        <v>75</v>
      </c>
      <c r="J104" s="115">
        <f>SUM(J105:J124)</f>
        <v>0</v>
      </c>
      <c r="K104" s="121" t="s">
        <v>8</v>
      </c>
      <c r="L104" s="129">
        <f>SUM(L105:L124)</f>
        <v>0</v>
      </c>
      <c r="M104" s="153" t="s">
        <v>76</v>
      </c>
      <c r="N104" s="115">
        <f>SUM(N105:N124)</f>
        <v>0</v>
      </c>
      <c r="O104" s="121" t="s">
        <v>12</v>
      </c>
      <c r="P104" s="129">
        <f>SUM(P105:P124)</f>
        <v>0</v>
      </c>
      <c r="Q104" s="153" t="s">
        <v>77</v>
      </c>
      <c r="R104" s="115">
        <f>SUM(R105:R124)</f>
        <v>0</v>
      </c>
      <c r="S104" s="121" t="s">
        <v>16</v>
      </c>
      <c r="T104" s="129">
        <f>SUM(T105:T124)</f>
        <v>0</v>
      </c>
      <c r="AE104" s="155"/>
      <c r="AF104"/>
      <c r="AG104" s="1"/>
      <c r="AH104"/>
      <c r="AI104"/>
      <c r="AJ104"/>
    </row>
    <row r="105" spans="1:76" x14ac:dyDescent="0.4">
      <c r="A105" s="45"/>
      <c r="B105" s="198"/>
      <c r="C105" s="220"/>
      <c r="D105" s="221">
        <f t="shared" ref="D105:D124" si="134">C105*B105</f>
        <v>0</v>
      </c>
      <c r="E105" s="46"/>
      <c r="F105" s="47"/>
      <c r="G105" s="250"/>
      <c r="I105" s="7">
        <v>0</v>
      </c>
      <c r="J105" s="116">
        <f t="shared" ref="J105:J124" si="135">I105*$B105</f>
        <v>0</v>
      </c>
      <c r="K105" s="209">
        <f>IF($J$104=0,0,J105/$J$104)</f>
        <v>0</v>
      </c>
      <c r="L105" s="126">
        <f t="shared" ref="L105:L124" si="136">I105*$C105*K105</f>
        <v>0</v>
      </c>
      <c r="M105" s="7">
        <v>0</v>
      </c>
      <c r="N105" s="116">
        <f>M105*$B105/2</f>
        <v>0</v>
      </c>
      <c r="O105" s="209">
        <f>IF($N$104=0,0,N105/$N$104)</f>
        <v>0</v>
      </c>
      <c r="P105" s="126">
        <f t="shared" ref="P105:P124" si="137">M105*$C105*O105/2</f>
        <v>0</v>
      </c>
      <c r="Q105" s="6">
        <v>0</v>
      </c>
      <c r="R105" s="116">
        <f t="shared" ref="R105:R124" si="138">Q105*$B105/3</f>
        <v>0</v>
      </c>
      <c r="S105" s="209">
        <f>IF($R$104=0,0,R105/$R$104)</f>
        <v>0</v>
      </c>
      <c r="T105" s="126">
        <f t="shared" ref="T105:T124" si="139">Q105*$C105*S105/3</f>
        <v>0</v>
      </c>
      <c r="AE105" s="155"/>
      <c r="AF105"/>
      <c r="AG105" s="1"/>
      <c r="AH105"/>
      <c r="AI105"/>
      <c r="AJ105"/>
    </row>
    <row r="106" spans="1:76" x14ac:dyDescent="0.4">
      <c r="A106" s="45"/>
      <c r="B106" s="198"/>
      <c r="C106" s="220"/>
      <c r="D106" s="221">
        <f t="shared" si="134"/>
        <v>0</v>
      </c>
      <c r="E106" s="46"/>
      <c r="F106" s="47"/>
      <c r="G106" s="251"/>
      <c r="I106" s="7">
        <v>0</v>
      </c>
      <c r="J106" s="116">
        <f t="shared" si="135"/>
        <v>0</v>
      </c>
      <c r="K106" s="209">
        <f t="shared" ref="K106:K124" si="140">IF($J$104=0,0,J106/$J$104)</f>
        <v>0</v>
      </c>
      <c r="L106" s="126">
        <f t="shared" si="136"/>
        <v>0</v>
      </c>
      <c r="M106" s="7">
        <v>0</v>
      </c>
      <c r="N106" s="116">
        <f t="shared" ref="N106:N109" si="141">M106*$B106/2</f>
        <v>0</v>
      </c>
      <c r="O106" s="209">
        <f t="shared" ref="O106:O124" si="142">IF($N$104=0,0,N106/$N$104)</f>
        <v>0</v>
      </c>
      <c r="P106" s="126">
        <f t="shared" si="137"/>
        <v>0</v>
      </c>
      <c r="Q106" s="6">
        <v>0</v>
      </c>
      <c r="R106" s="116">
        <f t="shared" si="138"/>
        <v>0</v>
      </c>
      <c r="S106" s="209">
        <f t="shared" ref="S106:S124" si="143">IF($R$104=0,0,R106/$R$104)</f>
        <v>0</v>
      </c>
      <c r="T106" s="126">
        <f t="shared" si="139"/>
        <v>0</v>
      </c>
      <c r="AE106" s="155"/>
      <c r="AF106"/>
      <c r="AG106" s="1"/>
      <c r="AH106"/>
      <c r="AI106"/>
      <c r="AJ106"/>
    </row>
    <row r="107" spans="1:76" x14ac:dyDescent="0.4">
      <c r="A107" s="45"/>
      <c r="B107" s="198"/>
      <c r="C107" s="220"/>
      <c r="D107" s="221">
        <f t="shared" si="134"/>
        <v>0</v>
      </c>
      <c r="E107" s="46"/>
      <c r="F107" s="47"/>
      <c r="G107" s="251"/>
      <c r="I107" s="7">
        <v>0</v>
      </c>
      <c r="J107" s="116">
        <f t="shared" si="135"/>
        <v>0</v>
      </c>
      <c r="K107" s="209">
        <f t="shared" si="140"/>
        <v>0</v>
      </c>
      <c r="L107" s="126">
        <f t="shared" si="136"/>
        <v>0</v>
      </c>
      <c r="M107" s="7">
        <v>0</v>
      </c>
      <c r="N107" s="116">
        <f t="shared" si="141"/>
        <v>0</v>
      </c>
      <c r="O107" s="209">
        <f t="shared" si="142"/>
        <v>0</v>
      </c>
      <c r="P107" s="126">
        <f t="shared" si="137"/>
        <v>0</v>
      </c>
      <c r="Q107" s="6">
        <v>0</v>
      </c>
      <c r="R107" s="116">
        <f t="shared" si="138"/>
        <v>0</v>
      </c>
      <c r="S107" s="209">
        <f t="shared" si="143"/>
        <v>0</v>
      </c>
      <c r="T107" s="126">
        <f t="shared" si="139"/>
        <v>0</v>
      </c>
      <c r="AE107" s="155"/>
      <c r="AF107"/>
      <c r="AG107" s="1"/>
      <c r="AH107"/>
      <c r="AI107"/>
      <c r="AJ107"/>
    </row>
    <row r="108" spans="1:76" x14ac:dyDescent="0.4">
      <c r="A108" s="45"/>
      <c r="B108" s="198"/>
      <c r="C108" s="220"/>
      <c r="D108" s="221">
        <f t="shared" si="134"/>
        <v>0</v>
      </c>
      <c r="E108" s="46"/>
      <c r="F108" s="47"/>
      <c r="G108" s="251"/>
      <c r="I108" s="7">
        <v>0</v>
      </c>
      <c r="J108" s="116">
        <f t="shared" si="135"/>
        <v>0</v>
      </c>
      <c r="K108" s="209">
        <f t="shared" si="140"/>
        <v>0</v>
      </c>
      <c r="L108" s="126">
        <f t="shared" si="136"/>
        <v>0</v>
      </c>
      <c r="M108" s="7">
        <v>0</v>
      </c>
      <c r="N108" s="116">
        <f t="shared" si="141"/>
        <v>0</v>
      </c>
      <c r="O108" s="209">
        <f t="shared" si="142"/>
        <v>0</v>
      </c>
      <c r="P108" s="126">
        <f t="shared" si="137"/>
        <v>0</v>
      </c>
      <c r="Q108" s="6">
        <v>0</v>
      </c>
      <c r="R108" s="116">
        <f t="shared" si="138"/>
        <v>0</v>
      </c>
      <c r="S108" s="209">
        <f t="shared" si="143"/>
        <v>0</v>
      </c>
      <c r="T108" s="126">
        <f t="shared" si="139"/>
        <v>0</v>
      </c>
      <c r="AE108" s="155"/>
      <c r="AF108"/>
      <c r="AG108" s="1"/>
      <c r="AH108"/>
      <c r="AI108"/>
      <c r="AJ108"/>
    </row>
    <row r="109" spans="1:76" x14ac:dyDescent="0.4">
      <c r="A109" s="45"/>
      <c r="B109" s="198"/>
      <c r="C109" s="220"/>
      <c r="D109" s="221">
        <f t="shared" si="134"/>
        <v>0</v>
      </c>
      <c r="E109" s="46"/>
      <c r="F109" s="47"/>
      <c r="G109" s="251"/>
      <c r="I109" s="7">
        <v>0</v>
      </c>
      <c r="J109" s="116">
        <f t="shared" si="135"/>
        <v>0</v>
      </c>
      <c r="K109" s="209">
        <f t="shared" si="140"/>
        <v>0</v>
      </c>
      <c r="L109" s="126">
        <f t="shared" si="136"/>
        <v>0</v>
      </c>
      <c r="M109" s="7">
        <v>0</v>
      </c>
      <c r="N109" s="116">
        <f t="shared" si="141"/>
        <v>0</v>
      </c>
      <c r="O109" s="209">
        <f t="shared" si="142"/>
        <v>0</v>
      </c>
      <c r="P109" s="126">
        <f t="shared" si="137"/>
        <v>0</v>
      </c>
      <c r="Q109" s="6">
        <v>0</v>
      </c>
      <c r="R109" s="116">
        <f t="shared" si="138"/>
        <v>0</v>
      </c>
      <c r="S109" s="209">
        <f t="shared" si="143"/>
        <v>0</v>
      </c>
      <c r="T109" s="126">
        <f t="shared" si="139"/>
        <v>0</v>
      </c>
      <c r="AE109" s="155"/>
      <c r="AF109"/>
      <c r="AG109" s="1"/>
      <c r="AH109"/>
      <c r="AI109"/>
      <c r="AJ109"/>
    </row>
    <row r="110" spans="1:76" x14ac:dyDescent="0.4">
      <c r="A110" s="45"/>
      <c r="B110" s="198"/>
      <c r="C110" s="220"/>
      <c r="D110" s="221">
        <f t="shared" si="134"/>
        <v>0</v>
      </c>
      <c r="E110" s="46"/>
      <c r="F110" s="47"/>
      <c r="G110" s="251"/>
      <c r="I110" s="7">
        <v>0</v>
      </c>
      <c r="J110" s="116">
        <f t="shared" si="135"/>
        <v>0</v>
      </c>
      <c r="K110" s="209">
        <f t="shared" si="140"/>
        <v>0</v>
      </c>
      <c r="L110" s="126">
        <f t="shared" si="136"/>
        <v>0</v>
      </c>
      <c r="M110" s="7">
        <v>0</v>
      </c>
      <c r="N110" s="116">
        <f>M110*$B110/2</f>
        <v>0</v>
      </c>
      <c r="O110" s="209">
        <f t="shared" si="142"/>
        <v>0</v>
      </c>
      <c r="P110" s="126">
        <f t="shared" si="137"/>
        <v>0</v>
      </c>
      <c r="Q110" s="6">
        <v>0</v>
      </c>
      <c r="R110" s="116">
        <f t="shared" si="138"/>
        <v>0</v>
      </c>
      <c r="S110" s="209">
        <f t="shared" si="143"/>
        <v>0</v>
      </c>
      <c r="T110" s="126">
        <f t="shared" si="139"/>
        <v>0</v>
      </c>
      <c r="AE110" s="155"/>
      <c r="AF110"/>
      <c r="AG110" s="1"/>
      <c r="AH110"/>
      <c r="AI110"/>
      <c r="AJ110"/>
    </row>
    <row r="111" spans="1:76" x14ac:dyDescent="0.4">
      <c r="A111" s="45"/>
      <c r="B111" s="198"/>
      <c r="C111" s="220"/>
      <c r="D111" s="221">
        <f t="shared" si="134"/>
        <v>0</v>
      </c>
      <c r="E111" s="46"/>
      <c r="F111" s="47"/>
      <c r="G111" s="251"/>
      <c r="I111" s="7">
        <v>0</v>
      </c>
      <c r="J111" s="116">
        <f t="shared" si="135"/>
        <v>0</v>
      </c>
      <c r="K111" s="209">
        <f t="shared" si="140"/>
        <v>0</v>
      </c>
      <c r="L111" s="126">
        <f t="shared" si="136"/>
        <v>0</v>
      </c>
      <c r="M111" s="7">
        <v>0</v>
      </c>
      <c r="N111" s="116">
        <f t="shared" ref="N111:N114" si="144">M111*$B111/2</f>
        <v>0</v>
      </c>
      <c r="O111" s="209">
        <f t="shared" si="142"/>
        <v>0</v>
      </c>
      <c r="P111" s="126">
        <f t="shared" si="137"/>
        <v>0</v>
      </c>
      <c r="Q111" s="6">
        <v>0</v>
      </c>
      <c r="R111" s="116">
        <f t="shared" si="138"/>
        <v>0</v>
      </c>
      <c r="S111" s="209">
        <f t="shared" si="143"/>
        <v>0</v>
      </c>
      <c r="T111" s="126">
        <f t="shared" si="139"/>
        <v>0</v>
      </c>
      <c r="AE111" s="155"/>
      <c r="AF111"/>
      <c r="AG111" s="1"/>
      <c r="AH111"/>
      <c r="AI111"/>
      <c r="AJ111"/>
    </row>
    <row r="112" spans="1:76" x14ac:dyDescent="0.4">
      <c r="A112" s="45"/>
      <c r="B112" s="198"/>
      <c r="C112" s="220"/>
      <c r="D112" s="221">
        <f t="shared" si="134"/>
        <v>0</v>
      </c>
      <c r="E112" s="46"/>
      <c r="F112" s="47"/>
      <c r="G112" s="251"/>
      <c r="I112" s="7">
        <v>0</v>
      </c>
      <c r="J112" s="116">
        <f t="shared" si="135"/>
        <v>0</v>
      </c>
      <c r="K112" s="209">
        <f t="shared" si="140"/>
        <v>0</v>
      </c>
      <c r="L112" s="126">
        <f t="shared" si="136"/>
        <v>0</v>
      </c>
      <c r="M112" s="7">
        <v>0</v>
      </c>
      <c r="N112" s="116">
        <f t="shared" si="144"/>
        <v>0</v>
      </c>
      <c r="O112" s="209">
        <f t="shared" si="142"/>
        <v>0</v>
      </c>
      <c r="P112" s="126">
        <f t="shared" si="137"/>
        <v>0</v>
      </c>
      <c r="Q112" s="6">
        <v>0</v>
      </c>
      <c r="R112" s="116">
        <f t="shared" si="138"/>
        <v>0</v>
      </c>
      <c r="S112" s="209">
        <f t="shared" si="143"/>
        <v>0</v>
      </c>
      <c r="T112" s="126">
        <f t="shared" si="139"/>
        <v>0</v>
      </c>
      <c r="AE112" s="155"/>
      <c r="AF112"/>
      <c r="AG112" s="1"/>
      <c r="AH112"/>
      <c r="AI112"/>
      <c r="AJ112"/>
    </row>
    <row r="113" spans="1:76" x14ac:dyDescent="0.4">
      <c r="A113" s="45"/>
      <c r="B113" s="198"/>
      <c r="C113" s="220"/>
      <c r="D113" s="221">
        <f t="shared" si="134"/>
        <v>0</v>
      </c>
      <c r="E113" s="49"/>
      <c r="F113" s="47"/>
      <c r="G113" s="251"/>
      <c r="I113" s="7">
        <v>0</v>
      </c>
      <c r="J113" s="116">
        <f t="shared" si="135"/>
        <v>0</v>
      </c>
      <c r="K113" s="209">
        <f t="shared" si="140"/>
        <v>0</v>
      </c>
      <c r="L113" s="126">
        <f t="shared" si="136"/>
        <v>0</v>
      </c>
      <c r="M113" s="7">
        <v>0</v>
      </c>
      <c r="N113" s="116">
        <f t="shared" si="144"/>
        <v>0</v>
      </c>
      <c r="O113" s="209">
        <f t="shared" si="142"/>
        <v>0</v>
      </c>
      <c r="P113" s="126">
        <f t="shared" si="137"/>
        <v>0</v>
      </c>
      <c r="Q113" s="6">
        <v>0</v>
      </c>
      <c r="R113" s="116">
        <f t="shared" si="138"/>
        <v>0</v>
      </c>
      <c r="S113" s="209">
        <f t="shared" si="143"/>
        <v>0</v>
      </c>
      <c r="T113" s="126">
        <f t="shared" si="139"/>
        <v>0</v>
      </c>
      <c r="AE113" s="155"/>
      <c r="AF113"/>
      <c r="AG113" s="1"/>
      <c r="AH113"/>
      <c r="AI113"/>
      <c r="AJ113"/>
    </row>
    <row r="114" spans="1:76" x14ac:dyDescent="0.4">
      <c r="A114" s="45"/>
      <c r="B114" s="198"/>
      <c r="C114" s="220"/>
      <c r="D114" s="221">
        <f t="shared" si="134"/>
        <v>0</v>
      </c>
      <c r="E114" s="49"/>
      <c r="F114" s="47"/>
      <c r="G114" s="251"/>
      <c r="I114" s="7">
        <v>0</v>
      </c>
      <c r="J114" s="116">
        <f t="shared" si="135"/>
        <v>0</v>
      </c>
      <c r="K114" s="209">
        <f t="shared" si="140"/>
        <v>0</v>
      </c>
      <c r="L114" s="126">
        <f t="shared" si="136"/>
        <v>0</v>
      </c>
      <c r="M114" s="7">
        <v>0</v>
      </c>
      <c r="N114" s="116">
        <f t="shared" si="144"/>
        <v>0</v>
      </c>
      <c r="O114" s="209">
        <f t="shared" si="142"/>
        <v>0</v>
      </c>
      <c r="P114" s="126">
        <f t="shared" si="137"/>
        <v>0</v>
      </c>
      <c r="Q114" s="6">
        <v>0</v>
      </c>
      <c r="R114" s="116">
        <f t="shared" si="138"/>
        <v>0</v>
      </c>
      <c r="S114" s="209">
        <f t="shared" si="143"/>
        <v>0</v>
      </c>
      <c r="T114" s="126">
        <f t="shared" si="139"/>
        <v>0</v>
      </c>
      <c r="AE114" s="155"/>
      <c r="AF114"/>
      <c r="AG114" s="1"/>
      <c r="AH114"/>
      <c r="AI114"/>
      <c r="AJ114"/>
    </row>
    <row r="115" spans="1:76" x14ac:dyDescent="0.4">
      <c r="A115" s="45"/>
      <c r="B115" s="198"/>
      <c r="C115" s="220"/>
      <c r="D115" s="221">
        <f t="shared" si="134"/>
        <v>0</v>
      </c>
      <c r="E115" s="46"/>
      <c r="F115" s="47"/>
      <c r="G115" s="251"/>
      <c r="I115" s="7">
        <v>0</v>
      </c>
      <c r="J115" s="116">
        <f t="shared" si="135"/>
        <v>0</v>
      </c>
      <c r="K115" s="209">
        <f t="shared" si="140"/>
        <v>0</v>
      </c>
      <c r="L115" s="126">
        <f t="shared" si="136"/>
        <v>0</v>
      </c>
      <c r="M115" s="7">
        <v>0</v>
      </c>
      <c r="N115" s="116">
        <f>M115*$B115/2</f>
        <v>0</v>
      </c>
      <c r="O115" s="209">
        <f t="shared" si="142"/>
        <v>0</v>
      </c>
      <c r="P115" s="126">
        <f t="shared" si="137"/>
        <v>0</v>
      </c>
      <c r="Q115" s="6">
        <v>0</v>
      </c>
      <c r="R115" s="116">
        <f t="shared" si="138"/>
        <v>0</v>
      </c>
      <c r="S115" s="209">
        <f t="shared" si="143"/>
        <v>0</v>
      </c>
      <c r="T115" s="126">
        <f t="shared" si="139"/>
        <v>0</v>
      </c>
      <c r="AE115" s="155"/>
      <c r="AF115"/>
      <c r="AG115" s="1"/>
      <c r="AH115"/>
      <c r="AI115"/>
      <c r="AJ115"/>
    </row>
    <row r="116" spans="1:76" x14ac:dyDescent="0.4">
      <c r="A116" s="45"/>
      <c r="B116" s="198"/>
      <c r="C116" s="220"/>
      <c r="D116" s="221">
        <f t="shared" si="134"/>
        <v>0</v>
      </c>
      <c r="E116" s="46"/>
      <c r="F116" s="47"/>
      <c r="G116" s="251"/>
      <c r="I116" s="7">
        <v>0</v>
      </c>
      <c r="J116" s="116">
        <f t="shared" si="135"/>
        <v>0</v>
      </c>
      <c r="K116" s="209">
        <f t="shared" si="140"/>
        <v>0</v>
      </c>
      <c r="L116" s="126">
        <f t="shared" si="136"/>
        <v>0</v>
      </c>
      <c r="M116" s="7">
        <v>0</v>
      </c>
      <c r="N116" s="116">
        <f t="shared" ref="N116:N119" si="145">M116*$B116/2</f>
        <v>0</v>
      </c>
      <c r="O116" s="209">
        <f t="shared" si="142"/>
        <v>0</v>
      </c>
      <c r="P116" s="126">
        <f t="shared" si="137"/>
        <v>0</v>
      </c>
      <c r="Q116" s="6">
        <v>0</v>
      </c>
      <c r="R116" s="116">
        <f t="shared" si="138"/>
        <v>0</v>
      </c>
      <c r="S116" s="209">
        <f t="shared" si="143"/>
        <v>0</v>
      </c>
      <c r="T116" s="126">
        <f t="shared" si="139"/>
        <v>0</v>
      </c>
      <c r="AE116" s="155"/>
      <c r="AF116"/>
      <c r="AG116" s="1"/>
      <c r="AH116"/>
      <c r="AI116"/>
      <c r="AJ116"/>
    </row>
    <row r="117" spans="1:76" x14ac:dyDescent="0.4">
      <c r="A117" s="45"/>
      <c r="B117" s="198"/>
      <c r="C117" s="220"/>
      <c r="D117" s="221">
        <f t="shared" si="134"/>
        <v>0</v>
      </c>
      <c r="E117" s="46"/>
      <c r="F117" s="47"/>
      <c r="G117" s="251"/>
      <c r="I117" s="7">
        <v>0</v>
      </c>
      <c r="J117" s="116">
        <f t="shared" si="135"/>
        <v>0</v>
      </c>
      <c r="K117" s="209">
        <f t="shared" si="140"/>
        <v>0</v>
      </c>
      <c r="L117" s="126">
        <f t="shared" si="136"/>
        <v>0</v>
      </c>
      <c r="M117" s="7">
        <v>0</v>
      </c>
      <c r="N117" s="116">
        <f t="shared" si="145"/>
        <v>0</v>
      </c>
      <c r="O117" s="209">
        <f t="shared" si="142"/>
        <v>0</v>
      </c>
      <c r="P117" s="126">
        <f t="shared" si="137"/>
        <v>0</v>
      </c>
      <c r="Q117" s="6">
        <v>0</v>
      </c>
      <c r="R117" s="116">
        <f t="shared" si="138"/>
        <v>0</v>
      </c>
      <c r="S117" s="209">
        <f t="shared" si="143"/>
        <v>0</v>
      </c>
      <c r="T117" s="126">
        <f t="shared" si="139"/>
        <v>0</v>
      </c>
      <c r="AE117" s="155"/>
      <c r="AF117"/>
      <c r="AG117" s="1"/>
      <c r="AH117"/>
      <c r="AI117"/>
      <c r="AJ117"/>
    </row>
    <row r="118" spans="1:76" x14ac:dyDescent="0.4">
      <c r="A118" s="48"/>
      <c r="B118" s="198"/>
      <c r="C118" s="220"/>
      <c r="D118" s="221">
        <f t="shared" si="134"/>
        <v>0</v>
      </c>
      <c r="E118" s="49"/>
      <c r="F118" s="47"/>
      <c r="G118" s="251"/>
      <c r="I118" s="7">
        <v>0</v>
      </c>
      <c r="J118" s="116">
        <f t="shared" si="135"/>
        <v>0</v>
      </c>
      <c r="K118" s="209">
        <f t="shared" si="140"/>
        <v>0</v>
      </c>
      <c r="L118" s="126">
        <f t="shared" si="136"/>
        <v>0</v>
      </c>
      <c r="M118" s="7">
        <v>0</v>
      </c>
      <c r="N118" s="116">
        <f t="shared" si="145"/>
        <v>0</v>
      </c>
      <c r="O118" s="209">
        <f t="shared" si="142"/>
        <v>0</v>
      </c>
      <c r="P118" s="126">
        <f t="shared" si="137"/>
        <v>0</v>
      </c>
      <c r="Q118" s="6">
        <v>0</v>
      </c>
      <c r="R118" s="116">
        <f t="shared" si="138"/>
        <v>0</v>
      </c>
      <c r="S118" s="209">
        <f t="shared" si="143"/>
        <v>0</v>
      </c>
      <c r="T118" s="126">
        <f t="shared" si="139"/>
        <v>0</v>
      </c>
      <c r="AE118" s="155"/>
      <c r="AF118"/>
      <c r="AG118" s="1"/>
      <c r="AH118"/>
      <c r="AI118"/>
      <c r="AJ118"/>
    </row>
    <row r="119" spans="1:76" x14ac:dyDescent="0.4">
      <c r="A119" s="48"/>
      <c r="B119" s="198"/>
      <c r="C119" s="220"/>
      <c r="D119" s="221">
        <f t="shared" si="134"/>
        <v>0</v>
      </c>
      <c r="E119" s="46"/>
      <c r="F119" s="47"/>
      <c r="G119" s="251"/>
      <c r="I119" s="7">
        <v>0</v>
      </c>
      <c r="J119" s="116">
        <f t="shared" si="135"/>
        <v>0</v>
      </c>
      <c r="K119" s="209">
        <f t="shared" si="140"/>
        <v>0</v>
      </c>
      <c r="L119" s="126">
        <f t="shared" si="136"/>
        <v>0</v>
      </c>
      <c r="M119" s="7">
        <v>0</v>
      </c>
      <c r="N119" s="116">
        <f t="shared" si="145"/>
        <v>0</v>
      </c>
      <c r="O119" s="209">
        <f t="shared" si="142"/>
        <v>0</v>
      </c>
      <c r="P119" s="126">
        <f t="shared" si="137"/>
        <v>0</v>
      </c>
      <c r="Q119" s="6">
        <v>0</v>
      </c>
      <c r="R119" s="116">
        <f t="shared" si="138"/>
        <v>0</v>
      </c>
      <c r="S119" s="209">
        <f t="shared" si="143"/>
        <v>0</v>
      </c>
      <c r="T119" s="126">
        <f t="shared" si="139"/>
        <v>0</v>
      </c>
      <c r="AE119" s="155"/>
      <c r="AF119"/>
      <c r="AG119" s="1"/>
      <c r="AH119"/>
      <c r="AI119"/>
      <c r="AJ119"/>
    </row>
    <row r="120" spans="1:76" x14ac:dyDescent="0.4">
      <c r="A120" s="45"/>
      <c r="B120" s="198"/>
      <c r="C120" s="220"/>
      <c r="D120" s="221">
        <f t="shared" si="134"/>
        <v>0</v>
      </c>
      <c r="E120" s="46"/>
      <c r="F120" s="47"/>
      <c r="G120" s="251"/>
      <c r="I120" s="7">
        <v>0</v>
      </c>
      <c r="J120" s="116">
        <f t="shared" si="135"/>
        <v>0</v>
      </c>
      <c r="K120" s="209">
        <f t="shared" si="140"/>
        <v>0</v>
      </c>
      <c r="L120" s="126">
        <f t="shared" si="136"/>
        <v>0</v>
      </c>
      <c r="M120" s="7">
        <v>0</v>
      </c>
      <c r="N120" s="116">
        <f>M120*$B120/2</f>
        <v>0</v>
      </c>
      <c r="O120" s="209">
        <f t="shared" si="142"/>
        <v>0</v>
      </c>
      <c r="P120" s="126">
        <f t="shared" si="137"/>
        <v>0</v>
      </c>
      <c r="Q120" s="6">
        <v>0</v>
      </c>
      <c r="R120" s="116">
        <f t="shared" si="138"/>
        <v>0</v>
      </c>
      <c r="S120" s="209">
        <f t="shared" si="143"/>
        <v>0</v>
      </c>
      <c r="T120" s="126">
        <f t="shared" si="139"/>
        <v>0</v>
      </c>
      <c r="AE120" s="155"/>
      <c r="AF120"/>
      <c r="AG120" s="1"/>
      <c r="AH120"/>
      <c r="AI120"/>
      <c r="AJ120"/>
    </row>
    <row r="121" spans="1:76" x14ac:dyDescent="0.4">
      <c r="A121" s="45"/>
      <c r="B121" s="198"/>
      <c r="C121" s="220"/>
      <c r="D121" s="221">
        <f t="shared" si="134"/>
        <v>0</v>
      </c>
      <c r="E121" s="46"/>
      <c r="F121" s="47"/>
      <c r="G121" s="251"/>
      <c r="I121" s="7">
        <v>0</v>
      </c>
      <c r="J121" s="116">
        <f t="shared" si="135"/>
        <v>0</v>
      </c>
      <c r="K121" s="209">
        <f t="shared" si="140"/>
        <v>0</v>
      </c>
      <c r="L121" s="126">
        <f t="shared" si="136"/>
        <v>0</v>
      </c>
      <c r="M121" s="7">
        <v>0</v>
      </c>
      <c r="N121" s="116">
        <f t="shared" ref="N121:N124" si="146">M121*$B121/2</f>
        <v>0</v>
      </c>
      <c r="O121" s="209">
        <f t="shared" si="142"/>
        <v>0</v>
      </c>
      <c r="P121" s="126">
        <f t="shared" si="137"/>
        <v>0</v>
      </c>
      <c r="Q121" s="6">
        <v>0</v>
      </c>
      <c r="R121" s="116">
        <f t="shared" si="138"/>
        <v>0</v>
      </c>
      <c r="S121" s="209">
        <f t="shared" si="143"/>
        <v>0</v>
      </c>
      <c r="T121" s="126">
        <f t="shared" si="139"/>
        <v>0</v>
      </c>
      <c r="AE121" s="155"/>
      <c r="AF121"/>
      <c r="AG121" s="1"/>
      <c r="AH121"/>
      <c r="AI121"/>
      <c r="AJ121"/>
    </row>
    <row r="122" spans="1:76" x14ac:dyDescent="0.4">
      <c r="A122" s="45"/>
      <c r="B122" s="198"/>
      <c r="C122" s="220"/>
      <c r="D122" s="221">
        <f t="shared" si="134"/>
        <v>0</v>
      </c>
      <c r="E122" s="46"/>
      <c r="F122" s="47"/>
      <c r="G122" s="251"/>
      <c r="I122" s="7">
        <v>0</v>
      </c>
      <c r="J122" s="116">
        <f t="shared" si="135"/>
        <v>0</v>
      </c>
      <c r="K122" s="209">
        <f t="shared" si="140"/>
        <v>0</v>
      </c>
      <c r="L122" s="126">
        <f t="shared" si="136"/>
        <v>0</v>
      </c>
      <c r="M122" s="7">
        <v>0</v>
      </c>
      <c r="N122" s="116">
        <f t="shared" si="146"/>
        <v>0</v>
      </c>
      <c r="O122" s="209">
        <f t="shared" si="142"/>
        <v>0</v>
      </c>
      <c r="P122" s="126">
        <f t="shared" si="137"/>
        <v>0</v>
      </c>
      <c r="Q122" s="6">
        <v>0</v>
      </c>
      <c r="R122" s="116">
        <f t="shared" si="138"/>
        <v>0</v>
      </c>
      <c r="S122" s="209">
        <f t="shared" si="143"/>
        <v>0</v>
      </c>
      <c r="T122" s="126">
        <f t="shared" si="139"/>
        <v>0</v>
      </c>
      <c r="AE122" s="155"/>
      <c r="AF122"/>
      <c r="AG122" s="1"/>
      <c r="AH122"/>
      <c r="AI122"/>
      <c r="AJ122"/>
    </row>
    <row r="123" spans="1:76" x14ac:dyDescent="0.4">
      <c r="A123" s="48"/>
      <c r="B123" s="198"/>
      <c r="C123" s="220"/>
      <c r="D123" s="221">
        <f t="shared" si="134"/>
        <v>0</v>
      </c>
      <c r="E123" s="49"/>
      <c r="F123" s="47"/>
      <c r="G123" s="251"/>
      <c r="I123" s="7">
        <v>0</v>
      </c>
      <c r="J123" s="116">
        <f t="shared" si="135"/>
        <v>0</v>
      </c>
      <c r="K123" s="209">
        <f t="shared" si="140"/>
        <v>0</v>
      </c>
      <c r="L123" s="126">
        <f t="shared" si="136"/>
        <v>0</v>
      </c>
      <c r="M123" s="7">
        <v>0</v>
      </c>
      <c r="N123" s="116">
        <f t="shared" si="146"/>
        <v>0</v>
      </c>
      <c r="O123" s="209">
        <f t="shared" si="142"/>
        <v>0</v>
      </c>
      <c r="P123" s="126">
        <f t="shared" si="137"/>
        <v>0</v>
      </c>
      <c r="Q123" s="6">
        <v>0</v>
      </c>
      <c r="R123" s="116">
        <f t="shared" si="138"/>
        <v>0</v>
      </c>
      <c r="S123" s="209">
        <f t="shared" si="143"/>
        <v>0</v>
      </c>
      <c r="T123" s="126">
        <f t="shared" si="139"/>
        <v>0</v>
      </c>
      <c r="AE123" s="155"/>
      <c r="AF123"/>
      <c r="AG123" s="1"/>
      <c r="AH123"/>
      <c r="AI123"/>
      <c r="AJ123"/>
    </row>
    <row r="124" spans="1:76" ht="15" thickBot="1" x14ac:dyDescent="0.45">
      <c r="A124" s="45"/>
      <c r="B124" s="198"/>
      <c r="C124" s="220"/>
      <c r="D124" s="221">
        <f t="shared" si="134"/>
        <v>0</v>
      </c>
      <c r="E124" s="46"/>
      <c r="F124" s="47"/>
      <c r="G124" s="252"/>
      <c r="I124" s="7">
        <v>0</v>
      </c>
      <c r="J124" s="116">
        <f t="shared" si="135"/>
        <v>0</v>
      </c>
      <c r="K124" s="209">
        <f t="shared" si="140"/>
        <v>0</v>
      </c>
      <c r="L124" s="126">
        <f t="shared" si="136"/>
        <v>0</v>
      </c>
      <c r="M124" s="7">
        <v>0</v>
      </c>
      <c r="N124" s="116">
        <f t="shared" si="146"/>
        <v>0</v>
      </c>
      <c r="O124" s="209">
        <f t="shared" si="142"/>
        <v>0</v>
      </c>
      <c r="P124" s="126">
        <f t="shared" si="137"/>
        <v>0</v>
      </c>
      <c r="Q124" s="6">
        <v>0</v>
      </c>
      <c r="R124" s="116">
        <f t="shared" si="138"/>
        <v>0</v>
      </c>
      <c r="S124" s="209">
        <f t="shared" si="143"/>
        <v>0</v>
      </c>
      <c r="T124" s="126">
        <f t="shared" si="139"/>
        <v>0</v>
      </c>
      <c r="AE124" s="155"/>
      <c r="AF124"/>
      <c r="AG124" s="1"/>
      <c r="AH124"/>
      <c r="AI124"/>
      <c r="AJ124"/>
    </row>
    <row r="125" spans="1:76" ht="15" thickBot="1" x14ac:dyDescent="0.45">
      <c r="A125" s="17"/>
      <c r="B125" s="233"/>
      <c r="G125" s="231"/>
      <c r="J125" s="116"/>
      <c r="K125" s="209"/>
      <c r="L125" s="123"/>
      <c r="N125" s="116"/>
      <c r="O125" s="209"/>
      <c r="P125" s="123"/>
      <c r="R125" s="116"/>
      <c r="S125" s="209"/>
      <c r="T125" s="123"/>
      <c r="AE125" s="155"/>
      <c r="AF125"/>
      <c r="AG125" s="1"/>
      <c r="AH125"/>
      <c r="AI125"/>
      <c r="AJ125"/>
    </row>
    <row r="126" spans="1:76" ht="15" thickBot="1" x14ac:dyDescent="0.45">
      <c r="A126" s="50"/>
      <c r="B126" s="50"/>
      <c r="C126" s="99" t="s">
        <v>33</v>
      </c>
      <c r="D126" s="203">
        <v>0</v>
      </c>
      <c r="E126" s="51" t="s">
        <v>85</v>
      </c>
      <c r="G126" s="231"/>
      <c r="J126" s="116"/>
      <c r="K126" s="209"/>
      <c r="N126" s="116"/>
      <c r="O126" s="209"/>
      <c r="R126" s="116"/>
      <c r="S126" s="209"/>
      <c r="AE126" s="155"/>
      <c r="AF126"/>
      <c r="AG126" s="1"/>
      <c r="AH126"/>
      <c r="AI126"/>
      <c r="AJ126"/>
    </row>
    <row r="127" spans="1:76" ht="15.45" thickTop="1" thickBot="1" x14ac:dyDescent="0.45">
      <c r="A127" s="52"/>
      <c r="B127" s="12"/>
      <c r="C127" s="100" t="s">
        <v>34</v>
      </c>
      <c r="D127" s="239">
        <f>SUM(D129:D148)</f>
        <v>0</v>
      </c>
      <c r="E127" s="13"/>
      <c r="G127" s="231"/>
      <c r="I127" s="112"/>
      <c r="J127" s="114">
        <f>SUM(I129:I139)</f>
        <v>0</v>
      </c>
      <c r="K127" s="119"/>
      <c r="L127" s="120" t="s">
        <v>58</v>
      </c>
      <c r="M127" s="112"/>
      <c r="N127" s="114">
        <f>SUM(M129:M139)</f>
        <v>0</v>
      </c>
      <c r="O127" s="119"/>
      <c r="P127" s="120" t="s">
        <v>59</v>
      </c>
      <c r="Q127" s="113"/>
      <c r="R127" s="114">
        <f>SUM(Q129:Q139)</f>
        <v>0</v>
      </c>
      <c r="S127" s="119"/>
      <c r="T127" s="120" t="s">
        <v>60</v>
      </c>
      <c r="AE127" s="155"/>
      <c r="AF127"/>
      <c r="AG127" s="1"/>
      <c r="AH127"/>
      <c r="AI127"/>
      <c r="AJ127"/>
    </row>
    <row r="128" spans="1:76" s="10" customFormat="1" ht="24.9" thickTop="1" thickBot="1" x14ac:dyDescent="0.45">
      <c r="A128" s="162" t="s">
        <v>92</v>
      </c>
      <c r="B128" s="163" t="s">
        <v>90</v>
      </c>
      <c r="C128" s="163" t="s">
        <v>9</v>
      </c>
      <c r="D128" s="164"/>
      <c r="E128" s="165" t="s">
        <v>2</v>
      </c>
      <c r="F128" s="8" t="s">
        <v>0</v>
      </c>
      <c r="G128" s="230" t="s">
        <v>79</v>
      </c>
      <c r="H128" s="109"/>
      <c r="I128" s="153" t="s">
        <v>75</v>
      </c>
      <c r="J128" s="115">
        <f>SUM(J129:J148)</f>
        <v>0</v>
      </c>
      <c r="K128" s="121" t="s">
        <v>8</v>
      </c>
      <c r="L128" s="130">
        <f>SUM(L129:L148)</f>
        <v>0</v>
      </c>
      <c r="M128" s="153" t="s">
        <v>76</v>
      </c>
      <c r="N128" s="115">
        <f>SUM(N129:N148)</f>
        <v>0</v>
      </c>
      <c r="O128" s="121" t="s">
        <v>12</v>
      </c>
      <c r="P128" s="130">
        <f>SUM(P129:P148)</f>
        <v>0</v>
      </c>
      <c r="Q128" s="153" t="s">
        <v>77</v>
      </c>
      <c r="R128" s="115">
        <f>SUM(R129:R148)</f>
        <v>0</v>
      </c>
      <c r="S128" s="121" t="s">
        <v>16</v>
      </c>
      <c r="T128" s="130">
        <f>SUM(T129:T148)</f>
        <v>0</v>
      </c>
      <c r="U128" s="4"/>
      <c r="V128" s="155"/>
      <c r="W128" s="205"/>
      <c r="X128" s="1"/>
      <c r="Y128" s="1"/>
      <c r="Z128" s="139"/>
      <c r="AA128" s="1"/>
      <c r="AB128"/>
      <c r="AC128" s="146"/>
      <c r="AD128" s="4"/>
      <c r="AE128" s="155"/>
      <c r="AF128"/>
      <c r="AG128" s="1"/>
      <c r="AH128"/>
      <c r="AI128"/>
      <c r="AJ128"/>
      <c r="AK128"/>
      <c r="AL128"/>
      <c r="AM128"/>
      <c r="AN128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1:76" s="10" customFormat="1" x14ac:dyDescent="0.4">
      <c r="A129" s="16"/>
      <c r="B129" s="195"/>
      <c r="C129" s="213"/>
      <c r="D129" s="214">
        <f t="shared" ref="D129:D148" si="147">C129*B129</f>
        <v>0</v>
      </c>
      <c r="E129" s="2"/>
      <c r="F129" s="15"/>
      <c r="G129" s="250"/>
      <c r="H129" s="109"/>
      <c r="I129" s="7">
        <v>0</v>
      </c>
      <c r="J129" s="116">
        <f t="shared" ref="J129:J148" si="148">I129*$B129</f>
        <v>0</v>
      </c>
      <c r="K129" s="209">
        <f>IF($J$128=0,0,J129/$J$128)</f>
        <v>0</v>
      </c>
      <c r="L129" s="126">
        <f t="shared" ref="L129:L148" si="149">I129*$C129*K129</f>
        <v>0</v>
      </c>
      <c r="M129" s="7">
        <v>0</v>
      </c>
      <c r="N129" s="116">
        <f t="shared" ref="N129:N148" si="150">M129*$B129/2</f>
        <v>0</v>
      </c>
      <c r="O129" s="209">
        <f>IF($N$128=0,0,N129/$N$128)</f>
        <v>0</v>
      </c>
      <c r="P129" s="126">
        <f t="shared" ref="P129:P148" si="151">M129*$C129*O129/2</f>
        <v>0</v>
      </c>
      <c r="Q129" s="6">
        <v>0</v>
      </c>
      <c r="R129" s="116">
        <f t="shared" ref="R129:R148" si="152">Q129*$B129/3</f>
        <v>0</v>
      </c>
      <c r="S129" s="209">
        <f>IF($R$128=0,0,R129/$R$128)</f>
        <v>0</v>
      </c>
      <c r="T129" s="126">
        <f t="shared" ref="T129:T148" si="153">Q129*$C129*S129/3</f>
        <v>0</v>
      </c>
      <c r="U129" s="4"/>
      <c r="V129" s="155"/>
      <c r="W129" s="205"/>
      <c r="X129" s="1"/>
      <c r="Y129" s="1"/>
      <c r="Z129" s="139"/>
      <c r="AA129" s="1"/>
      <c r="AB129"/>
      <c r="AC129" s="146"/>
      <c r="AD129" s="4"/>
      <c r="AE129" s="155"/>
      <c r="AF129"/>
      <c r="AG129" s="1"/>
      <c r="AH129"/>
      <c r="AI129"/>
      <c r="AJ129"/>
      <c r="AK129"/>
      <c r="AL129"/>
      <c r="AM129"/>
      <c r="AN129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1:76" s="10" customFormat="1" x14ac:dyDescent="0.4">
      <c r="A130" s="16"/>
      <c r="B130" s="195"/>
      <c r="C130" s="213"/>
      <c r="D130" s="214">
        <f t="shared" si="147"/>
        <v>0</v>
      </c>
      <c r="E130" s="2"/>
      <c r="F130" s="15"/>
      <c r="G130" s="251"/>
      <c r="H130" s="109"/>
      <c r="I130" s="7">
        <v>0</v>
      </c>
      <c r="J130" s="116">
        <f t="shared" si="148"/>
        <v>0</v>
      </c>
      <c r="K130" s="209">
        <f t="shared" ref="K130:K148" si="154">IF($J$128=0,0,J130/$J$128)</f>
        <v>0</v>
      </c>
      <c r="L130" s="126">
        <f t="shared" si="149"/>
        <v>0</v>
      </c>
      <c r="M130" s="7">
        <v>0</v>
      </c>
      <c r="N130" s="116">
        <f t="shared" si="150"/>
        <v>0</v>
      </c>
      <c r="O130" s="209">
        <f t="shared" ref="O130:O148" si="155">IF($N$128=0,0,N130/$N$128)</f>
        <v>0</v>
      </c>
      <c r="P130" s="126">
        <f t="shared" si="151"/>
        <v>0</v>
      </c>
      <c r="Q130" s="6">
        <v>0</v>
      </c>
      <c r="R130" s="116">
        <f t="shared" si="152"/>
        <v>0</v>
      </c>
      <c r="S130" s="209">
        <f t="shared" ref="S130:S148" si="156">IF($R$128=0,0,R130/$R$128)</f>
        <v>0</v>
      </c>
      <c r="T130" s="126">
        <f t="shared" si="153"/>
        <v>0</v>
      </c>
      <c r="U130" s="4"/>
      <c r="V130" s="155"/>
      <c r="W130" s="205"/>
      <c r="X130" s="1"/>
      <c r="Y130" s="1"/>
      <c r="Z130" s="139"/>
      <c r="AA130" s="1"/>
      <c r="AB130"/>
      <c r="AC130" s="146"/>
      <c r="AD130" s="4"/>
      <c r="AE130" s="155"/>
      <c r="AF130"/>
      <c r="AG130" s="1"/>
      <c r="AH130"/>
      <c r="AI130"/>
      <c r="AJ130"/>
      <c r="AK130"/>
      <c r="AL130"/>
      <c r="AM130"/>
      <c r="AN130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1:76" s="10" customFormat="1" x14ac:dyDescent="0.4">
      <c r="A131" s="16"/>
      <c r="B131" s="195"/>
      <c r="C131" s="213"/>
      <c r="D131" s="214">
        <f t="shared" si="147"/>
        <v>0</v>
      </c>
      <c r="E131" s="2"/>
      <c r="F131" s="15"/>
      <c r="G131" s="251"/>
      <c r="H131" s="109"/>
      <c r="I131" s="7">
        <v>0</v>
      </c>
      <c r="J131" s="116">
        <f t="shared" si="148"/>
        <v>0</v>
      </c>
      <c r="K131" s="209">
        <f t="shared" si="154"/>
        <v>0</v>
      </c>
      <c r="L131" s="126">
        <f t="shared" si="149"/>
        <v>0</v>
      </c>
      <c r="M131" s="7">
        <v>0</v>
      </c>
      <c r="N131" s="116">
        <f t="shared" si="150"/>
        <v>0</v>
      </c>
      <c r="O131" s="209">
        <f t="shared" si="155"/>
        <v>0</v>
      </c>
      <c r="P131" s="126">
        <f t="shared" si="151"/>
        <v>0</v>
      </c>
      <c r="Q131" s="6">
        <v>0</v>
      </c>
      <c r="R131" s="116">
        <f t="shared" si="152"/>
        <v>0</v>
      </c>
      <c r="S131" s="209">
        <f t="shared" si="156"/>
        <v>0</v>
      </c>
      <c r="T131" s="126">
        <f t="shared" si="153"/>
        <v>0</v>
      </c>
      <c r="U131" s="4"/>
      <c r="V131" s="155"/>
      <c r="W131" s="205"/>
      <c r="X131" s="1"/>
      <c r="Y131" s="1"/>
      <c r="Z131" s="139"/>
      <c r="AA131" s="1"/>
      <c r="AB131"/>
      <c r="AC131" s="146"/>
      <c r="AD131" s="4"/>
      <c r="AE131" s="155"/>
      <c r="AF131"/>
      <c r="AG131" s="1"/>
      <c r="AH131"/>
      <c r="AI131"/>
      <c r="AJ131"/>
      <c r="AK131"/>
      <c r="AL131"/>
      <c r="AM131"/>
      <c r="AN131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1:76" s="10" customFormat="1" x14ac:dyDescent="0.4">
      <c r="A132" s="16"/>
      <c r="B132" s="195"/>
      <c r="C132" s="213"/>
      <c r="D132" s="214">
        <f t="shared" si="147"/>
        <v>0</v>
      </c>
      <c r="E132" s="2"/>
      <c r="F132" s="15"/>
      <c r="G132" s="251"/>
      <c r="H132" s="109"/>
      <c r="I132" s="7">
        <v>0</v>
      </c>
      <c r="J132" s="116">
        <f t="shared" si="148"/>
        <v>0</v>
      </c>
      <c r="K132" s="209">
        <f t="shared" si="154"/>
        <v>0</v>
      </c>
      <c r="L132" s="126">
        <f t="shared" si="149"/>
        <v>0</v>
      </c>
      <c r="M132" s="7">
        <v>0</v>
      </c>
      <c r="N132" s="116">
        <f t="shared" si="150"/>
        <v>0</v>
      </c>
      <c r="O132" s="209">
        <f t="shared" si="155"/>
        <v>0</v>
      </c>
      <c r="P132" s="126">
        <f t="shared" si="151"/>
        <v>0</v>
      </c>
      <c r="Q132" s="6">
        <v>0</v>
      </c>
      <c r="R132" s="116">
        <f t="shared" si="152"/>
        <v>0</v>
      </c>
      <c r="S132" s="209">
        <f t="shared" si="156"/>
        <v>0</v>
      </c>
      <c r="T132" s="126">
        <f t="shared" si="153"/>
        <v>0</v>
      </c>
      <c r="U132" s="4"/>
      <c r="V132" s="155"/>
      <c r="W132" s="205"/>
      <c r="X132" s="1"/>
      <c r="Y132" s="1"/>
      <c r="Z132" s="139"/>
      <c r="AA132" s="1"/>
      <c r="AB132"/>
      <c r="AC132" s="146"/>
      <c r="AD132" s="4"/>
      <c r="AE132" s="155"/>
      <c r="AF132"/>
      <c r="AG132" s="1"/>
      <c r="AH132"/>
      <c r="AI132"/>
      <c r="AJ132"/>
      <c r="AK132"/>
      <c r="AL132"/>
      <c r="AM132"/>
      <c r="AN132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1:76" s="10" customFormat="1" x14ac:dyDescent="0.4">
      <c r="A133" s="16"/>
      <c r="B133" s="195"/>
      <c r="C133" s="213"/>
      <c r="D133" s="214">
        <f t="shared" si="147"/>
        <v>0</v>
      </c>
      <c r="E133" s="2"/>
      <c r="F133" s="15"/>
      <c r="G133" s="251"/>
      <c r="H133" s="109"/>
      <c r="I133" s="7">
        <v>0</v>
      </c>
      <c r="J133" s="116">
        <f t="shared" si="148"/>
        <v>0</v>
      </c>
      <c r="K133" s="209">
        <f t="shared" si="154"/>
        <v>0</v>
      </c>
      <c r="L133" s="126">
        <f t="shared" si="149"/>
        <v>0</v>
      </c>
      <c r="M133" s="7">
        <v>0</v>
      </c>
      <c r="N133" s="116">
        <f t="shared" si="150"/>
        <v>0</v>
      </c>
      <c r="O133" s="209">
        <f t="shared" si="155"/>
        <v>0</v>
      </c>
      <c r="P133" s="126">
        <f t="shared" si="151"/>
        <v>0</v>
      </c>
      <c r="Q133" s="6">
        <v>0</v>
      </c>
      <c r="R133" s="116">
        <f t="shared" si="152"/>
        <v>0</v>
      </c>
      <c r="S133" s="209">
        <f t="shared" si="156"/>
        <v>0</v>
      </c>
      <c r="T133" s="126">
        <f t="shared" si="153"/>
        <v>0</v>
      </c>
      <c r="U133" s="4"/>
      <c r="V133" s="155"/>
      <c r="W133" s="205"/>
      <c r="X133" s="1"/>
      <c r="Y133" s="1"/>
      <c r="Z133" s="139"/>
      <c r="AA133" s="1"/>
      <c r="AB133"/>
      <c r="AC133" s="146"/>
      <c r="AD133" s="4"/>
      <c r="AE133" s="155"/>
      <c r="AF133"/>
      <c r="AG133" s="1"/>
      <c r="AH133"/>
      <c r="AI133"/>
      <c r="AJ133"/>
      <c r="AK133"/>
      <c r="AL133"/>
      <c r="AM133"/>
      <c r="AN13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1:76" s="10" customFormat="1" x14ac:dyDescent="0.4">
      <c r="A134" s="16"/>
      <c r="B134" s="195"/>
      <c r="C134" s="213"/>
      <c r="D134" s="214">
        <f t="shared" si="147"/>
        <v>0</v>
      </c>
      <c r="E134" s="2"/>
      <c r="F134" s="15"/>
      <c r="G134" s="251"/>
      <c r="H134" s="109"/>
      <c r="I134" s="7">
        <v>0</v>
      </c>
      <c r="J134" s="116">
        <f t="shared" si="148"/>
        <v>0</v>
      </c>
      <c r="K134" s="209">
        <f t="shared" si="154"/>
        <v>0</v>
      </c>
      <c r="L134" s="126">
        <f t="shared" si="149"/>
        <v>0</v>
      </c>
      <c r="M134" s="7">
        <v>0</v>
      </c>
      <c r="N134" s="116">
        <f t="shared" si="150"/>
        <v>0</v>
      </c>
      <c r="O134" s="209">
        <f t="shared" si="155"/>
        <v>0</v>
      </c>
      <c r="P134" s="126">
        <f t="shared" si="151"/>
        <v>0</v>
      </c>
      <c r="Q134" s="6">
        <v>0</v>
      </c>
      <c r="R134" s="116">
        <f t="shared" si="152"/>
        <v>0</v>
      </c>
      <c r="S134" s="209">
        <f t="shared" si="156"/>
        <v>0</v>
      </c>
      <c r="T134" s="126">
        <f t="shared" si="153"/>
        <v>0</v>
      </c>
      <c r="U134" s="4"/>
      <c r="V134" s="155"/>
      <c r="W134" s="205"/>
      <c r="X134" s="1"/>
      <c r="Y134" s="1"/>
      <c r="Z134" s="139"/>
      <c r="AA134" s="1"/>
      <c r="AB134"/>
      <c r="AC134" s="146"/>
      <c r="AD134" s="4"/>
      <c r="AE134" s="155"/>
      <c r="AF134"/>
      <c r="AG134" s="1"/>
      <c r="AH134"/>
      <c r="AI134"/>
      <c r="AJ134"/>
      <c r="AK134"/>
      <c r="AL134"/>
      <c r="AM134"/>
      <c r="AN134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1:76" s="10" customFormat="1" x14ac:dyDescent="0.4">
      <c r="A135" s="16"/>
      <c r="B135" s="195"/>
      <c r="C135" s="213"/>
      <c r="D135" s="214">
        <f t="shared" si="147"/>
        <v>0</v>
      </c>
      <c r="E135" s="2"/>
      <c r="F135" s="15"/>
      <c r="G135" s="251"/>
      <c r="H135" s="109"/>
      <c r="I135" s="7">
        <v>0</v>
      </c>
      <c r="J135" s="116">
        <f t="shared" si="148"/>
        <v>0</v>
      </c>
      <c r="K135" s="209">
        <f t="shared" si="154"/>
        <v>0</v>
      </c>
      <c r="L135" s="126">
        <f t="shared" si="149"/>
        <v>0</v>
      </c>
      <c r="M135" s="7">
        <v>0</v>
      </c>
      <c r="N135" s="116">
        <f t="shared" si="150"/>
        <v>0</v>
      </c>
      <c r="O135" s="209">
        <f t="shared" si="155"/>
        <v>0</v>
      </c>
      <c r="P135" s="126">
        <f t="shared" si="151"/>
        <v>0</v>
      </c>
      <c r="Q135" s="6">
        <v>0</v>
      </c>
      <c r="R135" s="116">
        <f t="shared" si="152"/>
        <v>0</v>
      </c>
      <c r="S135" s="209">
        <f t="shared" si="156"/>
        <v>0</v>
      </c>
      <c r="T135" s="126">
        <f t="shared" si="153"/>
        <v>0</v>
      </c>
      <c r="U135" s="4"/>
      <c r="V135" s="155"/>
      <c r="W135" s="205"/>
      <c r="X135" s="1"/>
      <c r="Y135" s="1"/>
      <c r="Z135" s="139"/>
      <c r="AA135" s="1"/>
      <c r="AB135"/>
      <c r="AC135" s="146"/>
      <c r="AD135" s="4"/>
      <c r="AE135" s="155"/>
      <c r="AF135"/>
      <c r="AG135" s="1"/>
      <c r="AH135"/>
      <c r="AI135"/>
      <c r="AJ135"/>
      <c r="AK135"/>
      <c r="AL135"/>
      <c r="AM135"/>
      <c r="AN135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1:76" s="10" customFormat="1" x14ac:dyDescent="0.4">
      <c r="A136" s="16"/>
      <c r="B136" s="195"/>
      <c r="C136" s="213"/>
      <c r="D136" s="214">
        <f t="shared" si="147"/>
        <v>0</v>
      </c>
      <c r="E136" s="2"/>
      <c r="F136" s="15"/>
      <c r="G136" s="251"/>
      <c r="H136" s="109"/>
      <c r="I136" s="7">
        <v>0</v>
      </c>
      <c r="J136" s="116">
        <f t="shared" si="148"/>
        <v>0</v>
      </c>
      <c r="K136" s="209">
        <f t="shared" si="154"/>
        <v>0</v>
      </c>
      <c r="L136" s="126">
        <f t="shared" si="149"/>
        <v>0</v>
      </c>
      <c r="M136" s="7">
        <v>0</v>
      </c>
      <c r="N136" s="116">
        <f t="shared" si="150"/>
        <v>0</v>
      </c>
      <c r="O136" s="209">
        <f t="shared" si="155"/>
        <v>0</v>
      </c>
      <c r="P136" s="126">
        <f t="shared" si="151"/>
        <v>0</v>
      </c>
      <c r="Q136" s="6">
        <v>0</v>
      </c>
      <c r="R136" s="116">
        <f t="shared" si="152"/>
        <v>0</v>
      </c>
      <c r="S136" s="209">
        <f t="shared" si="156"/>
        <v>0</v>
      </c>
      <c r="T136" s="126">
        <f t="shared" si="153"/>
        <v>0</v>
      </c>
      <c r="U136" s="4"/>
      <c r="V136" s="155"/>
      <c r="W136" s="205"/>
      <c r="X136" s="1"/>
      <c r="Y136" s="1"/>
      <c r="Z136" s="139"/>
      <c r="AA136" s="1"/>
      <c r="AB136"/>
      <c r="AC136" s="146"/>
      <c r="AD136" s="4"/>
      <c r="AE136" s="155"/>
      <c r="AF136"/>
      <c r="AG136" s="1"/>
      <c r="AH136"/>
      <c r="AI136"/>
      <c r="AJ136"/>
      <c r="AK136"/>
      <c r="AL136"/>
      <c r="AM136"/>
      <c r="AN136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1:76" s="10" customFormat="1" x14ac:dyDescent="0.4">
      <c r="A137" s="16"/>
      <c r="B137" s="195"/>
      <c r="C137" s="213"/>
      <c r="D137" s="214">
        <f t="shared" si="147"/>
        <v>0</v>
      </c>
      <c r="E137" s="2"/>
      <c r="F137" s="15"/>
      <c r="G137" s="251"/>
      <c r="H137" s="109"/>
      <c r="I137" s="7">
        <v>0</v>
      </c>
      <c r="J137" s="116">
        <f t="shared" si="148"/>
        <v>0</v>
      </c>
      <c r="K137" s="209">
        <f t="shared" si="154"/>
        <v>0</v>
      </c>
      <c r="L137" s="126">
        <f t="shared" si="149"/>
        <v>0</v>
      </c>
      <c r="M137" s="7">
        <v>0</v>
      </c>
      <c r="N137" s="116">
        <f t="shared" si="150"/>
        <v>0</v>
      </c>
      <c r="O137" s="209">
        <f t="shared" si="155"/>
        <v>0</v>
      </c>
      <c r="P137" s="126">
        <f t="shared" si="151"/>
        <v>0</v>
      </c>
      <c r="Q137" s="6">
        <v>0</v>
      </c>
      <c r="R137" s="116">
        <f t="shared" si="152"/>
        <v>0</v>
      </c>
      <c r="S137" s="209">
        <f t="shared" si="156"/>
        <v>0</v>
      </c>
      <c r="T137" s="126">
        <f t="shared" si="153"/>
        <v>0</v>
      </c>
      <c r="U137" s="4"/>
      <c r="V137" s="155"/>
      <c r="W137" s="205"/>
      <c r="X137" s="1"/>
      <c r="Y137" s="1"/>
      <c r="Z137" s="139"/>
      <c r="AA137" s="1"/>
      <c r="AB137"/>
      <c r="AC137" s="146"/>
      <c r="AD137" s="4"/>
      <c r="AE137" s="155"/>
      <c r="AF137"/>
      <c r="AG137" s="1"/>
      <c r="AH137"/>
      <c r="AI137"/>
      <c r="AJ137"/>
      <c r="AK137"/>
      <c r="AL137"/>
      <c r="AM137"/>
      <c r="AN137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1:76" s="10" customFormat="1" x14ac:dyDescent="0.4">
      <c r="A138" s="16"/>
      <c r="B138" s="195"/>
      <c r="C138" s="213"/>
      <c r="D138" s="214">
        <f t="shared" si="147"/>
        <v>0</v>
      </c>
      <c r="E138" s="2"/>
      <c r="F138" s="15"/>
      <c r="G138" s="251"/>
      <c r="H138" s="109"/>
      <c r="I138" s="7">
        <v>0</v>
      </c>
      <c r="J138" s="116">
        <f t="shared" si="148"/>
        <v>0</v>
      </c>
      <c r="K138" s="209">
        <f t="shared" si="154"/>
        <v>0</v>
      </c>
      <c r="L138" s="126">
        <f t="shared" si="149"/>
        <v>0</v>
      </c>
      <c r="M138" s="7">
        <v>0</v>
      </c>
      <c r="N138" s="116">
        <f t="shared" si="150"/>
        <v>0</v>
      </c>
      <c r="O138" s="209">
        <f t="shared" si="155"/>
        <v>0</v>
      </c>
      <c r="P138" s="126">
        <f t="shared" si="151"/>
        <v>0</v>
      </c>
      <c r="Q138" s="6">
        <v>0</v>
      </c>
      <c r="R138" s="116">
        <f t="shared" si="152"/>
        <v>0</v>
      </c>
      <c r="S138" s="209">
        <f t="shared" si="156"/>
        <v>0</v>
      </c>
      <c r="T138" s="126">
        <f t="shared" si="153"/>
        <v>0</v>
      </c>
      <c r="U138" s="4"/>
      <c r="V138" s="155"/>
      <c r="W138" s="205"/>
      <c r="X138" s="1"/>
      <c r="Y138" s="1"/>
      <c r="Z138" s="139"/>
      <c r="AA138" s="1"/>
      <c r="AB138"/>
      <c r="AC138" s="146"/>
      <c r="AD138" s="4"/>
      <c r="AE138" s="155"/>
      <c r="AF138"/>
      <c r="AG138" s="1"/>
      <c r="AH138"/>
      <c r="AI138"/>
      <c r="AJ138"/>
      <c r="AK138"/>
      <c r="AL138"/>
      <c r="AM138"/>
      <c r="AN138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1:76" s="10" customFormat="1" x14ac:dyDescent="0.4">
      <c r="A139" s="16"/>
      <c r="B139" s="195"/>
      <c r="C139" s="213"/>
      <c r="D139" s="214">
        <f t="shared" si="147"/>
        <v>0</v>
      </c>
      <c r="E139" s="2"/>
      <c r="F139" s="15"/>
      <c r="G139" s="251"/>
      <c r="H139" s="109"/>
      <c r="I139" s="7">
        <v>0</v>
      </c>
      <c r="J139" s="116">
        <f t="shared" si="148"/>
        <v>0</v>
      </c>
      <c r="K139" s="209">
        <f t="shared" si="154"/>
        <v>0</v>
      </c>
      <c r="L139" s="126">
        <f t="shared" si="149"/>
        <v>0</v>
      </c>
      <c r="M139" s="7">
        <v>0</v>
      </c>
      <c r="N139" s="116">
        <f t="shared" si="150"/>
        <v>0</v>
      </c>
      <c r="O139" s="209">
        <f t="shared" si="155"/>
        <v>0</v>
      </c>
      <c r="P139" s="126">
        <f t="shared" si="151"/>
        <v>0</v>
      </c>
      <c r="Q139" s="6">
        <v>0</v>
      </c>
      <c r="R139" s="116">
        <f t="shared" si="152"/>
        <v>0</v>
      </c>
      <c r="S139" s="209">
        <f t="shared" si="156"/>
        <v>0</v>
      </c>
      <c r="T139" s="126">
        <f t="shared" si="153"/>
        <v>0</v>
      </c>
      <c r="U139" s="4"/>
      <c r="V139" s="155"/>
      <c r="W139" s="205"/>
      <c r="X139" s="1"/>
      <c r="Y139" s="1"/>
      <c r="Z139" s="139"/>
      <c r="AA139" s="1"/>
      <c r="AB139"/>
      <c r="AC139" s="146"/>
      <c r="AD139" s="4"/>
      <c r="AE139" s="155"/>
      <c r="AF139"/>
      <c r="AG139" s="1"/>
      <c r="AH139"/>
      <c r="AI139"/>
      <c r="AJ139"/>
      <c r="AK139"/>
      <c r="AL139"/>
      <c r="AM139"/>
      <c r="AN139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1:76" s="10" customFormat="1" x14ac:dyDescent="0.4">
      <c r="A140" s="16"/>
      <c r="B140" s="195"/>
      <c r="C140" s="213"/>
      <c r="D140" s="214">
        <f t="shared" si="147"/>
        <v>0</v>
      </c>
      <c r="E140" s="2"/>
      <c r="F140" s="15"/>
      <c r="G140" s="251"/>
      <c r="H140" s="109"/>
      <c r="I140" s="7">
        <v>0</v>
      </c>
      <c r="J140" s="116">
        <f t="shared" si="148"/>
        <v>0</v>
      </c>
      <c r="K140" s="209">
        <f t="shared" si="154"/>
        <v>0</v>
      </c>
      <c r="L140" s="126">
        <f t="shared" si="149"/>
        <v>0</v>
      </c>
      <c r="M140" s="7">
        <v>0</v>
      </c>
      <c r="N140" s="116">
        <f t="shared" si="150"/>
        <v>0</v>
      </c>
      <c r="O140" s="209">
        <f t="shared" si="155"/>
        <v>0</v>
      </c>
      <c r="P140" s="126">
        <f t="shared" si="151"/>
        <v>0</v>
      </c>
      <c r="Q140" s="6">
        <v>0</v>
      </c>
      <c r="R140" s="116">
        <f t="shared" si="152"/>
        <v>0</v>
      </c>
      <c r="S140" s="209">
        <f t="shared" si="156"/>
        <v>0</v>
      </c>
      <c r="T140" s="126">
        <f t="shared" si="153"/>
        <v>0</v>
      </c>
      <c r="U140" s="4"/>
      <c r="V140" s="155"/>
      <c r="W140" s="205"/>
      <c r="X140" s="1"/>
      <c r="Y140" s="1"/>
      <c r="Z140" s="139"/>
      <c r="AA140" s="1"/>
      <c r="AB140"/>
      <c r="AC140" s="146"/>
      <c r="AD140" s="4"/>
      <c r="AE140" s="155"/>
      <c r="AF140"/>
      <c r="AG140" s="1"/>
      <c r="AH140"/>
      <c r="AI140"/>
      <c r="AJ140"/>
      <c r="AK140"/>
      <c r="AL140"/>
      <c r="AM140"/>
      <c r="AN140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1:76" s="10" customFormat="1" x14ac:dyDescent="0.4">
      <c r="A141" s="16"/>
      <c r="B141" s="195"/>
      <c r="C141" s="213"/>
      <c r="D141" s="214">
        <f t="shared" si="147"/>
        <v>0</v>
      </c>
      <c r="E141" s="2"/>
      <c r="F141" s="15"/>
      <c r="G141" s="251"/>
      <c r="H141" s="109"/>
      <c r="I141" s="7">
        <v>0</v>
      </c>
      <c r="J141" s="116">
        <f t="shared" si="148"/>
        <v>0</v>
      </c>
      <c r="K141" s="209">
        <f t="shared" si="154"/>
        <v>0</v>
      </c>
      <c r="L141" s="126">
        <f t="shared" si="149"/>
        <v>0</v>
      </c>
      <c r="M141" s="7">
        <v>0</v>
      </c>
      <c r="N141" s="116">
        <f t="shared" si="150"/>
        <v>0</v>
      </c>
      <c r="O141" s="209">
        <f t="shared" si="155"/>
        <v>0</v>
      </c>
      <c r="P141" s="126">
        <f t="shared" si="151"/>
        <v>0</v>
      </c>
      <c r="Q141" s="6">
        <v>0</v>
      </c>
      <c r="R141" s="116">
        <f t="shared" si="152"/>
        <v>0</v>
      </c>
      <c r="S141" s="209">
        <f t="shared" si="156"/>
        <v>0</v>
      </c>
      <c r="T141" s="126">
        <f t="shared" si="153"/>
        <v>0</v>
      </c>
      <c r="U141" s="4"/>
      <c r="V141" s="155"/>
      <c r="W141" s="205"/>
      <c r="X141" s="1"/>
      <c r="Y141" s="1"/>
      <c r="Z141" s="139"/>
      <c r="AA141" s="1"/>
      <c r="AB141"/>
      <c r="AC141" s="146"/>
      <c r="AD141" s="4"/>
      <c r="AE141" s="155"/>
      <c r="AF141"/>
      <c r="AG141" s="1"/>
      <c r="AH141"/>
      <c r="AI141"/>
      <c r="AJ141"/>
      <c r="AK141"/>
      <c r="AL141"/>
      <c r="AM141"/>
      <c r="AN141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1:76" s="10" customFormat="1" x14ac:dyDescent="0.4">
      <c r="A142" s="16"/>
      <c r="B142" s="195"/>
      <c r="C142" s="213"/>
      <c r="D142" s="214">
        <f t="shared" si="147"/>
        <v>0</v>
      </c>
      <c r="E142" s="2"/>
      <c r="F142" s="15"/>
      <c r="G142" s="251"/>
      <c r="H142" s="109"/>
      <c r="I142" s="7">
        <v>0</v>
      </c>
      <c r="J142" s="116">
        <f t="shared" si="148"/>
        <v>0</v>
      </c>
      <c r="K142" s="209">
        <f t="shared" si="154"/>
        <v>0</v>
      </c>
      <c r="L142" s="126">
        <f t="shared" si="149"/>
        <v>0</v>
      </c>
      <c r="M142" s="7">
        <v>0</v>
      </c>
      <c r="N142" s="116">
        <f t="shared" si="150"/>
        <v>0</v>
      </c>
      <c r="O142" s="209">
        <f t="shared" si="155"/>
        <v>0</v>
      </c>
      <c r="P142" s="126">
        <f t="shared" si="151"/>
        <v>0</v>
      </c>
      <c r="Q142" s="6">
        <v>0</v>
      </c>
      <c r="R142" s="116">
        <f t="shared" si="152"/>
        <v>0</v>
      </c>
      <c r="S142" s="209">
        <f t="shared" si="156"/>
        <v>0</v>
      </c>
      <c r="T142" s="126">
        <f t="shared" si="153"/>
        <v>0</v>
      </c>
      <c r="U142" s="4"/>
      <c r="V142" s="155"/>
      <c r="W142" s="205"/>
      <c r="X142" s="1"/>
      <c r="Y142" s="1"/>
      <c r="Z142" s="139"/>
      <c r="AA142" s="1"/>
      <c r="AB142"/>
      <c r="AC142" s="146"/>
      <c r="AD142" s="4"/>
      <c r="AE142" s="155"/>
      <c r="AF142"/>
      <c r="AG142" s="1"/>
      <c r="AH142"/>
      <c r="AI142"/>
      <c r="AJ142"/>
      <c r="AK142"/>
      <c r="AL142"/>
      <c r="AM142"/>
      <c r="AN142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1:76" s="10" customFormat="1" x14ac:dyDescent="0.4">
      <c r="A143" s="16"/>
      <c r="B143" s="195"/>
      <c r="C143" s="213"/>
      <c r="D143" s="214">
        <f t="shared" si="147"/>
        <v>0</v>
      </c>
      <c r="E143" s="2"/>
      <c r="F143" s="15"/>
      <c r="G143" s="251"/>
      <c r="H143" s="109"/>
      <c r="I143" s="7">
        <v>0</v>
      </c>
      <c r="J143" s="116">
        <f t="shared" si="148"/>
        <v>0</v>
      </c>
      <c r="K143" s="209">
        <f t="shared" si="154"/>
        <v>0</v>
      </c>
      <c r="L143" s="126">
        <f t="shared" si="149"/>
        <v>0</v>
      </c>
      <c r="M143" s="7">
        <v>0</v>
      </c>
      <c r="N143" s="116">
        <f t="shared" si="150"/>
        <v>0</v>
      </c>
      <c r="O143" s="209">
        <f t="shared" si="155"/>
        <v>0</v>
      </c>
      <c r="P143" s="126">
        <f t="shared" si="151"/>
        <v>0</v>
      </c>
      <c r="Q143" s="6">
        <v>0</v>
      </c>
      <c r="R143" s="116">
        <f t="shared" si="152"/>
        <v>0</v>
      </c>
      <c r="S143" s="209">
        <f t="shared" si="156"/>
        <v>0</v>
      </c>
      <c r="T143" s="126">
        <f t="shared" si="153"/>
        <v>0</v>
      </c>
      <c r="U143" s="4"/>
      <c r="V143" s="155"/>
      <c r="W143" s="205"/>
      <c r="X143" s="1"/>
      <c r="Y143" s="1"/>
      <c r="Z143" s="139"/>
      <c r="AA143" s="1"/>
      <c r="AB143"/>
      <c r="AC143" s="146"/>
      <c r="AD143" s="4"/>
      <c r="AE143" s="155"/>
      <c r="AF143"/>
      <c r="AG143" s="1"/>
      <c r="AH143"/>
      <c r="AI143"/>
      <c r="AJ143"/>
      <c r="AK143"/>
      <c r="AL143"/>
      <c r="AM143"/>
      <c r="AN14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1:76" s="10" customFormat="1" x14ac:dyDescent="0.4">
      <c r="A144" s="16"/>
      <c r="B144" s="195"/>
      <c r="C144" s="213"/>
      <c r="D144" s="214">
        <f t="shared" si="147"/>
        <v>0</v>
      </c>
      <c r="E144" s="2"/>
      <c r="F144" s="15"/>
      <c r="G144" s="251"/>
      <c r="H144" s="109"/>
      <c r="I144" s="7">
        <v>0</v>
      </c>
      <c r="J144" s="116">
        <f t="shared" si="148"/>
        <v>0</v>
      </c>
      <c r="K144" s="209">
        <f t="shared" si="154"/>
        <v>0</v>
      </c>
      <c r="L144" s="126">
        <f t="shared" si="149"/>
        <v>0</v>
      </c>
      <c r="M144" s="7">
        <v>0</v>
      </c>
      <c r="N144" s="116">
        <f t="shared" si="150"/>
        <v>0</v>
      </c>
      <c r="O144" s="209">
        <f t="shared" si="155"/>
        <v>0</v>
      </c>
      <c r="P144" s="126">
        <f t="shared" si="151"/>
        <v>0</v>
      </c>
      <c r="Q144" s="6">
        <v>0</v>
      </c>
      <c r="R144" s="116">
        <f t="shared" si="152"/>
        <v>0</v>
      </c>
      <c r="S144" s="209">
        <f t="shared" si="156"/>
        <v>0</v>
      </c>
      <c r="T144" s="126">
        <f t="shared" si="153"/>
        <v>0</v>
      </c>
      <c r="U144" s="4"/>
      <c r="V144" s="155"/>
      <c r="W144" s="205"/>
      <c r="X144" s="1"/>
      <c r="Y144" s="1"/>
      <c r="Z144" s="139"/>
      <c r="AA144" s="1"/>
      <c r="AB144"/>
      <c r="AC144" s="146"/>
      <c r="AD144" s="4"/>
      <c r="AE144" s="155"/>
      <c r="AF144"/>
      <c r="AG144" s="1"/>
      <c r="AH144"/>
      <c r="AI144"/>
      <c r="AJ144"/>
      <c r="AK144"/>
      <c r="AL144"/>
      <c r="AM144"/>
      <c r="AN144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1:76" s="10" customFormat="1" x14ac:dyDescent="0.4">
      <c r="A145" s="14"/>
      <c r="B145" s="195"/>
      <c r="C145" s="213"/>
      <c r="D145" s="214">
        <f t="shared" si="147"/>
        <v>0</v>
      </c>
      <c r="E145" s="2"/>
      <c r="F145" s="15"/>
      <c r="G145" s="251"/>
      <c r="H145" s="109"/>
      <c r="I145" s="7">
        <v>0</v>
      </c>
      <c r="J145" s="116">
        <f t="shared" si="148"/>
        <v>0</v>
      </c>
      <c r="K145" s="209">
        <f t="shared" si="154"/>
        <v>0</v>
      </c>
      <c r="L145" s="126">
        <f t="shared" si="149"/>
        <v>0</v>
      </c>
      <c r="M145" s="7">
        <v>0</v>
      </c>
      <c r="N145" s="116">
        <f t="shared" si="150"/>
        <v>0</v>
      </c>
      <c r="O145" s="209">
        <f t="shared" si="155"/>
        <v>0</v>
      </c>
      <c r="P145" s="126">
        <f t="shared" si="151"/>
        <v>0</v>
      </c>
      <c r="Q145" s="6">
        <v>0</v>
      </c>
      <c r="R145" s="116">
        <f t="shared" si="152"/>
        <v>0</v>
      </c>
      <c r="S145" s="209">
        <f t="shared" si="156"/>
        <v>0</v>
      </c>
      <c r="T145" s="126">
        <f t="shared" si="153"/>
        <v>0</v>
      </c>
      <c r="U145" s="4"/>
      <c r="V145" s="155"/>
      <c r="W145" s="205"/>
      <c r="X145" s="1"/>
      <c r="Y145" s="1"/>
      <c r="Z145" s="139"/>
      <c r="AA145" s="1"/>
      <c r="AB145"/>
      <c r="AC145" s="146"/>
      <c r="AD145" s="4"/>
      <c r="AE145" s="155"/>
      <c r="AF145"/>
      <c r="AG145" s="1"/>
      <c r="AH145"/>
      <c r="AI145"/>
      <c r="AJ145"/>
      <c r="AK145"/>
      <c r="AL145"/>
      <c r="AM145"/>
      <c r="AN145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1:76" s="10" customFormat="1" x14ac:dyDescent="0.4">
      <c r="A146" s="14"/>
      <c r="B146" s="195"/>
      <c r="C146" s="213"/>
      <c r="D146" s="214">
        <f t="shared" si="147"/>
        <v>0</v>
      </c>
      <c r="E146" s="2"/>
      <c r="F146" s="15"/>
      <c r="G146" s="251"/>
      <c r="H146" s="109"/>
      <c r="I146" s="7">
        <v>0</v>
      </c>
      <c r="J146" s="116">
        <f t="shared" si="148"/>
        <v>0</v>
      </c>
      <c r="K146" s="209">
        <f t="shared" si="154"/>
        <v>0</v>
      </c>
      <c r="L146" s="126">
        <f t="shared" si="149"/>
        <v>0</v>
      </c>
      <c r="M146" s="7">
        <v>0</v>
      </c>
      <c r="N146" s="116">
        <f t="shared" si="150"/>
        <v>0</v>
      </c>
      <c r="O146" s="209">
        <f t="shared" si="155"/>
        <v>0</v>
      </c>
      <c r="P146" s="126">
        <f t="shared" si="151"/>
        <v>0</v>
      </c>
      <c r="Q146" s="6">
        <v>0</v>
      </c>
      <c r="R146" s="116">
        <f t="shared" si="152"/>
        <v>0</v>
      </c>
      <c r="S146" s="209">
        <f t="shared" si="156"/>
        <v>0</v>
      </c>
      <c r="T146" s="126">
        <f t="shared" si="153"/>
        <v>0</v>
      </c>
      <c r="U146" s="4"/>
      <c r="V146" s="155"/>
      <c r="W146" s="205"/>
      <c r="X146" s="1"/>
      <c r="Y146" s="1"/>
      <c r="Z146" s="139"/>
      <c r="AA146" s="1"/>
      <c r="AB146"/>
      <c r="AC146" s="146"/>
      <c r="AD146" s="4"/>
      <c r="AE146" s="155"/>
      <c r="AF146"/>
      <c r="AG146" s="1"/>
      <c r="AH146"/>
      <c r="AI146"/>
      <c r="AJ146"/>
      <c r="AK146"/>
      <c r="AL146"/>
      <c r="AM146"/>
      <c r="AN146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1:76" s="10" customFormat="1" x14ac:dyDescent="0.4">
      <c r="A147" s="14"/>
      <c r="B147" s="195"/>
      <c r="C147" s="213"/>
      <c r="D147" s="214">
        <f t="shared" si="147"/>
        <v>0</v>
      </c>
      <c r="E147" s="2"/>
      <c r="F147" s="15"/>
      <c r="G147" s="251"/>
      <c r="H147" s="109"/>
      <c r="I147" s="7">
        <v>0</v>
      </c>
      <c r="J147" s="116">
        <f t="shared" si="148"/>
        <v>0</v>
      </c>
      <c r="K147" s="209">
        <f t="shared" si="154"/>
        <v>0</v>
      </c>
      <c r="L147" s="126">
        <f t="shared" si="149"/>
        <v>0</v>
      </c>
      <c r="M147" s="7">
        <v>0</v>
      </c>
      <c r="N147" s="116">
        <f t="shared" si="150"/>
        <v>0</v>
      </c>
      <c r="O147" s="209">
        <f t="shared" si="155"/>
        <v>0</v>
      </c>
      <c r="P147" s="126">
        <f t="shared" si="151"/>
        <v>0</v>
      </c>
      <c r="Q147" s="6">
        <v>0</v>
      </c>
      <c r="R147" s="116">
        <f t="shared" si="152"/>
        <v>0</v>
      </c>
      <c r="S147" s="209">
        <f t="shared" si="156"/>
        <v>0</v>
      </c>
      <c r="T147" s="126">
        <f t="shared" si="153"/>
        <v>0</v>
      </c>
      <c r="U147" s="4"/>
      <c r="V147" s="155"/>
      <c r="W147" s="205"/>
      <c r="X147" s="1"/>
      <c r="Y147" s="1"/>
      <c r="Z147" s="139"/>
      <c r="AA147" s="1"/>
      <c r="AB147"/>
      <c r="AC147" s="146"/>
      <c r="AD147" s="4"/>
      <c r="AE147" s="155"/>
      <c r="AF147"/>
      <c r="AG147" s="1"/>
      <c r="AH147"/>
      <c r="AI147"/>
      <c r="AJ147"/>
      <c r="AK147"/>
      <c r="AL147"/>
      <c r="AM147"/>
      <c r="AN147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1:76" s="10" customFormat="1" ht="15" thickBot="1" x14ac:dyDescent="0.45">
      <c r="A148" s="14"/>
      <c r="B148" s="195"/>
      <c r="C148" s="213"/>
      <c r="D148" s="214">
        <f t="shared" si="147"/>
        <v>0</v>
      </c>
      <c r="E148" s="2"/>
      <c r="F148" s="15"/>
      <c r="G148" s="252"/>
      <c r="H148" s="109"/>
      <c r="I148" s="7">
        <v>0</v>
      </c>
      <c r="J148" s="116">
        <f t="shared" si="148"/>
        <v>0</v>
      </c>
      <c r="K148" s="209">
        <f t="shared" si="154"/>
        <v>0</v>
      </c>
      <c r="L148" s="126">
        <f t="shared" si="149"/>
        <v>0</v>
      </c>
      <c r="M148" s="7">
        <v>0</v>
      </c>
      <c r="N148" s="116">
        <f t="shared" si="150"/>
        <v>0</v>
      </c>
      <c r="O148" s="209">
        <f t="shared" si="155"/>
        <v>0</v>
      </c>
      <c r="P148" s="126">
        <f t="shared" si="151"/>
        <v>0</v>
      </c>
      <c r="Q148" s="6">
        <v>0</v>
      </c>
      <c r="R148" s="116">
        <f t="shared" si="152"/>
        <v>0</v>
      </c>
      <c r="S148" s="209">
        <f t="shared" si="156"/>
        <v>0</v>
      </c>
      <c r="T148" s="126">
        <f t="shared" si="153"/>
        <v>0</v>
      </c>
      <c r="U148" s="4"/>
      <c r="V148" s="155"/>
      <c r="W148" s="205"/>
      <c r="X148" s="1"/>
      <c r="Y148" s="1"/>
      <c r="Z148" s="139"/>
      <c r="AA148" s="1"/>
      <c r="AB148"/>
      <c r="AC148" s="146"/>
      <c r="AD148" s="4"/>
      <c r="AE148" s="155"/>
      <c r="AF148"/>
      <c r="AG148" s="1"/>
      <c r="AH148"/>
      <c r="AI148"/>
      <c r="AJ148"/>
      <c r="AK148"/>
      <c r="AL148"/>
      <c r="AM148"/>
      <c r="AN148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1:76" ht="15" thickBot="1" x14ac:dyDescent="0.45">
      <c r="B149" s="233"/>
      <c r="G149" s="231"/>
      <c r="J149" s="116"/>
      <c r="N149" s="117"/>
      <c r="R149" s="117"/>
      <c r="AE149" s="155"/>
      <c r="AF149"/>
      <c r="AG149" s="1"/>
      <c r="AH149"/>
      <c r="AI149"/>
      <c r="AJ149"/>
    </row>
    <row r="150" spans="1:76" ht="15" thickBot="1" x14ac:dyDescent="0.45">
      <c r="A150" s="53"/>
      <c r="B150" s="53"/>
      <c r="C150" s="101" t="s">
        <v>35</v>
      </c>
      <c r="D150" s="203">
        <v>0</v>
      </c>
      <c r="E150" s="54" t="s">
        <v>86</v>
      </c>
      <c r="G150" s="231"/>
      <c r="J150" s="116"/>
      <c r="K150" s="209"/>
      <c r="N150" s="116"/>
      <c r="O150" s="209"/>
      <c r="R150" s="116"/>
      <c r="S150" s="209"/>
      <c r="AE150" s="155"/>
      <c r="AF150"/>
      <c r="AG150" s="1"/>
      <c r="AH150"/>
      <c r="AI150"/>
      <c r="AJ150"/>
    </row>
    <row r="151" spans="1:76" ht="15.45" thickTop="1" thickBot="1" x14ac:dyDescent="0.45">
      <c r="A151" s="55"/>
      <c r="B151" s="56"/>
      <c r="C151" s="102" t="s">
        <v>36</v>
      </c>
      <c r="D151" s="239">
        <f>SUM(D153:D172)</f>
        <v>0</v>
      </c>
      <c r="E151" s="57"/>
      <c r="G151" s="231"/>
      <c r="I151" s="112"/>
      <c r="J151" s="114">
        <f>SUM(I153:I172)</f>
        <v>0</v>
      </c>
      <c r="K151" s="119"/>
      <c r="L151" s="120" t="s">
        <v>61</v>
      </c>
      <c r="M151" s="112"/>
      <c r="N151" s="114">
        <f>SUM(M153:M172)</f>
        <v>0</v>
      </c>
      <c r="O151" s="119"/>
      <c r="P151" s="120" t="s">
        <v>62</v>
      </c>
      <c r="Q151" s="113"/>
      <c r="R151" s="114">
        <f>SUM(Q153:Q172)</f>
        <v>0</v>
      </c>
      <c r="S151" s="119"/>
      <c r="T151" s="120" t="s">
        <v>63</v>
      </c>
      <c r="AE151" s="155"/>
      <c r="AF151"/>
      <c r="AG151" s="1"/>
      <c r="AH151"/>
      <c r="AI151"/>
      <c r="AJ151"/>
    </row>
    <row r="152" spans="1:76" ht="24.9" thickTop="1" thickBot="1" x14ac:dyDescent="0.45">
      <c r="A152" s="166" t="s">
        <v>92</v>
      </c>
      <c r="B152" s="167" t="s">
        <v>90</v>
      </c>
      <c r="C152" s="167" t="s">
        <v>9</v>
      </c>
      <c r="D152" s="168"/>
      <c r="E152" s="169" t="s">
        <v>2</v>
      </c>
      <c r="F152" s="8" t="s">
        <v>0</v>
      </c>
      <c r="G152" s="230" t="s">
        <v>79</v>
      </c>
      <c r="I152" s="153" t="s">
        <v>75</v>
      </c>
      <c r="J152" s="115">
        <f>SUM(J153:J172)</f>
        <v>0</v>
      </c>
      <c r="K152" s="121" t="s">
        <v>8</v>
      </c>
      <c r="L152" s="131">
        <f>SUM(L153:L172)</f>
        <v>0</v>
      </c>
      <c r="M152" s="153" t="s">
        <v>76</v>
      </c>
      <c r="N152" s="115">
        <f>SUM(N153:N172)</f>
        <v>0</v>
      </c>
      <c r="O152" s="121" t="s">
        <v>12</v>
      </c>
      <c r="P152" s="131">
        <f>SUM(P153:P172)</f>
        <v>0</v>
      </c>
      <c r="Q152" s="153" t="s">
        <v>77</v>
      </c>
      <c r="R152" s="115">
        <f>SUM(R153:R172)</f>
        <v>0</v>
      </c>
      <c r="S152" s="121" t="s">
        <v>16</v>
      </c>
      <c r="T152" s="131">
        <f>SUM(T153:T172)</f>
        <v>0</v>
      </c>
      <c r="AE152" s="155"/>
      <c r="AF152"/>
      <c r="AG152" s="1"/>
      <c r="AH152"/>
      <c r="AI152"/>
      <c r="AJ152"/>
    </row>
    <row r="153" spans="1:76" x14ac:dyDescent="0.4">
      <c r="A153" s="58"/>
      <c r="B153" s="199"/>
      <c r="C153" s="235"/>
      <c r="D153" s="223">
        <f t="shared" ref="D153:D172" si="157">C153*B153</f>
        <v>0</v>
      </c>
      <c r="E153" s="59"/>
      <c r="F153" s="60"/>
      <c r="G153" s="254"/>
      <c r="I153" s="7">
        <v>0</v>
      </c>
      <c r="J153" s="116">
        <f t="shared" ref="J153:J172" si="158">I153*$B153</f>
        <v>0</v>
      </c>
      <c r="K153" s="209">
        <f>IF($J$152=0,0,J153/$J$152)</f>
        <v>0</v>
      </c>
      <c r="L153" s="126">
        <f t="shared" ref="L153:L172" si="159">I153*$C153*K153</f>
        <v>0</v>
      </c>
      <c r="M153" s="7">
        <v>0</v>
      </c>
      <c r="N153" s="116">
        <f>M153*$B153/2</f>
        <v>0</v>
      </c>
      <c r="O153" s="209">
        <f>IF($N$152=0,0,N153/$N$152)</f>
        <v>0</v>
      </c>
      <c r="P153" s="126">
        <f t="shared" ref="P153:P172" si="160">M153*$C153*O153/2</f>
        <v>0</v>
      </c>
      <c r="Q153" s="6">
        <v>0</v>
      </c>
      <c r="R153" s="116">
        <f t="shared" ref="R153:R172" si="161">Q153*$B153/3</f>
        <v>0</v>
      </c>
      <c r="S153" s="209">
        <f>IF($R$152=0,0,R153/$R$152)</f>
        <v>0</v>
      </c>
      <c r="T153" s="126">
        <f t="shared" ref="T153:T172" si="162">Q153*$C153*S153/3</f>
        <v>0</v>
      </c>
      <c r="AE153" s="155"/>
      <c r="AF153"/>
      <c r="AG153" s="1"/>
      <c r="AH153"/>
      <c r="AI153"/>
      <c r="AJ153"/>
    </row>
    <row r="154" spans="1:76" x14ac:dyDescent="0.4">
      <c r="A154" s="58"/>
      <c r="B154" s="199"/>
      <c r="C154" s="235"/>
      <c r="D154" s="223">
        <f t="shared" si="157"/>
        <v>0</v>
      </c>
      <c r="E154" s="59"/>
      <c r="F154" s="60"/>
      <c r="G154" s="255"/>
      <c r="I154" s="7">
        <v>0</v>
      </c>
      <c r="J154" s="116">
        <f t="shared" si="158"/>
        <v>0</v>
      </c>
      <c r="K154" s="209">
        <f t="shared" ref="K154:K172" si="163">IF($J$152=0,0,J154/$J$152)</f>
        <v>0</v>
      </c>
      <c r="L154" s="126">
        <f t="shared" si="159"/>
        <v>0</v>
      </c>
      <c r="M154" s="7">
        <v>0</v>
      </c>
      <c r="N154" s="116">
        <f t="shared" ref="N154:N157" si="164">M154*$B154/2</f>
        <v>0</v>
      </c>
      <c r="O154" s="209">
        <f t="shared" ref="O154:O172" si="165">IF($N$152=0,0,N154/$N$152)</f>
        <v>0</v>
      </c>
      <c r="P154" s="126">
        <f t="shared" si="160"/>
        <v>0</v>
      </c>
      <c r="Q154" s="6">
        <v>0</v>
      </c>
      <c r="R154" s="116">
        <f t="shared" si="161"/>
        <v>0</v>
      </c>
      <c r="S154" s="209">
        <f t="shared" ref="S154:S172" si="166">IF($R$152=0,0,R154/$R$152)</f>
        <v>0</v>
      </c>
      <c r="T154" s="126">
        <f t="shared" si="162"/>
        <v>0</v>
      </c>
      <c r="AE154" s="155"/>
      <c r="AF154"/>
      <c r="AG154" s="1"/>
      <c r="AH154"/>
      <c r="AI154"/>
      <c r="AJ154"/>
    </row>
    <row r="155" spans="1:76" x14ac:dyDescent="0.4">
      <c r="A155" s="58"/>
      <c r="B155" s="199"/>
      <c r="C155" s="235"/>
      <c r="D155" s="223">
        <f t="shared" si="157"/>
        <v>0</v>
      </c>
      <c r="E155" s="59"/>
      <c r="F155" s="60"/>
      <c r="G155" s="255"/>
      <c r="I155" s="7">
        <v>0</v>
      </c>
      <c r="J155" s="116">
        <f t="shared" si="158"/>
        <v>0</v>
      </c>
      <c r="K155" s="209">
        <f t="shared" si="163"/>
        <v>0</v>
      </c>
      <c r="L155" s="126">
        <f t="shared" si="159"/>
        <v>0</v>
      </c>
      <c r="M155" s="7">
        <v>0</v>
      </c>
      <c r="N155" s="116">
        <f t="shared" si="164"/>
        <v>0</v>
      </c>
      <c r="O155" s="209">
        <f t="shared" si="165"/>
        <v>0</v>
      </c>
      <c r="P155" s="126">
        <f t="shared" si="160"/>
        <v>0</v>
      </c>
      <c r="Q155" s="6">
        <v>0</v>
      </c>
      <c r="R155" s="116">
        <f t="shared" si="161"/>
        <v>0</v>
      </c>
      <c r="S155" s="209">
        <f t="shared" si="166"/>
        <v>0</v>
      </c>
      <c r="T155" s="126">
        <f t="shared" si="162"/>
        <v>0</v>
      </c>
      <c r="AE155" s="155"/>
      <c r="AF155"/>
      <c r="AG155" s="1"/>
      <c r="AH155"/>
      <c r="AI155"/>
      <c r="AJ155"/>
    </row>
    <row r="156" spans="1:76" x14ac:dyDescent="0.4">
      <c r="A156" s="58"/>
      <c r="B156" s="199"/>
      <c r="C156" s="235"/>
      <c r="D156" s="223">
        <f t="shared" si="157"/>
        <v>0</v>
      </c>
      <c r="E156" s="59"/>
      <c r="F156" s="60"/>
      <c r="G156" s="255"/>
      <c r="I156" s="7">
        <v>0</v>
      </c>
      <c r="J156" s="116">
        <f t="shared" si="158"/>
        <v>0</v>
      </c>
      <c r="K156" s="209">
        <f t="shared" si="163"/>
        <v>0</v>
      </c>
      <c r="L156" s="126">
        <f t="shared" si="159"/>
        <v>0</v>
      </c>
      <c r="M156" s="7">
        <v>0</v>
      </c>
      <c r="N156" s="116">
        <f t="shared" si="164"/>
        <v>0</v>
      </c>
      <c r="O156" s="209">
        <f t="shared" si="165"/>
        <v>0</v>
      </c>
      <c r="P156" s="126">
        <f t="shared" si="160"/>
        <v>0</v>
      </c>
      <c r="Q156" s="6">
        <v>0</v>
      </c>
      <c r="R156" s="116">
        <f t="shared" si="161"/>
        <v>0</v>
      </c>
      <c r="S156" s="209">
        <f t="shared" si="166"/>
        <v>0</v>
      </c>
      <c r="T156" s="126">
        <f t="shared" si="162"/>
        <v>0</v>
      </c>
      <c r="AE156" s="155"/>
      <c r="AF156"/>
      <c r="AG156" s="1"/>
      <c r="AH156"/>
      <c r="AI156"/>
      <c r="AJ156"/>
    </row>
    <row r="157" spans="1:76" x14ac:dyDescent="0.4">
      <c r="A157" s="58"/>
      <c r="B157" s="199"/>
      <c r="C157" s="235"/>
      <c r="D157" s="223">
        <f t="shared" si="157"/>
        <v>0</v>
      </c>
      <c r="E157" s="59"/>
      <c r="F157" s="60"/>
      <c r="G157" s="255"/>
      <c r="I157" s="7">
        <v>0</v>
      </c>
      <c r="J157" s="116">
        <f t="shared" si="158"/>
        <v>0</v>
      </c>
      <c r="K157" s="209">
        <f t="shared" si="163"/>
        <v>0</v>
      </c>
      <c r="L157" s="126">
        <f t="shared" si="159"/>
        <v>0</v>
      </c>
      <c r="M157" s="7">
        <v>0</v>
      </c>
      <c r="N157" s="116">
        <f t="shared" si="164"/>
        <v>0</v>
      </c>
      <c r="O157" s="209">
        <f t="shared" si="165"/>
        <v>0</v>
      </c>
      <c r="P157" s="126">
        <f t="shared" si="160"/>
        <v>0</v>
      </c>
      <c r="Q157" s="6">
        <v>0</v>
      </c>
      <c r="R157" s="116">
        <f t="shared" si="161"/>
        <v>0</v>
      </c>
      <c r="S157" s="209">
        <f t="shared" si="166"/>
        <v>0</v>
      </c>
      <c r="T157" s="126">
        <f t="shared" si="162"/>
        <v>0</v>
      </c>
      <c r="AE157" s="155"/>
      <c r="AF157"/>
      <c r="AG157" s="1"/>
      <c r="AH157"/>
      <c r="AI157"/>
      <c r="AJ157"/>
    </row>
    <row r="158" spans="1:76" x14ac:dyDescent="0.4">
      <c r="A158" s="58"/>
      <c r="B158" s="199"/>
      <c r="C158" s="235"/>
      <c r="D158" s="223">
        <f t="shared" si="157"/>
        <v>0</v>
      </c>
      <c r="E158" s="59"/>
      <c r="F158" s="60"/>
      <c r="G158" s="255"/>
      <c r="I158" s="7">
        <v>0</v>
      </c>
      <c r="J158" s="116">
        <f t="shared" si="158"/>
        <v>0</v>
      </c>
      <c r="K158" s="209">
        <f t="shared" si="163"/>
        <v>0</v>
      </c>
      <c r="L158" s="126">
        <f t="shared" si="159"/>
        <v>0</v>
      </c>
      <c r="M158" s="7">
        <v>0</v>
      </c>
      <c r="N158" s="116">
        <f>M158*$B158/2</f>
        <v>0</v>
      </c>
      <c r="O158" s="209">
        <f t="shared" si="165"/>
        <v>0</v>
      </c>
      <c r="P158" s="126">
        <f t="shared" si="160"/>
        <v>0</v>
      </c>
      <c r="Q158" s="6">
        <v>0</v>
      </c>
      <c r="R158" s="116">
        <f t="shared" si="161"/>
        <v>0</v>
      </c>
      <c r="S158" s="209">
        <f t="shared" si="166"/>
        <v>0</v>
      </c>
      <c r="T158" s="126">
        <f t="shared" si="162"/>
        <v>0</v>
      </c>
      <c r="AE158" s="155"/>
      <c r="AF158"/>
      <c r="AG158" s="1"/>
      <c r="AH158"/>
      <c r="AI158"/>
      <c r="AJ158"/>
    </row>
    <row r="159" spans="1:76" x14ac:dyDescent="0.4">
      <c r="A159" s="58"/>
      <c r="B159" s="199"/>
      <c r="C159" s="235"/>
      <c r="D159" s="223">
        <f t="shared" si="157"/>
        <v>0</v>
      </c>
      <c r="E159" s="59"/>
      <c r="F159" s="60"/>
      <c r="G159" s="255"/>
      <c r="I159" s="7">
        <v>0</v>
      </c>
      <c r="J159" s="116">
        <f t="shared" si="158"/>
        <v>0</v>
      </c>
      <c r="K159" s="209">
        <f t="shared" si="163"/>
        <v>0</v>
      </c>
      <c r="L159" s="126">
        <f t="shared" si="159"/>
        <v>0</v>
      </c>
      <c r="M159" s="7">
        <v>0</v>
      </c>
      <c r="N159" s="116">
        <f t="shared" ref="N159:N162" si="167">M159*$B159/2</f>
        <v>0</v>
      </c>
      <c r="O159" s="209">
        <f t="shared" si="165"/>
        <v>0</v>
      </c>
      <c r="P159" s="126">
        <f t="shared" si="160"/>
        <v>0</v>
      </c>
      <c r="Q159" s="6">
        <v>0</v>
      </c>
      <c r="R159" s="116">
        <f t="shared" si="161"/>
        <v>0</v>
      </c>
      <c r="S159" s="209">
        <f t="shared" si="166"/>
        <v>0</v>
      </c>
      <c r="T159" s="126">
        <f t="shared" si="162"/>
        <v>0</v>
      </c>
      <c r="AE159" s="155"/>
      <c r="AF159"/>
      <c r="AG159" s="1"/>
      <c r="AH159"/>
      <c r="AI159"/>
      <c r="AJ159"/>
    </row>
    <row r="160" spans="1:76" x14ac:dyDescent="0.4">
      <c r="A160" s="58"/>
      <c r="B160" s="199"/>
      <c r="C160" s="235"/>
      <c r="D160" s="223">
        <f t="shared" si="157"/>
        <v>0</v>
      </c>
      <c r="E160" s="59"/>
      <c r="F160" s="60"/>
      <c r="G160" s="255"/>
      <c r="I160" s="7">
        <v>0</v>
      </c>
      <c r="J160" s="116">
        <f t="shared" si="158"/>
        <v>0</v>
      </c>
      <c r="K160" s="209">
        <f t="shared" si="163"/>
        <v>0</v>
      </c>
      <c r="L160" s="126">
        <f t="shared" si="159"/>
        <v>0</v>
      </c>
      <c r="M160" s="7">
        <v>0</v>
      </c>
      <c r="N160" s="116">
        <f t="shared" si="167"/>
        <v>0</v>
      </c>
      <c r="O160" s="209">
        <f t="shared" si="165"/>
        <v>0</v>
      </c>
      <c r="P160" s="126">
        <f t="shared" si="160"/>
        <v>0</v>
      </c>
      <c r="Q160" s="6">
        <v>0</v>
      </c>
      <c r="R160" s="116">
        <f t="shared" si="161"/>
        <v>0</v>
      </c>
      <c r="S160" s="209">
        <f t="shared" si="166"/>
        <v>0</v>
      </c>
      <c r="T160" s="126">
        <f t="shared" si="162"/>
        <v>0</v>
      </c>
      <c r="AE160" s="155"/>
      <c r="AF160"/>
      <c r="AG160" s="1"/>
      <c r="AH160"/>
      <c r="AI160"/>
      <c r="AJ160"/>
    </row>
    <row r="161" spans="1:76" x14ac:dyDescent="0.4">
      <c r="A161" s="58"/>
      <c r="B161" s="199"/>
      <c r="C161" s="235"/>
      <c r="D161" s="223">
        <f t="shared" si="157"/>
        <v>0</v>
      </c>
      <c r="E161" s="59"/>
      <c r="F161" s="60"/>
      <c r="G161" s="255"/>
      <c r="I161" s="7">
        <v>0</v>
      </c>
      <c r="J161" s="116">
        <f t="shared" si="158"/>
        <v>0</v>
      </c>
      <c r="K161" s="209">
        <f t="shared" si="163"/>
        <v>0</v>
      </c>
      <c r="L161" s="126">
        <f t="shared" si="159"/>
        <v>0</v>
      </c>
      <c r="M161" s="7">
        <v>0</v>
      </c>
      <c r="N161" s="116">
        <f t="shared" si="167"/>
        <v>0</v>
      </c>
      <c r="O161" s="209">
        <f t="shared" si="165"/>
        <v>0</v>
      </c>
      <c r="P161" s="126">
        <f t="shared" si="160"/>
        <v>0</v>
      </c>
      <c r="Q161" s="6">
        <v>0</v>
      </c>
      <c r="R161" s="116">
        <f t="shared" si="161"/>
        <v>0</v>
      </c>
      <c r="S161" s="209">
        <f t="shared" si="166"/>
        <v>0</v>
      </c>
      <c r="T161" s="126">
        <f t="shared" si="162"/>
        <v>0</v>
      </c>
      <c r="AE161" s="155"/>
      <c r="AF161"/>
      <c r="AG161" s="1"/>
      <c r="AH161"/>
      <c r="AI161"/>
      <c r="AJ161"/>
    </row>
    <row r="162" spans="1:76" x14ac:dyDescent="0.4">
      <c r="A162" s="58"/>
      <c r="B162" s="199"/>
      <c r="C162" s="235"/>
      <c r="D162" s="223">
        <f t="shared" si="157"/>
        <v>0</v>
      </c>
      <c r="E162" s="59"/>
      <c r="F162" s="60"/>
      <c r="G162" s="255"/>
      <c r="I162" s="7">
        <v>0</v>
      </c>
      <c r="J162" s="116">
        <f t="shared" si="158"/>
        <v>0</v>
      </c>
      <c r="K162" s="209">
        <f t="shared" si="163"/>
        <v>0</v>
      </c>
      <c r="L162" s="126">
        <f t="shared" si="159"/>
        <v>0</v>
      </c>
      <c r="M162" s="7">
        <v>0</v>
      </c>
      <c r="N162" s="116">
        <f t="shared" si="167"/>
        <v>0</v>
      </c>
      <c r="O162" s="209">
        <f t="shared" si="165"/>
        <v>0</v>
      </c>
      <c r="P162" s="126">
        <f t="shared" si="160"/>
        <v>0</v>
      </c>
      <c r="Q162" s="6">
        <v>0</v>
      </c>
      <c r="R162" s="116">
        <f t="shared" si="161"/>
        <v>0</v>
      </c>
      <c r="S162" s="209">
        <f t="shared" si="166"/>
        <v>0</v>
      </c>
      <c r="T162" s="126">
        <f t="shared" si="162"/>
        <v>0</v>
      </c>
      <c r="AE162" s="155"/>
      <c r="AF162"/>
      <c r="AG162" s="1"/>
      <c r="AH162"/>
      <c r="AI162"/>
      <c r="AJ162"/>
    </row>
    <row r="163" spans="1:76" x14ac:dyDescent="0.4">
      <c r="A163" s="58"/>
      <c r="B163" s="199"/>
      <c r="C163" s="235"/>
      <c r="D163" s="223">
        <f t="shared" si="157"/>
        <v>0</v>
      </c>
      <c r="E163" s="59"/>
      <c r="F163" s="60"/>
      <c r="G163" s="255"/>
      <c r="I163" s="7">
        <v>0</v>
      </c>
      <c r="J163" s="116">
        <f t="shared" si="158"/>
        <v>0</v>
      </c>
      <c r="K163" s="209">
        <f t="shared" si="163"/>
        <v>0</v>
      </c>
      <c r="L163" s="126">
        <f t="shared" si="159"/>
        <v>0</v>
      </c>
      <c r="M163" s="7">
        <v>0</v>
      </c>
      <c r="N163" s="116">
        <f>M163*$B163/2</f>
        <v>0</v>
      </c>
      <c r="O163" s="209">
        <f t="shared" si="165"/>
        <v>0</v>
      </c>
      <c r="P163" s="126">
        <f t="shared" si="160"/>
        <v>0</v>
      </c>
      <c r="Q163" s="6">
        <v>0</v>
      </c>
      <c r="R163" s="116">
        <f t="shared" si="161"/>
        <v>0</v>
      </c>
      <c r="S163" s="209">
        <f t="shared" si="166"/>
        <v>0</v>
      </c>
      <c r="T163" s="126">
        <f t="shared" si="162"/>
        <v>0</v>
      </c>
      <c r="AE163" s="155"/>
      <c r="AF163"/>
      <c r="AG163" s="1"/>
      <c r="AH163"/>
      <c r="AI163"/>
      <c r="AJ163"/>
    </row>
    <row r="164" spans="1:76" x14ac:dyDescent="0.4">
      <c r="A164" s="58"/>
      <c r="B164" s="199"/>
      <c r="C164" s="235"/>
      <c r="D164" s="223">
        <f t="shared" si="157"/>
        <v>0</v>
      </c>
      <c r="E164" s="59"/>
      <c r="F164" s="60"/>
      <c r="G164" s="255"/>
      <c r="I164" s="7">
        <v>0</v>
      </c>
      <c r="J164" s="116">
        <f t="shared" si="158"/>
        <v>0</v>
      </c>
      <c r="K164" s="209">
        <f t="shared" si="163"/>
        <v>0</v>
      </c>
      <c r="L164" s="126">
        <f t="shared" si="159"/>
        <v>0</v>
      </c>
      <c r="M164" s="7">
        <v>0</v>
      </c>
      <c r="N164" s="116">
        <f t="shared" ref="N164:N167" si="168">M164*$B164/2</f>
        <v>0</v>
      </c>
      <c r="O164" s="209">
        <f t="shared" si="165"/>
        <v>0</v>
      </c>
      <c r="P164" s="126">
        <f t="shared" si="160"/>
        <v>0</v>
      </c>
      <c r="Q164" s="6">
        <v>0</v>
      </c>
      <c r="R164" s="116">
        <f t="shared" si="161"/>
        <v>0</v>
      </c>
      <c r="S164" s="209">
        <f t="shared" si="166"/>
        <v>0</v>
      </c>
      <c r="T164" s="126">
        <f t="shared" si="162"/>
        <v>0</v>
      </c>
      <c r="AE164" s="155"/>
      <c r="AF164"/>
      <c r="AG164" s="1"/>
      <c r="AH164"/>
      <c r="AI164"/>
      <c r="AJ164"/>
    </row>
    <row r="165" spans="1:76" x14ac:dyDescent="0.4">
      <c r="A165" s="58"/>
      <c r="B165" s="199"/>
      <c r="C165" s="235"/>
      <c r="D165" s="223">
        <f t="shared" si="157"/>
        <v>0</v>
      </c>
      <c r="E165" s="59"/>
      <c r="F165" s="60"/>
      <c r="G165" s="255"/>
      <c r="I165" s="7">
        <v>0</v>
      </c>
      <c r="J165" s="116">
        <f t="shared" si="158"/>
        <v>0</v>
      </c>
      <c r="K165" s="209">
        <f t="shared" si="163"/>
        <v>0</v>
      </c>
      <c r="L165" s="126">
        <f t="shared" si="159"/>
        <v>0</v>
      </c>
      <c r="M165" s="7">
        <v>0</v>
      </c>
      <c r="N165" s="116">
        <f t="shared" si="168"/>
        <v>0</v>
      </c>
      <c r="O165" s="209">
        <f t="shared" si="165"/>
        <v>0</v>
      </c>
      <c r="P165" s="126">
        <f t="shared" si="160"/>
        <v>0</v>
      </c>
      <c r="Q165" s="6">
        <v>0</v>
      </c>
      <c r="R165" s="116">
        <f t="shared" si="161"/>
        <v>0</v>
      </c>
      <c r="S165" s="209">
        <f t="shared" si="166"/>
        <v>0</v>
      </c>
      <c r="T165" s="126">
        <f t="shared" si="162"/>
        <v>0</v>
      </c>
      <c r="AE165" s="155"/>
      <c r="AF165"/>
      <c r="AG165" s="1"/>
      <c r="AH165"/>
      <c r="AI165"/>
      <c r="AJ165"/>
    </row>
    <row r="166" spans="1:76" x14ac:dyDescent="0.4">
      <c r="A166" s="58"/>
      <c r="B166" s="199"/>
      <c r="C166" s="235"/>
      <c r="D166" s="223">
        <f t="shared" si="157"/>
        <v>0</v>
      </c>
      <c r="E166" s="61"/>
      <c r="F166" s="60"/>
      <c r="G166" s="255"/>
      <c r="I166" s="7">
        <v>0</v>
      </c>
      <c r="J166" s="116">
        <f t="shared" si="158"/>
        <v>0</v>
      </c>
      <c r="K166" s="209">
        <f t="shared" si="163"/>
        <v>0</v>
      </c>
      <c r="L166" s="126">
        <f t="shared" si="159"/>
        <v>0</v>
      </c>
      <c r="M166" s="7">
        <v>0</v>
      </c>
      <c r="N166" s="116">
        <f t="shared" si="168"/>
        <v>0</v>
      </c>
      <c r="O166" s="209">
        <f t="shared" si="165"/>
        <v>0</v>
      </c>
      <c r="P166" s="126">
        <f t="shared" si="160"/>
        <v>0</v>
      </c>
      <c r="Q166" s="6">
        <v>0</v>
      </c>
      <c r="R166" s="116">
        <f t="shared" si="161"/>
        <v>0</v>
      </c>
      <c r="S166" s="209">
        <f t="shared" si="166"/>
        <v>0</v>
      </c>
      <c r="T166" s="126">
        <f t="shared" si="162"/>
        <v>0</v>
      </c>
      <c r="AE166" s="155"/>
      <c r="AF166"/>
      <c r="AG166" s="1"/>
      <c r="AH166"/>
      <c r="AI166"/>
      <c r="AJ166"/>
    </row>
    <row r="167" spans="1:76" x14ac:dyDescent="0.4">
      <c r="A167" s="58"/>
      <c r="B167" s="199"/>
      <c r="C167" s="235"/>
      <c r="D167" s="223">
        <f t="shared" si="157"/>
        <v>0</v>
      </c>
      <c r="E167" s="59"/>
      <c r="F167" s="60"/>
      <c r="G167" s="255"/>
      <c r="I167" s="7">
        <v>0</v>
      </c>
      <c r="J167" s="116">
        <f t="shared" si="158"/>
        <v>0</v>
      </c>
      <c r="K167" s="209">
        <f t="shared" si="163"/>
        <v>0</v>
      </c>
      <c r="L167" s="126">
        <f t="shared" si="159"/>
        <v>0</v>
      </c>
      <c r="M167" s="7">
        <v>0</v>
      </c>
      <c r="N167" s="116">
        <f t="shared" si="168"/>
        <v>0</v>
      </c>
      <c r="O167" s="209">
        <f t="shared" si="165"/>
        <v>0</v>
      </c>
      <c r="P167" s="126">
        <f t="shared" si="160"/>
        <v>0</v>
      </c>
      <c r="Q167" s="6">
        <v>0</v>
      </c>
      <c r="R167" s="116">
        <f t="shared" si="161"/>
        <v>0</v>
      </c>
      <c r="S167" s="209">
        <f t="shared" si="166"/>
        <v>0</v>
      </c>
      <c r="T167" s="126">
        <f t="shared" si="162"/>
        <v>0</v>
      </c>
      <c r="AE167" s="155"/>
      <c r="AF167"/>
      <c r="AG167" s="1"/>
      <c r="AH167"/>
      <c r="AI167"/>
      <c r="AJ167"/>
    </row>
    <row r="168" spans="1:76" x14ac:dyDescent="0.4">
      <c r="A168" s="58"/>
      <c r="B168" s="199"/>
      <c r="C168" s="235"/>
      <c r="D168" s="223">
        <f t="shared" si="157"/>
        <v>0</v>
      </c>
      <c r="E168" s="59"/>
      <c r="F168" s="60"/>
      <c r="G168" s="255"/>
      <c r="I168" s="7">
        <v>0</v>
      </c>
      <c r="J168" s="116">
        <f t="shared" si="158"/>
        <v>0</v>
      </c>
      <c r="K168" s="209">
        <f t="shared" si="163"/>
        <v>0</v>
      </c>
      <c r="L168" s="126">
        <f t="shared" si="159"/>
        <v>0</v>
      </c>
      <c r="M168" s="7">
        <v>0</v>
      </c>
      <c r="N168" s="116">
        <f>M168*$B168/2</f>
        <v>0</v>
      </c>
      <c r="O168" s="209">
        <f t="shared" si="165"/>
        <v>0</v>
      </c>
      <c r="P168" s="126">
        <f t="shared" si="160"/>
        <v>0</v>
      </c>
      <c r="Q168" s="6">
        <v>0</v>
      </c>
      <c r="R168" s="116">
        <f t="shared" si="161"/>
        <v>0</v>
      </c>
      <c r="S168" s="209">
        <f t="shared" si="166"/>
        <v>0</v>
      </c>
      <c r="T168" s="126">
        <f t="shared" si="162"/>
        <v>0</v>
      </c>
      <c r="AE168" s="155"/>
      <c r="AF168"/>
      <c r="AG168" s="1"/>
      <c r="AH168"/>
      <c r="AI168"/>
      <c r="AJ168"/>
    </row>
    <row r="169" spans="1:76" x14ac:dyDescent="0.4">
      <c r="A169" s="58"/>
      <c r="B169" s="199"/>
      <c r="C169" s="235"/>
      <c r="D169" s="223">
        <f t="shared" si="157"/>
        <v>0</v>
      </c>
      <c r="E169" s="59"/>
      <c r="F169" s="60"/>
      <c r="G169" s="255"/>
      <c r="I169" s="7">
        <v>0</v>
      </c>
      <c r="J169" s="116">
        <f t="shared" si="158"/>
        <v>0</v>
      </c>
      <c r="K169" s="209">
        <f t="shared" si="163"/>
        <v>0</v>
      </c>
      <c r="L169" s="126">
        <f t="shared" si="159"/>
        <v>0</v>
      </c>
      <c r="M169" s="7">
        <v>0</v>
      </c>
      <c r="N169" s="116">
        <f t="shared" ref="N169:N172" si="169">M169*$B169/2</f>
        <v>0</v>
      </c>
      <c r="O169" s="209">
        <f t="shared" si="165"/>
        <v>0</v>
      </c>
      <c r="P169" s="126">
        <f t="shared" si="160"/>
        <v>0</v>
      </c>
      <c r="Q169" s="6">
        <v>0</v>
      </c>
      <c r="R169" s="116">
        <f t="shared" si="161"/>
        <v>0</v>
      </c>
      <c r="S169" s="209">
        <f t="shared" si="166"/>
        <v>0</v>
      </c>
      <c r="T169" s="126">
        <f t="shared" si="162"/>
        <v>0</v>
      </c>
      <c r="AE169" s="155"/>
      <c r="AF169"/>
      <c r="AG169" s="1"/>
      <c r="AH169"/>
      <c r="AI169"/>
      <c r="AJ169"/>
    </row>
    <row r="170" spans="1:76" x14ac:dyDescent="0.4">
      <c r="A170" s="58"/>
      <c r="B170" s="199"/>
      <c r="C170" s="235"/>
      <c r="D170" s="223">
        <f t="shared" si="157"/>
        <v>0</v>
      </c>
      <c r="E170" s="59"/>
      <c r="F170" s="60"/>
      <c r="G170" s="255"/>
      <c r="I170" s="7">
        <v>0</v>
      </c>
      <c r="J170" s="116">
        <f t="shared" si="158"/>
        <v>0</v>
      </c>
      <c r="K170" s="209">
        <f t="shared" si="163"/>
        <v>0</v>
      </c>
      <c r="L170" s="126">
        <f t="shared" si="159"/>
        <v>0</v>
      </c>
      <c r="M170" s="7">
        <v>0</v>
      </c>
      <c r="N170" s="116">
        <f t="shared" si="169"/>
        <v>0</v>
      </c>
      <c r="O170" s="209">
        <f t="shared" si="165"/>
        <v>0</v>
      </c>
      <c r="P170" s="126">
        <f t="shared" si="160"/>
        <v>0</v>
      </c>
      <c r="Q170" s="6">
        <v>0</v>
      </c>
      <c r="R170" s="116">
        <f t="shared" si="161"/>
        <v>0</v>
      </c>
      <c r="S170" s="209">
        <f t="shared" si="166"/>
        <v>0</v>
      </c>
      <c r="T170" s="126">
        <f t="shared" si="162"/>
        <v>0</v>
      </c>
      <c r="AE170" s="155"/>
      <c r="AF170"/>
      <c r="AG170" s="1"/>
      <c r="AH170"/>
      <c r="AI170"/>
      <c r="AJ170"/>
    </row>
    <row r="171" spans="1:76" x14ac:dyDescent="0.4">
      <c r="A171" s="58"/>
      <c r="B171" s="199"/>
      <c r="C171" s="235"/>
      <c r="D171" s="223">
        <f t="shared" si="157"/>
        <v>0</v>
      </c>
      <c r="E171" s="61"/>
      <c r="F171" s="60"/>
      <c r="G171" s="255"/>
      <c r="I171" s="7">
        <v>0</v>
      </c>
      <c r="J171" s="116">
        <f t="shared" si="158"/>
        <v>0</v>
      </c>
      <c r="K171" s="209">
        <f t="shared" si="163"/>
        <v>0</v>
      </c>
      <c r="L171" s="126">
        <f t="shared" si="159"/>
        <v>0</v>
      </c>
      <c r="M171" s="7">
        <v>0</v>
      </c>
      <c r="N171" s="116">
        <f t="shared" si="169"/>
        <v>0</v>
      </c>
      <c r="O171" s="209">
        <f t="shared" si="165"/>
        <v>0</v>
      </c>
      <c r="P171" s="126">
        <f t="shared" si="160"/>
        <v>0</v>
      </c>
      <c r="Q171" s="6">
        <v>0</v>
      </c>
      <c r="R171" s="116">
        <f t="shared" si="161"/>
        <v>0</v>
      </c>
      <c r="S171" s="209">
        <f t="shared" si="166"/>
        <v>0</v>
      </c>
      <c r="T171" s="126">
        <f t="shared" si="162"/>
        <v>0</v>
      </c>
      <c r="AE171" s="155"/>
      <c r="AF171"/>
      <c r="AG171" s="1"/>
      <c r="AH171"/>
      <c r="AI171"/>
      <c r="AJ171"/>
    </row>
    <row r="172" spans="1:76" ht="15" thickBot="1" x14ac:dyDescent="0.45">
      <c r="A172" s="58"/>
      <c r="B172" s="199"/>
      <c r="C172" s="235"/>
      <c r="D172" s="223">
        <f t="shared" si="157"/>
        <v>0</v>
      </c>
      <c r="E172" s="59"/>
      <c r="F172" s="60"/>
      <c r="G172" s="256"/>
      <c r="I172" s="7">
        <v>0</v>
      </c>
      <c r="J172" s="116">
        <f t="shared" si="158"/>
        <v>0</v>
      </c>
      <c r="K172" s="209">
        <f t="shared" si="163"/>
        <v>0</v>
      </c>
      <c r="L172" s="126">
        <f t="shared" si="159"/>
        <v>0</v>
      </c>
      <c r="M172" s="7">
        <v>0</v>
      </c>
      <c r="N172" s="116">
        <f t="shared" si="169"/>
        <v>0</v>
      </c>
      <c r="O172" s="209">
        <f t="shared" si="165"/>
        <v>0</v>
      </c>
      <c r="P172" s="126">
        <f t="shared" si="160"/>
        <v>0</v>
      </c>
      <c r="Q172" s="6">
        <v>0</v>
      </c>
      <c r="R172" s="116">
        <f t="shared" si="161"/>
        <v>0</v>
      </c>
      <c r="S172" s="209">
        <f t="shared" si="166"/>
        <v>0</v>
      </c>
      <c r="T172" s="126">
        <f t="shared" si="162"/>
        <v>0</v>
      </c>
      <c r="AE172" s="155"/>
      <c r="AF172"/>
      <c r="AG172" s="1"/>
      <c r="AH172"/>
      <c r="AI172"/>
      <c r="AJ172"/>
    </row>
    <row r="173" spans="1:76" ht="15" thickBot="1" x14ac:dyDescent="0.45">
      <c r="A173" s="17"/>
      <c r="G173" s="231"/>
      <c r="J173" s="116"/>
      <c r="K173" s="209"/>
      <c r="L173" s="123"/>
      <c r="N173" s="116"/>
      <c r="O173" s="209"/>
      <c r="P173" s="123"/>
      <c r="R173" s="116"/>
      <c r="S173" s="209"/>
      <c r="T173" s="123"/>
      <c r="AE173" s="155"/>
      <c r="AF173"/>
      <c r="AG173" s="1"/>
      <c r="AH173"/>
      <c r="AI173"/>
      <c r="AJ173"/>
    </row>
    <row r="174" spans="1:76" ht="15" thickBot="1" x14ac:dyDescent="0.45">
      <c r="A174" s="62"/>
      <c r="B174" s="62"/>
      <c r="C174" s="103" t="s">
        <v>37</v>
      </c>
      <c r="D174" s="203">
        <v>0</v>
      </c>
      <c r="E174" s="63" t="s">
        <v>87</v>
      </c>
      <c r="G174" s="231"/>
      <c r="J174" s="116"/>
      <c r="K174" s="209"/>
      <c r="N174" s="116"/>
      <c r="O174" s="209"/>
      <c r="R174" s="116"/>
      <c r="S174" s="209"/>
      <c r="AE174" s="155"/>
      <c r="AF174"/>
      <c r="AG174" s="1"/>
      <c r="AH174"/>
      <c r="AI174"/>
      <c r="AJ174"/>
    </row>
    <row r="175" spans="1:76" ht="15.45" thickTop="1" thickBot="1" x14ac:dyDescent="0.45">
      <c r="A175" s="64"/>
      <c r="B175" s="65"/>
      <c r="C175" s="104" t="s">
        <v>38</v>
      </c>
      <c r="D175" s="239">
        <f>SUM(D177:D196)</f>
        <v>0</v>
      </c>
      <c r="E175" s="66"/>
      <c r="G175" s="231"/>
      <c r="I175" s="112"/>
      <c r="J175" s="114">
        <f>SUM(I177:I187)</f>
        <v>0</v>
      </c>
      <c r="K175" s="119"/>
      <c r="L175" s="120" t="s">
        <v>64</v>
      </c>
      <c r="M175" s="112"/>
      <c r="N175" s="114">
        <f>SUM(M177:M187)</f>
        <v>0</v>
      </c>
      <c r="O175" s="119"/>
      <c r="P175" s="120" t="s">
        <v>65</v>
      </c>
      <c r="Q175" s="113"/>
      <c r="R175" s="114">
        <f>SUM(Q177:Q187)</f>
        <v>0</v>
      </c>
      <c r="S175" s="119"/>
      <c r="T175" s="120" t="s">
        <v>66</v>
      </c>
      <c r="AE175" s="155"/>
      <c r="AF175"/>
      <c r="AG175" s="1"/>
      <c r="AH175"/>
      <c r="AI175"/>
      <c r="AJ175"/>
    </row>
    <row r="176" spans="1:76" s="10" customFormat="1" ht="24.9" thickTop="1" thickBot="1" x14ac:dyDescent="0.45">
      <c r="A176" s="182" t="s">
        <v>92</v>
      </c>
      <c r="B176" s="183" t="s">
        <v>90</v>
      </c>
      <c r="C176" s="183" t="s">
        <v>9</v>
      </c>
      <c r="D176" s="184"/>
      <c r="E176" s="185" t="s">
        <v>2</v>
      </c>
      <c r="F176" s="8" t="s">
        <v>0</v>
      </c>
      <c r="G176" s="230" t="s">
        <v>79</v>
      </c>
      <c r="H176" s="109"/>
      <c r="I176" s="153" t="s">
        <v>75</v>
      </c>
      <c r="J176" s="115">
        <f>SUM(J177:J196)</f>
        <v>0</v>
      </c>
      <c r="K176" s="121" t="s">
        <v>8</v>
      </c>
      <c r="L176" s="132">
        <f>SUM(L177:L196)</f>
        <v>0</v>
      </c>
      <c r="M176" s="153" t="s">
        <v>76</v>
      </c>
      <c r="N176" s="115">
        <f>SUM(N177:N196)</f>
        <v>0</v>
      </c>
      <c r="O176" s="121" t="s">
        <v>12</v>
      </c>
      <c r="P176" s="132">
        <f>SUM(P177:P196)</f>
        <v>0</v>
      </c>
      <c r="Q176" s="153" t="s">
        <v>77</v>
      </c>
      <c r="R176" s="115">
        <f>SUM(R177:R196)</f>
        <v>0</v>
      </c>
      <c r="S176" s="121" t="s">
        <v>16</v>
      </c>
      <c r="T176" s="132">
        <f>SUM(T177:T196)</f>
        <v>0</v>
      </c>
      <c r="U176" s="4"/>
      <c r="V176" s="155"/>
      <c r="W176" s="205"/>
      <c r="X176" s="1"/>
      <c r="Y176" s="1"/>
      <c r="Z176" s="139"/>
      <c r="AA176" s="1"/>
      <c r="AB176"/>
      <c r="AC176" s="146"/>
      <c r="AD176" s="4"/>
      <c r="AE176" s="155"/>
      <c r="AF176"/>
      <c r="AG176" s="1"/>
      <c r="AH176"/>
      <c r="AI176"/>
      <c r="AJ176"/>
      <c r="AK176"/>
      <c r="AL176"/>
      <c r="AM176"/>
      <c r="AN176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1:76" s="10" customFormat="1" x14ac:dyDescent="0.4">
      <c r="A177" s="67"/>
      <c r="B177" s="200"/>
      <c r="C177" s="224"/>
      <c r="D177" s="225">
        <f t="shared" ref="D177:D196" si="170">C177*B177</f>
        <v>0</v>
      </c>
      <c r="E177" s="68"/>
      <c r="F177" s="69"/>
      <c r="G177" s="250"/>
      <c r="H177" s="109"/>
      <c r="I177" s="7">
        <v>0</v>
      </c>
      <c r="J177" s="116">
        <f t="shared" ref="J177:J196" si="171">I177*$B177</f>
        <v>0</v>
      </c>
      <c r="K177" s="209">
        <f>IF($J$176=0,0,J177/$J$176)</f>
        <v>0</v>
      </c>
      <c r="L177" s="126">
        <f t="shared" ref="L177:L196" si="172">I177*$C177*K177</f>
        <v>0</v>
      </c>
      <c r="M177" s="7">
        <v>0</v>
      </c>
      <c r="N177" s="116">
        <f t="shared" ref="N177:N196" si="173">M177*$B177/2</f>
        <v>0</v>
      </c>
      <c r="O177" s="209">
        <f>IF($N$176=0,0,N177/$N$176)</f>
        <v>0</v>
      </c>
      <c r="P177" s="126">
        <f t="shared" ref="P177:P196" si="174">M177*$C177*O177/2</f>
        <v>0</v>
      </c>
      <c r="Q177" s="6">
        <v>0</v>
      </c>
      <c r="R177" s="116">
        <f t="shared" ref="R177:R196" si="175">Q177*$B177/3</f>
        <v>0</v>
      </c>
      <c r="S177" s="209">
        <f>IF($R$176=0,0,R177/$R$176)</f>
        <v>0</v>
      </c>
      <c r="T177" s="126">
        <f t="shared" ref="T177:T196" si="176">Q177*$C177*S177/3</f>
        <v>0</v>
      </c>
      <c r="U177" s="4"/>
      <c r="V177" s="155"/>
      <c r="W177" s="205"/>
      <c r="X177" s="1"/>
      <c r="Y177" s="1"/>
      <c r="Z177" s="139"/>
      <c r="AA177" s="1"/>
      <c r="AB177"/>
      <c r="AC177" s="146"/>
      <c r="AD177" s="4"/>
      <c r="AE177" s="155"/>
      <c r="AF177"/>
      <c r="AG177" s="1"/>
      <c r="AH177"/>
      <c r="AI177"/>
      <c r="AJ177"/>
      <c r="AK177"/>
      <c r="AL177"/>
      <c r="AM177"/>
      <c r="AN177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1:76" s="10" customFormat="1" x14ac:dyDescent="0.4">
      <c r="A178" s="67"/>
      <c r="B178" s="200"/>
      <c r="C178" s="224"/>
      <c r="D178" s="225">
        <f t="shared" si="170"/>
        <v>0</v>
      </c>
      <c r="E178" s="68"/>
      <c r="F178" s="69"/>
      <c r="G178" s="251"/>
      <c r="H178" s="109"/>
      <c r="I178" s="7">
        <v>0</v>
      </c>
      <c r="J178" s="116">
        <f t="shared" si="171"/>
        <v>0</v>
      </c>
      <c r="K178" s="209">
        <f t="shared" ref="K178:K196" si="177">IF($J$176=0,0,J178/$J$176)</f>
        <v>0</v>
      </c>
      <c r="L178" s="126">
        <f t="shared" si="172"/>
        <v>0</v>
      </c>
      <c r="M178" s="7">
        <v>0</v>
      </c>
      <c r="N178" s="116">
        <f t="shared" si="173"/>
        <v>0</v>
      </c>
      <c r="O178" s="209">
        <f t="shared" ref="O178:O196" si="178">IF($N$176=0,0,N178/$N$176)</f>
        <v>0</v>
      </c>
      <c r="P178" s="126">
        <f t="shared" si="174"/>
        <v>0</v>
      </c>
      <c r="Q178" s="6">
        <v>0</v>
      </c>
      <c r="R178" s="116">
        <f t="shared" si="175"/>
        <v>0</v>
      </c>
      <c r="S178" s="209">
        <f t="shared" ref="S178:S196" si="179">IF($R$176=0,0,R178/$R$176)</f>
        <v>0</v>
      </c>
      <c r="T178" s="126">
        <f t="shared" si="176"/>
        <v>0</v>
      </c>
      <c r="U178" s="4"/>
      <c r="V178" s="155"/>
      <c r="W178" s="205"/>
      <c r="X178" s="1"/>
      <c r="Y178" s="1"/>
      <c r="Z178" s="139"/>
      <c r="AA178" s="1"/>
      <c r="AB178"/>
      <c r="AC178" s="146"/>
      <c r="AD178" s="4"/>
      <c r="AE178" s="155"/>
      <c r="AF178"/>
      <c r="AG178" s="1"/>
      <c r="AH178"/>
      <c r="AI178"/>
      <c r="AJ178"/>
      <c r="AK178"/>
      <c r="AL178"/>
      <c r="AM178"/>
      <c r="AN178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1:76" s="10" customFormat="1" x14ac:dyDescent="0.4">
      <c r="A179" s="70"/>
      <c r="B179" s="200"/>
      <c r="C179" s="224"/>
      <c r="D179" s="225">
        <f t="shared" si="170"/>
        <v>0</v>
      </c>
      <c r="E179" s="68"/>
      <c r="F179" s="69"/>
      <c r="G179" s="251"/>
      <c r="H179" s="109"/>
      <c r="I179" s="7">
        <v>0</v>
      </c>
      <c r="J179" s="116">
        <f t="shared" si="171"/>
        <v>0</v>
      </c>
      <c r="K179" s="209">
        <f t="shared" si="177"/>
        <v>0</v>
      </c>
      <c r="L179" s="126">
        <f t="shared" si="172"/>
        <v>0</v>
      </c>
      <c r="M179" s="7">
        <v>0</v>
      </c>
      <c r="N179" s="116">
        <f t="shared" si="173"/>
        <v>0</v>
      </c>
      <c r="O179" s="209">
        <f t="shared" si="178"/>
        <v>0</v>
      </c>
      <c r="P179" s="126">
        <f t="shared" si="174"/>
        <v>0</v>
      </c>
      <c r="Q179" s="6">
        <v>0</v>
      </c>
      <c r="R179" s="116">
        <f t="shared" si="175"/>
        <v>0</v>
      </c>
      <c r="S179" s="209">
        <f t="shared" si="179"/>
        <v>0</v>
      </c>
      <c r="T179" s="126">
        <f t="shared" si="176"/>
        <v>0</v>
      </c>
      <c r="U179" s="4"/>
      <c r="V179" s="155"/>
      <c r="W179" s="205"/>
      <c r="X179" s="1"/>
      <c r="Y179" s="1"/>
      <c r="Z179" s="139"/>
      <c r="AA179" s="1"/>
      <c r="AB179"/>
      <c r="AC179" s="146"/>
      <c r="AD179" s="4"/>
      <c r="AE179" s="155"/>
      <c r="AF179"/>
      <c r="AG179" s="1"/>
      <c r="AH179"/>
      <c r="AI179"/>
      <c r="AJ179"/>
      <c r="AK179"/>
      <c r="AL179"/>
      <c r="AM179"/>
      <c r="AN179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1:76" s="10" customFormat="1" x14ac:dyDescent="0.4">
      <c r="A180" s="70"/>
      <c r="B180" s="200"/>
      <c r="C180" s="224"/>
      <c r="D180" s="225">
        <f t="shared" si="170"/>
        <v>0</v>
      </c>
      <c r="E180" s="68"/>
      <c r="F180" s="69"/>
      <c r="G180" s="251"/>
      <c r="H180" s="109"/>
      <c r="I180" s="7">
        <v>0</v>
      </c>
      <c r="J180" s="116">
        <f t="shared" si="171"/>
        <v>0</v>
      </c>
      <c r="K180" s="209">
        <f t="shared" si="177"/>
        <v>0</v>
      </c>
      <c r="L180" s="126">
        <f t="shared" si="172"/>
        <v>0</v>
      </c>
      <c r="M180" s="7">
        <v>0</v>
      </c>
      <c r="N180" s="116">
        <f t="shared" si="173"/>
        <v>0</v>
      </c>
      <c r="O180" s="209">
        <f t="shared" si="178"/>
        <v>0</v>
      </c>
      <c r="P180" s="126">
        <f t="shared" si="174"/>
        <v>0</v>
      </c>
      <c r="Q180" s="6">
        <v>0</v>
      </c>
      <c r="R180" s="116">
        <f t="shared" si="175"/>
        <v>0</v>
      </c>
      <c r="S180" s="209">
        <f t="shared" si="179"/>
        <v>0</v>
      </c>
      <c r="T180" s="126">
        <f t="shared" si="176"/>
        <v>0</v>
      </c>
      <c r="U180" s="4"/>
      <c r="V180" s="155"/>
      <c r="W180" s="205"/>
      <c r="X180" s="1"/>
      <c r="Y180" s="1"/>
      <c r="Z180" s="139"/>
      <c r="AA180" s="1"/>
      <c r="AB180"/>
      <c r="AC180" s="146"/>
      <c r="AD180" s="4"/>
      <c r="AE180" s="155"/>
      <c r="AF180"/>
      <c r="AG180" s="1"/>
      <c r="AH180"/>
      <c r="AI180"/>
      <c r="AJ180"/>
      <c r="AK180"/>
      <c r="AL180"/>
      <c r="AM180"/>
      <c r="AN180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1:76" s="10" customFormat="1" x14ac:dyDescent="0.4">
      <c r="A181" s="67"/>
      <c r="B181" s="200"/>
      <c r="C181" s="224"/>
      <c r="D181" s="225">
        <f t="shared" si="170"/>
        <v>0</v>
      </c>
      <c r="E181" s="68"/>
      <c r="F181" s="69"/>
      <c r="G181" s="251"/>
      <c r="H181" s="109"/>
      <c r="I181" s="7">
        <v>0</v>
      </c>
      <c r="J181" s="116">
        <f t="shared" si="171"/>
        <v>0</v>
      </c>
      <c r="K181" s="209">
        <f t="shared" si="177"/>
        <v>0</v>
      </c>
      <c r="L181" s="126">
        <f t="shared" si="172"/>
        <v>0</v>
      </c>
      <c r="M181" s="7">
        <v>0</v>
      </c>
      <c r="N181" s="116">
        <f t="shared" si="173"/>
        <v>0</v>
      </c>
      <c r="O181" s="209">
        <f t="shared" si="178"/>
        <v>0</v>
      </c>
      <c r="P181" s="126">
        <f t="shared" si="174"/>
        <v>0</v>
      </c>
      <c r="Q181" s="6">
        <v>0</v>
      </c>
      <c r="R181" s="116">
        <f t="shared" si="175"/>
        <v>0</v>
      </c>
      <c r="S181" s="209">
        <f t="shared" si="179"/>
        <v>0</v>
      </c>
      <c r="T181" s="126">
        <f t="shared" si="176"/>
        <v>0</v>
      </c>
      <c r="U181" s="4"/>
      <c r="V181" s="155"/>
      <c r="W181" s="205"/>
      <c r="X181" s="1"/>
      <c r="Y181" s="1"/>
      <c r="Z181" s="139"/>
      <c r="AA181" s="1"/>
      <c r="AB181"/>
      <c r="AC181" s="146"/>
      <c r="AD181" s="4"/>
      <c r="AE181" s="155"/>
      <c r="AF181"/>
      <c r="AG181" s="1"/>
      <c r="AH181"/>
      <c r="AI181"/>
      <c r="AJ181"/>
      <c r="AK181"/>
      <c r="AL181"/>
      <c r="AM181"/>
      <c r="AN181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1:76" s="10" customFormat="1" x14ac:dyDescent="0.4">
      <c r="A182" s="67"/>
      <c r="B182" s="200"/>
      <c r="C182" s="224"/>
      <c r="D182" s="225">
        <f t="shared" si="170"/>
        <v>0</v>
      </c>
      <c r="E182" s="68"/>
      <c r="F182" s="69"/>
      <c r="G182" s="251"/>
      <c r="H182" s="109"/>
      <c r="I182" s="7">
        <v>0</v>
      </c>
      <c r="J182" s="116">
        <f t="shared" si="171"/>
        <v>0</v>
      </c>
      <c r="K182" s="209">
        <f t="shared" si="177"/>
        <v>0</v>
      </c>
      <c r="L182" s="126">
        <f t="shared" si="172"/>
        <v>0</v>
      </c>
      <c r="M182" s="7">
        <v>0</v>
      </c>
      <c r="N182" s="116">
        <f t="shared" si="173"/>
        <v>0</v>
      </c>
      <c r="O182" s="209">
        <f t="shared" si="178"/>
        <v>0</v>
      </c>
      <c r="P182" s="126">
        <f t="shared" si="174"/>
        <v>0</v>
      </c>
      <c r="Q182" s="6">
        <v>0</v>
      </c>
      <c r="R182" s="116">
        <f t="shared" si="175"/>
        <v>0</v>
      </c>
      <c r="S182" s="209">
        <f t="shared" si="179"/>
        <v>0</v>
      </c>
      <c r="T182" s="126">
        <f t="shared" si="176"/>
        <v>0</v>
      </c>
      <c r="U182" s="4"/>
      <c r="V182" s="155"/>
      <c r="W182" s="205"/>
      <c r="X182" s="1"/>
      <c r="Y182" s="1"/>
      <c r="Z182" s="139"/>
      <c r="AA182" s="1"/>
      <c r="AB182"/>
      <c r="AC182" s="146"/>
      <c r="AD182" s="4"/>
      <c r="AE182" s="155"/>
      <c r="AF182"/>
      <c r="AG182" s="1"/>
      <c r="AH182"/>
      <c r="AI182"/>
      <c r="AJ182"/>
      <c r="AK182"/>
      <c r="AL182"/>
      <c r="AM182"/>
      <c r="AN182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1:76" s="10" customFormat="1" x14ac:dyDescent="0.4">
      <c r="A183" s="67"/>
      <c r="B183" s="200"/>
      <c r="C183" s="224"/>
      <c r="D183" s="225">
        <f t="shared" si="170"/>
        <v>0</v>
      </c>
      <c r="E183" s="68"/>
      <c r="F183" s="69"/>
      <c r="G183" s="251"/>
      <c r="H183" s="109"/>
      <c r="I183" s="7">
        <v>0</v>
      </c>
      <c r="J183" s="116">
        <f t="shared" si="171"/>
        <v>0</v>
      </c>
      <c r="K183" s="209">
        <f t="shared" si="177"/>
        <v>0</v>
      </c>
      <c r="L183" s="126">
        <f t="shared" si="172"/>
        <v>0</v>
      </c>
      <c r="M183" s="7">
        <v>0</v>
      </c>
      <c r="N183" s="116">
        <f t="shared" si="173"/>
        <v>0</v>
      </c>
      <c r="O183" s="209">
        <f t="shared" si="178"/>
        <v>0</v>
      </c>
      <c r="P183" s="126">
        <f t="shared" si="174"/>
        <v>0</v>
      </c>
      <c r="Q183" s="6">
        <v>0</v>
      </c>
      <c r="R183" s="116">
        <f t="shared" si="175"/>
        <v>0</v>
      </c>
      <c r="S183" s="209">
        <f t="shared" si="179"/>
        <v>0</v>
      </c>
      <c r="T183" s="126">
        <f t="shared" si="176"/>
        <v>0</v>
      </c>
      <c r="U183" s="4"/>
      <c r="V183" s="155"/>
      <c r="W183" s="205"/>
      <c r="X183" s="1"/>
      <c r="Y183" s="1"/>
      <c r="Z183" s="139"/>
      <c r="AA183" s="1"/>
      <c r="AB183"/>
      <c r="AC183" s="146"/>
      <c r="AD183" s="4"/>
      <c r="AE183" s="155"/>
      <c r="AF183"/>
      <c r="AG183" s="1"/>
      <c r="AH183"/>
      <c r="AI183"/>
      <c r="AJ183"/>
      <c r="AK183"/>
      <c r="AL183"/>
      <c r="AM183"/>
      <c r="AN18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1:76" s="10" customFormat="1" x14ac:dyDescent="0.4">
      <c r="A184" s="70"/>
      <c r="B184" s="200"/>
      <c r="C184" s="224"/>
      <c r="D184" s="225">
        <f t="shared" si="170"/>
        <v>0</v>
      </c>
      <c r="E184" s="68"/>
      <c r="F184" s="69"/>
      <c r="G184" s="251"/>
      <c r="H184" s="109"/>
      <c r="I184" s="7">
        <v>0</v>
      </c>
      <c r="J184" s="116">
        <f t="shared" si="171"/>
        <v>0</v>
      </c>
      <c r="K184" s="209">
        <f t="shared" si="177"/>
        <v>0</v>
      </c>
      <c r="L184" s="126">
        <f t="shared" si="172"/>
        <v>0</v>
      </c>
      <c r="M184" s="7">
        <v>0</v>
      </c>
      <c r="N184" s="116">
        <f t="shared" si="173"/>
        <v>0</v>
      </c>
      <c r="O184" s="209">
        <f t="shared" si="178"/>
        <v>0</v>
      </c>
      <c r="P184" s="126">
        <f t="shared" si="174"/>
        <v>0</v>
      </c>
      <c r="Q184" s="6">
        <v>0</v>
      </c>
      <c r="R184" s="116">
        <f t="shared" si="175"/>
        <v>0</v>
      </c>
      <c r="S184" s="209">
        <f t="shared" si="179"/>
        <v>0</v>
      </c>
      <c r="T184" s="126">
        <f t="shared" si="176"/>
        <v>0</v>
      </c>
      <c r="U184" s="4"/>
      <c r="V184" s="155"/>
      <c r="W184" s="205"/>
      <c r="X184" s="1"/>
      <c r="Y184" s="1"/>
      <c r="Z184" s="139"/>
      <c r="AA184" s="1"/>
      <c r="AB184"/>
      <c r="AC184" s="146"/>
      <c r="AD184" s="4"/>
      <c r="AE184" s="155"/>
      <c r="AF184"/>
      <c r="AG184" s="1"/>
      <c r="AH184"/>
      <c r="AI184"/>
      <c r="AJ184"/>
      <c r="AK184"/>
      <c r="AL184"/>
      <c r="AM184"/>
      <c r="AN184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1:76" s="10" customFormat="1" x14ac:dyDescent="0.4">
      <c r="A185" s="70"/>
      <c r="B185" s="200"/>
      <c r="C185" s="224"/>
      <c r="D185" s="225">
        <f t="shared" si="170"/>
        <v>0</v>
      </c>
      <c r="E185" s="68"/>
      <c r="F185" s="69"/>
      <c r="G185" s="251"/>
      <c r="H185" s="109"/>
      <c r="I185" s="7">
        <v>0</v>
      </c>
      <c r="J185" s="116">
        <f t="shared" si="171"/>
        <v>0</v>
      </c>
      <c r="K185" s="209">
        <f t="shared" si="177"/>
        <v>0</v>
      </c>
      <c r="L185" s="126">
        <f t="shared" si="172"/>
        <v>0</v>
      </c>
      <c r="M185" s="7">
        <v>0</v>
      </c>
      <c r="N185" s="116">
        <f t="shared" si="173"/>
        <v>0</v>
      </c>
      <c r="O185" s="209">
        <f t="shared" si="178"/>
        <v>0</v>
      </c>
      <c r="P185" s="126">
        <f t="shared" si="174"/>
        <v>0</v>
      </c>
      <c r="Q185" s="6">
        <v>0</v>
      </c>
      <c r="R185" s="116">
        <f t="shared" si="175"/>
        <v>0</v>
      </c>
      <c r="S185" s="209">
        <f t="shared" si="179"/>
        <v>0</v>
      </c>
      <c r="T185" s="126">
        <f t="shared" si="176"/>
        <v>0</v>
      </c>
      <c r="U185" s="4"/>
      <c r="V185" s="155"/>
      <c r="W185" s="205"/>
      <c r="X185" s="1"/>
      <c r="Y185" s="1"/>
      <c r="Z185" s="139"/>
      <c r="AA185" s="1"/>
      <c r="AB185"/>
      <c r="AC185" s="146"/>
      <c r="AD185" s="4"/>
      <c r="AE185" s="155"/>
      <c r="AF185"/>
      <c r="AG185" s="1"/>
      <c r="AH185"/>
      <c r="AI185"/>
      <c r="AJ185"/>
      <c r="AK185"/>
      <c r="AL185"/>
      <c r="AM185"/>
      <c r="AN185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1:76" s="10" customFormat="1" x14ac:dyDescent="0.4">
      <c r="A186" s="67"/>
      <c r="B186" s="200"/>
      <c r="C186" s="224"/>
      <c r="D186" s="225">
        <f t="shared" si="170"/>
        <v>0</v>
      </c>
      <c r="E186" s="68"/>
      <c r="F186" s="69"/>
      <c r="G186" s="251"/>
      <c r="H186" s="109"/>
      <c r="I186" s="7">
        <v>0</v>
      </c>
      <c r="J186" s="116">
        <f t="shared" si="171"/>
        <v>0</v>
      </c>
      <c r="K186" s="209">
        <f t="shared" si="177"/>
        <v>0</v>
      </c>
      <c r="L186" s="126">
        <f t="shared" si="172"/>
        <v>0</v>
      </c>
      <c r="M186" s="7">
        <v>0</v>
      </c>
      <c r="N186" s="116">
        <f t="shared" si="173"/>
        <v>0</v>
      </c>
      <c r="O186" s="209">
        <f t="shared" si="178"/>
        <v>0</v>
      </c>
      <c r="P186" s="126">
        <f t="shared" si="174"/>
        <v>0</v>
      </c>
      <c r="Q186" s="6">
        <v>0</v>
      </c>
      <c r="R186" s="116">
        <f t="shared" si="175"/>
        <v>0</v>
      </c>
      <c r="S186" s="209">
        <f t="shared" si="179"/>
        <v>0</v>
      </c>
      <c r="T186" s="126">
        <f t="shared" si="176"/>
        <v>0</v>
      </c>
      <c r="U186" s="4"/>
      <c r="V186" s="155"/>
      <c r="W186" s="205"/>
      <c r="X186" s="1"/>
      <c r="Y186" s="1"/>
      <c r="Z186" s="139"/>
      <c r="AA186" s="1"/>
      <c r="AB186"/>
      <c r="AC186" s="146"/>
      <c r="AD186" s="4"/>
      <c r="AE186" s="155"/>
      <c r="AF186"/>
      <c r="AG186" s="1"/>
      <c r="AH186"/>
      <c r="AI186"/>
      <c r="AJ186"/>
      <c r="AK186"/>
      <c r="AL186"/>
      <c r="AM186"/>
      <c r="AN186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1:76" s="10" customFormat="1" x14ac:dyDescent="0.4">
      <c r="A187" s="67"/>
      <c r="B187" s="200"/>
      <c r="C187" s="224"/>
      <c r="D187" s="225">
        <f t="shared" si="170"/>
        <v>0</v>
      </c>
      <c r="E187" s="68"/>
      <c r="F187" s="69"/>
      <c r="G187" s="251"/>
      <c r="H187" s="109"/>
      <c r="I187" s="7">
        <v>0</v>
      </c>
      <c r="J187" s="116">
        <f t="shared" si="171"/>
        <v>0</v>
      </c>
      <c r="K187" s="209">
        <f t="shared" si="177"/>
        <v>0</v>
      </c>
      <c r="L187" s="126">
        <f t="shared" si="172"/>
        <v>0</v>
      </c>
      <c r="M187" s="7">
        <v>0</v>
      </c>
      <c r="N187" s="116">
        <f t="shared" si="173"/>
        <v>0</v>
      </c>
      <c r="O187" s="209">
        <f t="shared" si="178"/>
        <v>0</v>
      </c>
      <c r="P187" s="126">
        <f t="shared" si="174"/>
        <v>0</v>
      </c>
      <c r="Q187" s="6">
        <v>0</v>
      </c>
      <c r="R187" s="116">
        <f t="shared" si="175"/>
        <v>0</v>
      </c>
      <c r="S187" s="209">
        <f t="shared" si="179"/>
        <v>0</v>
      </c>
      <c r="T187" s="126">
        <f t="shared" si="176"/>
        <v>0</v>
      </c>
      <c r="U187" s="4"/>
      <c r="V187" s="155"/>
      <c r="W187" s="205"/>
      <c r="X187" s="1"/>
      <c r="Y187" s="1"/>
      <c r="Z187" s="139"/>
      <c r="AA187" s="1"/>
      <c r="AB187"/>
      <c r="AC187" s="146"/>
      <c r="AD187" s="4"/>
      <c r="AE187" s="155"/>
      <c r="AF187"/>
      <c r="AG187" s="1"/>
      <c r="AH187"/>
      <c r="AI187"/>
      <c r="AJ187"/>
      <c r="AK187"/>
      <c r="AL187"/>
      <c r="AM187"/>
      <c r="AN187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1:76" s="10" customFormat="1" x14ac:dyDescent="0.4">
      <c r="A188" s="67"/>
      <c r="B188" s="200"/>
      <c r="C188" s="224"/>
      <c r="D188" s="225">
        <f t="shared" si="170"/>
        <v>0</v>
      </c>
      <c r="E188" s="68"/>
      <c r="F188" s="69"/>
      <c r="G188" s="251"/>
      <c r="H188" s="109"/>
      <c r="I188" s="7">
        <v>0</v>
      </c>
      <c r="J188" s="116">
        <f t="shared" si="171"/>
        <v>0</v>
      </c>
      <c r="K188" s="209">
        <f t="shared" si="177"/>
        <v>0</v>
      </c>
      <c r="L188" s="126">
        <f t="shared" si="172"/>
        <v>0</v>
      </c>
      <c r="M188" s="7">
        <v>0</v>
      </c>
      <c r="N188" s="116">
        <f t="shared" si="173"/>
        <v>0</v>
      </c>
      <c r="O188" s="209">
        <f t="shared" si="178"/>
        <v>0</v>
      </c>
      <c r="P188" s="126">
        <f t="shared" si="174"/>
        <v>0</v>
      </c>
      <c r="Q188" s="6">
        <v>0</v>
      </c>
      <c r="R188" s="116">
        <f t="shared" si="175"/>
        <v>0</v>
      </c>
      <c r="S188" s="209">
        <f t="shared" si="179"/>
        <v>0</v>
      </c>
      <c r="T188" s="126">
        <f t="shared" si="176"/>
        <v>0</v>
      </c>
      <c r="U188" s="4"/>
      <c r="V188" s="155"/>
      <c r="W188" s="205"/>
      <c r="X188" s="1"/>
      <c r="Y188" s="1"/>
      <c r="Z188" s="139"/>
      <c r="AA188" s="1"/>
      <c r="AB188"/>
      <c r="AC188" s="146"/>
      <c r="AD188" s="4"/>
      <c r="AE188" s="155"/>
      <c r="AF188"/>
      <c r="AG188" s="1"/>
      <c r="AH188"/>
      <c r="AI188"/>
      <c r="AJ188"/>
      <c r="AK188"/>
      <c r="AL188"/>
      <c r="AM188"/>
      <c r="AN188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1:76" s="10" customFormat="1" x14ac:dyDescent="0.4">
      <c r="A189" s="67"/>
      <c r="B189" s="200"/>
      <c r="C189" s="224"/>
      <c r="D189" s="225">
        <f t="shared" si="170"/>
        <v>0</v>
      </c>
      <c r="E189" s="68"/>
      <c r="F189" s="69"/>
      <c r="G189" s="251"/>
      <c r="H189" s="109"/>
      <c r="I189" s="7">
        <v>0</v>
      </c>
      <c r="J189" s="116">
        <f t="shared" si="171"/>
        <v>0</v>
      </c>
      <c r="K189" s="209">
        <f t="shared" si="177"/>
        <v>0</v>
      </c>
      <c r="L189" s="126">
        <f t="shared" si="172"/>
        <v>0</v>
      </c>
      <c r="M189" s="7">
        <v>0</v>
      </c>
      <c r="N189" s="116">
        <f t="shared" si="173"/>
        <v>0</v>
      </c>
      <c r="O189" s="209">
        <f t="shared" si="178"/>
        <v>0</v>
      </c>
      <c r="P189" s="126">
        <f t="shared" si="174"/>
        <v>0</v>
      </c>
      <c r="Q189" s="6">
        <v>0</v>
      </c>
      <c r="R189" s="116">
        <f t="shared" si="175"/>
        <v>0</v>
      </c>
      <c r="S189" s="209">
        <f t="shared" si="179"/>
        <v>0</v>
      </c>
      <c r="T189" s="126">
        <f t="shared" si="176"/>
        <v>0</v>
      </c>
      <c r="U189" s="4"/>
      <c r="V189" s="155"/>
      <c r="W189" s="205"/>
      <c r="X189" s="1"/>
      <c r="Y189" s="1"/>
      <c r="Z189" s="139"/>
      <c r="AA189" s="1"/>
      <c r="AB189"/>
      <c r="AC189" s="146"/>
      <c r="AD189" s="4"/>
      <c r="AE189" s="155"/>
      <c r="AF189"/>
      <c r="AG189" s="1"/>
      <c r="AH189"/>
      <c r="AI189"/>
      <c r="AJ189"/>
      <c r="AK189"/>
      <c r="AL189"/>
      <c r="AM189"/>
      <c r="AN189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1:76" s="10" customFormat="1" x14ac:dyDescent="0.4">
      <c r="A190" s="70"/>
      <c r="B190" s="200"/>
      <c r="C190" s="224"/>
      <c r="D190" s="225">
        <f t="shared" si="170"/>
        <v>0</v>
      </c>
      <c r="E190" s="68"/>
      <c r="F190" s="69"/>
      <c r="G190" s="251"/>
      <c r="H190" s="109"/>
      <c r="I190" s="7">
        <v>0</v>
      </c>
      <c r="J190" s="116">
        <f t="shared" si="171"/>
        <v>0</v>
      </c>
      <c r="K190" s="209">
        <f t="shared" si="177"/>
        <v>0</v>
      </c>
      <c r="L190" s="126">
        <f t="shared" si="172"/>
        <v>0</v>
      </c>
      <c r="M190" s="7">
        <v>0</v>
      </c>
      <c r="N190" s="116">
        <f t="shared" si="173"/>
        <v>0</v>
      </c>
      <c r="O190" s="209">
        <f t="shared" si="178"/>
        <v>0</v>
      </c>
      <c r="P190" s="126">
        <f t="shared" si="174"/>
        <v>0</v>
      </c>
      <c r="Q190" s="6">
        <v>0</v>
      </c>
      <c r="R190" s="116">
        <f t="shared" si="175"/>
        <v>0</v>
      </c>
      <c r="S190" s="209">
        <f t="shared" si="179"/>
        <v>0</v>
      </c>
      <c r="T190" s="126">
        <f t="shared" si="176"/>
        <v>0</v>
      </c>
      <c r="U190" s="4"/>
      <c r="V190" s="155"/>
      <c r="W190" s="205"/>
      <c r="X190" s="1"/>
      <c r="Y190" s="1"/>
      <c r="Z190" s="139"/>
      <c r="AA190" s="1"/>
      <c r="AB190"/>
      <c r="AC190" s="146"/>
      <c r="AD190" s="4"/>
      <c r="AE190" s="155"/>
      <c r="AF190"/>
      <c r="AG190" s="1"/>
      <c r="AH190"/>
      <c r="AI190"/>
      <c r="AJ190"/>
      <c r="AK190"/>
      <c r="AL190"/>
      <c r="AM190"/>
      <c r="AN190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1:76" s="10" customFormat="1" x14ac:dyDescent="0.4">
      <c r="A191" s="70"/>
      <c r="B191" s="200"/>
      <c r="C191" s="224"/>
      <c r="D191" s="225">
        <f t="shared" si="170"/>
        <v>0</v>
      </c>
      <c r="E191" s="68"/>
      <c r="F191" s="69"/>
      <c r="G191" s="251"/>
      <c r="H191" s="109"/>
      <c r="I191" s="7">
        <v>0</v>
      </c>
      <c r="J191" s="116">
        <f t="shared" si="171"/>
        <v>0</v>
      </c>
      <c r="K191" s="209">
        <f t="shared" si="177"/>
        <v>0</v>
      </c>
      <c r="L191" s="126">
        <f t="shared" si="172"/>
        <v>0</v>
      </c>
      <c r="M191" s="7">
        <v>0</v>
      </c>
      <c r="N191" s="116">
        <f t="shared" si="173"/>
        <v>0</v>
      </c>
      <c r="O191" s="209">
        <f t="shared" si="178"/>
        <v>0</v>
      </c>
      <c r="P191" s="126">
        <f t="shared" si="174"/>
        <v>0</v>
      </c>
      <c r="Q191" s="6">
        <v>0</v>
      </c>
      <c r="R191" s="116">
        <f t="shared" si="175"/>
        <v>0</v>
      </c>
      <c r="S191" s="209">
        <f t="shared" si="179"/>
        <v>0</v>
      </c>
      <c r="T191" s="126">
        <f t="shared" si="176"/>
        <v>0</v>
      </c>
      <c r="U191" s="4"/>
      <c r="V191" s="155"/>
      <c r="W191" s="205"/>
      <c r="X191" s="1"/>
      <c r="Y191" s="1"/>
      <c r="Z191" s="139"/>
      <c r="AA191" s="1"/>
      <c r="AB191"/>
      <c r="AC191" s="146"/>
      <c r="AD191" s="4"/>
      <c r="AE191" s="155"/>
      <c r="AF191"/>
      <c r="AG191" s="1"/>
      <c r="AH191"/>
      <c r="AI191"/>
      <c r="AJ191"/>
      <c r="AK191"/>
      <c r="AL191"/>
      <c r="AM191"/>
      <c r="AN191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1:76" s="10" customFormat="1" x14ac:dyDescent="0.4">
      <c r="A192" s="70"/>
      <c r="B192" s="200"/>
      <c r="C192" s="224"/>
      <c r="D192" s="225">
        <f t="shared" si="170"/>
        <v>0</v>
      </c>
      <c r="E192" s="68"/>
      <c r="F192" s="69"/>
      <c r="G192" s="251"/>
      <c r="H192" s="109"/>
      <c r="I192" s="7">
        <v>0</v>
      </c>
      <c r="J192" s="116">
        <f t="shared" si="171"/>
        <v>0</v>
      </c>
      <c r="K192" s="209">
        <f t="shared" si="177"/>
        <v>0</v>
      </c>
      <c r="L192" s="126">
        <f t="shared" si="172"/>
        <v>0</v>
      </c>
      <c r="M192" s="7">
        <v>0</v>
      </c>
      <c r="N192" s="116">
        <f t="shared" si="173"/>
        <v>0</v>
      </c>
      <c r="O192" s="209">
        <f t="shared" si="178"/>
        <v>0</v>
      </c>
      <c r="P192" s="126">
        <f t="shared" si="174"/>
        <v>0</v>
      </c>
      <c r="Q192" s="6">
        <v>0</v>
      </c>
      <c r="R192" s="116">
        <f t="shared" si="175"/>
        <v>0</v>
      </c>
      <c r="S192" s="209">
        <f t="shared" si="179"/>
        <v>0</v>
      </c>
      <c r="T192" s="126">
        <f t="shared" si="176"/>
        <v>0</v>
      </c>
      <c r="U192" s="4"/>
      <c r="V192" s="155"/>
      <c r="W192" s="205"/>
      <c r="X192" s="1"/>
      <c r="Y192" s="1"/>
      <c r="Z192" s="139"/>
      <c r="AA192" s="1"/>
      <c r="AB192"/>
      <c r="AC192" s="146"/>
      <c r="AD192" s="4"/>
      <c r="AE192" s="155"/>
      <c r="AF192"/>
      <c r="AG192" s="1"/>
      <c r="AH192"/>
      <c r="AI192"/>
      <c r="AJ192"/>
      <c r="AK192"/>
      <c r="AL192"/>
      <c r="AM192"/>
      <c r="AN192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1:76" s="10" customFormat="1" x14ac:dyDescent="0.4">
      <c r="A193" s="67"/>
      <c r="B193" s="200"/>
      <c r="C193" s="224"/>
      <c r="D193" s="225">
        <f t="shared" si="170"/>
        <v>0</v>
      </c>
      <c r="E193" s="68"/>
      <c r="F193" s="69"/>
      <c r="G193" s="251"/>
      <c r="H193" s="109"/>
      <c r="I193" s="7">
        <v>0</v>
      </c>
      <c r="J193" s="116">
        <f t="shared" si="171"/>
        <v>0</v>
      </c>
      <c r="K193" s="209">
        <f t="shared" si="177"/>
        <v>0</v>
      </c>
      <c r="L193" s="126">
        <f t="shared" si="172"/>
        <v>0</v>
      </c>
      <c r="M193" s="7">
        <v>0</v>
      </c>
      <c r="N193" s="116">
        <f t="shared" si="173"/>
        <v>0</v>
      </c>
      <c r="O193" s="209">
        <f t="shared" si="178"/>
        <v>0</v>
      </c>
      <c r="P193" s="126">
        <f t="shared" si="174"/>
        <v>0</v>
      </c>
      <c r="Q193" s="6">
        <v>0</v>
      </c>
      <c r="R193" s="116">
        <f t="shared" si="175"/>
        <v>0</v>
      </c>
      <c r="S193" s="209">
        <f t="shared" si="179"/>
        <v>0</v>
      </c>
      <c r="T193" s="126">
        <f t="shared" si="176"/>
        <v>0</v>
      </c>
      <c r="U193" s="4"/>
      <c r="V193" s="155"/>
      <c r="W193" s="205"/>
      <c r="X193" s="1"/>
      <c r="Y193" s="1"/>
      <c r="Z193" s="139"/>
      <c r="AA193" s="1"/>
      <c r="AB193"/>
      <c r="AC193" s="146"/>
      <c r="AD193" s="4"/>
      <c r="AE193" s="155"/>
      <c r="AF193"/>
      <c r="AG193" s="1"/>
      <c r="AH193"/>
      <c r="AI193"/>
      <c r="AJ193"/>
      <c r="AK193"/>
      <c r="AL193"/>
      <c r="AM193"/>
      <c r="AN19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1:76" s="10" customFormat="1" x14ac:dyDescent="0.4">
      <c r="A194" s="67"/>
      <c r="B194" s="200"/>
      <c r="C194" s="224"/>
      <c r="D194" s="225">
        <f t="shared" si="170"/>
        <v>0</v>
      </c>
      <c r="E194" s="68"/>
      <c r="F194" s="69"/>
      <c r="G194" s="251"/>
      <c r="H194" s="109"/>
      <c r="I194" s="7">
        <v>0</v>
      </c>
      <c r="J194" s="116">
        <f t="shared" si="171"/>
        <v>0</v>
      </c>
      <c r="K194" s="209">
        <f t="shared" si="177"/>
        <v>0</v>
      </c>
      <c r="L194" s="126">
        <f t="shared" si="172"/>
        <v>0</v>
      </c>
      <c r="M194" s="7">
        <v>0</v>
      </c>
      <c r="N194" s="116">
        <f t="shared" si="173"/>
        <v>0</v>
      </c>
      <c r="O194" s="209">
        <f t="shared" si="178"/>
        <v>0</v>
      </c>
      <c r="P194" s="126">
        <f t="shared" si="174"/>
        <v>0</v>
      </c>
      <c r="Q194" s="6">
        <v>0</v>
      </c>
      <c r="R194" s="116">
        <f t="shared" si="175"/>
        <v>0</v>
      </c>
      <c r="S194" s="209">
        <f t="shared" si="179"/>
        <v>0</v>
      </c>
      <c r="T194" s="126">
        <f t="shared" si="176"/>
        <v>0</v>
      </c>
      <c r="U194" s="4"/>
      <c r="V194" s="155"/>
      <c r="W194" s="205"/>
      <c r="X194" s="1"/>
      <c r="Y194" s="1"/>
      <c r="Z194" s="139"/>
      <c r="AA194" s="1"/>
      <c r="AB194"/>
      <c r="AC194" s="146"/>
      <c r="AD194" s="4"/>
      <c r="AE194" s="155"/>
      <c r="AF194"/>
      <c r="AG194" s="1"/>
      <c r="AH194"/>
      <c r="AI194"/>
      <c r="AJ194"/>
      <c r="AK194"/>
      <c r="AL194"/>
      <c r="AM194"/>
      <c r="AN194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1:76" s="10" customFormat="1" x14ac:dyDescent="0.4">
      <c r="A195" s="67"/>
      <c r="B195" s="200"/>
      <c r="C195" s="224"/>
      <c r="D195" s="225">
        <f t="shared" si="170"/>
        <v>0</v>
      </c>
      <c r="E195" s="68"/>
      <c r="F195" s="69"/>
      <c r="G195" s="251"/>
      <c r="H195" s="109"/>
      <c r="I195" s="7">
        <v>0</v>
      </c>
      <c r="J195" s="116">
        <f t="shared" si="171"/>
        <v>0</v>
      </c>
      <c r="K195" s="209">
        <f t="shared" si="177"/>
        <v>0</v>
      </c>
      <c r="L195" s="126">
        <f t="shared" si="172"/>
        <v>0</v>
      </c>
      <c r="M195" s="7">
        <v>0</v>
      </c>
      <c r="N195" s="116">
        <f t="shared" si="173"/>
        <v>0</v>
      </c>
      <c r="O195" s="209">
        <f t="shared" si="178"/>
        <v>0</v>
      </c>
      <c r="P195" s="126">
        <f t="shared" si="174"/>
        <v>0</v>
      </c>
      <c r="Q195" s="6">
        <v>0</v>
      </c>
      <c r="R195" s="116">
        <f t="shared" si="175"/>
        <v>0</v>
      </c>
      <c r="S195" s="209">
        <f t="shared" si="179"/>
        <v>0</v>
      </c>
      <c r="T195" s="126">
        <f t="shared" si="176"/>
        <v>0</v>
      </c>
      <c r="U195" s="4"/>
      <c r="V195" s="155"/>
      <c r="W195" s="205"/>
      <c r="X195" s="1"/>
      <c r="Y195" s="1"/>
      <c r="Z195" s="139"/>
      <c r="AA195" s="1"/>
      <c r="AB195"/>
      <c r="AC195" s="146"/>
      <c r="AD195" s="4"/>
      <c r="AE195" s="155"/>
      <c r="AF195"/>
      <c r="AG195" s="1"/>
      <c r="AH195"/>
      <c r="AI195"/>
      <c r="AJ195"/>
      <c r="AK195"/>
      <c r="AL195"/>
      <c r="AM195"/>
      <c r="AN195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1:76" s="10" customFormat="1" ht="15" thickBot="1" x14ac:dyDescent="0.45">
      <c r="A196" s="67"/>
      <c r="B196" s="200"/>
      <c r="C196" s="224"/>
      <c r="D196" s="225">
        <f t="shared" si="170"/>
        <v>0</v>
      </c>
      <c r="E196" s="68"/>
      <c r="F196" s="69"/>
      <c r="G196" s="252"/>
      <c r="H196" s="109"/>
      <c r="I196" s="7">
        <v>0</v>
      </c>
      <c r="J196" s="116">
        <f t="shared" si="171"/>
        <v>0</v>
      </c>
      <c r="K196" s="209">
        <f t="shared" si="177"/>
        <v>0</v>
      </c>
      <c r="L196" s="126">
        <f t="shared" si="172"/>
        <v>0</v>
      </c>
      <c r="M196" s="7">
        <v>0</v>
      </c>
      <c r="N196" s="116">
        <f t="shared" si="173"/>
        <v>0</v>
      </c>
      <c r="O196" s="209">
        <f t="shared" si="178"/>
        <v>0</v>
      </c>
      <c r="P196" s="126">
        <f t="shared" si="174"/>
        <v>0</v>
      </c>
      <c r="Q196" s="6">
        <v>0</v>
      </c>
      <c r="R196" s="116">
        <f t="shared" si="175"/>
        <v>0</v>
      </c>
      <c r="S196" s="209">
        <f t="shared" si="179"/>
        <v>0</v>
      </c>
      <c r="T196" s="126">
        <f t="shared" si="176"/>
        <v>0</v>
      </c>
      <c r="U196" s="4"/>
      <c r="V196" s="155"/>
      <c r="W196" s="205"/>
      <c r="X196" s="1"/>
      <c r="Y196" s="1"/>
      <c r="Z196" s="139"/>
      <c r="AA196" s="1"/>
      <c r="AB196"/>
      <c r="AC196" s="146"/>
      <c r="AD196" s="4"/>
      <c r="AE196" s="155"/>
      <c r="AF196"/>
      <c r="AG196" s="1"/>
      <c r="AH196"/>
      <c r="AI196"/>
      <c r="AJ196"/>
      <c r="AK196"/>
      <c r="AL196"/>
      <c r="AM196"/>
      <c r="AN196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1:76" ht="15" thickBot="1" x14ac:dyDescent="0.45">
      <c r="G197" s="231"/>
      <c r="J197" s="116"/>
      <c r="N197" s="117"/>
      <c r="R197" s="117"/>
      <c r="AE197" s="155"/>
      <c r="AF197"/>
      <c r="AG197" s="1"/>
      <c r="AH197"/>
      <c r="AI197"/>
      <c r="AJ197"/>
    </row>
    <row r="198" spans="1:76" ht="15" thickBot="1" x14ac:dyDescent="0.45">
      <c r="A198" s="71"/>
      <c r="B198" s="71"/>
      <c r="C198" s="105" t="s">
        <v>39</v>
      </c>
      <c r="D198" s="203">
        <v>0</v>
      </c>
      <c r="E198" s="72" t="s">
        <v>88</v>
      </c>
      <c r="G198" s="231"/>
      <c r="J198" s="116"/>
      <c r="K198" s="209"/>
      <c r="N198" s="116"/>
      <c r="O198" s="209"/>
      <c r="R198" s="116"/>
      <c r="S198" s="209"/>
      <c r="AE198" s="155"/>
      <c r="AF198"/>
      <c r="AG198" s="1"/>
      <c r="AH198"/>
      <c r="AI198"/>
      <c r="AJ198"/>
    </row>
    <row r="199" spans="1:76" ht="15.45" thickTop="1" thickBot="1" x14ac:dyDescent="0.45">
      <c r="A199" s="73"/>
      <c r="B199" s="74"/>
      <c r="C199" s="106" t="s">
        <v>40</v>
      </c>
      <c r="D199" s="239">
        <f>SUM(D201:D220)</f>
        <v>0</v>
      </c>
      <c r="E199" s="75"/>
      <c r="G199" s="231"/>
      <c r="I199" s="112"/>
      <c r="J199" s="114">
        <f>SUM(I201:I220)</f>
        <v>0</v>
      </c>
      <c r="K199" s="119"/>
      <c r="L199" s="120" t="s">
        <v>67</v>
      </c>
      <c r="M199" s="112"/>
      <c r="N199" s="114">
        <f>SUM(M201:M220)</f>
        <v>0</v>
      </c>
      <c r="O199" s="119"/>
      <c r="P199" s="120" t="s">
        <v>68</v>
      </c>
      <c r="Q199" s="113"/>
      <c r="R199" s="114">
        <f>SUM(Q201:Q220)</f>
        <v>0</v>
      </c>
      <c r="S199" s="119"/>
      <c r="T199" s="120" t="s">
        <v>69</v>
      </c>
      <c r="AE199" s="155"/>
      <c r="AF199"/>
      <c r="AG199" s="1"/>
      <c r="AH199"/>
      <c r="AI199"/>
      <c r="AJ199"/>
    </row>
    <row r="200" spans="1:76" ht="24.9" thickTop="1" thickBot="1" x14ac:dyDescent="0.45">
      <c r="A200" s="186" t="s">
        <v>92</v>
      </c>
      <c r="B200" s="187" t="s">
        <v>90</v>
      </c>
      <c r="C200" s="187" t="s">
        <v>9</v>
      </c>
      <c r="D200" s="188"/>
      <c r="E200" s="189" t="s">
        <v>2</v>
      </c>
      <c r="F200" s="8" t="s">
        <v>0</v>
      </c>
      <c r="G200" s="230" t="s">
        <v>79</v>
      </c>
      <c r="I200" s="153" t="s">
        <v>75</v>
      </c>
      <c r="J200" s="115">
        <f>SUM(J201:J220)</f>
        <v>0</v>
      </c>
      <c r="K200" s="121" t="s">
        <v>8</v>
      </c>
      <c r="L200" s="133">
        <f>SUM(L201:L220)</f>
        <v>0</v>
      </c>
      <c r="M200" s="153" t="s">
        <v>76</v>
      </c>
      <c r="N200" s="115">
        <f>SUM(N201:N220)</f>
        <v>0</v>
      </c>
      <c r="O200" s="121" t="s">
        <v>12</v>
      </c>
      <c r="P200" s="133">
        <f>SUM(P201:P220)</f>
        <v>0</v>
      </c>
      <c r="Q200" s="153" t="s">
        <v>77</v>
      </c>
      <c r="R200" s="115">
        <f>SUM(R201:R220)</f>
        <v>0</v>
      </c>
      <c r="S200" s="121" t="s">
        <v>16</v>
      </c>
      <c r="T200" s="133">
        <f>SUM(T201:T220)</f>
        <v>0</v>
      </c>
      <c r="AE200" s="155"/>
      <c r="AF200"/>
      <c r="AG200" s="1"/>
      <c r="AH200"/>
      <c r="AI200"/>
      <c r="AJ200"/>
    </row>
    <row r="201" spans="1:76" x14ac:dyDescent="0.4">
      <c r="A201" s="76"/>
      <c r="B201" s="201"/>
      <c r="C201" s="226"/>
      <c r="D201" s="227">
        <f t="shared" ref="D201:D220" si="180">C201*B201</f>
        <v>0</v>
      </c>
      <c r="E201" s="77"/>
      <c r="F201" s="78"/>
      <c r="G201" s="250"/>
      <c r="I201" s="7">
        <v>0</v>
      </c>
      <c r="J201" s="116">
        <f t="shared" ref="J201:J220" si="181">I201*$B201</f>
        <v>0</v>
      </c>
      <c r="K201" s="209">
        <f>IF($J$200=0,0,J201/$J$200)</f>
        <v>0</v>
      </c>
      <c r="L201" s="126">
        <f t="shared" ref="L201:L220" si="182">I201*$C201*K201</f>
        <v>0</v>
      </c>
      <c r="M201" s="7">
        <v>0</v>
      </c>
      <c r="N201" s="116">
        <f>M201*$B201/2</f>
        <v>0</v>
      </c>
      <c r="O201" s="209">
        <f>IF($N$200=0,0,N201/$N$200)</f>
        <v>0</v>
      </c>
      <c r="P201" s="126">
        <f t="shared" ref="P201:P220" si="183">M201*$C201*O201/2</f>
        <v>0</v>
      </c>
      <c r="Q201" s="6">
        <v>0</v>
      </c>
      <c r="R201" s="116">
        <f t="shared" ref="R201:R220" si="184">Q201*$B201/3</f>
        <v>0</v>
      </c>
      <c r="S201" s="209">
        <f>IF($R$200=0,0,R201/$R$200)</f>
        <v>0</v>
      </c>
      <c r="T201" s="126">
        <f t="shared" ref="T201:T220" si="185">Q201*$C201*S201/3</f>
        <v>0</v>
      </c>
      <c r="AE201" s="155"/>
      <c r="AF201"/>
      <c r="AG201" s="1"/>
      <c r="AH201"/>
      <c r="AI201"/>
      <c r="AJ201"/>
    </row>
    <row r="202" spans="1:76" x14ac:dyDescent="0.4">
      <c r="A202" s="76"/>
      <c r="B202" s="201"/>
      <c r="C202" s="226"/>
      <c r="D202" s="227">
        <f t="shared" si="180"/>
        <v>0</v>
      </c>
      <c r="E202" s="77"/>
      <c r="F202" s="78"/>
      <c r="G202" s="251"/>
      <c r="I202" s="7">
        <v>0</v>
      </c>
      <c r="J202" s="116">
        <f t="shared" si="181"/>
        <v>0</v>
      </c>
      <c r="K202" s="209">
        <f t="shared" ref="K202:K220" si="186">IF($J$200=0,0,J202/$J$200)</f>
        <v>0</v>
      </c>
      <c r="L202" s="126">
        <f t="shared" si="182"/>
        <v>0</v>
      </c>
      <c r="M202" s="7">
        <v>0</v>
      </c>
      <c r="N202" s="116">
        <f t="shared" ref="N202:N205" si="187">M202*$B202/2</f>
        <v>0</v>
      </c>
      <c r="O202" s="209">
        <f t="shared" ref="O202:O220" si="188">IF($N$200=0,0,N202/$N$200)</f>
        <v>0</v>
      </c>
      <c r="P202" s="126">
        <f t="shared" si="183"/>
        <v>0</v>
      </c>
      <c r="Q202" s="6">
        <v>0</v>
      </c>
      <c r="R202" s="116">
        <f t="shared" si="184"/>
        <v>0</v>
      </c>
      <c r="S202" s="209">
        <f t="shared" ref="S202:S220" si="189">IF($R$200=0,0,R202/$R$200)</f>
        <v>0</v>
      </c>
      <c r="T202" s="126">
        <f t="shared" si="185"/>
        <v>0</v>
      </c>
      <c r="AE202" s="155"/>
      <c r="AF202"/>
      <c r="AG202" s="1"/>
      <c r="AH202"/>
      <c r="AI202"/>
      <c r="AJ202"/>
    </row>
    <row r="203" spans="1:76" x14ac:dyDescent="0.4">
      <c r="A203" s="76"/>
      <c r="B203" s="201"/>
      <c r="C203" s="226"/>
      <c r="D203" s="227">
        <f t="shared" si="180"/>
        <v>0</v>
      </c>
      <c r="E203" s="77"/>
      <c r="F203" s="78"/>
      <c r="G203" s="251"/>
      <c r="I203" s="7">
        <v>0</v>
      </c>
      <c r="J203" s="116">
        <f t="shared" si="181"/>
        <v>0</v>
      </c>
      <c r="K203" s="209">
        <f t="shared" si="186"/>
        <v>0</v>
      </c>
      <c r="L203" s="126">
        <f t="shared" si="182"/>
        <v>0</v>
      </c>
      <c r="M203" s="7">
        <v>0</v>
      </c>
      <c r="N203" s="116">
        <f t="shared" si="187"/>
        <v>0</v>
      </c>
      <c r="O203" s="209">
        <f t="shared" si="188"/>
        <v>0</v>
      </c>
      <c r="P203" s="126">
        <f t="shared" si="183"/>
        <v>0</v>
      </c>
      <c r="Q203" s="6">
        <v>0</v>
      </c>
      <c r="R203" s="116">
        <f t="shared" si="184"/>
        <v>0</v>
      </c>
      <c r="S203" s="209">
        <f t="shared" si="189"/>
        <v>0</v>
      </c>
      <c r="T203" s="126">
        <f t="shared" si="185"/>
        <v>0</v>
      </c>
      <c r="AE203" s="155"/>
      <c r="AF203"/>
      <c r="AG203" s="1"/>
      <c r="AH203"/>
      <c r="AI203"/>
      <c r="AJ203"/>
    </row>
    <row r="204" spans="1:76" x14ac:dyDescent="0.4">
      <c r="A204" s="79"/>
      <c r="B204" s="201"/>
      <c r="C204" s="226"/>
      <c r="D204" s="227">
        <f t="shared" si="180"/>
        <v>0</v>
      </c>
      <c r="E204" s="80"/>
      <c r="F204" s="78"/>
      <c r="G204" s="251"/>
      <c r="I204" s="7">
        <v>0</v>
      </c>
      <c r="J204" s="116">
        <f t="shared" si="181"/>
        <v>0</v>
      </c>
      <c r="K204" s="209">
        <f t="shared" si="186"/>
        <v>0</v>
      </c>
      <c r="L204" s="126">
        <f t="shared" si="182"/>
        <v>0</v>
      </c>
      <c r="M204" s="7">
        <v>0</v>
      </c>
      <c r="N204" s="116">
        <f t="shared" si="187"/>
        <v>0</v>
      </c>
      <c r="O204" s="209">
        <f t="shared" si="188"/>
        <v>0</v>
      </c>
      <c r="P204" s="126">
        <f t="shared" si="183"/>
        <v>0</v>
      </c>
      <c r="Q204" s="6">
        <v>0</v>
      </c>
      <c r="R204" s="116">
        <f t="shared" si="184"/>
        <v>0</v>
      </c>
      <c r="S204" s="209">
        <f t="shared" si="189"/>
        <v>0</v>
      </c>
      <c r="T204" s="126">
        <f t="shared" si="185"/>
        <v>0</v>
      </c>
      <c r="AE204" s="155"/>
      <c r="AF204"/>
      <c r="AG204" s="1"/>
      <c r="AH204"/>
      <c r="AI204"/>
      <c r="AJ204"/>
    </row>
    <row r="205" spans="1:76" x14ac:dyDescent="0.4">
      <c r="A205" s="79"/>
      <c r="B205" s="201"/>
      <c r="C205" s="226"/>
      <c r="D205" s="227">
        <f t="shared" si="180"/>
        <v>0</v>
      </c>
      <c r="E205" s="77"/>
      <c r="F205" s="78"/>
      <c r="G205" s="251"/>
      <c r="I205" s="7">
        <v>0</v>
      </c>
      <c r="J205" s="116">
        <f t="shared" si="181"/>
        <v>0</v>
      </c>
      <c r="K205" s="209">
        <f t="shared" si="186"/>
        <v>0</v>
      </c>
      <c r="L205" s="126">
        <f t="shared" si="182"/>
        <v>0</v>
      </c>
      <c r="M205" s="7">
        <v>0</v>
      </c>
      <c r="N205" s="116">
        <f t="shared" si="187"/>
        <v>0</v>
      </c>
      <c r="O205" s="209">
        <f t="shared" si="188"/>
        <v>0</v>
      </c>
      <c r="P205" s="126">
        <f t="shared" si="183"/>
        <v>0</v>
      </c>
      <c r="Q205" s="6">
        <v>0</v>
      </c>
      <c r="R205" s="116">
        <f t="shared" si="184"/>
        <v>0</v>
      </c>
      <c r="S205" s="209">
        <f t="shared" si="189"/>
        <v>0</v>
      </c>
      <c r="T205" s="126">
        <f t="shared" si="185"/>
        <v>0</v>
      </c>
      <c r="AE205" s="155"/>
      <c r="AF205"/>
      <c r="AG205" s="1"/>
      <c r="AH205"/>
      <c r="AI205"/>
      <c r="AJ205"/>
    </row>
    <row r="206" spans="1:76" x14ac:dyDescent="0.4">
      <c r="A206" s="76"/>
      <c r="B206" s="201"/>
      <c r="C206" s="226"/>
      <c r="D206" s="227">
        <f t="shared" si="180"/>
        <v>0</v>
      </c>
      <c r="E206" s="77"/>
      <c r="F206" s="78"/>
      <c r="G206" s="251"/>
      <c r="I206" s="7">
        <v>0</v>
      </c>
      <c r="J206" s="116">
        <f t="shared" si="181"/>
        <v>0</v>
      </c>
      <c r="K206" s="209">
        <f t="shared" si="186"/>
        <v>0</v>
      </c>
      <c r="L206" s="126">
        <f t="shared" si="182"/>
        <v>0</v>
      </c>
      <c r="M206" s="7">
        <v>0</v>
      </c>
      <c r="N206" s="116">
        <f>M206*$B206/2</f>
        <v>0</v>
      </c>
      <c r="O206" s="209">
        <f t="shared" si="188"/>
        <v>0</v>
      </c>
      <c r="P206" s="126">
        <f t="shared" si="183"/>
        <v>0</v>
      </c>
      <c r="Q206" s="6">
        <v>0</v>
      </c>
      <c r="R206" s="116">
        <f t="shared" si="184"/>
        <v>0</v>
      </c>
      <c r="S206" s="209">
        <f t="shared" si="189"/>
        <v>0</v>
      </c>
      <c r="T206" s="126">
        <f t="shared" si="185"/>
        <v>0</v>
      </c>
      <c r="AE206" s="155"/>
      <c r="AF206"/>
      <c r="AG206" s="1"/>
      <c r="AH206"/>
      <c r="AI206"/>
      <c r="AJ206"/>
    </row>
    <row r="207" spans="1:76" x14ac:dyDescent="0.4">
      <c r="A207" s="76"/>
      <c r="B207" s="201"/>
      <c r="C207" s="226"/>
      <c r="D207" s="227">
        <f t="shared" si="180"/>
        <v>0</v>
      </c>
      <c r="E207" s="77"/>
      <c r="F207" s="78"/>
      <c r="G207" s="251"/>
      <c r="I207" s="7">
        <v>0</v>
      </c>
      <c r="J207" s="116">
        <f t="shared" si="181"/>
        <v>0</v>
      </c>
      <c r="K207" s="209">
        <f t="shared" si="186"/>
        <v>0</v>
      </c>
      <c r="L207" s="126">
        <f t="shared" si="182"/>
        <v>0</v>
      </c>
      <c r="M207" s="7">
        <v>0</v>
      </c>
      <c r="N207" s="116">
        <f t="shared" ref="N207:N210" si="190">M207*$B207/2</f>
        <v>0</v>
      </c>
      <c r="O207" s="209">
        <f t="shared" si="188"/>
        <v>0</v>
      </c>
      <c r="P207" s="126">
        <f t="shared" si="183"/>
        <v>0</v>
      </c>
      <c r="Q207" s="6">
        <v>0</v>
      </c>
      <c r="R207" s="116">
        <f t="shared" si="184"/>
        <v>0</v>
      </c>
      <c r="S207" s="209">
        <f t="shared" si="189"/>
        <v>0</v>
      </c>
      <c r="T207" s="126">
        <f t="shared" si="185"/>
        <v>0</v>
      </c>
      <c r="AE207" s="155"/>
      <c r="AF207"/>
      <c r="AG207" s="1"/>
      <c r="AH207"/>
      <c r="AI207"/>
      <c r="AJ207"/>
    </row>
    <row r="208" spans="1:76" x14ac:dyDescent="0.4">
      <c r="A208" s="76"/>
      <c r="B208" s="201"/>
      <c r="C208" s="226"/>
      <c r="D208" s="227">
        <f t="shared" si="180"/>
        <v>0</v>
      </c>
      <c r="E208" s="77"/>
      <c r="F208" s="78"/>
      <c r="G208" s="251"/>
      <c r="I208" s="7">
        <v>0</v>
      </c>
      <c r="J208" s="116">
        <f t="shared" si="181"/>
        <v>0</v>
      </c>
      <c r="K208" s="209">
        <f t="shared" si="186"/>
        <v>0</v>
      </c>
      <c r="L208" s="126">
        <f t="shared" si="182"/>
        <v>0</v>
      </c>
      <c r="M208" s="7">
        <v>0</v>
      </c>
      <c r="N208" s="116">
        <f t="shared" si="190"/>
        <v>0</v>
      </c>
      <c r="O208" s="209">
        <f t="shared" si="188"/>
        <v>0</v>
      </c>
      <c r="P208" s="126">
        <f t="shared" si="183"/>
        <v>0</v>
      </c>
      <c r="Q208" s="6">
        <v>0</v>
      </c>
      <c r="R208" s="116">
        <f t="shared" si="184"/>
        <v>0</v>
      </c>
      <c r="S208" s="209">
        <f t="shared" si="189"/>
        <v>0</v>
      </c>
      <c r="T208" s="126">
        <f t="shared" si="185"/>
        <v>0</v>
      </c>
      <c r="AE208" s="155"/>
      <c r="AF208"/>
      <c r="AG208" s="1"/>
      <c r="AH208"/>
      <c r="AI208"/>
      <c r="AJ208"/>
    </row>
    <row r="209" spans="1:76" x14ac:dyDescent="0.4">
      <c r="A209" s="79"/>
      <c r="B209" s="201"/>
      <c r="C209" s="226"/>
      <c r="D209" s="227">
        <f t="shared" si="180"/>
        <v>0</v>
      </c>
      <c r="E209" s="80"/>
      <c r="F209" s="78"/>
      <c r="G209" s="251"/>
      <c r="I209" s="7">
        <v>0</v>
      </c>
      <c r="J209" s="116">
        <f t="shared" si="181"/>
        <v>0</v>
      </c>
      <c r="K209" s="209">
        <f t="shared" si="186"/>
        <v>0</v>
      </c>
      <c r="L209" s="126">
        <f t="shared" si="182"/>
        <v>0</v>
      </c>
      <c r="M209" s="7">
        <v>0</v>
      </c>
      <c r="N209" s="116">
        <f t="shared" si="190"/>
        <v>0</v>
      </c>
      <c r="O209" s="209">
        <f t="shared" si="188"/>
        <v>0</v>
      </c>
      <c r="P209" s="126">
        <f t="shared" si="183"/>
        <v>0</v>
      </c>
      <c r="Q209" s="6">
        <v>0</v>
      </c>
      <c r="R209" s="116">
        <f t="shared" si="184"/>
        <v>0</v>
      </c>
      <c r="S209" s="209">
        <f t="shared" si="189"/>
        <v>0</v>
      </c>
      <c r="T209" s="126">
        <f t="shared" si="185"/>
        <v>0</v>
      </c>
      <c r="AE209" s="155"/>
      <c r="AF209"/>
      <c r="AG209" s="1"/>
      <c r="AH209"/>
      <c r="AI209"/>
      <c r="AJ209"/>
    </row>
    <row r="210" spans="1:76" x14ac:dyDescent="0.4">
      <c r="A210" s="79"/>
      <c r="B210" s="201"/>
      <c r="C210" s="226"/>
      <c r="D210" s="227">
        <f t="shared" si="180"/>
        <v>0</v>
      </c>
      <c r="E210" s="77"/>
      <c r="F210" s="78"/>
      <c r="G210" s="251"/>
      <c r="I210" s="7">
        <v>0</v>
      </c>
      <c r="J210" s="116">
        <f t="shared" si="181"/>
        <v>0</v>
      </c>
      <c r="K210" s="209">
        <f t="shared" si="186"/>
        <v>0</v>
      </c>
      <c r="L210" s="126">
        <f t="shared" si="182"/>
        <v>0</v>
      </c>
      <c r="M210" s="7">
        <v>0</v>
      </c>
      <c r="N210" s="116">
        <f t="shared" si="190"/>
        <v>0</v>
      </c>
      <c r="O210" s="209">
        <f t="shared" si="188"/>
        <v>0</v>
      </c>
      <c r="P210" s="126">
        <f t="shared" si="183"/>
        <v>0</v>
      </c>
      <c r="Q210" s="6">
        <v>0</v>
      </c>
      <c r="R210" s="116">
        <f t="shared" si="184"/>
        <v>0</v>
      </c>
      <c r="S210" s="209">
        <f t="shared" si="189"/>
        <v>0</v>
      </c>
      <c r="T210" s="126">
        <f t="shared" si="185"/>
        <v>0</v>
      </c>
      <c r="AE210" s="155"/>
      <c r="AF210"/>
      <c r="AG210" s="1"/>
      <c r="AH210"/>
      <c r="AI210"/>
      <c r="AJ210"/>
    </row>
    <row r="211" spans="1:76" x14ac:dyDescent="0.4">
      <c r="A211" s="76"/>
      <c r="B211" s="201"/>
      <c r="C211" s="226"/>
      <c r="D211" s="227">
        <f t="shared" si="180"/>
        <v>0</v>
      </c>
      <c r="E211" s="77"/>
      <c r="F211" s="78"/>
      <c r="G211" s="251"/>
      <c r="I211" s="7">
        <v>0</v>
      </c>
      <c r="J211" s="116">
        <f t="shared" si="181"/>
        <v>0</v>
      </c>
      <c r="K211" s="209">
        <f t="shared" si="186"/>
        <v>0</v>
      </c>
      <c r="L211" s="126">
        <f t="shared" si="182"/>
        <v>0</v>
      </c>
      <c r="M211" s="7">
        <v>0</v>
      </c>
      <c r="N211" s="116">
        <f>M211*$B211/2</f>
        <v>0</v>
      </c>
      <c r="O211" s="209">
        <f t="shared" si="188"/>
        <v>0</v>
      </c>
      <c r="P211" s="126">
        <f t="shared" si="183"/>
        <v>0</v>
      </c>
      <c r="Q211" s="6">
        <v>0</v>
      </c>
      <c r="R211" s="116">
        <f t="shared" si="184"/>
        <v>0</v>
      </c>
      <c r="S211" s="209">
        <f t="shared" si="189"/>
        <v>0</v>
      </c>
      <c r="T211" s="126">
        <f t="shared" si="185"/>
        <v>0</v>
      </c>
      <c r="AE211" s="155"/>
      <c r="AF211"/>
      <c r="AG211" s="1"/>
      <c r="AH211"/>
      <c r="AI211"/>
      <c r="AJ211"/>
    </row>
    <row r="212" spans="1:76" x14ac:dyDescent="0.4">
      <c r="A212" s="76"/>
      <c r="B212" s="201"/>
      <c r="C212" s="226"/>
      <c r="D212" s="227">
        <f t="shared" si="180"/>
        <v>0</v>
      </c>
      <c r="E212" s="77"/>
      <c r="F212" s="78"/>
      <c r="G212" s="251"/>
      <c r="I212" s="7">
        <v>0</v>
      </c>
      <c r="J212" s="116">
        <f t="shared" si="181"/>
        <v>0</v>
      </c>
      <c r="K212" s="209">
        <f t="shared" si="186"/>
        <v>0</v>
      </c>
      <c r="L212" s="126">
        <f t="shared" si="182"/>
        <v>0</v>
      </c>
      <c r="M212" s="7">
        <v>0</v>
      </c>
      <c r="N212" s="116">
        <f t="shared" ref="N212:N215" si="191">M212*$B212/2</f>
        <v>0</v>
      </c>
      <c r="O212" s="209">
        <f t="shared" si="188"/>
        <v>0</v>
      </c>
      <c r="P212" s="126">
        <f t="shared" si="183"/>
        <v>0</v>
      </c>
      <c r="Q212" s="6">
        <v>0</v>
      </c>
      <c r="R212" s="116">
        <f t="shared" si="184"/>
        <v>0</v>
      </c>
      <c r="S212" s="209">
        <f t="shared" si="189"/>
        <v>0</v>
      </c>
      <c r="T212" s="126">
        <f t="shared" si="185"/>
        <v>0</v>
      </c>
      <c r="AE212" s="155"/>
      <c r="AF212"/>
      <c r="AG212" s="1"/>
      <c r="AH212"/>
      <c r="AI212"/>
      <c r="AJ212"/>
    </row>
    <row r="213" spans="1:76" x14ac:dyDescent="0.4">
      <c r="A213" s="76"/>
      <c r="B213" s="201"/>
      <c r="C213" s="226"/>
      <c r="D213" s="227">
        <f t="shared" si="180"/>
        <v>0</v>
      </c>
      <c r="E213" s="77"/>
      <c r="F213" s="78"/>
      <c r="G213" s="251"/>
      <c r="I213" s="7">
        <v>0</v>
      </c>
      <c r="J213" s="116">
        <f t="shared" si="181"/>
        <v>0</v>
      </c>
      <c r="K213" s="209">
        <f t="shared" si="186"/>
        <v>0</v>
      </c>
      <c r="L213" s="126">
        <f t="shared" si="182"/>
        <v>0</v>
      </c>
      <c r="M213" s="7">
        <v>0</v>
      </c>
      <c r="N213" s="116">
        <f t="shared" si="191"/>
        <v>0</v>
      </c>
      <c r="O213" s="209">
        <f t="shared" si="188"/>
        <v>0</v>
      </c>
      <c r="P213" s="126">
        <f t="shared" si="183"/>
        <v>0</v>
      </c>
      <c r="Q213" s="6">
        <v>0</v>
      </c>
      <c r="R213" s="116">
        <f t="shared" si="184"/>
        <v>0</v>
      </c>
      <c r="S213" s="209">
        <f t="shared" si="189"/>
        <v>0</v>
      </c>
      <c r="T213" s="126">
        <f t="shared" si="185"/>
        <v>0</v>
      </c>
      <c r="AE213" s="155"/>
      <c r="AF213"/>
      <c r="AG213" s="1"/>
      <c r="AH213"/>
      <c r="AI213"/>
      <c r="AJ213"/>
    </row>
    <row r="214" spans="1:76" x14ac:dyDescent="0.4">
      <c r="A214" s="79"/>
      <c r="B214" s="201"/>
      <c r="C214" s="226"/>
      <c r="D214" s="227">
        <f t="shared" si="180"/>
        <v>0</v>
      </c>
      <c r="E214" s="80"/>
      <c r="F214" s="78"/>
      <c r="G214" s="251"/>
      <c r="I214" s="7">
        <v>0</v>
      </c>
      <c r="J214" s="116">
        <f t="shared" si="181"/>
        <v>0</v>
      </c>
      <c r="K214" s="209">
        <f t="shared" si="186"/>
        <v>0</v>
      </c>
      <c r="L214" s="126">
        <f t="shared" si="182"/>
        <v>0</v>
      </c>
      <c r="M214" s="7">
        <v>0</v>
      </c>
      <c r="N214" s="116">
        <f t="shared" si="191"/>
        <v>0</v>
      </c>
      <c r="O214" s="209">
        <f t="shared" si="188"/>
        <v>0</v>
      </c>
      <c r="P214" s="126">
        <f t="shared" si="183"/>
        <v>0</v>
      </c>
      <c r="Q214" s="6">
        <v>0</v>
      </c>
      <c r="R214" s="116">
        <f t="shared" si="184"/>
        <v>0</v>
      </c>
      <c r="S214" s="209">
        <f t="shared" si="189"/>
        <v>0</v>
      </c>
      <c r="T214" s="126">
        <f t="shared" si="185"/>
        <v>0</v>
      </c>
      <c r="AE214" s="155"/>
      <c r="AF214"/>
      <c r="AG214" s="1"/>
      <c r="AH214"/>
      <c r="AI214"/>
      <c r="AJ214"/>
    </row>
    <row r="215" spans="1:76" x14ac:dyDescent="0.4">
      <c r="A215" s="79"/>
      <c r="B215" s="201"/>
      <c r="C215" s="226"/>
      <c r="D215" s="227">
        <f t="shared" si="180"/>
        <v>0</v>
      </c>
      <c r="E215" s="77"/>
      <c r="F215" s="78"/>
      <c r="G215" s="251"/>
      <c r="I215" s="7">
        <v>0</v>
      </c>
      <c r="J215" s="116">
        <f t="shared" si="181"/>
        <v>0</v>
      </c>
      <c r="K215" s="209">
        <f t="shared" si="186"/>
        <v>0</v>
      </c>
      <c r="L215" s="126">
        <f t="shared" si="182"/>
        <v>0</v>
      </c>
      <c r="M215" s="7">
        <v>0</v>
      </c>
      <c r="N215" s="116">
        <f t="shared" si="191"/>
        <v>0</v>
      </c>
      <c r="O215" s="209">
        <f t="shared" si="188"/>
        <v>0</v>
      </c>
      <c r="P215" s="126">
        <f t="shared" si="183"/>
        <v>0</v>
      </c>
      <c r="Q215" s="6">
        <v>0</v>
      </c>
      <c r="R215" s="116">
        <f t="shared" si="184"/>
        <v>0</v>
      </c>
      <c r="S215" s="209">
        <f t="shared" si="189"/>
        <v>0</v>
      </c>
      <c r="T215" s="126">
        <f t="shared" si="185"/>
        <v>0</v>
      </c>
      <c r="AE215" s="155"/>
      <c r="AF215"/>
      <c r="AG215" s="1"/>
      <c r="AH215"/>
      <c r="AI215"/>
      <c r="AJ215"/>
    </row>
    <row r="216" spans="1:76" x14ac:dyDescent="0.4">
      <c r="A216" s="76"/>
      <c r="B216" s="201"/>
      <c r="C216" s="226"/>
      <c r="D216" s="227">
        <f t="shared" si="180"/>
        <v>0</v>
      </c>
      <c r="E216" s="77"/>
      <c r="F216" s="78"/>
      <c r="G216" s="251"/>
      <c r="I216" s="7">
        <v>0</v>
      </c>
      <c r="J216" s="116">
        <f t="shared" si="181"/>
        <v>0</v>
      </c>
      <c r="K216" s="209">
        <f t="shared" si="186"/>
        <v>0</v>
      </c>
      <c r="L216" s="126">
        <f t="shared" si="182"/>
        <v>0</v>
      </c>
      <c r="M216" s="7">
        <v>0</v>
      </c>
      <c r="N216" s="116">
        <f>M216*$B216/2</f>
        <v>0</v>
      </c>
      <c r="O216" s="209">
        <f t="shared" si="188"/>
        <v>0</v>
      </c>
      <c r="P216" s="126">
        <f t="shared" si="183"/>
        <v>0</v>
      </c>
      <c r="Q216" s="6">
        <v>0</v>
      </c>
      <c r="R216" s="116">
        <f t="shared" si="184"/>
        <v>0</v>
      </c>
      <c r="S216" s="209">
        <f t="shared" si="189"/>
        <v>0</v>
      </c>
      <c r="T216" s="126">
        <f t="shared" si="185"/>
        <v>0</v>
      </c>
      <c r="AE216" s="155"/>
      <c r="AF216"/>
      <c r="AG216" s="1"/>
      <c r="AH216"/>
      <c r="AI216"/>
      <c r="AJ216"/>
    </row>
    <row r="217" spans="1:76" x14ac:dyDescent="0.4">
      <c r="A217" s="76"/>
      <c r="B217" s="201"/>
      <c r="C217" s="226"/>
      <c r="D217" s="227">
        <f t="shared" si="180"/>
        <v>0</v>
      </c>
      <c r="E217" s="77"/>
      <c r="F217" s="78"/>
      <c r="G217" s="251"/>
      <c r="I217" s="7">
        <v>0</v>
      </c>
      <c r="J217" s="116">
        <f t="shared" si="181"/>
        <v>0</v>
      </c>
      <c r="K217" s="209">
        <f t="shared" si="186"/>
        <v>0</v>
      </c>
      <c r="L217" s="126">
        <f t="shared" si="182"/>
        <v>0</v>
      </c>
      <c r="M217" s="7">
        <v>0</v>
      </c>
      <c r="N217" s="116">
        <f t="shared" ref="N217:N220" si="192">M217*$B217/2</f>
        <v>0</v>
      </c>
      <c r="O217" s="209">
        <f t="shared" si="188"/>
        <v>0</v>
      </c>
      <c r="P217" s="126">
        <f t="shared" si="183"/>
        <v>0</v>
      </c>
      <c r="Q217" s="6">
        <v>0</v>
      </c>
      <c r="R217" s="116">
        <f t="shared" si="184"/>
        <v>0</v>
      </c>
      <c r="S217" s="209">
        <f t="shared" si="189"/>
        <v>0</v>
      </c>
      <c r="T217" s="126">
        <f t="shared" si="185"/>
        <v>0</v>
      </c>
      <c r="AE217" s="155"/>
      <c r="AF217"/>
      <c r="AG217" s="1"/>
      <c r="AH217"/>
      <c r="AI217"/>
      <c r="AJ217"/>
    </row>
    <row r="218" spans="1:76" x14ac:dyDescent="0.4">
      <c r="A218" s="76"/>
      <c r="B218" s="201"/>
      <c r="C218" s="226"/>
      <c r="D218" s="227">
        <f t="shared" si="180"/>
        <v>0</v>
      </c>
      <c r="E218" s="77"/>
      <c r="F218" s="78"/>
      <c r="G218" s="251"/>
      <c r="I218" s="7">
        <v>0</v>
      </c>
      <c r="J218" s="116">
        <f t="shared" si="181"/>
        <v>0</v>
      </c>
      <c r="K218" s="209">
        <f t="shared" si="186"/>
        <v>0</v>
      </c>
      <c r="L218" s="126">
        <f t="shared" si="182"/>
        <v>0</v>
      </c>
      <c r="M218" s="7">
        <v>0</v>
      </c>
      <c r="N218" s="116">
        <f t="shared" si="192"/>
        <v>0</v>
      </c>
      <c r="O218" s="209">
        <f t="shared" si="188"/>
        <v>0</v>
      </c>
      <c r="P218" s="126">
        <f t="shared" si="183"/>
        <v>0</v>
      </c>
      <c r="Q218" s="6">
        <v>0</v>
      </c>
      <c r="R218" s="116">
        <f t="shared" si="184"/>
        <v>0</v>
      </c>
      <c r="S218" s="209">
        <f t="shared" si="189"/>
        <v>0</v>
      </c>
      <c r="T218" s="126">
        <f t="shared" si="185"/>
        <v>0</v>
      </c>
      <c r="AE218" s="155"/>
      <c r="AF218"/>
      <c r="AG218" s="1"/>
      <c r="AH218"/>
      <c r="AI218"/>
      <c r="AJ218"/>
    </row>
    <row r="219" spans="1:76" x14ac:dyDescent="0.4">
      <c r="A219" s="79"/>
      <c r="B219" s="201"/>
      <c r="C219" s="226"/>
      <c r="D219" s="227">
        <f t="shared" si="180"/>
        <v>0</v>
      </c>
      <c r="E219" s="80"/>
      <c r="F219" s="78"/>
      <c r="G219" s="251"/>
      <c r="I219" s="7">
        <v>0</v>
      </c>
      <c r="J219" s="116">
        <f t="shared" si="181"/>
        <v>0</v>
      </c>
      <c r="K219" s="209">
        <f t="shared" si="186"/>
        <v>0</v>
      </c>
      <c r="L219" s="126">
        <f t="shared" si="182"/>
        <v>0</v>
      </c>
      <c r="M219" s="7">
        <v>0</v>
      </c>
      <c r="N219" s="116">
        <f t="shared" si="192"/>
        <v>0</v>
      </c>
      <c r="O219" s="209">
        <f t="shared" si="188"/>
        <v>0</v>
      </c>
      <c r="P219" s="126">
        <f t="shared" si="183"/>
        <v>0</v>
      </c>
      <c r="Q219" s="6">
        <v>0</v>
      </c>
      <c r="R219" s="116">
        <f t="shared" si="184"/>
        <v>0</v>
      </c>
      <c r="S219" s="209">
        <f t="shared" si="189"/>
        <v>0</v>
      </c>
      <c r="T219" s="126">
        <f t="shared" si="185"/>
        <v>0</v>
      </c>
      <c r="AE219" s="155"/>
      <c r="AF219"/>
      <c r="AG219" s="1"/>
      <c r="AH219"/>
      <c r="AI219"/>
      <c r="AJ219"/>
    </row>
    <row r="220" spans="1:76" ht="15" thickBot="1" x14ac:dyDescent="0.45">
      <c r="A220" s="76"/>
      <c r="B220" s="201"/>
      <c r="C220" s="226"/>
      <c r="D220" s="227">
        <f t="shared" si="180"/>
        <v>0</v>
      </c>
      <c r="E220" s="77"/>
      <c r="F220" s="78"/>
      <c r="G220" s="252"/>
      <c r="I220" s="7">
        <v>0</v>
      </c>
      <c r="J220" s="116">
        <f t="shared" si="181"/>
        <v>0</v>
      </c>
      <c r="K220" s="209">
        <f t="shared" si="186"/>
        <v>0</v>
      </c>
      <c r="L220" s="126">
        <f t="shared" si="182"/>
        <v>0</v>
      </c>
      <c r="M220" s="7">
        <v>0</v>
      </c>
      <c r="N220" s="116">
        <f t="shared" si="192"/>
        <v>0</v>
      </c>
      <c r="O220" s="209">
        <f t="shared" si="188"/>
        <v>0</v>
      </c>
      <c r="P220" s="126">
        <f t="shared" si="183"/>
        <v>0</v>
      </c>
      <c r="Q220" s="6">
        <v>0</v>
      </c>
      <c r="R220" s="116">
        <f t="shared" si="184"/>
        <v>0</v>
      </c>
      <c r="S220" s="209">
        <f t="shared" si="189"/>
        <v>0</v>
      </c>
      <c r="T220" s="126">
        <f t="shared" si="185"/>
        <v>0</v>
      </c>
      <c r="AE220" s="155"/>
      <c r="AF220"/>
      <c r="AG220" s="1"/>
      <c r="AH220"/>
      <c r="AI220"/>
      <c r="AJ220"/>
    </row>
    <row r="221" spans="1:76" ht="15" thickBot="1" x14ac:dyDescent="0.45">
      <c r="A221" s="17"/>
      <c r="G221" s="231"/>
      <c r="J221" s="116"/>
      <c r="K221" s="209"/>
      <c r="L221" s="123"/>
      <c r="N221" s="116"/>
      <c r="O221" s="209"/>
      <c r="P221" s="123"/>
      <c r="R221" s="116"/>
      <c r="S221" s="209"/>
      <c r="T221" s="123"/>
      <c r="AE221" s="155"/>
      <c r="AF221"/>
      <c r="AG221" s="1"/>
      <c r="AH221"/>
      <c r="AI221"/>
      <c r="AJ221"/>
    </row>
    <row r="222" spans="1:76" ht="15" thickBot="1" x14ac:dyDescent="0.45">
      <c r="A222" s="81"/>
      <c r="B222" s="81"/>
      <c r="C222" s="107" t="s">
        <v>41</v>
      </c>
      <c r="D222" s="203">
        <v>0</v>
      </c>
      <c r="E222" s="82" t="s">
        <v>89</v>
      </c>
      <c r="G222" s="231"/>
      <c r="J222" s="116"/>
      <c r="K222" s="209"/>
      <c r="N222" s="116"/>
      <c r="O222" s="209"/>
      <c r="R222" s="116"/>
      <c r="S222" s="209"/>
      <c r="AE222" s="155"/>
      <c r="AF222"/>
      <c r="AG222" s="1"/>
      <c r="AH222"/>
      <c r="AI222"/>
      <c r="AJ222"/>
    </row>
    <row r="223" spans="1:76" ht="15.45" thickTop="1" thickBot="1" x14ac:dyDescent="0.45">
      <c r="A223" s="83"/>
      <c r="B223" s="84"/>
      <c r="C223" s="108" t="s">
        <v>42</v>
      </c>
      <c r="D223" s="239">
        <f>SUM(D225:D244)</f>
        <v>0</v>
      </c>
      <c r="E223" s="85"/>
      <c r="G223" s="231"/>
      <c r="I223" s="112"/>
      <c r="J223" s="114">
        <f>SUM(I225:I235)</f>
        <v>0</v>
      </c>
      <c r="K223" s="119"/>
      <c r="L223" s="120" t="s">
        <v>70</v>
      </c>
      <c r="M223" s="112"/>
      <c r="N223" s="114">
        <f>SUM(M225:M235)</f>
        <v>0</v>
      </c>
      <c r="O223" s="119"/>
      <c r="P223" s="120" t="s">
        <v>71</v>
      </c>
      <c r="Q223" s="113"/>
      <c r="R223" s="114">
        <f>SUM(Q225:Q235)</f>
        <v>0</v>
      </c>
      <c r="S223" s="119"/>
      <c r="T223" s="120" t="s">
        <v>72</v>
      </c>
      <c r="AE223" s="155"/>
      <c r="AF223"/>
      <c r="AG223" s="1"/>
      <c r="AH223"/>
      <c r="AI223"/>
      <c r="AJ223"/>
    </row>
    <row r="224" spans="1:76" s="10" customFormat="1" ht="24.9" thickTop="1" thickBot="1" x14ac:dyDescent="0.45">
      <c r="A224" s="190" t="s">
        <v>92</v>
      </c>
      <c r="B224" s="191" t="s">
        <v>90</v>
      </c>
      <c r="C224" s="191" t="s">
        <v>9</v>
      </c>
      <c r="D224" s="192"/>
      <c r="E224" s="193" t="s">
        <v>2</v>
      </c>
      <c r="F224" s="8" t="s">
        <v>0</v>
      </c>
      <c r="G224" s="230" t="s">
        <v>79</v>
      </c>
      <c r="H224" s="109"/>
      <c r="I224" s="153" t="s">
        <v>75</v>
      </c>
      <c r="J224" s="115">
        <f>SUM(J225:J244)</f>
        <v>0</v>
      </c>
      <c r="K224" s="121" t="s">
        <v>8</v>
      </c>
      <c r="L224" s="134">
        <f>SUM(L225:L244)</f>
        <v>0</v>
      </c>
      <c r="M224" s="153" t="s">
        <v>76</v>
      </c>
      <c r="N224" s="115">
        <f>SUM(N225:N244)</f>
        <v>0</v>
      </c>
      <c r="O224" s="121" t="s">
        <v>12</v>
      </c>
      <c r="P224" s="134">
        <f>SUM(P225:P244)</f>
        <v>0</v>
      </c>
      <c r="Q224" s="153" t="s">
        <v>77</v>
      </c>
      <c r="R224" s="115">
        <f>SUM(R225:R244)</f>
        <v>0</v>
      </c>
      <c r="S224" s="121" t="s">
        <v>16</v>
      </c>
      <c r="T224" s="134">
        <f>SUM(T225:T244)</f>
        <v>0</v>
      </c>
      <c r="U224" s="4"/>
      <c r="V224" s="155"/>
      <c r="W224" s="205"/>
      <c r="X224" s="1"/>
      <c r="Y224" s="1"/>
      <c r="Z224" s="139"/>
      <c r="AA224" s="1"/>
      <c r="AB224"/>
      <c r="AC224" s="146"/>
      <c r="AD224" s="4"/>
      <c r="AE224" s="155"/>
      <c r="AF224"/>
      <c r="AG224" s="1"/>
      <c r="AH224"/>
      <c r="AI224"/>
      <c r="AJ224"/>
      <c r="AK224"/>
      <c r="AL224"/>
      <c r="AM224"/>
      <c r="AN224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1:76" s="10" customFormat="1" x14ac:dyDescent="0.4">
      <c r="A225" s="86"/>
      <c r="B225" s="202"/>
      <c r="C225" s="228"/>
      <c r="D225" s="229">
        <f t="shared" ref="D225:D244" si="193">C225*B225</f>
        <v>0</v>
      </c>
      <c r="E225" s="87"/>
      <c r="F225" s="88"/>
      <c r="G225" s="250"/>
      <c r="H225" s="109"/>
      <c r="I225" s="7">
        <v>0</v>
      </c>
      <c r="J225" s="116">
        <f t="shared" ref="J225:J244" si="194">I225*$B225</f>
        <v>0</v>
      </c>
      <c r="K225" s="209">
        <f>IF($J$224=0,0,J225/$J$224)</f>
        <v>0</v>
      </c>
      <c r="L225" s="126">
        <f t="shared" ref="L225:L244" si="195">I225*$C225*K225</f>
        <v>0</v>
      </c>
      <c r="M225" s="7">
        <v>0</v>
      </c>
      <c r="N225" s="116">
        <f t="shared" ref="N225:N244" si="196">M225*$B225/2</f>
        <v>0</v>
      </c>
      <c r="O225" s="209">
        <f>IF($N$224=0,0,N225/$N$224)</f>
        <v>0</v>
      </c>
      <c r="P225" s="126">
        <f t="shared" ref="P225:P244" si="197">M225*$C225*O225/2</f>
        <v>0</v>
      </c>
      <c r="Q225" s="6">
        <v>0</v>
      </c>
      <c r="R225" s="116">
        <f t="shared" ref="R225:R244" si="198">Q225*$B225/3</f>
        <v>0</v>
      </c>
      <c r="S225" s="209">
        <f>IF($R$224=0,0,R225/$R$224)</f>
        <v>0</v>
      </c>
      <c r="T225" s="126">
        <f t="shared" ref="T225:T244" si="199">Q225*$C225*S225/3</f>
        <v>0</v>
      </c>
      <c r="U225" s="4"/>
      <c r="V225" s="155"/>
      <c r="W225" s="205"/>
      <c r="X225" s="1"/>
      <c r="Y225" s="1"/>
      <c r="Z225" s="139"/>
      <c r="AA225" s="1"/>
      <c r="AB225"/>
      <c r="AC225" s="146"/>
      <c r="AD225" s="4"/>
      <c r="AE225" s="155"/>
      <c r="AF225"/>
      <c r="AG225" s="1"/>
      <c r="AH225"/>
      <c r="AI225"/>
      <c r="AJ225"/>
      <c r="AK225"/>
      <c r="AL225"/>
      <c r="AM225"/>
      <c r="AN225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1:76" s="10" customFormat="1" x14ac:dyDescent="0.4">
      <c r="A226" s="86"/>
      <c r="B226" s="202"/>
      <c r="C226" s="228"/>
      <c r="D226" s="229">
        <f t="shared" si="193"/>
        <v>0</v>
      </c>
      <c r="E226" s="87"/>
      <c r="F226" s="88"/>
      <c r="G226" s="251"/>
      <c r="H226" s="109"/>
      <c r="I226" s="7">
        <v>0</v>
      </c>
      <c r="J226" s="116">
        <f t="shared" si="194"/>
        <v>0</v>
      </c>
      <c r="K226" s="209">
        <f t="shared" ref="K226:K244" si="200">IF($J$224=0,0,J226/$J$224)</f>
        <v>0</v>
      </c>
      <c r="L226" s="126">
        <f t="shared" si="195"/>
        <v>0</v>
      </c>
      <c r="M226" s="7">
        <v>0</v>
      </c>
      <c r="N226" s="116">
        <f t="shared" si="196"/>
        <v>0</v>
      </c>
      <c r="O226" s="209">
        <f t="shared" ref="O226:O244" si="201">IF($N$224=0,0,N226/$N$224)</f>
        <v>0</v>
      </c>
      <c r="P226" s="126">
        <f t="shared" si="197"/>
        <v>0</v>
      </c>
      <c r="Q226" s="6">
        <v>0</v>
      </c>
      <c r="R226" s="116">
        <f t="shared" si="198"/>
        <v>0</v>
      </c>
      <c r="S226" s="209">
        <f t="shared" ref="S226:S244" si="202">IF($R$224=0,0,R226/$R$224)</f>
        <v>0</v>
      </c>
      <c r="T226" s="126">
        <f t="shared" si="199"/>
        <v>0</v>
      </c>
      <c r="U226" s="4"/>
      <c r="V226" s="155"/>
      <c r="W226" s="205"/>
      <c r="X226" s="1"/>
      <c r="Y226" s="1"/>
      <c r="Z226" s="139"/>
      <c r="AA226" s="1"/>
      <c r="AB226"/>
      <c r="AC226" s="146"/>
      <c r="AD226" s="4"/>
      <c r="AE226" s="155"/>
      <c r="AF226"/>
      <c r="AG226" s="1"/>
      <c r="AH226"/>
      <c r="AI226"/>
      <c r="AJ226"/>
      <c r="AK226"/>
      <c r="AL226"/>
      <c r="AM226"/>
      <c r="AN226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</row>
    <row r="227" spans="1:76" s="10" customFormat="1" x14ac:dyDescent="0.4">
      <c r="A227" s="89"/>
      <c r="B227" s="202"/>
      <c r="C227" s="228"/>
      <c r="D227" s="229">
        <f t="shared" si="193"/>
        <v>0</v>
      </c>
      <c r="E227" s="87"/>
      <c r="F227" s="88"/>
      <c r="G227" s="251"/>
      <c r="H227" s="109"/>
      <c r="I227" s="7">
        <v>0</v>
      </c>
      <c r="J227" s="116">
        <f t="shared" si="194"/>
        <v>0</v>
      </c>
      <c r="K227" s="209">
        <f t="shared" si="200"/>
        <v>0</v>
      </c>
      <c r="L227" s="126">
        <f t="shared" si="195"/>
        <v>0</v>
      </c>
      <c r="M227" s="7">
        <v>0</v>
      </c>
      <c r="N227" s="116">
        <f t="shared" si="196"/>
        <v>0</v>
      </c>
      <c r="O227" s="209">
        <f t="shared" si="201"/>
        <v>0</v>
      </c>
      <c r="P227" s="126">
        <f t="shared" si="197"/>
        <v>0</v>
      </c>
      <c r="Q227" s="6">
        <v>0</v>
      </c>
      <c r="R227" s="116">
        <f t="shared" si="198"/>
        <v>0</v>
      </c>
      <c r="S227" s="209">
        <f t="shared" si="202"/>
        <v>0</v>
      </c>
      <c r="T227" s="126">
        <f t="shared" si="199"/>
        <v>0</v>
      </c>
      <c r="U227" s="4"/>
      <c r="V227" s="155"/>
      <c r="W227" s="205"/>
      <c r="X227" s="1"/>
      <c r="Y227" s="1"/>
      <c r="Z227" s="139"/>
      <c r="AA227" s="1"/>
      <c r="AB227"/>
      <c r="AC227" s="146"/>
      <c r="AD227" s="4"/>
      <c r="AE227" s="155"/>
      <c r="AF227"/>
      <c r="AG227" s="1"/>
      <c r="AH227"/>
      <c r="AI227"/>
      <c r="AJ227"/>
      <c r="AK227"/>
      <c r="AL227"/>
      <c r="AM227"/>
      <c r="AN227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</row>
    <row r="228" spans="1:76" s="10" customFormat="1" x14ac:dyDescent="0.4">
      <c r="A228" s="89"/>
      <c r="B228" s="202"/>
      <c r="C228" s="228"/>
      <c r="D228" s="229">
        <f t="shared" si="193"/>
        <v>0</v>
      </c>
      <c r="E228" s="87"/>
      <c r="F228" s="88"/>
      <c r="G228" s="251"/>
      <c r="H228" s="109"/>
      <c r="I228" s="7">
        <v>0</v>
      </c>
      <c r="J228" s="116">
        <f t="shared" si="194"/>
        <v>0</v>
      </c>
      <c r="K228" s="209">
        <f t="shared" si="200"/>
        <v>0</v>
      </c>
      <c r="L228" s="126">
        <f t="shared" si="195"/>
        <v>0</v>
      </c>
      <c r="M228" s="7">
        <v>0</v>
      </c>
      <c r="N228" s="116">
        <f t="shared" si="196"/>
        <v>0</v>
      </c>
      <c r="O228" s="209">
        <f t="shared" si="201"/>
        <v>0</v>
      </c>
      <c r="P228" s="126">
        <f t="shared" si="197"/>
        <v>0</v>
      </c>
      <c r="Q228" s="6">
        <v>0</v>
      </c>
      <c r="R228" s="116">
        <f t="shared" si="198"/>
        <v>0</v>
      </c>
      <c r="S228" s="209">
        <f t="shared" si="202"/>
        <v>0</v>
      </c>
      <c r="T228" s="126">
        <f t="shared" si="199"/>
        <v>0</v>
      </c>
      <c r="U228" s="4"/>
      <c r="V228" s="155"/>
      <c r="W228" s="205"/>
      <c r="X228" s="1"/>
      <c r="Y228" s="1"/>
      <c r="Z228" s="139"/>
      <c r="AA228" s="1"/>
      <c r="AB228"/>
      <c r="AC228" s="146"/>
      <c r="AD228" s="4"/>
      <c r="AE228" s="155"/>
      <c r="AF228"/>
      <c r="AG228" s="1"/>
      <c r="AH228"/>
      <c r="AI228"/>
      <c r="AJ228"/>
      <c r="AK228"/>
      <c r="AL228"/>
      <c r="AM228"/>
      <c r="AN228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</row>
    <row r="229" spans="1:76" s="10" customFormat="1" x14ac:dyDescent="0.4">
      <c r="A229" s="86"/>
      <c r="B229" s="202"/>
      <c r="C229" s="228"/>
      <c r="D229" s="229">
        <f t="shared" si="193"/>
        <v>0</v>
      </c>
      <c r="E229" s="87"/>
      <c r="F229" s="88"/>
      <c r="G229" s="251"/>
      <c r="H229" s="109"/>
      <c r="I229" s="7">
        <v>0</v>
      </c>
      <c r="J229" s="116">
        <f t="shared" si="194"/>
        <v>0</v>
      </c>
      <c r="K229" s="209">
        <f t="shared" si="200"/>
        <v>0</v>
      </c>
      <c r="L229" s="126">
        <f t="shared" si="195"/>
        <v>0</v>
      </c>
      <c r="M229" s="7">
        <v>0</v>
      </c>
      <c r="N229" s="116">
        <f t="shared" si="196"/>
        <v>0</v>
      </c>
      <c r="O229" s="209">
        <f t="shared" si="201"/>
        <v>0</v>
      </c>
      <c r="P229" s="126">
        <f t="shared" si="197"/>
        <v>0</v>
      </c>
      <c r="Q229" s="6">
        <v>0</v>
      </c>
      <c r="R229" s="116">
        <f t="shared" si="198"/>
        <v>0</v>
      </c>
      <c r="S229" s="209">
        <f t="shared" si="202"/>
        <v>0</v>
      </c>
      <c r="T229" s="126">
        <f t="shared" si="199"/>
        <v>0</v>
      </c>
      <c r="U229" s="4"/>
      <c r="V229" s="155"/>
      <c r="W229" s="205"/>
      <c r="X229" s="1"/>
      <c r="Y229" s="1"/>
      <c r="Z229" s="139"/>
      <c r="AA229" s="1"/>
      <c r="AB229"/>
      <c r="AC229" s="146"/>
      <c r="AD229" s="4"/>
      <c r="AE229" s="155"/>
      <c r="AF229"/>
      <c r="AG229" s="1"/>
      <c r="AH229"/>
      <c r="AI229"/>
      <c r="AJ229"/>
      <c r="AK229"/>
      <c r="AL229"/>
      <c r="AM229"/>
      <c r="AN229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</row>
    <row r="230" spans="1:76" s="10" customFormat="1" x14ac:dyDescent="0.4">
      <c r="A230" s="86"/>
      <c r="B230" s="202"/>
      <c r="C230" s="228"/>
      <c r="D230" s="229">
        <f t="shared" si="193"/>
        <v>0</v>
      </c>
      <c r="E230" s="87"/>
      <c r="F230" s="88"/>
      <c r="G230" s="251"/>
      <c r="H230" s="109"/>
      <c r="I230" s="7">
        <v>0</v>
      </c>
      <c r="J230" s="116">
        <f t="shared" si="194"/>
        <v>0</v>
      </c>
      <c r="K230" s="209">
        <f t="shared" si="200"/>
        <v>0</v>
      </c>
      <c r="L230" s="126">
        <f t="shared" si="195"/>
        <v>0</v>
      </c>
      <c r="M230" s="7">
        <v>0</v>
      </c>
      <c r="N230" s="116">
        <f t="shared" si="196"/>
        <v>0</v>
      </c>
      <c r="O230" s="209">
        <f t="shared" si="201"/>
        <v>0</v>
      </c>
      <c r="P230" s="126">
        <f t="shared" si="197"/>
        <v>0</v>
      </c>
      <c r="Q230" s="6">
        <v>0</v>
      </c>
      <c r="R230" s="116">
        <f t="shared" si="198"/>
        <v>0</v>
      </c>
      <c r="S230" s="209">
        <f t="shared" si="202"/>
        <v>0</v>
      </c>
      <c r="T230" s="126">
        <f t="shared" si="199"/>
        <v>0</v>
      </c>
      <c r="U230" s="4"/>
      <c r="V230" s="155"/>
      <c r="W230" s="205"/>
      <c r="X230" s="1"/>
      <c r="Y230" s="1"/>
      <c r="Z230" s="139"/>
      <c r="AA230" s="1"/>
      <c r="AB230"/>
      <c r="AC230" s="146"/>
      <c r="AD230" s="4"/>
      <c r="AE230" s="155"/>
      <c r="AF230"/>
      <c r="AG230" s="1"/>
      <c r="AH230"/>
      <c r="AI230"/>
      <c r="AJ230"/>
      <c r="AK230"/>
      <c r="AL230"/>
      <c r="AM230"/>
      <c r="AN230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</row>
    <row r="231" spans="1:76" s="10" customFormat="1" x14ac:dyDescent="0.4">
      <c r="A231" s="86"/>
      <c r="B231" s="202"/>
      <c r="C231" s="228"/>
      <c r="D231" s="229">
        <f t="shared" si="193"/>
        <v>0</v>
      </c>
      <c r="E231" s="87"/>
      <c r="F231" s="88"/>
      <c r="G231" s="251"/>
      <c r="H231" s="109"/>
      <c r="I231" s="7">
        <v>0</v>
      </c>
      <c r="J231" s="116">
        <f t="shared" si="194"/>
        <v>0</v>
      </c>
      <c r="K231" s="209">
        <f t="shared" si="200"/>
        <v>0</v>
      </c>
      <c r="L231" s="126">
        <f t="shared" si="195"/>
        <v>0</v>
      </c>
      <c r="M231" s="7">
        <v>0</v>
      </c>
      <c r="N231" s="116">
        <f t="shared" si="196"/>
        <v>0</v>
      </c>
      <c r="O231" s="209">
        <f t="shared" si="201"/>
        <v>0</v>
      </c>
      <c r="P231" s="126">
        <f t="shared" si="197"/>
        <v>0</v>
      </c>
      <c r="Q231" s="6">
        <v>0</v>
      </c>
      <c r="R231" s="116">
        <f t="shared" si="198"/>
        <v>0</v>
      </c>
      <c r="S231" s="209">
        <f t="shared" si="202"/>
        <v>0</v>
      </c>
      <c r="T231" s="126">
        <f t="shared" si="199"/>
        <v>0</v>
      </c>
      <c r="U231" s="4"/>
      <c r="V231" s="155"/>
      <c r="W231" s="205"/>
      <c r="X231" s="1"/>
      <c r="Y231" s="1"/>
      <c r="Z231" s="139"/>
      <c r="AA231" s="1"/>
      <c r="AB231"/>
      <c r="AC231" s="146"/>
      <c r="AD231" s="4"/>
      <c r="AE231" s="155"/>
      <c r="AF231"/>
      <c r="AG231" s="1"/>
      <c r="AH231"/>
      <c r="AI231"/>
      <c r="AJ231"/>
      <c r="AK231"/>
      <c r="AL231"/>
      <c r="AM231"/>
      <c r="AN231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</row>
    <row r="232" spans="1:76" s="10" customFormat="1" x14ac:dyDescent="0.4">
      <c r="A232" s="89"/>
      <c r="B232" s="202"/>
      <c r="C232" s="228"/>
      <c r="D232" s="229">
        <f t="shared" si="193"/>
        <v>0</v>
      </c>
      <c r="E232" s="87"/>
      <c r="F232" s="88"/>
      <c r="G232" s="251"/>
      <c r="H232" s="109"/>
      <c r="I232" s="7">
        <v>0</v>
      </c>
      <c r="J232" s="116">
        <f t="shared" si="194"/>
        <v>0</v>
      </c>
      <c r="K232" s="209">
        <f t="shared" si="200"/>
        <v>0</v>
      </c>
      <c r="L232" s="126">
        <f t="shared" si="195"/>
        <v>0</v>
      </c>
      <c r="M232" s="7">
        <v>0</v>
      </c>
      <c r="N232" s="116">
        <f t="shared" si="196"/>
        <v>0</v>
      </c>
      <c r="O232" s="209">
        <f t="shared" si="201"/>
        <v>0</v>
      </c>
      <c r="P232" s="126">
        <f t="shared" si="197"/>
        <v>0</v>
      </c>
      <c r="Q232" s="6">
        <v>0</v>
      </c>
      <c r="R232" s="116">
        <f t="shared" si="198"/>
        <v>0</v>
      </c>
      <c r="S232" s="209">
        <f t="shared" si="202"/>
        <v>0</v>
      </c>
      <c r="T232" s="126">
        <f t="shared" si="199"/>
        <v>0</v>
      </c>
      <c r="U232" s="4"/>
      <c r="V232" s="155"/>
      <c r="W232" s="205"/>
      <c r="X232" s="1"/>
      <c r="Y232" s="1"/>
      <c r="Z232" s="139"/>
      <c r="AA232" s="1"/>
      <c r="AB232"/>
      <c r="AC232" s="146"/>
      <c r="AD232" s="4"/>
      <c r="AE232" s="155"/>
      <c r="AF232"/>
      <c r="AG232" s="1"/>
      <c r="AH232"/>
      <c r="AI232"/>
      <c r="AJ232"/>
      <c r="AK232"/>
      <c r="AL232"/>
      <c r="AM232"/>
      <c r="AN232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</row>
    <row r="233" spans="1:76" s="10" customFormat="1" x14ac:dyDescent="0.4">
      <c r="A233" s="89"/>
      <c r="B233" s="202"/>
      <c r="C233" s="228"/>
      <c r="D233" s="229">
        <f t="shared" si="193"/>
        <v>0</v>
      </c>
      <c r="E233" s="87"/>
      <c r="F233" s="88"/>
      <c r="G233" s="251"/>
      <c r="H233" s="109"/>
      <c r="I233" s="7">
        <v>0</v>
      </c>
      <c r="J233" s="116">
        <f t="shared" si="194"/>
        <v>0</v>
      </c>
      <c r="K233" s="209">
        <f t="shared" si="200"/>
        <v>0</v>
      </c>
      <c r="L233" s="126">
        <f t="shared" si="195"/>
        <v>0</v>
      </c>
      <c r="M233" s="7">
        <v>0</v>
      </c>
      <c r="N233" s="116">
        <f t="shared" si="196"/>
        <v>0</v>
      </c>
      <c r="O233" s="209">
        <f t="shared" si="201"/>
        <v>0</v>
      </c>
      <c r="P233" s="126">
        <f t="shared" si="197"/>
        <v>0</v>
      </c>
      <c r="Q233" s="6">
        <v>0</v>
      </c>
      <c r="R233" s="116">
        <f t="shared" si="198"/>
        <v>0</v>
      </c>
      <c r="S233" s="209">
        <f t="shared" si="202"/>
        <v>0</v>
      </c>
      <c r="T233" s="126">
        <f t="shared" si="199"/>
        <v>0</v>
      </c>
      <c r="U233" s="4"/>
      <c r="V233" s="155"/>
      <c r="W233" s="205"/>
      <c r="X233" s="1"/>
      <c r="Y233" s="1"/>
      <c r="Z233" s="139"/>
      <c r="AA233" s="1"/>
      <c r="AB233"/>
      <c r="AC233" s="146"/>
      <c r="AD233" s="4"/>
      <c r="AE233" s="155"/>
      <c r="AF233"/>
      <c r="AG233" s="1"/>
      <c r="AH233"/>
      <c r="AI233"/>
      <c r="AJ233"/>
      <c r="AK233"/>
      <c r="AL233"/>
      <c r="AM233"/>
      <c r="AN23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</row>
    <row r="234" spans="1:76" s="10" customFormat="1" x14ac:dyDescent="0.4">
      <c r="A234" s="86"/>
      <c r="B234" s="202"/>
      <c r="C234" s="228"/>
      <c r="D234" s="229">
        <f t="shared" si="193"/>
        <v>0</v>
      </c>
      <c r="E234" s="87"/>
      <c r="F234" s="88"/>
      <c r="G234" s="251"/>
      <c r="H234" s="109"/>
      <c r="I234" s="7">
        <v>0</v>
      </c>
      <c r="J234" s="116">
        <f t="shared" si="194"/>
        <v>0</v>
      </c>
      <c r="K234" s="209">
        <f t="shared" si="200"/>
        <v>0</v>
      </c>
      <c r="L234" s="126">
        <f t="shared" si="195"/>
        <v>0</v>
      </c>
      <c r="M234" s="7">
        <v>0</v>
      </c>
      <c r="N234" s="116">
        <f t="shared" si="196"/>
        <v>0</v>
      </c>
      <c r="O234" s="209">
        <f t="shared" si="201"/>
        <v>0</v>
      </c>
      <c r="P234" s="126">
        <f t="shared" si="197"/>
        <v>0</v>
      </c>
      <c r="Q234" s="6">
        <v>0</v>
      </c>
      <c r="R234" s="116">
        <f t="shared" si="198"/>
        <v>0</v>
      </c>
      <c r="S234" s="209">
        <f t="shared" si="202"/>
        <v>0</v>
      </c>
      <c r="T234" s="126">
        <f t="shared" si="199"/>
        <v>0</v>
      </c>
      <c r="U234" s="4"/>
      <c r="V234" s="155"/>
      <c r="W234" s="205"/>
      <c r="X234" s="1"/>
      <c r="Y234" s="1"/>
      <c r="Z234" s="139"/>
      <c r="AA234" s="1"/>
      <c r="AB234"/>
      <c r="AC234" s="146"/>
      <c r="AD234" s="4"/>
      <c r="AE234" s="155"/>
      <c r="AF234"/>
      <c r="AG234" s="1"/>
      <c r="AH234"/>
      <c r="AI234"/>
      <c r="AJ234"/>
      <c r="AK234"/>
      <c r="AL234"/>
      <c r="AM234"/>
      <c r="AN234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1:76" s="10" customFormat="1" x14ac:dyDescent="0.4">
      <c r="A235" s="86"/>
      <c r="B235" s="202"/>
      <c r="C235" s="228"/>
      <c r="D235" s="229">
        <f t="shared" si="193"/>
        <v>0</v>
      </c>
      <c r="E235" s="87"/>
      <c r="F235" s="88"/>
      <c r="G235" s="251"/>
      <c r="H235" s="109"/>
      <c r="I235" s="7">
        <v>0</v>
      </c>
      <c r="J235" s="116">
        <f t="shared" si="194"/>
        <v>0</v>
      </c>
      <c r="K235" s="209">
        <f t="shared" si="200"/>
        <v>0</v>
      </c>
      <c r="L235" s="126">
        <f t="shared" si="195"/>
        <v>0</v>
      </c>
      <c r="M235" s="7">
        <v>0</v>
      </c>
      <c r="N235" s="116">
        <f t="shared" si="196"/>
        <v>0</v>
      </c>
      <c r="O235" s="209">
        <f t="shared" si="201"/>
        <v>0</v>
      </c>
      <c r="P235" s="126">
        <f t="shared" si="197"/>
        <v>0</v>
      </c>
      <c r="Q235" s="6">
        <v>0</v>
      </c>
      <c r="R235" s="116">
        <f t="shared" si="198"/>
        <v>0</v>
      </c>
      <c r="S235" s="209">
        <f t="shared" si="202"/>
        <v>0</v>
      </c>
      <c r="T235" s="126">
        <f t="shared" si="199"/>
        <v>0</v>
      </c>
      <c r="U235" s="4"/>
      <c r="V235" s="155"/>
      <c r="W235" s="205"/>
      <c r="X235" s="1"/>
      <c r="Y235" s="1"/>
      <c r="Z235" s="139"/>
      <c r="AA235" s="1"/>
      <c r="AB235"/>
      <c r="AC235" s="146"/>
      <c r="AD235" s="4"/>
      <c r="AE235" s="155"/>
      <c r="AF235"/>
      <c r="AG235" s="1"/>
      <c r="AH235"/>
      <c r="AI235"/>
      <c r="AJ235"/>
      <c r="AK235"/>
      <c r="AL235"/>
      <c r="AM235"/>
      <c r="AN235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1:76" s="10" customFormat="1" x14ac:dyDescent="0.4">
      <c r="A236" s="86"/>
      <c r="B236" s="202"/>
      <c r="C236" s="228"/>
      <c r="D236" s="229">
        <f t="shared" si="193"/>
        <v>0</v>
      </c>
      <c r="E236" s="87"/>
      <c r="F236" s="88"/>
      <c r="G236" s="251"/>
      <c r="H236" s="109"/>
      <c r="I236" s="7">
        <v>0</v>
      </c>
      <c r="J236" s="116">
        <f t="shared" si="194"/>
        <v>0</v>
      </c>
      <c r="K236" s="209">
        <f t="shared" si="200"/>
        <v>0</v>
      </c>
      <c r="L236" s="126">
        <f t="shared" si="195"/>
        <v>0</v>
      </c>
      <c r="M236" s="7">
        <v>0</v>
      </c>
      <c r="N236" s="116">
        <f t="shared" si="196"/>
        <v>0</v>
      </c>
      <c r="O236" s="209">
        <f t="shared" si="201"/>
        <v>0</v>
      </c>
      <c r="P236" s="126">
        <f t="shared" si="197"/>
        <v>0</v>
      </c>
      <c r="Q236" s="6">
        <v>0</v>
      </c>
      <c r="R236" s="116">
        <f t="shared" si="198"/>
        <v>0</v>
      </c>
      <c r="S236" s="209">
        <f t="shared" si="202"/>
        <v>0</v>
      </c>
      <c r="T236" s="126">
        <f t="shared" si="199"/>
        <v>0</v>
      </c>
      <c r="U236" s="4"/>
      <c r="V236" s="155"/>
      <c r="W236" s="205"/>
      <c r="X236" s="1"/>
      <c r="Y236" s="1"/>
      <c r="Z236" s="139"/>
      <c r="AA236" s="1"/>
      <c r="AB236"/>
      <c r="AC236" s="146"/>
      <c r="AD236" s="4"/>
      <c r="AE236" s="155"/>
      <c r="AF236"/>
      <c r="AG236" s="1"/>
      <c r="AH236"/>
      <c r="AI236"/>
      <c r="AJ236"/>
      <c r="AK236"/>
      <c r="AL236"/>
      <c r="AM236"/>
      <c r="AN236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1:76" s="10" customFormat="1" x14ac:dyDescent="0.4">
      <c r="A237" s="86"/>
      <c r="B237" s="202"/>
      <c r="C237" s="228"/>
      <c r="D237" s="229">
        <f t="shared" si="193"/>
        <v>0</v>
      </c>
      <c r="E237" s="87"/>
      <c r="F237" s="88"/>
      <c r="G237" s="251"/>
      <c r="H237" s="109"/>
      <c r="I237" s="7">
        <v>0</v>
      </c>
      <c r="J237" s="116">
        <f t="shared" si="194"/>
        <v>0</v>
      </c>
      <c r="K237" s="209">
        <f t="shared" si="200"/>
        <v>0</v>
      </c>
      <c r="L237" s="126">
        <f t="shared" si="195"/>
        <v>0</v>
      </c>
      <c r="M237" s="7">
        <v>0</v>
      </c>
      <c r="N237" s="116">
        <f t="shared" si="196"/>
        <v>0</v>
      </c>
      <c r="O237" s="209">
        <f t="shared" si="201"/>
        <v>0</v>
      </c>
      <c r="P237" s="126">
        <f t="shared" si="197"/>
        <v>0</v>
      </c>
      <c r="Q237" s="6">
        <v>0</v>
      </c>
      <c r="R237" s="116">
        <f t="shared" si="198"/>
        <v>0</v>
      </c>
      <c r="S237" s="209">
        <f t="shared" si="202"/>
        <v>0</v>
      </c>
      <c r="T237" s="126">
        <f t="shared" si="199"/>
        <v>0</v>
      </c>
      <c r="U237" s="4"/>
      <c r="V237" s="155"/>
      <c r="W237" s="205"/>
      <c r="X237" s="1"/>
      <c r="Y237" s="1"/>
      <c r="Z237" s="139"/>
      <c r="AA237" s="1"/>
      <c r="AB237"/>
      <c r="AC237" s="146"/>
      <c r="AD237" s="4"/>
      <c r="AE237" s="155"/>
      <c r="AF237"/>
      <c r="AG237" s="1"/>
      <c r="AH237"/>
      <c r="AI237"/>
      <c r="AJ237"/>
      <c r="AK237"/>
      <c r="AL237"/>
      <c r="AM237"/>
      <c r="AN237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1:76" s="10" customFormat="1" x14ac:dyDescent="0.4">
      <c r="A238" s="89"/>
      <c r="B238" s="202"/>
      <c r="C238" s="228"/>
      <c r="D238" s="229">
        <f t="shared" si="193"/>
        <v>0</v>
      </c>
      <c r="E238" s="87"/>
      <c r="F238" s="88"/>
      <c r="G238" s="251"/>
      <c r="H238" s="109"/>
      <c r="I238" s="7">
        <v>0</v>
      </c>
      <c r="J238" s="116">
        <f t="shared" si="194"/>
        <v>0</v>
      </c>
      <c r="K238" s="209">
        <f t="shared" si="200"/>
        <v>0</v>
      </c>
      <c r="L238" s="126">
        <f t="shared" si="195"/>
        <v>0</v>
      </c>
      <c r="M238" s="7">
        <v>0</v>
      </c>
      <c r="N238" s="116">
        <f t="shared" si="196"/>
        <v>0</v>
      </c>
      <c r="O238" s="209">
        <f t="shared" si="201"/>
        <v>0</v>
      </c>
      <c r="P238" s="126">
        <f t="shared" si="197"/>
        <v>0</v>
      </c>
      <c r="Q238" s="6">
        <v>0</v>
      </c>
      <c r="R238" s="116">
        <f t="shared" si="198"/>
        <v>0</v>
      </c>
      <c r="S238" s="209">
        <f t="shared" si="202"/>
        <v>0</v>
      </c>
      <c r="T238" s="126">
        <f t="shared" si="199"/>
        <v>0</v>
      </c>
      <c r="U238" s="4"/>
      <c r="V238" s="155"/>
      <c r="W238" s="205"/>
      <c r="X238" s="1"/>
      <c r="Y238" s="1"/>
      <c r="Z238" s="139"/>
      <c r="AA238" s="1"/>
      <c r="AB238"/>
      <c r="AC238" s="146"/>
      <c r="AD238" s="4"/>
      <c r="AE238" s="155"/>
      <c r="AF238"/>
      <c r="AG238" s="1"/>
      <c r="AH238"/>
      <c r="AI238"/>
      <c r="AJ238"/>
      <c r="AK238"/>
      <c r="AL238"/>
      <c r="AM238"/>
      <c r="AN238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1:76" s="10" customFormat="1" x14ac:dyDescent="0.4">
      <c r="A239" s="89"/>
      <c r="B239" s="202"/>
      <c r="C239" s="228"/>
      <c r="D239" s="229">
        <f t="shared" si="193"/>
        <v>0</v>
      </c>
      <c r="E239" s="87"/>
      <c r="F239" s="88"/>
      <c r="G239" s="251"/>
      <c r="H239" s="109"/>
      <c r="I239" s="7">
        <v>0</v>
      </c>
      <c r="J239" s="116">
        <f t="shared" si="194"/>
        <v>0</v>
      </c>
      <c r="K239" s="209">
        <f t="shared" si="200"/>
        <v>0</v>
      </c>
      <c r="L239" s="126">
        <f t="shared" si="195"/>
        <v>0</v>
      </c>
      <c r="M239" s="7">
        <v>0</v>
      </c>
      <c r="N239" s="116">
        <f t="shared" si="196"/>
        <v>0</v>
      </c>
      <c r="O239" s="209">
        <f t="shared" si="201"/>
        <v>0</v>
      </c>
      <c r="P239" s="126">
        <f t="shared" si="197"/>
        <v>0</v>
      </c>
      <c r="Q239" s="6">
        <v>0</v>
      </c>
      <c r="R239" s="116">
        <f t="shared" si="198"/>
        <v>0</v>
      </c>
      <c r="S239" s="209">
        <f t="shared" si="202"/>
        <v>0</v>
      </c>
      <c r="T239" s="126">
        <f t="shared" si="199"/>
        <v>0</v>
      </c>
      <c r="U239" s="4"/>
      <c r="V239" s="155"/>
      <c r="W239" s="205"/>
      <c r="X239" s="1"/>
      <c r="Y239" s="1"/>
      <c r="Z239" s="139"/>
      <c r="AA239" s="1"/>
      <c r="AB239"/>
      <c r="AC239" s="146"/>
      <c r="AD239" s="4"/>
      <c r="AE239" s="155"/>
      <c r="AF239"/>
      <c r="AG239" s="1"/>
      <c r="AH239"/>
      <c r="AI239"/>
      <c r="AJ239"/>
      <c r="AK239"/>
      <c r="AL239"/>
      <c r="AM239"/>
      <c r="AN239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0" spans="1:76" s="10" customFormat="1" x14ac:dyDescent="0.4">
      <c r="A240" s="89"/>
      <c r="B240" s="202"/>
      <c r="C240" s="228"/>
      <c r="D240" s="229">
        <f t="shared" si="193"/>
        <v>0</v>
      </c>
      <c r="E240" s="87"/>
      <c r="F240" s="88"/>
      <c r="G240" s="251"/>
      <c r="H240" s="109"/>
      <c r="I240" s="7">
        <v>0</v>
      </c>
      <c r="J240" s="116">
        <f t="shared" si="194"/>
        <v>0</v>
      </c>
      <c r="K240" s="209">
        <f t="shared" si="200"/>
        <v>0</v>
      </c>
      <c r="L240" s="126">
        <f t="shared" si="195"/>
        <v>0</v>
      </c>
      <c r="M240" s="7">
        <v>0</v>
      </c>
      <c r="N240" s="116">
        <f t="shared" si="196"/>
        <v>0</v>
      </c>
      <c r="O240" s="209">
        <f t="shared" si="201"/>
        <v>0</v>
      </c>
      <c r="P240" s="126">
        <f t="shared" si="197"/>
        <v>0</v>
      </c>
      <c r="Q240" s="6">
        <v>0</v>
      </c>
      <c r="R240" s="116">
        <f t="shared" si="198"/>
        <v>0</v>
      </c>
      <c r="S240" s="209">
        <f t="shared" si="202"/>
        <v>0</v>
      </c>
      <c r="T240" s="126">
        <f t="shared" si="199"/>
        <v>0</v>
      </c>
      <c r="U240" s="4"/>
      <c r="V240" s="155"/>
      <c r="W240" s="205"/>
      <c r="X240" s="1"/>
      <c r="Y240" s="1"/>
      <c r="Z240" s="139"/>
      <c r="AA240" s="1"/>
      <c r="AB240"/>
      <c r="AC240" s="146"/>
      <c r="AD240" s="4"/>
      <c r="AE240" s="155"/>
      <c r="AF240"/>
      <c r="AG240" s="1"/>
      <c r="AH240"/>
      <c r="AI240"/>
      <c r="AJ240"/>
      <c r="AK240"/>
      <c r="AL240"/>
      <c r="AM240"/>
      <c r="AN240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</row>
    <row r="241" spans="1:76" s="10" customFormat="1" x14ac:dyDescent="0.4">
      <c r="A241" s="86"/>
      <c r="B241" s="202"/>
      <c r="C241" s="228"/>
      <c r="D241" s="229">
        <f t="shared" si="193"/>
        <v>0</v>
      </c>
      <c r="E241" s="87"/>
      <c r="F241" s="88"/>
      <c r="G241" s="251"/>
      <c r="H241" s="109"/>
      <c r="I241" s="7">
        <v>0</v>
      </c>
      <c r="J241" s="116">
        <f t="shared" si="194"/>
        <v>0</v>
      </c>
      <c r="K241" s="209">
        <f t="shared" si="200"/>
        <v>0</v>
      </c>
      <c r="L241" s="126">
        <f t="shared" si="195"/>
        <v>0</v>
      </c>
      <c r="M241" s="7">
        <v>0</v>
      </c>
      <c r="N241" s="116">
        <f t="shared" si="196"/>
        <v>0</v>
      </c>
      <c r="O241" s="209">
        <f t="shared" si="201"/>
        <v>0</v>
      </c>
      <c r="P241" s="126">
        <f t="shared" si="197"/>
        <v>0</v>
      </c>
      <c r="Q241" s="6">
        <v>0</v>
      </c>
      <c r="R241" s="116">
        <f t="shared" si="198"/>
        <v>0</v>
      </c>
      <c r="S241" s="209">
        <f t="shared" si="202"/>
        <v>0</v>
      </c>
      <c r="T241" s="126">
        <f t="shared" si="199"/>
        <v>0</v>
      </c>
      <c r="U241" s="4"/>
      <c r="V241" s="155"/>
      <c r="W241" s="205"/>
      <c r="X241" s="1"/>
      <c r="Y241" s="1"/>
      <c r="Z241" s="139"/>
      <c r="AA241" s="1"/>
      <c r="AB241"/>
      <c r="AC241" s="146"/>
      <c r="AD241" s="4"/>
      <c r="AE241" s="155"/>
      <c r="AF241"/>
      <c r="AG241" s="1"/>
      <c r="AH241"/>
      <c r="AI241"/>
      <c r="AJ241"/>
      <c r="AK241"/>
      <c r="AL241"/>
      <c r="AM241"/>
      <c r="AN241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1:76" s="10" customFormat="1" x14ac:dyDescent="0.4">
      <c r="A242" s="86"/>
      <c r="B242" s="202"/>
      <c r="C242" s="228"/>
      <c r="D242" s="229">
        <f t="shared" si="193"/>
        <v>0</v>
      </c>
      <c r="E242" s="87"/>
      <c r="F242" s="88"/>
      <c r="G242" s="251"/>
      <c r="H242" s="109"/>
      <c r="I242" s="7">
        <v>0</v>
      </c>
      <c r="J242" s="116">
        <f t="shared" si="194"/>
        <v>0</v>
      </c>
      <c r="K242" s="209">
        <f t="shared" si="200"/>
        <v>0</v>
      </c>
      <c r="L242" s="126">
        <f t="shared" si="195"/>
        <v>0</v>
      </c>
      <c r="M242" s="7">
        <v>0</v>
      </c>
      <c r="N242" s="116">
        <f t="shared" si="196"/>
        <v>0</v>
      </c>
      <c r="O242" s="209">
        <f t="shared" si="201"/>
        <v>0</v>
      </c>
      <c r="P242" s="126">
        <f t="shared" si="197"/>
        <v>0</v>
      </c>
      <c r="Q242" s="6">
        <v>0</v>
      </c>
      <c r="R242" s="116">
        <f t="shared" si="198"/>
        <v>0</v>
      </c>
      <c r="S242" s="209">
        <f t="shared" si="202"/>
        <v>0</v>
      </c>
      <c r="T242" s="126">
        <f t="shared" si="199"/>
        <v>0</v>
      </c>
      <c r="U242" s="4"/>
      <c r="V242" s="155"/>
      <c r="W242" s="205"/>
      <c r="X242" s="1"/>
      <c r="Y242" s="1"/>
      <c r="Z242" s="139"/>
      <c r="AA242" s="1"/>
      <c r="AB242"/>
      <c r="AC242" s="146"/>
      <c r="AD242" s="4"/>
      <c r="AE242" s="155"/>
      <c r="AF242"/>
      <c r="AG242" s="1"/>
      <c r="AH242"/>
      <c r="AI242"/>
      <c r="AJ242"/>
      <c r="AK242"/>
      <c r="AL242"/>
      <c r="AM242"/>
      <c r="AN242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1:76" s="10" customFormat="1" x14ac:dyDescent="0.4">
      <c r="A243" s="86"/>
      <c r="B243" s="202"/>
      <c r="C243" s="228"/>
      <c r="D243" s="229">
        <f t="shared" si="193"/>
        <v>0</v>
      </c>
      <c r="E243" s="87"/>
      <c r="F243" s="88"/>
      <c r="G243" s="251"/>
      <c r="H243" s="109"/>
      <c r="I243" s="7">
        <v>0</v>
      </c>
      <c r="J243" s="116">
        <f t="shared" si="194"/>
        <v>0</v>
      </c>
      <c r="K243" s="209">
        <f t="shared" si="200"/>
        <v>0</v>
      </c>
      <c r="L243" s="126">
        <f t="shared" si="195"/>
        <v>0</v>
      </c>
      <c r="M243" s="7">
        <v>0</v>
      </c>
      <c r="N243" s="116">
        <f t="shared" si="196"/>
        <v>0</v>
      </c>
      <c r="O243" s="209">
        <f t="shared" si="201"/>
        <v>0</v>
      </c>
      <c r="P243" s="126">
        <f t="shared" si="197"/>
        <v>0</v>
      </c>
      <c r="Q243" s="6">
        <v>0</v>
      </c>
      <c r="R243" s="116">
        <f t="shared" si="198"/>
        <v>0</v>
      </c>
      <c r="S243" s="209">
        <f t="shared" si="202"/>
        <v>0</v>
      </c>
      <c r="T243" s="126">
        <f t="shared" si="199"/>
        <v>0</v>
      </c>
      <c r="U243" s="4"/>
      <c r="V243" s="155"/>
      <c r="W243" s="205"/>
      <c r="X243" s="1"/>
      <c r="Y243" s="1"/>
      <c r="Z243" s="139"/>
      <c r="AA243" s="1"/>
      <c r="AB243"/>
      <c r="AC243" s="146"/>
      <c r="AD243" s="4"/>
      <c r="AE243" s="155"/>
      <c r="AF243"/>
      <c r="AG243" s="1"/>
      <c r="AH243"/>
      <c r="AI243"/>
      <c r="AJ243"/>
      <c r="AK243"/>
      <c r="AL243"/>
      <c r="AM243"/>
      <c r="AN24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4" spans="1:76" s="10" customFormat="1" ht="15" thickBot="1" x14ac:dyDescent="0.45">
      <c r="A244" s="86"/>
      <c r="B244" s="202"/>
      <c r="C244" s="228"/>
      <c r="D244" s="229">
        <f t="shared" si="193"/>
        <v>0</v>
      </c>
      <c r="E244" s="87"/>
      <c r="F244" s="88"/>
      <c r="G244" s="252"/>
      <c r="H244" s="109"/>
      <c r="I244" s="7">
        <v>0</v>
      </c>
      <c r="J244" s="116">
        <f t="shared" si="194"/>
        <v>0</v>
      </c>
      <c r="K244" s="209">
        <f t="shared" si="200"/>
        <v>0</v>
      </c>
      <c r="L244" s="126">
        <f t="shared" si="195"/>
        <v>0</v>
      </c>
      <c r="M244" s="7">
        <v>0</v>
      </c>
      <c r="N244" s="116">
        <f t="shared" si="196"/>
        <v>0</v>
      </c>
      <c r="O244" s="209">
        <f t="shared" si="201"/>
        <v>0</v>
      </c>
      <c r="P244" s="126">
        <f t="shared" si="197"/>
        <v>0</v>
      </c>
      <c r="Q244" s="6">
        <v>0</v>
      </c>
      <c r="R244" s="116">
        <f t="shared" si="198"/>
        <v>0</v>
      </c>
      <c r="S244" s="209">
        <f t="shared" si="202"/>
        <v>0</v>
      </c>
      <c r="T244" s="126">
        <f t="shared" si="199"/>
        <v>0</v>
      </c>
      <c r="U244" s="4"/>
      <c r="V244" s="155"/>
      <c r="W244" s="205"/>
      <c r="X244" s="1"/>
      <c r="Y244" s="1"/>
      <c r="Z244" s="139"/>
      <c r="AA244" s="1"/>
      <c r="AB244"/>
      <c r="AC244" s="146"/>
      <c r="AD244" s="4"/>
      <c r="AE244" s="155"/>
      <c r="AF244"/>
      <c r="AG244" s="1"/>
      <c r="AH244"/>
      <c r="AI244"/>
      <c r="AJ244"/>
      <c r="AK244"/>
      <c r="AL244"/>
      <c r="AM244"/>
      <c r="AN244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5" spans="1:76" x14ac:dyDescent="0.4">
      <c r="J245" s="111"/>
      <c r="N245" s="117"/>
      <c r="R245" s="117"/>
      <c r="AE245" s="155"/>
      <c r="AF245"/>
      <c r="AG245" s="1"/>
      <c r="AH245"/>
      <c r="AI245"/>
      <c r="AJ245"/>
    </row>
    <row r="246" spans="1:76" x14ac:dyDescent="0.4">
      <c r="F246" s="4"/>
      <c r="G246" s="3"/>
      <c r="H246" s="4"/>
      <c r="I246" s="4"/>
      <c r="J246" s="3"/>
      <c r="K246"/>
      <c r="L246"/>
      <c r="M246" s="4"/>
      <c r="O246"/>
      <c r="P246"/>
      <c r="Q246" s="4"/>
      <c r="S246"/>
      <c r="T246"/>
      <c r="W246" s="1"/>
      <c r="Z246" s="1"/>
      <c r="AC246" s="4"/>
      <c r="AE246" s="155"/>
      <c r="AF246"/>
      <c r="AG246" s="1"/>
      <c r="AH246"/>
      <c r="AI246"/>
      <c r="AJ246"/>
    </row>
    <row r="247" spans="1:76" x14ac:dyDescent="0.4">
      <c r="F247" s="4"/>
      <c r="G247" s="3"/>
      <c r="H247" s="4"/>
      <c r="I247" s="4"/>
      <c r="J247" s="3"/>
      <c r="K247"/>
      <c r="L247"/>
      <c r="M247" s="4"/>
      <c r="O247"/>
      <c r="P247"/>
      <c r="Q247" s="4"/>
      <c r="S247"/>
      <c r="T247"/>
      <c r="W247" s="1"/>
      <c r="Z247" s="1"/>
      <c r="AC247" s="4"/>
      <c r="AE247" s="155"/>
      <c r="AF247"/>
      <c r="AG247" s="1"/>
      <c r="AH247"/>
      <c r="AI247"/>
      <c r="AJ247"/>
    </row>
    <row r="248" spans="1:76" x14ac:dyDescent="0.4">
      <c r="F248" s="4"/>
      <c r="G248" s="3"/>
      <c r="H248" s="4"/>
      <c r="I248" s="4"/>
      <c r="J248" s="3"/>
      <c r="K248"/>
      <c r="L248"/>
      <c r="M248" s="4"/>
      <c r="O248"/>
      <c r="P248"/>
      <c r="Q248" s="4"/>
      <c r="S248"/>
      <c r="T248"/>
      <c r="W248" s="1"/>
      <c r="Z248" s="1"/>
      <c r="AC248" s="4"/>
      <c r="AE248" s="155"/>
      <c r="AF248"/>
      <c r="AG248" s="1"/>
      <c r="AH248"/>
      <c r="AI248"/>
      <c r="AJ248"/>
    </row>
    <row r="249" spans="1:76" x14ac:dyDescent="0.4">
      <c r="F249" s="4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V249" s="4"/>
      <c r="W249" s="4"/>
      <c r="X249" s="4"/>
      <c r="Y249" s="4"/>
      <c r="Z249" s="4"/>
      <c r="AA249" s="4"/>
      <c r="AB249" s="4"/>
      <c r="AC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</row>
    <row r="250" spans="1:76" x14ac:dyDescent="0.4">
      <c r="F250" s="4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V250" s="4"/>
      <c r="W250" s="4"/>
      <c r="X250" s="4"/>
      <c r="Y250" s="4"/>
      <c r="Z250" s="4"/>
      <c r="AA250" s="4"/>
      <c r="AB250" s="4"/>
      <c r="AC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</row>
    <row r="251" spans="1:76" x14ac:dyDescent="0.4">
      <c r="F251" s="4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V251" s="4"/>
      <c r="W251" s="4"/>
      <c r="X251" s="4"/>
      <c r="Y251" s="4"/>
      <c r="Z251" s="4"/>
      <c r="AA251" s="4"/>
      <c r="AB251" s="4"/>
      <c r="AC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</row>
    <row r="252" spans="1:76" x14ac:dyDescent="0.4">
      <c r="F252" s="4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V252" s="4"/>
      <c r="W252" s="4"/>
      <c r="X252" s="4"/>
      <c r="Y252" s="4"/>
      <c r="Z252" s="4"/>
      <c r="AA252" s="4"/>
      <c r="AB252" s="4"/>
      <c r="AC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</row>
    <row r="253" spans="1:76" x14ac:dyDescent="0.4">
      <c r="F253" s="4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V253" s="4"/>
      <c r="W253" s="4"/>
      <c r="X253" s="4"/>
      <c r="Y253" s="4"/>
      <c r="Z253" s="4"/>
      <c r="AA253" s="4"/>
      <c r="AB253" s="4"/>
      <c r="AC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</row>
    <row r="254" spans="1:76" x14ac:dyDescent="0.4">
      <c r="F254" s="4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V254" s="4"/>
      <c r="W254" s="4"/>
      <c r="X254" s="4"/>
      <c r="Y254" s="4"/>
      <c r="Z254" s="4"/>
      <c r="AA254" s="4"/>
      <c r="AB254" s="4"/>
      <c r="AC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</row>
    <row r="255" spans="1:76" x14ac:dyDescent="0.4">
      <c r="F255" s="4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V255" s="4"/>
      <c r="W255" s="4"/>
      <c r="X255" s="4"/>
      <c r="Y255" s="4"/>
      <c r="Z255" s="4"/>
      <c r="AA255" s="4"/>
      <c r="AB255" s="4"/>
      <c r="AC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</row>
    <row r="256" spans="1:76" x14ac:dyDescent="0.4">
      <c r="F256" s="4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V256" s="4"/>
      <c r="W256" s="4"/>
      <c r="X256" s="4"/>
      <c r="Y256" s="4"/>
      <c r="Z256" s="4"/>
      <c r="AA256" s="4"/>
      <c r="AB256" s="4"/>
      <c r="AC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</row>
    <row r="257" spans="6:76" x14ac:dyDescent="0.4">
      <c r="F257" s="4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V257" s="4"/>
      <c r="W257" s="4"/>
      <c r="X257" s="4"/>
      <c r="Y257" s="4"/>
      <c r="Z257" s="4"/>
      <c r="AA257" s="4"/>
      <c r="AB257" s="4"/>
      <c r="AC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</row>
    <row r="258" spans="6:76" x14ac:dyDescent="0.4">
      <c r="F258" s="4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V258" s="4"/>
      <c r="W258" s="4"/>
      <c r="X258" s="4"/>
      <c r="Y258" s="4"/>
      <c r="Z258" s="4"/>
      <c r="AA258" s="4"/>
      <c r="AB258" s="4"/>
      <c r="AC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</row>
    <row r="259" spans="6:76" x14ac:dyDescent="0.4">
      <c r="F259" s="4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V259" s="4"/>
      <c r="W259" s="4"/>
      <c r="X259" s="4"/>
      <c r="Y259" s="4"/>
      <c r="Z259" s="4"/>
      <c r="AA259" s="4"/>
      <c r="AB259" s="4"/>
      <c r="AC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</row>
    <row r="260" spans="6:76" x14ac:dyDescent="0.4">
      <c r="F260" s="4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V260" s="4"/>
      <c r="W260" s="4"/>
      <c r="X260" s="4"/>
      <c r="Y260" s="4"/>
      <c r="Z260" s="4"/>
      <c r="AA260" s="4"/>
      <c r="AB260" s="4"/>
      <c r="AC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</row>
    <row r="261" spans="6:76" x14ac:dyDescent="0.4">
      <c r="F261" s="4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V261" s="4"/>
      <c r="W261" s="4"/>
      <c r="X261" s="4"/>
      <c r="Y261" s="4"/>
      <c r="Z261" s="4"/>
      <c r="AA261" s="4"/>
      <c r="AB261" s="4"/>
      <c r="AC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</row>
    <row r="262" spans="6:76" x14ac:dyDescent="0.4">
      <c r="F262" s="4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V262" s="4"/>
      <c r="W262" s="4"/>
      <c r="X262" s="4"/>
      <c r="Y262" s="4"/>
      <c r="Z262" s="4"/>
      <c r="AA262" s="4"/>
      <c r="AB262" s="4"/>
      <c r="AC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</row>
    <row r="263" spans="6:76" x14ac:dyDescent="0.4">
      <c r="F263" s="4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V263" s="4"/>
      <c r="W263" s="4"/>
      <c r="X263" s="4"/>
      <c r="Y263" s="4"/>
      <c r="Z263" s="4"/>
      <c r="AA263" s="4"/>
      <c r="AB263" s="4"/>
      <c r="AC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</row>
    <row r="264" spans="6:76" x14ac:dyDescent="0.4">
      <c r="F264" s="4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V264" s="4"/>
      <c r="W264" s="4"/>
      <c r="X264" s="4"/>
      <c r="Y264" s="4"/>
      <c r="Z264" s="4"/>
      <c r="AA264" s="4"/>
      <c r="AB264" s="4"/>
      <c r="AC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</row>
    <row r="265" spans="6:76" x14ac:dyDescent="0.4">
      <c r="F265" s="4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V265" s="4"/>
      <c r="W265" s="4"/>
      <c r="X265" s="4"/>
      <c r="Y265" s="4"/>
      <c r="Z265" s="4"/>
      <c r="AA265" s="4"/>
      <c r="AB265" s="4"/>
      <c r="AC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</row>
    <row r="266" spans="6:76" x14ac:dyDescent="0.4">
      <c r="F266" s="4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V266" s="4"/>
      <c r="W266" s="4"/>
      <c r="X266" s="4"/>
      <c r="Y266" s="4"/>
      <c r="Z266" s="4"/>
      <c r="AA266" s="4"/>
      <c r="AB266" s="4"/>
      <c r="AC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</row>
    <row r="267" spans="6:76" x14ac:dyDescent="0.4">
      <c r="F267" s="4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V267" s="4"/>
      <c r="W267" s="4"/>
      <c r="X267" s="4"/>
      <c r="Y267" s="4"/>
      <c r="Z267" s="4"/>
      <c r="AA267" s="4"/>
      <c r="AB267" s="4"/>
      <c r="AC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</row>
    <row r="268" spans="6:76" x14ac:dyDescent="0.4">
      <c r="F268" s="4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V268" s="4"/>
      <c r="W268" s="4"/>
      <c r="X268" s="4"/>
      <c r="Y268" s="4"/>
      <c r="Z268" s="4"/>
      <c r="AA268" s="4"/>
      <c r="AB268" s="4"/>
      <c r="AC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</row>
    <row r="269" spans="6:76" x14ac:dyDescent="0.4">
      <c r="F269" s="4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V269" s="4"/>
      <c r="W269" s="4"/>
      <c r="X269" s="4"/>
      <c r="Y269" s="4"/>
      <c r="Z269" s="4"/>
      <c r="AA269" s="4"/>
      <c r="AB269" s="4"/>
      <c r="AC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</row>
    <row r="270" spans="6:76" x14ac:dyDescent="0.4">
      <c r="F270" s="4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V270" s="4"/>
      <c r="W270" s="4"/>
      <c r="X270" s="4"/>
      <c r="Y270" s="4"/>
      <c r="Z270" s="4"/>
      <c r="AA270" s="4"/>
      <c r="AB270" s="4"/>
      <c r="AC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</row>
    <row r="271" spans="6:76" x14ac:dyDescent="0.4">
      <c r="F271" s="4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V271" s="4"/>
      <c r="W271" s="4"/>
      <c r="X271" s="4"/>
      <c r="Y271" s="4"/>
      <c r="Z271" s="4"/>
      <c r="AA271" s="4"/>
      <c r="AB271" s="4"/>
      <c r="AC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</row>
    <row r="272" spans="6:76" x14ac:dyDescent="0.4">
      <c r="F272" s="4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V272" s="4"/>
      <c r="W272" s="4"/>
      <c r="X272" s="4"/>
      <c r="Y272" s="4"/>
      <c r="Z272" s="4"/>
      <c r="AA272" s="4"/>
      <c r="AB272" s="4"/>
      <c r="AC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</row>
    <row r="273" spans="6:76" x14ac:dyDescent="0.4">
      <c r="F273" s="4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V273" s="4"/>
      <c r="W273" s="4"/>
      <c r="X273" s="4"/>
      <c r="Y273" s="4"/>
      <c r="Z273" s="4"/>
      <c r="AA273" s="4"/>
      <c r="AB273" s="4"/>
      <c r="AC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</row>
    <row r="274" spans="6:76" x14ac:dyDescent="0.4">
      <c r="F274" s="4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V274" s="4"/>
      <c r="W274" s="4"/>
      <c r="X274" s="4"/>
      <c r="Y274" s="4"/>
      <c r="Z274" s="4"/>
      <c r="AA274" s="4"/>
      <c r="AB274" s="4"/>
      <c r="AC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</row>
    <row r="275" spans="6:76" x14ac:dyDescent="0.4">
      <c r="F275" s="4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V275" s="4"/>
      <c r="W275" s="4"/>
      <c r="X275" s="4"/>
      <c r="Y275" s="4"/>
      <c r="Z275" s="4"/>
      <c r="AA275" s="4"/>
      <c r="AB275" s="4"/>
      <c r="AC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</row>
    <row r="276" spans="6:76" x14ac:dyDescent="0.4">
      <c r="F276" s="4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V276" s="4"/>
      <c r="W276" s="4"/>
      <c r="X276" s="4"/>
      <c r="Y276" s="4"/>
      <c r="Z276" s="4"/>
      <c r="AA276" s="4"/>
      <c r="AB276" s="4"/>
      <c r="AC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</row>
    <row r="277" spans="6:76" x14ac:dyDescent="0.4">
      <c r="F277" s="4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V277" s="4"/>
      <c r="W277" s="4"/>
      <c r="X277" s="4"/>
      <c r="Y277" s="4"/>
      <c r="Z277" s="4"/>
      <c r="AA277" s="4"/>
      <c r="AB277" s="4"/>
      <c r="AC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</row>
    <row r="278" spans="6:76" x14ac:dyDescent="0.4">
      <c r="F278" s="4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V278" s="4"/>
      <c r="W278" s="4"/>
      <c r="X278" s="4"/>
      <c r="Y278" s="4"/>
      <c r="Z278" s="4"/>
      <c r="AA278" s="4"/>
      <c r="AB278" s="4"/>
      <c r="AC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</row>
    <row r="279" spans="6:76" x14ac:dyDescent="0.4">
      <c r="F279" s="4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V279" s="4"/>
      <c r="W279" s="4"/>
      <c r="X279" s="4"/>
      <c r="Y279" s="4"/>
      <c r="Z279" s="4"/>
      <c r="AA279" s="4"/>
      <c r="AB279" s="4"/>
      <c r="AC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</row>
    <row r="280" spans="6:76" x14ac:dyDescent="0.4">
      <c r="F280" s="4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V280" s="4"/>
      <c r="W280" s="4"/>
      <c r="X280" s="4"/>
      <c r="Y280" s="4"/>
      <c r="Z280" s="4"/>
      <c r="AA280" s="4"/>
      <c r="AB280" s="4"/>
      <c r="AC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</row>
    <row r="281" spans="6:76" x14ac:dyDescent="0.4">
      <c r="F281" s="4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V281" s="4"/>
      <c r="W281" s="4"/>
      <c r="X281" s="4"/>
      <c r="Y281" s="4"/>
      <c r="Z281" s="4"/>
      <c r="AA281" s="4"/>
      <c r="AB281" s="4"/>
      <c r="AC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</row>
    <row r="282" spans="6:76" x14ac:dyDescent="0.4">
      <c r="F282" s="4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V282" s="4"/>
      <c r="W282" s="4"/>
      <c r="X282" s="4"/>
      <c r="Y282" s="4"/>
      <c r="Z282" s="4"/>
      <c r="AA282" s="4"/>
      <c r="AB282" s="4"/>
      <c r="AC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</row>
    <row r="283" spans="6:76" x14ac:dyDescent="0.4">
      <c r="F283" s="4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V283" s="4"/>
      <c r="W283" s="4"/>
      <c r="X283" s="4"/>
      <c r="Y283" s="4"/>
      <c r="Z283" s="4"/>
      <c r="AA283" s="4"/>
      <c r="AB283" s="4"/>
      <c r="AC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</row>
    <row r="284" spans="6:76" x14ac:dyDescent="0.4">
      <c r="F284" s="4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V284" s="4"/>
      <c r="W284" s="4"/>
      <c r="X284" s="4"/>
      <c r="Y284" s="4"/>
      <c r="Z284" s="4"/>
      <c r="AA284" s="4"/>
      <c r="AB284" s="4"/>
      <c r="AC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</row>
    <row r="285" spans="6:76" x14ac:dyDescent="0.4">
      <c r="F285" s="4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V285" s="4"/>
      <c r="W285" s="4"/>
      <c r="X285" s="4"/>
      <c r="Y285" s="4"/>
      <c r="Z285" s="4"/>
      <c r="AA285" s="4"/>
      <c r="AB285" s="4"/>
      <c r="AC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</row>
    <row r="286" spans="6:76" x14ac:dyDescent="0.4">
      <c r="F286" s="4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V286" s="4"/>
      <c r="W286" s="4"/>
      <c r="X286" s="4"/>
      <c r="Y286" s="4"/>
      <c r="Z286" s="4"/>
      <c r="AA286" s="4"/>
      <c r="AB286" s="4"/>
      <c r="AC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</row>
    <row r="287" spans="6:76" x14ac:dyDescent="0.4">
      <c r="F287" s="4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V287" s="4"/>
      <c r="W287" s="4"/>
      <c r="X287" s="4"/>
      <c r="Y287" s="4"/>
      <c r="Z287" s="4"/>
      <c r="AA287" s="4"/>
      <c r="AB287" s="4"/>
      <c r="AC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</row>
    <row r="288" spans="6:76" x14ac:dyDescent="0.4">
      <c r="F288" s="4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V288" s="4"/>
      <c r="W288" s="4"/>
      <c r="X288" s="4"/>
      <c r="Y288" s="4"/>
      <c r="Z288" s="4"/>
      <c r="AA288" s="4"/>
      <c r="AB288" s="4"/>
      <c r="AC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</row>
    <row r="289" spans="6:76" x14ac:dyDescent="0.4">
      <c r="F289" s="4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V289" s="4"/>
      <c r="W289" s="4"/>
      <c r="X289" s="4"/>
      <c r="Y289" s="4"/>
      <c r="Z289" s="4"/>
      <c r="AA289" s="4"/>
      <c r="AB289" s="4"/>
      <c r="AC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</row>
    <row r="290" spans="6:76" x14ac:dyDescent="0.4">
      <c r="F290" s="4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V290" s="4"/>
      <c r="W290" s="4"/>
      <c r="X290" s="4"/>
      <c r="Y290" s="4"/>
      <c r="Z290" s="4"/>
      <c r="AA290" s="4"/>
      <c r="AB290" s="4"/>
      <c r="AC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</row>
    <row r="291" spans="6:76" x14ac:dyDescent="0.4">
      <c r="F291" s="4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V291" s="4"/>
      <c r="W291" s="4"/>
      <c r="X291" s="4"/>
      <c r="Y291" s="4"/>
      <c r="Z291" s="4"/>
      <c r="AA291" s="4"/>
      <c r="AB291" s="4"/>
      <c r="AC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</row>
    <row r="292" spans="6:76" x14ac:dyDescent="0.4">
      <c r="F292" s="4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V292" s="4"/>
      <c r="W292" s="4"/>
      <c r="X292" s="4"/>
      <c r="Y292" s="4"/>
      <c r="Z292" s="4"/>
      <c r="AA292" s="4"/>
      <c r="AB292" s="4"/>
      <c r="AC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</row>
    <row r="293" spans="6:76" x14ac:dyDescent="0.4">
      <c r="F293" s="4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V293" s="4"/>
      <c r="W293" s="4"/>
      <c r="X293" s="4"/>
      <c r="Y293" s="4"/>
      <c r="Z293" s="4"/>
      <c r="AA293" s="4"/>
      <c r="AB293" s="4"/>
      <c r="AC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</row>
    <row r="294" spans="6:76" x14ac:dyDescent="0.4">
      <c r="F294" s="4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V294" s="4"/>
      <c r="W294" s="4"/>
      <c r="X294" s="4"/>
      <c r="Y294" s="4"/>
      <c r="Z294" s="4"/>
      <c r="AA294" s="4"/>
      <c r="AB294" s="4"/>
      <c r="AC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</row>
    <row r="295" spans="6:76" x14ac:dyDescent="0.4">
      <c r="F295" s="4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V295" s="4"/>
      <c r="W295" s="4"/>
      <c r="X295" s="4"/>
      <c r="Y295" s="4"/>
      <c r="Z295" s="4"/>
      <c r="AA295" s="4"/>
      <c r="AB295" s="4"/>
      <c r="AC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</row>
    <row r="296" spans="6:76" x14ac:dyDescent="0.4">
      <c r="F296" s="4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V296" s="4"/>
      <c r="W296" s="4"/>
      <c r="X296" s="4"/>
      <c r="Y296" s="4"/>
      <c r="Z296" s="4"/>
      <c r="AA296" s="4"/>
      <c r="AB296" s="4"/>
      <c r="AC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</row>
    <row r="297" spans="6:76" x14ac:dyDescent="0.4">
      <c r="F297" s="4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V297" s="4"/>
      <c r="W297" s="4"/>
      <c r="X297" s="4"/>
      <c r="Y297" s="4"/>
      <c r="Z297" s="4"/>
      <c r="AA297" s="4"/>
      <c r="AB297" s="4"/>
      <c r="AC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</row>
    <row r="298" spans="6:76" x14ac:dyDescent="0.4">
      <c r="F298" s="4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V298" s="4"/>
      <c r="W298" s="4"/>
      <c r="X298" s="4"/>
      <c r="Y298" s="4"/>
      <c r="Z298" s="4"/>
      <c r="AA298" s="4"/>
      <c r="AB298" s="4"/>
      <c r="AC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</row>
    <row r="299" spans="6:76" x14ac:dyDescent="0.4">
      <c r="F299" s="4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V299" s="4"/>
      <c r="W299" s="4"/>
      <c r="X299" s="4"/>
      <c r="Y299" s="4"/>
      <c r="Z299" s="4"/>
      <c r="AA299" s="4"/>
      <c r="AB299" s="4"/>
      <c r="AC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</row>
    <row r="300" spans="6:76" x14ac:dyDescent="0.4">
      <c r="F300" s="4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V300" s="4"/>
      <c r="W300" s="4"/>
      <c r="X300" s="4"/>
      <c r="Y300" s="4"/>
      <c r="Z300" s="4"/>
      <c r="AA300" s="4"/>
      <c r="AB300" s="4"/>
      <c r="AC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</row>
    <row r="301" spans="6:76" x14ac:dyDescent="0.4">
      <c r="F301" s="4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V301" s="4"/>
      <c r="W301" s="4"/>
      <c r="X301" s="4"/>
      <c r="Y301" s="4"/>
      <c r="Z301" s="4"/>
      <c r="AA301" s="4"/>
      <c r="AB301" s="4"/>
      <c r="AC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</row>
    <row r="302" spans="6:76" x14ac:dyDescent="0.4">
      <c r="F302" s="4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V302" s="4"/>
      <c r="W302" s="4"/>
      <c r="X302" s="4"/>
      <c r="Y302" s="4"/>
      <c r="Z302" s="4"/>
      <c r="AA302" s="4"/>
      <c r="AB302" s="4"/>
      <c r="AC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</row>
    <row r="303" spans="6:76" x14ac:dyDescent="0.4">
      <c r="F303" s="4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V303" s="4"/>
      <c r="W303" s="4"/>
      <c r="X303" s="4"/>
      <c r="Y303" s="4"/>
      <c r="Z303" s="4"/>
      <c r="AA303" s="4"/>
      <c r="AB303" s="4"/>
      <c r="AC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</row>
    <row r="304" spans="6:76" x14ac:dyDescent="0.4">
      <c r="F304" s="4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V304" s="4"/>
      <c r="W304" s="4"/>
      <c r="X304" s="4"/>
      <c r="Y304" s="4"/>
      <c r="Z304" s="4"/>
      <c r="AA304" s="4"/>
      <c r="AB304" s="4"/>
      <c r="AC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</row>
    <row r="305" spans="6:76" x14ac:dyDescent="0.4">
      <c r="F305" s="4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V305" s="4"/>
      <c r="W305" s="4"/>
      <c r="X305" s="4"/>
      <c r="Y305" s="4"/>
      <c r="Z305" s="4"/>
      <c r="AA305" s="4"/>
      <c r="AB305" s="4"/>
      <c r="AC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</row>
    <row r="306" spans="6:76" x14ac:dyDescent="0.4">
      <c r="F306" s="4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V306" s="4"/>
      <c r="W306" s="4"/>
      <c r="X306" s="4"/>
      <c r="Y306" s="4"/>
      <c r="Z306" s="4"/>
      <c r="AA306" s="4"/>
      <c r="AB306" s="4"/>
      <c r="AC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</row>
    <row r="307" spans="6:76" x14ac:dyDescent="0.4">
      <c r="F307" s="4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V307" s="4"/>
      <c r="W307" s="4"/>
      <c r="X307" s="4"/>
      <c r="Y307" s="4"/>
      <c r="Z307" s="4"/>
      <c r="AA307" s="4"/>
      <c r="AB307" s="4"/>
      <c r="AC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</row>
    <row r="308" spans="6:76" x14ac:dyDescent="0.4">
      <c r="F308" s="4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V308" s="4"/>
      <c r="W308" s="4"/>
      <c r="X308" s="4"/>
      <c r="Y308" s="4"/>
      <c r="Z308" s="4"/>
      <c r="AA308" s="4"/>
      <c r="AB308" s="4"/>
      <c r="AC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</row>
    <row r="309" spans="6:76" x14ac:dyDescent="0.4">
      <c r="F309" s="4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V309" s="4"/>
      <c r="W309" s="4"/>
      <c r="X309" s="4"/>
      <c r="Y309" s="4"/>
      <c r="Z309" s="4"/>
      <c r="AA309" s="4"/>
      <c r="AB309" s="4"/>
      <c r="AC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</row>
    <row r="310" spans="6:76" x14ac:dyDescent="0.4">
      <c r="F310" s="4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V310" s="4"/>
      <c r="W310" s="4"/>
      <c r="X310" s="4"/>
      <c r="Y310" s="4"/>
      <c r="Z310" s="4"/>
      <c r="AA310" s="4"/>
      <c r="AB310" s="4"/>
      <c r="AC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</row>
    <row r="311" spans="6:76" x14ac:dyDescent="0.4">
      <c r="F311" s="4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V311" s="4"/>
      <c r="W311" s="4"/>
      <c r="X311" s="4"/>
      <c r="Y311" s="4"/>
      <c r="Z311" s="4"/>
      <c r="AA311" s="4"/>
      <c r="AB311" s="4"/>
      <c r="AC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</row>
    <row r="312" spans="6:76" x14ac:dyDescent="0.4">
      <c r="F312" s="4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V312" s="4"/>
      <c r="W312" s="4"/>
      <c r="X312" s="4"/>
      <c r="Y312" s="4"/>
      <c r="Z312" s="4"/>
      <c r="AA312" s="4"/>
      <c r="AB312" s="4"/>
      <c r="AC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</row>
    <row r="313" spans="6:76" x14ac:dyDescent="0.4">
      <c r="F313" s="4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V313" s="4"/>
      <c r="W313" s="4"/>
      <c r="X313" s="4"/>
      <c r="Y313" s="4"/>
      <c r="Z313" s="4"/>
      <c r="AA313" s="4"/>
      <c r="AB313" s="4"/>
      <c r="AC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</row>
    <row r="314" spans="6:76" x14ac:dyDescent="0.4">
      <c r="F314" s="4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V314" s="4"/>
      <c r="W314" s="4"/>
      <c r="X314" s="4"/>
      <c r="Y314" s="4"/>
      <c r="Z314" s="4"/>
      <c r="AA314" s="4"/>
      <c r="AB314" s="4"/>
      <c r="AC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</row>
    <row r="315" spans="6:76" x14ac:dyDescent="0.4">
      <c r="F315" s="4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V315" s="4"/>
      <c r="W315" s="4"/>
      <c r="X315" s="4"/>
      <c r="Y315" s="4"/>
      <c r="Z315" s="4"/>
      <c r="AA315" s="4"/>
      <c r="AB315" s="4"/>
      <c r="AC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</row>
    <row r="316" spans="6:76" x14ac:dyDescent="0.4">
      <c r="F316" s="4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V316" s="4"/>
      <c r="W316" s="4"/>
      <c r="X316" s="4"/>
      <c r="Y316" s="4"/>
      <c r="Z316" s="4"/>
      <c r="AA316" s="4"/>
      <c r="AB316" s="4"/>
      <c r="AC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</row>
    <row r="317" spans="6:76" x14ac:dyDescent="0.4">
      <c r="F317" s="4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V317" s="4"/>
      <c r="W317" s="4"/>
      <c r="X317" s="4"/>
      <c r="Y317" s="4"/>
      <c r="Z317" s="4"/>
      <c r="AA317" s="4"/>
      <c r="AB317" s="4"/>
      <c r="AC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</row>
    <row r="318" spans="6:76" x14ac:dyDescent="0.4">
      <c r="F318" s="4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V318" s="4"/>
      <c r="W318" s="4"/>
      <c r="X318" s="4"/>
      <c r="Y318" s="4"/>
      <c r="Z318" s="4"/>
      <c r="AA318" s="4"/>
      <c r="AB318" s="4"/>
      <c r="AC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</row>
    <row r="319" spans="6:76" x14ac:dyDescent="0.4">
      <c r="F319" s="4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V319" s="4"/>
      <c r="W319" s="4"/>
      <c r="X319" s="4"/>
      <c r="Y319" s="4"/>
      <c r="Z319" s="4"/>
      <c r="AA319" s="4"/>
      <c r="AB319" s="4"/>
      <c r="AC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</row>
    <row r="320" spans="6:76" x14ac:dyDescent="0.4">
      <c r="F320" s="4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V320" s="4"/>
      <c r="W320" s="4"/>
      <c r="X320" s="4"/>
      <c r="Y320" s="4"/>
      <c r="Z320" s="4"/>
      <c r="AA320" s="4"/>
      <c r="AB320" s="4"/>
      <c r="AC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</row>
    <row r="321" spans="6:76" x14ac:dyDescent="0.4">
      <c r="F321" s="4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V321" s="4"/>
      <c r="W321" s="4"/>
      <c r="X321" s="4"/>
      <c r="Y321" s="4"/>
      <c r="Z321" s="4"/>
      <c r="AA321" s="4"/>
      <c r="AB321" s="4"/>
      <c r="AC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</row>
    <row r="322" spans="6:76" x14ac:dyDescent="0.4">
      <c r="F322" s="4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V322" s="4"/>
      <c r="W322" s="4"/>
      <c r="X322" s="4"/>
      <c r="Y322" s="4"/>
      <c r="Z322" s="4"/>
      <c r="AA322" s="4"/>
      <c r="AB322" s="4"/>
      <c r="AC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</row>
    <row r="323" spans="6:76" x14ac:dyDescent="0.4">
      <c r="F323" s="4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V323" s="4"/>
      <c r="W323" s="4"/>
      <c r="X323" s="4"/>
      <c r="Y323" s="4"/>
      <c r="Z323" s="4"/>
      <c r="AA323" s="4"/>
      <c r="AB323" s="4"/>
      <c r="AC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</row>
    <row r="324" spans="6:76" x14ac:dyDescent="0.4">
      <c r="F324" s="4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V324" s="4"/>
      <c r="W324" s="4"/>
      <c r="X324" s="4"/>
      <c r="Y324" s="4"/>
      <c r="Z324" s="4"/>
      <c r="AA324" s="4"/>
      <c r="AB324" s="4"/>
      <c r="AC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</row>
    <row r="325" spans="6:76" x14ac:dyDescent="0.4">
      <c r="F325" s="4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V325" s="4"/>
      <c r="W325" s="4"/>
      <c r="X325" s="4"/>
      <c r="Y325" s="4"/>
      <c r="Z325" s="4"/>
      <c r="AA325" s="4"/>
      <c r="AB325" s="4"/>
      <c r="AC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</row>
    <row r="326" spans="6:76" x14ac:dyDescent="0.4">
      <c r="F326" s="4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V326" s="4"/>
      <c r="W326" s="4"/>
      <c r="X326" s="4"/>
      <c r="Y326" s="4"/>
      <c r="Z326" s="4"/>
      <c r="AA326" s="4"/>
      <c r="AB326" s="4"/>
      <c r="AC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</row>
    <row r="327" spans="6:76" x14ac:dyDescent="0.4">
      <c r="F327" s="4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V327" s="4"/>
      <c r="W327" s="4"/>
      <c r="X327" s="4"/>
      <c r="Y327" s="4"/>
      <c r="Z327" s="4"/>
      <c r="AA327" s="4"/>
      <c r="AB327" s="4"/>
      <c r="AC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</row>
    <row r="328" spans="6:76" x14ac:dyDescent="0.4">
      <c r="F328" s="4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V328" s="4"/>
      <c r="W328" s="4"/>
      <c r="X328" s="4"/>
      <c r="Y328" s="4"/>
      <c r="Z328" s="4"/>
      <c r="AA328" s="4"/>
      <c r="AB328" s="4"/>
      <c r="AC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</row>
    <row r="329" spans="6:76" x14ac:dyDescent="0.4">
      <c r="F329" s="4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V329" s="4"/>
      <c r="W329" s="4"/>
      <c r="X329" s="4"/>
      <c r="Y329" s="4"/>
      <c r="Z329" s="4"/>
      <c r="AA329" s="4"/>
      <c r="AB329" s="4"/>
      <c r="AC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</row>
    <row r="330" spans="6:76" x14ac:dyDescent="0.4">
      <c r="F330" s="4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V330" s="4"/>
      <c r="W330" s="4"/>
      <c r="X330" s="4"/>
      <c r="Y330" s="4"/>
      <c r="Z330" s="4"/>
      <c r="AA330" s="4"/>
      <c r="AB330" s="4"/>
      <c r="AC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</row>
    <row r="331" spans="6:76" x14ac:dyDescent="0.4">
      <c r="F331" s="4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V331" s="4"/>
      <c r="W331" s="4"/>
      <c r="X331" s="4"/>
      <c r="Y331" s="4"/>
      <c r="Z331" s="4"/>
      <c r="AA331" s="4"/>
      <c r="AB331" s="4"/>
      <c r="AC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</row>
    <row r="332" spans="6:76" x14ac:dyDescent="0.4">
      <c r="F332" s="4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V332" s="4"/>
      <c r="W332" s="4"/>
      <c r="X332" s="4"/>
      <c r="Y332" s="4"/>
      <c r="Z332" s="4"/>
      <c r="AA332" s="4"/>
      <c r="AB332" s="4"/>
      <c r="AC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</row>
    <row r="333" spans="6:76" x14ac:dyDescent="0.4">
      <c r="F333" s="4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V333" s="4"/>
      <c r="W333" s="4"/>
      <c r="X333" s="4"/>
      <c r="Y333" s="4"/>
      <c r="Z333" s="4"/>
      <c r="AA333" s="4"/>
      <c r="AB333" s="4"/>
      <c r="AC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</row>
    <row r="334" spans="6:76" x14ac:dyDescent="0.4">
      <c r="F334" s="4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V334" s="4"/>
      <c r="W334" s="4"/>
      <c r="X334" s="4"/>
      <c r="Y334" s="4"/>
      <c r="Z334" s="4"/>
      <c r="AA334" s="4"/>
      <c r="AB334" s="4"/>
      <c r="AC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</row>
    <row r="335" spans="6:76" x14ac:dyDescent="0.4">
      <c r="F335" s="4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V335" s="4"/>
      <c r="W335" s="4"/>
      <c r="X335" s="4"/>
      <c r="Y335" s="4"/>
      <c r="Z335" s="4"/>
      <c r="AA335" s="4"/>
      <c r="AB335" s="4"/>
      <c r="AC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</row>
    <row r="336" spans="6:76" x14ac:dyDescent="0.4">
      <c r="F336" s="4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V336" s="4"/>
      <c r="W336" s="4"/>
      <c r="X336" s="4"/>
      <c r="Y336" s="4"/>
      <c r="Z336" s="4"/>
      <c r="AA336" s="4"/>
      <c r="AB336" s="4"/>
      <c r="AC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</row>
    <row r="337" spans="6:76" x14ac:dyDescent="0.4">
      <c r="F337" s="4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V337" s="4"/>
      <c r="W337" s="4"/>
      <c r="X337" s="4"/>
      <c r="Y337" s="4"/>
      <c r="Z337" s="4"/>
      <c r="AA337" s="4"/>
      <c r="AB337" s="4"/>
      <c r="AC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</row>
    <row r="338" spans="6:76" x14ac:dyDescent="0.4">
      <c r="F338" s="4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V338" s="4"/>
      <c r="W338" s="4"/>
      <c r="X338" s="4"/>
      <c r="Y338" s="4"/>
      <c r="Z338" s="4"/>
      <c r="AA338" s="4"/>
      <c r="AB338" s="4"/>
      <c r="AC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</row>
    <row r="339" spans="6:76" x14ac:dyDescent="0.4">
      <c r="F339" s="4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V339" s="4"/>
      <c r="W339" s="4"/>
      <c r="X339" s="4"/>
      <c r="Y339" s="4"/>
      <c r="Z339" s="4"/>
      <c r="AA339" s="4"/>
      <c r="AB339" s="4"/>
      <c r="AC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</row>
    <row r="340" spans="6:76" x14ac:dyDescent="0.4">
      <c r="F340" s="4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V340" s="4"/>
      <c r="W340" s="4"/>
      <c r="X340" s="4"/>
      <c r="Y340" s="4"/>
      <c r="Z340" s="4"/>
      <c r="AA340" s="4"/>
      <c r="AB340" s="4"/>
      <c r="AC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</row>
  </sheetData>
  <sheetProtection algorithmName="SHA-512" hashValue="xeVAwjfIUESb2imAyzoKKrIDXh4yHe6kmHYSRigrRZtuUqrKimkHaaxConeYuwp0pn23eqjEdFccUpjsVD+udA==" saltValue="DuxjflHLKjDOeCGEGA17PQ==" spinCount="100000" sheet="1" objects="1" scenarios="1"/>
  <mergeCells count="20">
    <mergeCell ref="AK6:AK17"/>
    <mergeCell ref="AK32:AK43"/>
    <mergeCell ref="G129:G148"/>
    <mergeCell ref="G153:G172"/>
    <mergeCell ref="G177:G196"/>
    <mergeCell ref="AE17:AG17"/>
    <mergeCell ref="AE42:AG42"/>
    <mergeCell ref="AE43:AG43"/>
    <mergeCell ref="I2:L6"/>
    <mergeCell ref="M2:P6"/>
    <mergeCell ref="Q2:T6"/>
    <mergeCell ref="V3:AA3"/>
    <mergeCell ref="AE16:AG16"/>
    <mergeCell ref="G201:G220"/>
    <mergeCell ref="G225:G244"/>
    <mergeCell ref="G9:G28"/>
    <mergeCell ref="G33:G52"/>
    <mergeCell ref="G57:G76"/>
    <mergeCell ref="G81:G100"/>
    <mergeCell ref="G105:G124"/>
  </mergeCells>
  <conditionalFormatting sqref="J7:J8 N7:N8 R7:R8 J31:J32 N31:N32 R31:R32 J55:J56 N55:N56 R55:R56 J79:J80 N79:N80 R79:R80 J103:J104 N103:N104 R103:R104 J127:J128 N127:N128 R127:R128 J151:J152 N151:N152 R151:R152 J175:J176 N175:N176 R175:R176 J199:J200 N199:N200 R199:R200 J223:J224 N223:N224 R223:R224">
    <cfRule type="cellIs" dxfId="83" priority="271" stopIfTrue="1" operator="notEqual">
      <formula>0</formula>
    </cfRule>
    <cfRule type="cellIs" dxfId="82" priority="272" operator="equal">
      <formula>0</formula>
    </cfRule>
  </conditionalFormatting>
  <conditionalFormatting sqref="V6:V15">
    <cfRule type="expression" dxfId="81" priority="155" stopIfTrue="1">
      <formula>Y6&lt;5</formula>
    </cfRule>
    <cfRule type="expression" dxfId="80" priority="156" stopIfTrue="1">
      <formula>Y6&gt;=5</formula>
    </cfRule>
  </conditionalFormatting>
  <conditionalFormatting sqref="AF15">
    <cfRule type="cellIs" dxfId="79" priority="125" operator="equal">
      <formula>0</formula>
    </cfRule>
  </conditionalFormatting>
  <conditionalFormatting sqref="AF6:AF14">
    <cfRule type="cellIs" dxfId="78" priority="124" operator="equal">
      <formula>0</formula>
    </cfRule>
  </conditionalFormatting>
  <conditionalFormatting sqref="AF32:AF41">
    <cfRule type="cellIs" dxfId="77" priority="123" operator="equal">
      <formula>0</formula>
    </cfRule>
  </conditionalFormatting>
  <conditionalFormatting sqref="V21:V30">
    <cfRule type="expression" dxfId="76" priority="121" stopIfTrue="1">
      <formula>Y21&lt;5</formula>
    </cfRule>
    <cfRule type="expression" dxfId="75" priority="122" stopIfTrue="1">
      <formula>Y21&gt;=5</formula>
    </cfRule>
  </conditionalFormatting>
  <conditionalFormatting sqref="AE32:AE41">
    <cfRule type="expression" dxfId="74" priority="110" stopIfTrue="1">
      <formula>AG32&lt;5</formula>
    </cfRule>
    <cfRule type="expression" dxfId="73" priority="111">
      <formula>AG32&gt;=5</formula>
    </cfRule>
  </conditionalFormatting>
  <conditionalFormatting sqref="AG32:AG41">
    <cfRule type="cellIs" dxfId="72" priority="106" operator="lessThan">
      <formula>5</formula>
    </cfRule>
    <cfRule type="cellIs" dxfId="71" priority="107" operator="greaterThanOrEqual">
      <formula>5</formula>
    </cfRule>
  </conditionalFormatting>
  <conditionalFormatting sqref="Y6:Y15">
    <cfRule type="cellIs" dxfId="70" priority="90" operator="lessThan">
      <formula>5</formula>
    </cfRule>
    <cfRule type="cellIs" dxfId="69" priority="91" operator="greaterThanOrEqual">
      <formula>5</formula>
    </cfRule>
  </conditionalFormatting>
  <conditionalFormatting sqref="Y21:Y30">
    <cfRule type="cellIs" dxfId="68" priority="88" operator="lessThan">
      <formula>5</formula>
    </cfRule>
    <cfRule type="cellIs" dxfId="67" priority="89" operator="greaterThanOrEqual">
      <formula>5</formula>
    </cfRule>
  </conditionalFormatting>
  <conditionalFormatting sqref="C9">
    <cfRule type="cellIs" dxfId="66" priority="79" operator="notBetween">
      <formula>0</formula>
      <formula>10</formula>
    </cfRule>
  </conditionalFormatting>
  <conditionalFormatting sqref="C16:C28">
    <cfRule type="cellIs" dxfId="65" priority="78" operator="notBetween">
      <formula>0</formula>
      <formula>10</formula>
    </cfRule>
  </conditionalFormatting>
  <conditionalFormatting sqref="C33:C52">
    <cfRule type="cellIs" dxfId="64" priority="77" operator="notBetween">
      <formula>0</formula>
      <formula>10</formula>
    </cfRule>
  </conditionalFormatting>
  <conditionalFormatting sqref="C57:C76">
    <cfRule type="cellIs" dxfId="63" priority="76" operator="notBetween">
      <formula>0</formula>
      <formula>10</formula>
    </cfRule>
  </conditionalFormatting>
  <conditionalFormatting sqref="C81:C100">
    <cfRule type="cellIs" dxfId="62" priority="75" operator="notBetween">
      <formula>0</formula>
      <formula>10</formula>
    </cfRule>
  </conditionalFormatting>
  <conditionalFormatting sqref="C105:C124">
    <cfRule type="cellIs" dxfId="61" priority="74" operator="notBetween">
      <formula>0</formula>
      <formula>10</formula>
    </cfRule>
  </conditionalFormatting>
  <conditionalFormatting sqref="C129:C148">
    <cfRule type="cellIs" dxfId="60" priority="73" operator="notBetween">
      <formula>0</formula>
      <formula>10</formula>
    </cfRule>
  </conditionalFormatting>
  <conditionalFormatting sqref="C153:C172">
    <cfRule type="cellIs" dxfId="59" priority="72" operator="notBetween">
      <formula>0</formula>
      <formula>10</formula>
    </cfRule>
  </conditionalFormatting>
  <conditionalFormatting sqref="C177:C196">
    <cfRule type="cellIs" dxfId="58" priority="71" operator="notBetween">
      <formula>0</formula>
      <formula>10</formula>
    </cfRule>
  </conditionalFormatting>
  <conditionalFormatting sqref="C201:C220">
    <cfRule type="cellIs" dxfId="57" priority="70" operator="notBetween">
      <formula>0</formula>
      <formula>10</formula>
    </cfRule>
  </conditionalFormatting>
  <conditionalFormatting sqref="C225:C244">
    <cfRule type="cellIs" dxfId="56" priority="69" operator="notBetween">
      <formula>0</formula>
      <formula>10</formula>
    </cfRule>
  </conditionalFormatting>
  <conditionalFormatting sqref="D174">
    <cfRule type="cellIs" dxfId="55" priority="61" operator="notBetween">
      <formula>0</formula>
      <formula>1</formula>
    </cfRule>
  </conditionalFormatting>
  <conditionalFormatting sqref="D198">
    <cfRule type="cellIs" dxfId="54" priority="60" operator="notBetween">
      <formula>0</formula>
      <formula>1</formula>
    </cfRule>
  </conditionalFormatting>
  <conditionalFormatting sqref="D222">
    <cfRule type="cellIs" dxfId="53" priority="58" operator="notBetween">
      <formula>0</formula>
      <formula>1</formula>
    </cfRule>
  </conditionalFormatting>
  <conditionalFormatting sqref="D150">
    <cfRule type="cellIs" dxfId="52" priority="57" operator="notBetween">
      <formula>0</formula>
      <formula>1</formula>
    </cfRule>
  </conditionalFormatting>
  <conditionalFormatting sqref="D126">
    <cfRule type="cellIs" dxfId="51" priority="56" operator="notBetween">
      <formula>0</formula>
      <formula>1</formula>
    </cfRule>
  </conditionalFormatting>
  <conditionalFormatting sqref="D102">
    <cfRule type="cellIs" dxfId="50" priority="55" operator="notBetween">
      <formula>0</formula>
      <formula>1</formula>
    </cfRule>
  </conditionalFormatting>
  <conditionalFormatting sqref="Y36:Y45">
    <cfRule type="cellIs" dxfId="49" priority="47" operator="lessThan">
      <formula>5</formula>
    </cfRule>
    <cfRule type="cellIs" dxfId="48" priority="48" operator="greaterThanOrEqual">
      <formula>5</formula>
    </cfRule>
  </conditionalFormatting>
  <conditionalFormatting sqref="V36:V45">
    <cfRule type="expression" dxfId="47" priority="45" stopIfTrue="1">
      <formula>Y36&lt;5</formula>
    </cfRule>
    <cfRule type="expression" dxfId="46" priority="46" stopIfTrue="1">
      <formula>Y36&gt;=5</formula>
    </cfRule>
  </conditionalFormatting>
  <conditionalFormatting sqref="D78">
    <cfRule type="cellIs" dxfId="45" priority="44" operator="notBetween">
      <formula>0</formula>
      <formula>1</formula>
    </cfRule>
  </conditionalFormatting>
  <conditionalFormatting sqref="D54">
    <cfRule type="cellIs" dxfId="44" priority="43" operator="notBetween">
      <formula>0</formula>
      <formula>1</formula>
    </cfRule>
  </conditionalFormatting>
  <conditionalFormatting sqref="D30">
    <cfRule type="cellIs" dxfId="43" priority="42" operator="notBetween">
      <formula>0</formula>
      <formula>1</formula>
    </cfRule>
  </conditionalFormatting>
  <conditionalFormatting sqref="D6">
    <cfRule type="cellIs" dxfId="42" priority="41" operator="notBetween">
      <formula>0</formula>
      <formula>1</formula>
    </cfRule>
  </conditionalFormatting>
  <conditionalFormatting sqref="AE6">
    <cfRule type="expression" dxfId="41" priority="112" stopIfTrue="1">
      <formula>AG6&lt;5</formula>
    </cfRule>
    <cfRule type="expression" dxfId="40" priority="113">
      <formula>AG6&gt;=5</formula>
    </cfRule>
  </conditionalFormatting>
  <conditionalFormatting sqref="AE7">
    <cfRule type="expression" dxfId="39" priority="39" stopIfTrue="1">
      <formula>AG7&lt;5</formula>
    </cfRule>
    <cfRule type="expression" dxfId="38" priority="40">
      <formula>AG7&gt;=5</formula>
    </cfRule>
  </conditionalFormatting>
  <conditionalFormatting sqref="AE8">
    <cfRule type="expression" dxfId="37" priority="37" stopIfTrue="1">
      <formula>AG8&lt;5</formula>
    </cfRule>
    <cfRule type="expression" dxfId="36" priority="38">
      <formula>AG8&gt;=5</formula>
    </cfRule>
  </conditionalFormatting>
  <conditionalFormatting sqref="AE9">
    <cfRule type="expression" dxfId="35" priority="35" stopIfTrue="1">
      <formula>AG9&lt;5</formula>
    </cfRule>
    <cfRule type="expression" dxfId="34" priority="36">
      <formula>AG9&gt;=5</formula>
    </cfRule>
  </conditionalFormatting>
  <conditionalFormatting sqref="AG6">
    <cfRule type="cellIs" dxfId="33" priority="108" operator="lessThan">
      <formula>5</formula>
    </cfRule>
    <cfRule type="cellIs" dxfId="32" priority="109" operator="greaterThanOrEqual">
      <formula>5</formula>
    </cfRule>
  </conditionalFormatting>
  <conditionalFormatting sqref="AG8">
    <cfRule type="cellIs" dxfId="31" priority="31" operator="lessThan">
      <formula>5</formula>
    </cfRule>
    <cfRule type="cellIs" dxfId="30" priority="32" operator="greaterThanOrEqual">
      <formula>5</formula>
    </cfRule>
  </conditionalFormatting>
  <conditionalFormatting sqref="AG9">
    <cfRule type="cellIs" dxfId="29" priority="29" operator="lessThan">
      <formula>5</formula>
    </cfRule>
    <cfRule type="cellIs" dxfId="28" priority="30" operator="greaterThanOrEqual">
      <formula>5</formula>
    </cfRule>
  </conditionalFormatting>
  <conditionalFormatting sqref="AG7">
    <cfRule type="cellIs" dxfId="27" priority="27" operator="lessThan">
      <formula>5</formula>
    </cfRule>
    <cfRule type="cellIs" dxfId="26" priority="28" operator="greaterThanOrEqual">
      <formula>5</formula>
    </cfRule>
  </conditionalFormatting>
  <conditionalFormatting sqref="AG10">
    <cfRule type="cellIs" dxfId="25" priority="25" operator="lessThan">
      <formula>5</formula>
    </cfRule>
    <cfRule type="cellIs" dxfId="24" priority="26" operator="greaterThanOrEqual">
      <formula>5</formula>
    </cfRule>
  </conditionalFormatting>
  <conditionalFormatting sqref="AG11">
    <cfRule type="cellIs" dxfId="23" priority="23" operator="lessThan">
      <formula>5</formula>
    </cfRule>
    <cfRule type="cellIs" dxfId="22" priority="24" operator="greaterThanOrEqual">
      <formula>5</formula>
    </cfRule>
  </conditionalFormatting>
  <conditionalFormatting sqref="AG12">
    <cfRule type="cellIs" dxfId="21" priority="21" operator="lessThan">
      <formula>5</formula>
    </cfRule>
    <cfRule type="cellIs" dxfId="20" priority="22" operator="greaterThanOrEqual">
      <formula>5</formula>
    </cfRule>
  </conditionalFormatting>
  <conditionalFormatting sqref="AG13">
    <cfRule type="cellIs" dxfId="19" priority="19" operator="lessThan">
      <formula>5</formula>
    </cfRule>
    <cfRule type="cellIs" dxfId="18" priority="20" operator="greaterThanOrEqual">
      <formula>5</formula>
    </cfRule>
  </conditionalFormatting>
  <conditionalFormatting sqref="AG14">
    <cfRule type="cellIs" dxfId="17" priority="17" operator="lessThan">
      <formula>5</formula>
    </cfRule>
    <cfRule type="cellIs" dxfId="16" priority="18" operator="greaterThanOrEqual">
      <formula>5</formula>
    </cfRule>
  </conditionalFormatting>
  <conditionalFormatting sqref="AG15">
    <cfRule type="cellIs" dxfId="15" priority="15" operator="lessThan">
      <formula>5</formula>
    </cfRule>
    <cfRule type="cellIs" dxfId="14" priority="16" operator="greaterThanOrEqual">
      <formula>5</formula>
    </cfRule>
  </conditionalFormatting>
  <conditionalFormatting sqref="AE10">
    <cfRule type="expression" dxfId="13" priority="13" stopIfTrue="1">
      <formula>AG10&lt;5</formula>
    </cfRule>
    <cfRule type="expression" dxfId="12" priority="14">
      <formula>AG10&gt;=5</formula>
    </cfRule>
  </conditionalFormatting>
  <conditionalFormatting sqref="AE11">
    <cfRule type="expression" dxfId="11" priority="11" stopIfTrue="1">
      <formula>AG11&lt;5</formula>
    </cfRule>
    <cfRule type="expression" dxfId="10" priority="12">
      <formula>AG11&gt;=5</formula>
    </cfRule>
  </conditionalFormatting>
  <conditionalFormatting sqref="AE12">
    <cfRule type="expression" dxfId="9" priority="9" stopIfTrue="1">
      <formula>AG12&lt;5</formula>
    </cfRule>
    <cfRule type="expression" dxfId="8" priority="10">
      <formula>AG12&gt;=5</formula>
    </cfRule>
  </conditionalFormatting>
  <conditionalFormatting sqref="AE13">
    <cfRule type="expression" dxfId="7" priority="7" stopIfTrue="1">
      <formula>AG13&lt;5</formula>
    </cfRule>
    <cfRule type="expression" dxfId="6" priority="8">
      <formula>AG13&gt;=5</formula>
    </cfRule>
  </conditionalFormatting>
  <conditionalFormatting sqref="AE14">
    <cfRule type="expression" dxfId="5" priority="5" stopIfTrue="1">
      <formula>AG14&lt;5</formula>
    </cfRule>
    <cfRule type="expression" dxfId="4" priority="6">
      <formula>AG14&gt;=5</formula>
    </cfRule>
  </conditionalFormatting>
  <conditionalFormatting sqref="AE15">
    <cfRule type="expression" dxfId="3" priority="3" stopIfTrue="1">
      <formula>AG15&lt;5</formula>
    </cfRule>
    <cfRule type="expression" dxfId="2" priority="4">
      <formula>AG15&gt;=5</formula>
    </cfRule>
  </conditionalFormatting>
  <conditionalFormatting sqref="C10">
    <cfRule type="cellIs" dxfId="1" priority="2" operator="notBetween">
      <formula>0</formula>
      <formula>10</formula>
    </cfRule>
  </conditionalFormatting>
  <conditionalFormatting sqref="C11:C15">
    <cfRule type="cellIs" dxfId="0" priority="1" operator="notBetween">
      <formula>0</formula>
      <formula>10</formula>
    </cfRule>
  </conditionalFormatting>
  <pageMargins left="0.7" right="0.7" top="0.75" bottom="0.75" header="0.3" footer="0.3"/>
  <pageSetup paperSize="9" orientation="portrait" r:id="rId1"/>
  <ignoredErrors>
    <ignoredError sqref="AG32:AG4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8"/>
  <sheetViews>
    <sheetView topLeftCell="A25" workbookViewId="0">
      <selection activeCell="C27" sqref="C27"/>
    </sheetView>
  </sheetViews>
  <sheetFormatPr baseColWidth="10" defaultRowHeight="14.6" x14ac:dyDescent="0.4"/>
  <cols>
    <col min="2" max="2" width="11.07421875" style="241"/>
    <col min="3" max="3" width="11.07421875" style="244"/>
  </cols>
  <sheetData>
    <row r="3" spans="3:3" ht="14.7" customHeight="1" x14ac:dyDescent="0.4">
      <c r="C3" s="242"/>
    </row>
    <row r="4" spans="3:3" ht="14.7" customHeight="1" x14ac:dyDescent="0.4">
      <c r="C4" s="242"/>
    </row>
    <row r="5" spans="3:3" ht="14.7" customHeight="1" x14ac:dyDescent="0.4">
      <c r="C5" s="243"/>
    </row>
    <row r="6" spans="3:3" ht="14.7" customHeight="1" x14ac:dyDescent="0.4">
      <c r="C6" s="242"/>
    </row>
    <row r="7" spans="3:3" ht="14.7" customHeight="1" x14ac:dyDescent="0.4">
      <c r="C7" s="242"/>
    </row>
    <row r="8" spans="3:3" ht="14.7" customHeight="1" x14ac:dyDescent="0.4">
      <c r="C8" s="242"/>
    </row>
    <row r="9" spans="3:3" x14ac:dyDescent="0.4">
      <c r="C9" s="242"/>
    </row>
    <row r="10" spans="3:3" ht="14.7" customHeight="1" x14ac:dyDescent="0.4">
      <c r="C10" s="242"/>
    </row>
    <row r="11" spans="3:3" x14ac:dyDescent="0.4">
      <c r="C11" s="242"/>
    </row>
    <row r="12" spans="3:3" ht="14.7" customHeight="1" x14ac:dyDescent="0.4">
      <c r="C12" s="242"/>
    </row>
    <row r="13" spans="3:3" x14ac:dyDescent="0.4">
      <c r="C13" s="242"/>
    </row>
    <row r="14" spans="3:3" x14ac:dyDescent="0.4">
      <c r="C14" s="242"/>
    </row>
    <row r="15" spans="3:3" ht="14.7" customHeight="1" x14ac:dyDescent="0.4">
      <c r="C15" s="242"/>
    </row>
    <row r="16" spans="3:3" x14ac:dyDescent="0.4">
      <c r="C16" s="242"/>
    </row>
    <row r="17" spans="3:3" x14ac:dyDescent="0.4">
      <c r="C17" s="242"/>
    </row>
    <row r="18" spans="3:3" ht="14.7" customHeight="1" x14ac:dyDescent="0.4">
      <c r="C18" s="242"/>
    </row>
    <row r="19" spans="3:3" x14ac:dyDescent="0.4">
      <c r="C19" s="242"/>
    </row>
    <row r="20" spans="3:3" x14ac:dyDescent="0.4">
      <c r="C20" s="242"/>
    </row>
    <row r="26" spans="3:3" x14ac:dyDescent="0.4">
      <c r="C26" s="243">
        <f>SUM('FERNANDEZ GOMEZ ESTRELLA'!B81:B92)</f>
        <v>1</v>
      </c>
    </row>
    <row r="27" spans="3:3" ht="14.7" customHeight="1" x14ac:dyDescent="0.4">
      <c r="C27" s="242"/>
    </row>
    <row r="28" spans="3:3" x14ac:dyDescent="0.4">
      <c r="C28" s="242"/>
    </row>
    <row r="29" spans="3:3" ht="14.7" customHeight="1" x14ac:dyDescent="0.4">
      <c r="C29" s="242"/>
    </row>
    <row r="30" spans="3:3" x14ac:dyDescent="0.4">
      <c r="C30" s="242"/>
    </row>
    <row r="31" spans="3:3" ht="14.7" customHeight="1" x14ac:dyDescent="0.4">
      <c r="C31" s="242"/>
    </row>
    <row r="32" spans="3:3" x14ac:dyDescent="0.4">
      <c r="C32" s="242"/>
    </row>
    <row r="33" spans="3:3" ht="14.7" customHeight="1" x14ac:dyDescent="0.4">
      <c r="C33" s="242"/>
    </row>
    <row r="34" spans="3:3" x14ac:dyDescent="0.4">
      <c r="C34" s="242"/>
    </row>
    <row r="35" spans="3:3" ht="14.7" customHeight="1" x14ac:dyDescent="0.4">
      <c r="C35" s="242"/>
    </row>
    <row r="36" spans="3:3" x14ac:dyDescent="0.4">
      <c r="C36" s="242"/>
    </row>
    <row r="37" spans="3:3" ht="14.7" customHeight="1" x14ac:dyDescent="0.4">
      <c r="C37" s="242"/>
    </row>
    <row r="38" spans="3:3" x14ac:dyDescent="0.4">
      <c r="C38" s="24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a423cd-b7c4-4c21-b251-0d24d241e9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37CCD7EADD04479CD459DBA064F537" ma:contentTypeVersion="16" ma:contentTypeDescription="Crear nuevo documento." ma:contentTypeScope="" ma:versionID="69286154f14bc93a899dc9d339de0472">
  <xsd:schema xmlns:xsd="http://www.w3.org/2001/XMLSchema" xmlns:xs="http://www.w3.org/2001/XMLSchema" xmlns:p="http://schemas.microsoft.com/office/2006/metadata/properties" xmlns:ns3="e1a423cd-b7c4-4c21-b251-0d24d241e920" xmlns:ns4="2e306053-e2ea-45a9-b09f-901dcde1d581" targetNamespace="http://schemas.microsoft.com/office/2006/metadata/properties" ma:root="true" ma:fieldsID="727b2ae6a84cf3f4bd531f06e80c1e1a" ns3:_="" ns4:_="">
    <xsd:import namespace="e1a423cd-b7c4-4c21-b251-0d24d241e920"/>
    <xsd:import namespace="2e306053-e2ea-45a9-b09f-901dcde1d5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423cd-b7c4-4c21-b251-0d24d241e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06053-e2ea-45a9-b09f-901dcde1d58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3201A6-E302-42C3-9E61-6BBA4845B3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6F8171-8E06-470C-8C73-B761454CD63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e306053-e2ea-45a9-b09f-901dcde1d581"/>
    <ds:schemaRef ds:uri="e1a423cd-b7c4-4c21-b251-0d24d241e92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5695C3C-E52B-4E1D-9BFE-0885F63BEF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a423cd-b7c4-4c21-b251-0d24d241e920"/>
    <ds:schemaRef ds:uri="2e306053-e2ea-45a9-b09f-901dcde1d5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FERNANDEZ GOMEZ ESTRELLA</vt:lpstr>
      <vt:lpstr>Hoja1</vt:lpstr>
      <vt:lpstr>'FERNANDEZ GOMEZ ESTRELLA'!_GoBack</vt:lpstr>
    </vt:vector>
  </TitlesOfParts>
  <Company>Comunidad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Madrid Digital</dc:creator>
  <cp:lastModifiedBy>Madrid Digital</cp:lastModifiedBy>
  <cp:lastPrinted>2023-06-05T10:30:31Z</cp:lastPrinted>
  <dcterms:created xsi:type="dcterms:W3CDTF">2022-12-24T16:34:46Z</dcterms:created>
  <dcterms:modified xsi:type="dcterms:W3CDTF">2024-10-21T18:58:24Z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0x010100D237CCD7EADD04479CD459DBA064F537</vt:lpwstr>
  </property>
</Properties>
</file>