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40" windowWidth="28515" windowHeight="12165" activeTab="3"/>
  </bookViews>
  <sheets>
    <sheet name="GLOBAL" sheetId="1" r:id="rId1"/>
    <sheet name=" UNITARIO" sheetId="2" r:id="rId2"/>
    <sheet name="Hoja1" sheetId="3" r:id="rId3"/>
    <sheet name="Hoja2" sheetId="4" r:id="rId4"/>
  </sheets>
  <definedNames>
    <definedName name="_xlnm._FilterDatabase" localSheetId="1" hidden="1">' UNITARIO'!$A$3:$H$90</definedName>
    <definedName name="_xlnm._FilterDatabase" localSheetId="0" hidden="1">GLOBAL!$A$4:$H$89</definedName>
    <definedName name="_xlnm.Print_Area" localSheetId="1">' UNITARIO'!$A$1:$H$90</definedName>
  </definedNames>
  <calcPr calcId="145621"/>
</workbook>
</file>

<file path=xl/calcChain.xml><?xml version="1.0" encoding="utf-8"?>
<calcChain xmlns="http://schemas.openxmlformats.org/spreadsheetml/2006/main">
  <c r="G82" i="2" l="1"/>
  <c r="D89" i="2"/>
  <c r="D88" i="2"/>
  <c r="D87" i="2"/>
  <c r="H107" i="1" l="1"/>
  <c r="G13" i="2" l="1"/>
  <c r="G7" i="2"/>
  <c r="G43" i="2" l="1"/>
  <c r="G49" i="2" l="1"/>
  <c r="F82" i="2"/>
  <c r="E34" i="2"/>
  <c r="F34" i="2" s="1"/>
  <c r="F72" i="2"/>
  <c r="G72" i="2"/>
  <c r="G34" i="2" l="1"/>
  <c r="J74" i="2"/>
  <c r="J75" i="2" s="1"/>
  <c r="H104" i="1" l="1"/>
  <c r="F65" i="2" l="1"/>
  <c r="E86" i="2"/>
  <c r="F86" i="2" s="1"/>
  <c r="E84" i="2"/>
  <c r="G84" i="2" s="1"/>
  <c r="E79" i="2"/>
  <c r="F79" i="2" s="1"/>
  <c r="E75" i="2"/>
  <c r="F75" i="2" s="1"/>
  <c r="G69" i="2"/>
  <c r="L74" i="2" s="1"/>
  <c r="E65" i="2"/>
  <c r="E64" i="2"/>
  <c r="F64" i="2" s="1"/>
  <c r="E63" i="2"/>
  <c r="G63" i="2" s="1"/>
  <c r="E62" i="2"/>
  <c r="F62" i="2" s="1"/>
  <c r="E59" i="2"/>
  <c r="F59" i="2" s="1"/>
  <c r="E56" i="2"/>
  <c r="F56" i="2" s="1"/>
  <c r="E55" i="2"/>
  <c r="F55" i="2" s="1"/>
  <c r="E53" i="2"/>
  <c r="F53" i="2" s="1"/>
  <c r="E52" i="2"/>
  <c r="F52" i="2" s="1"/>
  <c r="E40" i="2"/>
  <c r="F40" i="2" s="1"/>
  <c r="E38" i="2"/>
  <c r="F38" i="2" s="1"/>
  <c r="F30" i="2"/>
  <c r="E29" i="2"/>
  <c r="F29" i="2" s="1"/>
  <c r="E27" i="2"/>
  <c r="F27" i="2" s="1"/>
  <c r="E23" i="2"/>
  <c r="G23" i="2" s="1"/>
  <c r="E22" i="2"/>
  <c r="F22" i="2" s="1"/>
  <c r="E19" i="2"/>
  <c r="F19" i="2" s="1"/>
  <c r="E17" i="2"/>
  <c r="F17" i="2" s="1"/>
  <c r="G10" i="2"/>
  <c r="E5" i="2"/>
  <c r="F5" i="2" s="1"/>
  <c r="G56" i="2" l="1"/>
  <c r="G30" i="2"/>
  <c r="G59" i="2"/>
  <c r="F23" i="2"/>
  <c r="F69" i="2"/>
  <c r="F84" i="2"/>
  <c r="F63" i="2"/>
  <c r="F43" i="2"/>
  <c r="F10" i="2"/>
  <c r="H88" i="1"/>
</calcChain>
</file>

<file path=xl/sharedStrings.xml><?xml version="1.0" encoding="utf-8"?>
<sst xmlns="http://schemas.openxmlformats.org/spreadsheetml/2006/main" count="965" uniqueCount="293">
  <si>
    <t xml:space="preserve">NOMBRE </t>
  </si>
  <si>
    <t>UMB</t>
  </si>
  <si>
    <t>EXT</t>
  </si>
  <si>
    <t xml:space="preserve">EJE TEMATICO </t>
  </si>
  <si>
    <t xml:space="preserve">NUMERO DE PREGUNTAS </t>
  </si>
  <si>
    <t xml:space="preserve">TIPO DE VINCULACION </t>
  </si>
  <si>
    <t>No</t>
  </si>
  <si>
    <t>E1</t>
  </si>
  <si>
    <t>PLAN DE DESARROLLO  Y DE GESTIÓN</t>
  </si>
  <si>
    <t>E2</t>
  </si>
  <si>
    <t>SISTEMA DE GESTIÓN INTEGRAL</t>
  </si>
  <si>
    <t>E3</t>
  </si>
  <si>
    <t>PLANEACIÓN ESTRATÉGICA</t>
  </si>
  <si>
    <t>E5</t>
  </si>
  <si>
    <t xml:space="preserve">MODELOS ECONOMETRICOS </t>
  </si>
  <si>
    <t>E6</t>
  </si>
  <si>
    <t>TEORIA ECONOMICA</t>
  </si>
  <si>
    <t>E7</t>
  </si>
  <si>
    <t xml:space="preserve">ORDENAMIENTO TERRITORIAL </t>
  </si>
  <si>
    <t>E8</t>
  </si>
  <si>
    <t>NORMAS CATASTRALES</t>
  </si>
  <si>
    <t>E9</t>
  </si>
  <si>
    <t>TEMAS VALUATORIOS</t>
  </si>
  <si>
    <t>E10</t>
  </si>
  <si>
    <t>NOMENCLATURA</t>
  </si>
  <si>
    <t>E11</t>
  </si>
  <si>
    <t xml:space="preserve">MODELOS ESTADISTICOS </t>
  </si>
  <si>
    <t>E12</t>
  </si>
  <si>
    <t xml:space="preserve">MUESTREO Y CAPTURA DE INFORMACIÓN </t>
  </si>
  <si>
    <t>E13</t>
  </si>
  <si>
    <t xml:space="preserve">URBANISMO </t>
  </si>
  <si>
    <t>E14</t>
  </si>
  <si>
    <t>AVALUOS DE BIENES INMUEBLES Y GESTION INMOBILIARIA</t>
  </si>
  <si>
    <t>E15</t>
  </si>
  <si>
    <t xml:space="preserve">SISTEMAS DE INFORMACIOIN GEOGRAFICA </t>
  </si>
  <si>
    <t>E16</t>
  </si>
  <si>
    <t xml:space="preserve">PRESUPUESTOS DE OBRA CIVIL </t>
  </si>
  <si>
    <t>E17</t>
  </si>
  <si>
    <t>INVESTIGACIÓN EN INFRAESTRUCTURAS DE DATOS ESPACIALES</t>
  </si>
  <si>
    <t>E18</t>
  </si>
  <si>
    <t>INFRAESTRUCTURAS DE DATOS ESPACIALES (PRODUCCIÓN DE INFORMACIÓN GEOGRÁFICA + ESTÁNDARES DE INFORMACIÓN GEOGRÁFICA )</t>
  </si>
  <si>
    <t>E19</t>
  </si>
  <si>
    <t>E20</t>
  </si>
  <si>
    <t>E21</t>
  </si>
  <si>
    <t>ESTÁNDARES INTERNACIONALES RELACIONADOS CON LA CONTINUIDAD DEL NEGOCIO</t>
  </si>
  <si>
    <t>E22</t>
  </si>
  <si>
    <t>ARQUITECTURAS ORIENTADAS A SERVICIOS (SOA)</t>
  </si>
  <si>
    <t>E23</t>
  </si>
  <si>
    <t>MARCO DE TRABAJO PARA LA GESTIÓN DE AREAS DE TECNOLOGÍA (ITIL)</t>
  </si>
  <si>
    <t>E24</t>
  </si>
  <si>
    <t>PLANES ESTRATÉGICOS DE TECNOLOGÍAS DE LA INFORMACIÓN Y COMUNICACIONES (PETIC O PESI)</t>
  </si>
  <si>
    <t>E25</t>
  </si>
  <si>
    <t>PROYECTOS DE INVERSIÓN EN GESTIÓN PÚBLICA (PIGP) Y PLANES DE CONTRATACIÓN ESTATALES (PCE)</t>
  </si>
  <si>
    <t>E26</t>
  </si>
  <si>
    <t>E27</t>
  </si>
  <si>
    <t>METODOLOGÍAS PARA EL DESARROLLO DE SOFTWARE</t>
  </si>
  <si>
    <t>E28</t>
  </si>
  <si>
    <t>GESTIÓN DE PROCESOS DE NEGOCIO (BPM)</t>
  </si>
  <si>
    <t>E29</t>
  </si>
  <si>
    <t>HERRAMIENTAS DE DESARROLLO DE SOFTWARE</t>
  </si>
  <si>
    <t>E30</t>
  </si>
  <si>
    <t>ADMINISTRACIÓN DE BASES DE DATOS .</t>
  </si>
  <si>
    <t>E31</t>
  </si>
  <si>
    <t>ADMINISTRACIÓN DE SISTEMAS OPERATIVOS</t>
  </si>
  <si>
    <t>E32</t>
  </si>
  <si>
    <t>ADMINISTRACIÓN DE SERVIDORES DE APLICACIONES</t>
  </si>
  <si>
    <t>E33</t>
  </si>
  <si>
    <t>ADMINISTRACIÓN DE SOFTWARE DE INFRAESTRUCTURA DE CAPA MEDIA</t>
  </si>
  <si>
    <t>E34</t>
  </si>
  <si>
    <t>ADMINISTRACIÓN DE INFRAESTRUCTURAS TECNOLÓGICAS</t>
  </si>
  <si>
    <t>E35</t>
  </si>
  <si>
    <t>ADMINISTRACIÓN DE REDES LAN/WAN</t>
  </si>
  <si>
    <t>E36</t>
  </si>
  <si>
    <t>ADMINISTRACIÓN DE EQUIPOS DE SEGURIDAD INFORMÁTICA</t>
  </si>
  <si>
    <t>E37</t>
  </si>
  <si>
    <t>ADMINISTRACIÓN DE HERRAMIENTAS DE CONTROL DE VERSIONES.</t>
  </si>
  <si>
    <t>E38</t>
  </si>
  <si>
    <t>COPIAS DE RESPALDO Y RECUPERACIÓN</t>
  </si>
  <si>
    <t>E39</t>
  </si>
  <si>
    <t>CONTRATACIÓN ESTATAL</t>
  </si>
  <si>
    <t>E40</t>
  </si>
  <si>
    <t>RIESGO PREVISIBLE EN LA CONTRATACIÓN PÚBLICA</t>
  </si>
  <si>
    <t>E41</t>
  </si>
  <si>
    <t>ACTUACIONES ADMINISTRATIVAS Y JUDICIALES EN LA CONTRATACIÓN ESTATAL</t>
  </si>
  <si>
    <t>E42</t>
  </si>
  <si>
    <t>ACTUACIONES ADMINISTRATIVAS</t>
  </si>
  <si>
    <t>E43</t>
  </si>
  <si>
    <t>PROCEDIMIENTO CONTENCIOSO ADMINISTRATIVO Y REPRESENTACIÓN  JUDICIAL</t>
  </si>
  <si>
    <t>E44</t>
  </si>
  <si>
    <t xml:space="preserve">REPRESENTACIÓN EXTRAJUDICIAL Y CONCILIACIÓN </t>
  </si>
  <si>
    <t>E45</t>
  </si>
  <si>
    <t>INTERPRETACION LEGAL Y JURÍDICA</t>
  </si>
  <si>
    <t>E46</t>
  </si>
  <si>
    <t>DERECHO CONSTITUCIONAL Y PÚBLICO</t>
  </si>
  <si>
    <t>E47</t>
  </si>
  <si>
    <t>VALORACIÓN DEL CONTINGENTE JUDICIAL</t>
  </si>
  <si>
    <t>E48</t>
  </si>
  <si>
    <t>NORMATIVIDAD DISCIPLINARIA PARA EL DISTRITO CAPITAL</t>
  </si>
  <si>
    <t>E49</t>
  </si>
  <si>
    <t>DERECHO ADMINISTRATIVO</t>
  </si>
  <si>
    <t>E50</t>
  </si>
  <si>
    <t>E51</t>
  </si>
  <si>
    <t xml:space="preserve">SALUD OCUPACIONAL </t>
  </si>
  <si>
    <t>E52</t>
  </si>
  <si>
    <t>GESTION CONTABLE</t>
  </si>
  <si>
    <t>E53</t>
  </si>
  <si>
    <t>GESTION PRESUPUESTAL</t>
  </si>
  <si>
    <t>E54</t>
  </si>
  <si>
    <t>GESTION TRIBUTARIA</t>
  </si>
  <si>
    <t>E55</t>
  </si>
  <si>
    <t>GESTION DE COSTOS</t>
  </si>
  <si>
    <t>E56</t>
  </si>
  <si>
    <t>RACIONALIZACION DEL GASTO PUBLICO</t>
  </si>
  <si>
    <t>E57</t>
  </si>
  <si>
    <t>INVENTARIOS</t>
  </si>
  <si>
    <t>E58</t>
  </si>
  <si>
    <t>RECURSOS FISICOS</t>
  </si>
  <si>
    <t>E59</t>
  </si>
  <si>
    <t>GESTION DEL CONTENIDO</t>
  </si>
  <si>
    <t>E60</t>
  </si>
  <si>
    <t xml:space="preserve">PLANEACIÓN COMERCIAL </t>
  </si>
  <si>
    <t>E61</t>
  </si>
  <si>
    <t>MERCADEO Y LEALTAD DE CLIENTES</t>
  </si>
  <si>
    <t>E62</t>
  </si>
  <si>
    <t>ESTRATEGIAS DE SERVICIO</t>
  </si>
  <si>
    <t>E63</t>
  </si>
  <si>
    <t>MODELOS DE INVESTIGACIÓN DE MERCADO Y SATISFACCIÓN DE USUARIO</t>
  </si>
  <si>
    <t>E64</t>
  </si>
  <si>
    <t>CALIDAD DEL SERVICIO Y SEGUIMIENTO</t>
  </si>
  <si>
    <t>E65</t>
  </si>
  <si>
    <t>E66</t>
  </si>
  <si>
    <t>GESTIÓN DE MERCADEO</t>
  </si>
  <si>
    <t>E67</t>
  </si>
  <si>
    <t>PERIODISMO PARTICIPATIVO</t>
  </si>
  <si>
    <t>E68</t>
  </si>
  <si>
    <t>COMUNICACIÓN DIGITAL ESTRATÉGICA</t>
  </si>
  <si>
    <t>E69</t>
  </si>
  <si>
    <t xml:space="preserve">COMUNICACIÓN ORGANIZACIONAL </t>
  </si>
  <si>
    <t>E70</t>
  </si>
  <si>
    <t xml:space="preserve">OFIMATICA </t>
  </si>
  <si>
    <t>E71</t>
  </si>
  <si>
    <t xml:space="preserve">SISTEMA DE GESTIÓN DOCUMENTAL </t>
  </si>
  <si>
    <t>E72</t>
  </si>
  <si>
    <t xml:space="preserve">TECNICAS DE ARCHIVO Y DE OFICINA </t>
  </si>
  <si>
    <t>E73</t>
  </si>
  <si>
    <t>PROYECCIÓN DE DOCUMENTOS</t>
  </si>
  <si>
    <t>E74</t>
  </si>
  <si>
    <t>ATENCIÓN Y SERVICIO AL CLIENTE INTERNO Y EXTERNO</t>
  </si>
  <si>
    <t>E75</t>
  </si>
  <si>
    <t>MECANICA AUTOMOTRIZ Y MOVILIZACION DE VEHÍCULOS</t>
  </si>
  <si>
    <t>E76</t>
  </si>
  <si>
    <t>NORMAS NACIONALES DE TRÁNSITO Y TRANSPORTE</t>
  </si>
  <si>
    <t>E77</t>
  </si>
  <si>
    <t>PRINCIPIOS BÁSICOS DE MECANICA AUTOMOTRIZ</t>
  </si>
  <si>
    <t xml:space="preserve">ADRIANA MARIA ROJAS </t>
  </si>
  <si>
    <t xml:space="preserve">ALVARO MARTINEZ SANABRIA </t>
  </si>
  <si>
    <t xml:space="preserve">PAULA ANDREA ANGEL GARCIA </t>
  </si>
  <si>
    <t xml:space="preserve">ANDRES CRISTANCHO </t>
  </si>
  <si>
    <t xml:space="preserve">YEISON ARIAS </t>
  </si>
  <si>
    <t>FREDDY MAURICE CORTÉS ZEA</t>
  </si>
  <si>
    <t>YEZID ALVARADO</t>
  </si>
  <si>
    <t>ING. LUIS VILLAREAL</t>
  </si>
  <si>
    <t>GERMAN VARGAS</t>
  </si>
  <si>
    <t>ADAN BELTRÁN</t>
  </si>
  <si>
    <t>FELIPE PULIDO</t>
  </si>
  <si>
    <t>GERMÁN NIÑO</t>
  </si>
  <si>
    <t>GUILLERMO BAYONA</t>
  </si>
  <si>
    <t>ANDRÉS SÁNCHEZ</t>
  </si>
  <si>
    <t>JORGE ENRIQUE VILLAMIL GUTIERREZ</t>
  </si>
  <si>
    <t>x</t>
  </si>
  <si>
    <t>CONFIRMADO</t>
  </si>
  <si>
    <t>X</t>
  </si>
  <si>
    <t xml:space="preserve">YEZID ALVARADO </t>
  </si>
  <si>
    <t>JUAN MANUEL MORENO RODRIGUEZ</t>
  </si>
  <si>
    <t>CLAUDIA MARCELA PROCURADURIA</t>
  </si>
  <si>
    <t>ENTREVISTA</t>
  </si>
  <si>
    <t>WILLIAM LIZARAZO</t>
  </si>
  <si>
    <t xml:space="preserve">PROFESION </t>
  </si>
  <si>
    <t>ADMIN PUBLICO</t>
  </si>
  <si>
    <t>ING INDUSTRIAL</t>
  </si>
  <si>
    <t xml:space="preserve">ECONOMISTA </t>
  </si>
  <si>
    <t>ABOGADO</t>
  </si>
  <si>
    <t xml:space="preserve">ING GEODESTA </t>
  </si>
  <si>
    <t xml:space="preserve">ING SISTEMAS </t>
  </si>
  <si>
    <t>ING SISTEMAS</t>
  </si>
  <si>
    <t>SERGIO ANDRES NIÑO BARON</t>
  </si>
  <si>
    <t>MAURICIO MOGOLLON</t>
  </si>
  <si>
    <t>PSICOLOGO</t>
  </si>
  <si>
    <t>HELLEN RODRIGUEZ</t>
  </si>
  <si>
    <t>FUNDEMOS/PSICOLOGA</t>
  </si>
  <si>
    <t>CONTADOR</t>
  </si>
  <si>
    <t>BIBLIOTECOLOGO</t>
  </si>
  <si>
    <t xml:space="preserve">ESPERANZA GONZALEZ </t>
  </si>
  <si>
    <t>BACTERIOLOGA</t>
  </si>
  <si>
    <t xml:space="preserve">JULIETH CORTÉS </t>
  </si>
  <si>
    <t xml:space="preserve">COMUNICADORA S </t>
  </si>
  <si>
    <t>Constituciòn poítica de Colombia 1991</t>
  </si>
  <si>
    <t xml:space="preserve">CARLOS ALBERTO TRILLERA LASSO </t>
  </si>
  <si>
    <t>SED</t>
  </si>
  <si>
    <t>CORREO</t>
  </si>
  <si>
    <t>PSICOLOGOS</t>
  </si>
  <si>
    <t xml:space="preserve">HUGO ALEJANDRO ARIAS </t>
  </si>
  <si>
    <t>PILAR BALLESTEROS</t>
  </si>
  <si>
    <t>SONIA ANDREACAMARGO BASTIDAS</t>
  </si>
  <si>
    <t>MONICA CELY</t>
  </si>
  <si>
    <t>YOLIMA ORTIZ</t>
  </si>
  <si>
    <t>ROSMERY ORTIZ</t>
  </si>
  <si>
    <t>GABRIELA VANEGAS</t>
  </si>
  <si>
    <t>RONALD TORO</t>
  </si>
  <si>
    <t xml:space="preserve">JULIAN CAMILO SARMIENTO </t>
  </si>
  <si>
    <t xml:space="preserve">Experticia Profesional  </t>
  </si>
  <si>
    <t xml:space="preserve">Adaptación al Cambio  </t>
  </si>
  <si>
    <t>Aprendizaje Continuo</t>
  </si>
  <si>
    <t xml:space="preserve">Trabajo en Equipo  </t>
  </si>
  <si>
    <t>Relaciones Interpersonales</t>
  </si>
  <si>
    <t xml:space="preserve">Experticia Tècnica  </t>
  </si>
  <si>
    <t>Manejo de la Información</t>
  </si>
  <si>
    <t>N.</t>
  </si>
  <si>
    <t>B1</t>
  </si>
  <si>
    <t xml:space="preserve">GESTION PUBLICA </t>
  </si>
  <si>
    <t>B2</t>
  </si>
  <si>
    <t>GESTION DOCUMENTAL</t>
  </si>
  <si>
    <t>B3</t>
  </si>
  <si>
    <t>B4</t>
  </si>
  <si>
    <t>B5</t>
  </si>
  <si>
    <r>
      <t xml:space="preserve">ESTÁNDARES INTERNACIONALES RELACIONADOS CON LA </t>
    </r>
    <r>
      <rPr>
        <b/>
        <sz val="8"/>
        <rFont val="Calibri"/>
        <family val="2"/>
        <scheme val="minor"/>
      </rPr>
      <t>SEGURIDAD DE LA INFORMACION</t>
    </r>
  </si>
  <si>
    <r>
      <rPr>
        <b/>
        <sz val="8"/>
        <rFont val="Calibri"/>
        <family val="2"/>
        <scheme val="minor"/>
      </rPr>
      <t>METODOLOGIA DE</t>
    </r>
    <r>
      <rPr>
        <b/>
        <sz val="8"/>
        <color indexed="10"/>
        <rFont val="Calibri"/>
        <family val="2"/>
        <scheme val="minor"/>
      </rPr>
      <t xml:space="preserve"> </t>
    </r>
    <r>
      <rPr>
        <b/>
        <sz val="8"/>
        <color indexed="8"/>
        <rFont val="Calibri"/>
        <family val="2"/>
        <scheme val="minor"/>
      </rPr>
      <t xml:space="preserve">GESTIÓN DE PROGRAMAS Y PORTAFOLIOS (PMI) </t>
    </r>
  </si>
  <si>
    <r>
      <t xml:space="preserve">METODOLOGÍA DE GESTIÓN DE PROYECTOS </t>
    </r>
    <r>
      <rPr>
        <b/>
        <sz val="8"/>
        <rFont val="Calibri"/>
        <family val="2"/>
        <scheme val="minor"/>
      </rPr>
      <t>(PMI)</t>
    </r>
  </si>
  <si>
    <r>
      <t xml:space="preserve">ADMINISTRACIÓN </t>
    </r>
    <r>
      <rPr>
        <b/>
        <sz val="8"/>
        <rFont val="Calibri"/>
        <family val="2"/>
        <scheme val="minor"/>
      </rPr>
      <t>Y DESARROLLO</t>
    </r>
    <r>
      <rPr>
        <b/>
        <sz val="8"/>
        <color indexed="10"/>
        <rFont val="Calibri"/>
        <family val="2"/>
        <scheme val="minor"/>
      </rPr>
      <t xml:space="preserve"> </t>
    </r>
    <r>
      <rPr>
        <b/>
        <sz val="8"/>
        <color indexed="8"/>
        <rFont val="Calibri"/>
        <family val="2"/>
        <scheme val="minor"/>
      </rPr>
      <t xml:space="preserve">DE TALENTO HUMANO </t>
    </r>
  </si>
  <si>
    <r>
      <t>GE</t>
    </r>
    <r>
      <rPr>
        <b/>
        <sz val="8"/>
        <rFont val="Calibri"/>
        <family val="2"/>
        <scheme val="minor"/>
      </rPr>
      <t>S</t>
    </r>
    <r>
      <rPr>
        <b/>
        <sz val="8"/>
        <color indexed="8"/>
        <rFont val="Calibri"/>
        <family val="2"/>
        <scheme val="minor"/>
      </rPr>
      <t xml:space="preserve">TIÓN COMERCIAL </t>
    </r>
  </si>
  <si>
    <t>EF</t>
  </si>
  <si>
    <t>SISTEMA DE GESTION INTEGRAL Y PLANEACION ESTRATEGICA</t>
  </si>
  <si>
    <t xml:space="preserve">CONOCIMIENTO DE CATASTRO DISTRITAL </t>
  </si>
  <si>
    <t>CAROLINA AMARILES</t>
  </si>
  <si>
    <t>DIANA VANEGAS</t>
  </si>
  <si>
    <t>YESID ALVARADO</t>
  </si>
  <si>
    <t xml:space="preserve">TOTAL DE PREGUNTAS BASICAS Y FUNCIONALES </t>
  </si>
  <si>
    <t>WILMER CUERVO BARRETO</t>
  </si>
  <si>
    <t>TEC MEC AUTOMOTRIZ</t>
  </si>
  <si>
    <t xml:space="preserve">CUADRO INDIVIDUAL EJES TEMATICOS 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</si>
  <si>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</si>
  <si>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</si>
  <si>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</si>
  <si>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</si>
  <si>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</si>
  <si>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</si>
  <si>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</si>
  <si>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</si>
  <si>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</si>
  <si>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</si>
  <si>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 xml:space="preserve">TOTAL </t>
  </si>
  <si>
    <t>Trabajo en Equipo  y colaboracion</t>
  </si>
  <si>
    <t>Disciplina</t>
  </si>
  <si>
    <t>Colaboracion</t>
  </si>
  <si>
    <t>C11</t>
  </si>
  <si>
    <t>C12</t>
  </si>
  <si>
    <t>Creatividad e Innovaciòn profesional</t>
  </si>
  <si>
    <t xml:space="preserve">Creatividad e Innovaciòn tecnico </t>
  </si>
  <si>
    <t>TOTAL PREGUNTAS ASIGNADAS</t>
  </si>
  <si>
    <t xml:space="preserve">COSTO </t>
  </si>
  <si>
    <t xml:space="preserve">TOTAL HORAS CONSTRUCCION DE PREGUNTAS </t>
  </si>
  <si>
    <t xml:space="preserve">COSTO DE PREGUNTAS CONTRATADAS </t>
  </si>
  <si>
    <t xml:space="preserve">TIEMPO POR PREGUNTA EN  HORAS </t>
  </si>
  <si>
    <t>CUADRO GLOBAL EJES TEMATICOS -BÁSICA Y FUNCIONAL</t>
  </si>
  <si>
    <t xml:space="preserve">ACTA </t>
  </si>
  <si>
    <t>JULIO CORZO</t>
  </si>
  <si>
    <t>ELKIN MAHECHA -DIANA BORBON - ING CATASTRAL</t>
  </si>
  <si>
    <t>JAIRO MUTIS</t>
  </si>
  <si>
    <t>RESPONSABLES</t>
  </si>
  <si>
    <t>EJE TEMATICO</t>
  </si>
  <si>
    <t>N. DE PREGUNTAS</t>
  </si>
  <si>
    <t>RESPONSABLE</t>
  </si>
  <si>
    <t>NESTOR CASTRO</t>
  </si>
  <si>
    <t>VIERNES 5:00 pm</t>
  </si>
  <si>
    <t>viernes 4:00 pm</t>
  </si>
  <si>
    <t>viernes 4:30 pm</t>
  </si>
  <si>
    <t>viernes 10:30 am</t>
  </si>
  <si>
    <t xml:space="preserve">JENNY </t>
  </si>
  <si>
    <t>JULIO ERNESTO CORZO</t>
  </si>
  <si>
    <t>CLAUDIA MARCELA MENESES MAX</t>
  </si>
  <si>
    <t>JEIMY RODRIGUEZ  LANCHEROS</t>
  </si>
  <si>
    <t>NESTOR  JULIO  CASTRO</t>
  </si>
  <si>
    <t>JOHN ALEXNDER RODRIGUEZ LANCHEROS</t>
  </si>
  <si>
    <t>HELLMAN ORLANDO PINILLA VASQUEZ</t>
  </si>
  <si>
    <t>OMAR ALARCON CARREÑO</t>
  </si>
  <si>
    <t>DEIVIS DUVAN BOLIVAR RANGEL</t>
  </si>
  <si>
    <t>JAIRO ENRIQUE  MUTIS ACOSTA</t>
  </si>
  <si>
    <t>BLANCA EMMA TORRES PINILLA</t>
  </si>
  <si>
    <t>GERSON JAVIER VALDERRAMA</t>
  </si>
  <si>
    <t>WILMER ALFREDO ESTUPIÑAN SANCHEZ</t>
  </si>
  <si>
    <t>YULY MARCELA ROMERO RODRIGUEZ</t>
  </si>
  <si>
    <t xml:space="preserve"> REEMPLAZA  A PAULA ANGEL GARCIA</t>
  </si>
  <si>
    <t>Stephanie Abello Tauzard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</si>
</sst>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&quot;$&quot;\ * #,##0.00_);_(&quot;$&quot;\ * \(#,##0.00\);_(&quot;$&quot;\ * &quot;-&quot;??_);_(@_)"/>
    <numFmt numFmtId="165" formatCode="_-* #,##0.00_-;\-* #,##0.00_-;_-* &quot;-&quot;??_-;_-@_-"/>
    <numFmt numFmtId="166" formatCode="_-* #,##0.00\ _€_-;\-* #,##0.00\ _€_-;_-* &quot;-&quot;??\ _€_-;_-@_-"/>
    <numFmt numFmtId="167" formatCode="_ * #,##0.00_ ;_ * \-#,##0.00_ ;_ * &quot;-&quot;??_ ;_ @_ "/>
    <numFmt numFmtId="168" formatCode="_-* #,##0_-;\-* #,##0_-;_-* &quot;-&quot;??_-;_-@_-"/>
    <numFmt numFmtId="169" formatCode="_-* #,##0.0000_-;\-* #,##0.000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10"/>
      <name val="Arial"/>
      <family val="2"/>
    </font>
    <font>
      <sz val="11"/>
      <color indexed="8"/>
      <name val="Arial1"/>
      <charset val="1"/>
    </font>
    <font>
      <sz val="11"/>
      <color indexed="8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indexed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167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37" fontId="3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04">
    <xf numFmtId="0" fontId="0" fillId="0" borderId="0" xfId="0"/>
    <xf numFmtId="0" fontId="7" fillId="0" borderId="0" xfId="0" applyFont="1"/>
    <xf numFmtId="0" fontId="7" fillId="0" borderId="0" xfId="0" applyFont="1" applyBorder="1"/>
    <xf numFmtId="0" fontId="6" fillId="0" borderId="0" xfId="0" applyFont="1"/>
    <xf numFmtId="0" fontId="0" fillId="2" borderId="0" xfId="0" applyFill="1"/>
    <xf numFmtId="165" fontId="0" fillId="2" borderId="0" xfId="16" applyFont="1" applyFill="1"/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vertical="center"/>
    </xf>
    <xf numFmtId="0" fontId="0" fillId="2" borderId="0" xfId="0" applyFill="1" applyBorder="1"/>
    <xf numFmtId="0" fontId="11" fillId="7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68" fontId="8" fillId="7" borderId="1" xfId="16" applyNumberFormat="1" applyFont="1" applyFill="1" applyBorder="1" applyAlignment="1">
      <alignment horizontal="center" vertical="center"/>
    </xf>
    <xf numFmtId="168" fontId="8" fillId="6" borderId="1" xfId="16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/>
    </xf>
    <xf numFmtId="168" fontId="8" fillId="6" borderId="16" xfId="16" applyNumberFormat="1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4" borderId="27" xfId="0" applyFont="1" applyFill="1" applyBorder="1"/>
    <xf numFmtId="0" fontId="6" fillId="4" borderId="29" xfId="0" applyFont="1" applyFill="1" applyBorder="1"/>
    <xf numFmtId="0" fontId="6" fillId="4" borderId="28" xfId="0" applyFont="1" applyFill="1" applyBorder="1"/>
    <xf numFmtId="0" fontId="6" fillId="4" borderId="27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2" fillId="5" borderId="28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168" fontId="8" fillId="6" borderId="1" xfId="16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vertical="center"/>
    </xf>
    <xf numFmtId="0" fontId="8" fillId="7" borderId="3" xfId="0" applyFont="1" applyFill="1" applyBorder="1" applyAlignment="1">
      <alignment vertical="center"/>
    </xf>
    <xf numFmtId="0" fontId="20" fillId="3" borderId="0" xfId="0" applyFont="1" applyFill="1"/>
    <xf numFmtId="0" fontId="0" fillId="3" borderId="0" xfId="0" applyFill="1"/>
    <xf numFmtId="0" fontId="7" fillId="7" borderId="0" xfId="0" applyFont="1" applyFill="1"/>
    <xf numFmtId="0" fontId="21" fillId="0" borderId="0" xfId="0" applyFont="1" applyBorder="1"/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7" fillId="3" borderId="22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10" fillId="7" borderId="34" xfId="0" applyFont="1" applyFill="1" applyBorder="1" applyAlignment="1">
      <alignment horizontal="center" vertical="center" wrapText="1"/>
    </xf>
    <xf numFmtId="0" fontId="10" fillId="7" borderId="35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68" fontId="8" fillId="7" borderId="2" xfId="16" applyNumberFormat="1" applyFont="1" applyFill="1" applyBorder="1" applyAlignment="1">
      <alignment horizontal="center" vertical="center"/>
    </xf>
    <xf numFmtId="168" fontId="8" fillId="7" borderId="4" xfId="16" applyNumberFormat="1" applyFont="1" applyFill="1" applyBorder="1" applyAlignment="1">
      <alignment horizontal="center" vertical="center"/>
    </xf>
    <xf numFmtId="168" fontId="8" fillId="7" borderId="3" xfId="16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39" xfId="0" applyFont="1" applyFill="1" applyBorder="1" applyAlignment="1">
      <alignment horizontal="center" vertical="center" wrapText="1"/>
    </xf>
    <xf numFmtId="0" fontId="10" fillId="7" borderId="46" xfId="0" applyFont="1" applyFill="1" applyBorder="1" applyAlignment="1">
      <alignment horizontal="center" vertical="center" wrapText="1"/>
    </xf>
    <xf numFmtId="0" fontId="10" fillId="7" borderId="40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168" fontId="8" fillId="6" borderId="1" xfId="16" applyNumberFormat="1" applyFont="1" applyFill="1" applyBorder="1" applyAlignment="1">
      <alignment horizontal="center" vertical="center"/>
    </xf>
    <xf numFmtId="0" fontId="15" fillId="8" borderId="38" xfId="0" applyFont="1" applyFill="1" applyBorder="1" applyAlignment="1">
      <alignment horizontal="center" vertical="center" wrapText="1"/>
    </xf>
    <xf numFmtId="0" fontId="15" fillId="8" borderId="41" xfId="0" applyFont="1" applyFill="1" applyBorder="1" applyAlignment="1">
      <alignment horizontal="center" vertical="center" wrapText="1"/>
    </xf>
    <xf numFmtId="0" fontId="15" fillId="8" borderId="39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8" borderId="40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42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168" fontId="8" fillId="7" borderId="1" xfId="16" applyNumberFormat="1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15" fillId="8" borderId="43" xfId="0" applyFont="1" applyFill="1" applyBorder="1" applyAlignment="1">
      <alignment horizontal="center" vertical="center" wrapText="1"/>
    </xf>
    <xf numFmtId="0" fontId="15" fillId="8" borderId="44" xfId="0" applyFont="1" applyFill="1" applyBorder="1" applyAlignment="1">
      <alignment horizontal="center" vertical="center" wrapText="1"/>
    </xf>
    <xf numFmtId="0" fontId="15" fillId="8" borderId="4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69" fontId="8" fillId="6" borderId="1" xfId="16" applyNumberFormat="1" applyFont="1" applyFill="1" applyBorder="1" applyAlignment="1">
      <alignment horizontal="center" vertical="center"/>
    </xf>
    <xf numFmtId="0" fontId="15" fillId="8" borderId="43" xfId="0" applyFont="1" applyFill="1" applyBorder="1" applyAlignment="1">
      <alignment horizontal="right" vertical="center" wrapText="1"/>
    </xf>
    <xf numFmtId="0" fontId="15" fillId="8" borderId="44" xfId="0" applyFont="1" applyFill="1" applyBorder="1" applyAlignment="1">
      <alignment horizontal="right" vertical="center" wrapText="1"/>
    </xf>
    <xf numFmtId="0" fontId="15" fillId="8" borderId="5" xfId="0" applyFont="1" applyFill="1" applyBorder="1" applyAlignment="1">
      <alignment horizontal="right" vertical="center" wrapText="1"/>
    </xf>
    <xf numFmtId="0" fontId="15" fillId="8" borderId="6" xfId="0" applyFont="1" applyFill="1" applyBorder="1" applyAlignment="1">
      <alignment horizontal="right" vertical="center" wrapText="1"/>
    </xf>
    <xf numFmtId="168" fontId="15" fillId="8" borderId="38" xfId="0" applyNumberFormat="1" applyFont="1" applyFill="1" applyBorder="1" applyAlignment="1">
      <alignment vertical="center" wrapText="1"/>
    </xf>
    <xf numFmtId="168" fontId="15" fillId="8" borderId="39" xfId="0" applyNumberFormat="1" applyFont="1" applyFill="1" applyBorder="1" applyAlignment="1">
      <alignment vertical="center" wrapText="1"/>
    </xf>
    <xf numFmtId="168" fontId="15" fillId="8" borderId="7" xfId="0" applyNumberFormat="1" applyFont="1" applyFill="1" applyBorder="1" applyAlignment="1">
      <alignment vertical="center" wrapText="1"/>
    </xf>
    <xf numFmtId="168" fontId="15" fillId="8" borderId="40" xfId="0" applyNumberFormat="1" applyFont="1" applyFill="1" applyBorder="1" applyAlignment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8" fillId="6" borderId="1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0" fillId="0" borderId="39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</cellXfs>
  <cellStyles count="17">
    <cellStyle name="Excel Built-in Normal" xfId="1"/>
    <cellStyle name="Millares" xfId="16" builtinId="3"/>
    <cellStyle name="Millares 2" xfId="2"/>
    <cellStyle name="Millares 2 2" xfId="3"/>
    <cellStyle name="Millares 3" xfId="4"/>
    <cellStyle name="Millares 4" xfId="5"/>
    <cellStyle name="Moneda 2" xfId="6"/>
    <cellStyle name="Moneda 3" xfId="7"/>
    <cellStyle name="Moneda 4" xfId="8"/>
    <cellStyle name="Normal" xfId="0" builtinId="0"/>
    <cellStyle name="Normal 2" xfId="9"/>
    <cellStyle name="Normal 2 2" xfId="10"/>
    <cellStyle name="Normal 2 3" xfId="11"/>
    <cellStyle name="Normal 2 4" xfId="12"/>
    <cellStyle name="Normal 3" xfId="13"/>
    <cellStyle name="Porcentaje 2" xfId="14"/>
    <cellStyle name="Porcentu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58" zoomScale="115" zoomScaleNormal="115" workbookViewId="0">
      <selection activeCell="H107" sqref="H107"/>
    </sheetView>
  </sheetViews>
  <sheetFormatPr baseColWidth="10" defaultRowHeight="11.25"/>
  <cols>
    <col min="1" max="1" width="15.85546875" style="1" customWidth="1"/>
    <col min="2" max="2" width="16.5703125" style="1" bestFit="1" customWidth="1"/>
    <col min="3" max="3" width="34.5703125" style="1" customWidth="1"/>
    <col min="4" max="6" width="0" style="1" hidden="1" customWidth="1"/>
    <col min="7" max="7" width="37.42578125" style="1" bestFit="1" customWidth="1"/>
    <col min="8" max="8" width="16.28515625" style="1" bestFit="1" customWidth="1"/>
    <col min="9" max="16384" width="11.42578125" style="1"/>
  </cols>
  <sheetData>
    <row r="1" spans="1:8" ht="18.75" customHeight="1">
      <c r="A1" s="84" t="s">
        <v>263</v>
      </c>
      <c r="B1" s="85"/>
      <c r="C1" s="85"/>
      <c r="D1" s="85"/>
      <c r="E1" s="85"/>
      <c r="F1" s="85"/>
      <c r="G1" s="85"/>
      <c r="H1" s="86"/>
    </row>
    <row r="2" spans="1:8" ht="18.75" customHeight="1">
      <c r="A2" s="87"/>
      <c r="B2" s="88"/>
      <c r="C2" s="88"/>
      <c r="D2" s="88"/>
      <c r="E2" s="88"/>
      <c r="F2" s="88"/>
      <c r="G2" s="88"/>
      <c r="H2" s="89"/>
    </row>
    <row r="3" spans="1:8" ht="18.75" customHeight="1" thickBot="1">
      <c r="A3" s="90"/>
      <c r="B3" s="91"/>
      <c r="C3" s="91"/>
      <c r="D3" s="91"/>
      <c r="E3" s="91"/>
      <c r="F3" s="91"/>
      <c r="G3" s="91"/>
      <c r="H3" s="92"/>
    </row>
    <row r="4" spans="1:8" s="3" customFormat="1" ht="12" thickBot="1">
      <c r="A4" s="95" t="s">
        <v>177</v>
      </c>
      <c r="B4" s="95" t="s">
        <v>170</v>
      </c>
      <c r="C4" s="97" t="s">
        <v>0</v>
      </c>
      <c r="D4" s="102" t="s">
        <v>5</v>
      </c>
      <c r="E4" s="103"/>
      <c r="F4" s="97" t="s">
        <v>6</v>
      </c>
      <c r="G4" s="97" t="s">
        <v>3</v>
      </c>
      <c r="H4" s="100" t="s">
        <v>4</v>
      </c>
    </row>
    <row r="5" spans="1:8" s="3" customFormat="1" ht="11.25" customHeight="1" thickBot="1">
      <c r="A5" s="96"/>
      <c r="B5" s="96"/>
      <c r="C5" s="98"/>
      <c r="D5" s="51" t="s">
        <v>1</v>
      </c>
      <c r="E5" s="50" t="s">
        <v>2</v>
      </c>
      <c r="F5" s="99"/>
      <c r="G5" s="99"/>
      <c r="H5" s="101"/>
    </row>
    <row r="6" spans="1:8" ht="12">
      <c r="A6" s="32" t="s">
        <v>178</v>
      </c>
      <c r="B6" s="32" t="s">
        <v>175</v>
      </c>
      <c r="C6" s="47" t="s">
        <v>159</v>
      </c>
      <c r="D6" s="52"/>
      <c r="E6" s="52" t="s">
        <v>169</v>
      </c>
      <c r="F6" s="55" t="s">
        <v>7</v>
      </c>
      <c r="G6" s="55" t="s">
        <v>8</v>
      </c>
      <c r="H6" s="60">
        <v>40</v>
      </c>
    </row>
    <row r="7" spans="1:8" ht="12">
      <c r="A7" s="32" t="s">
        <v>178</v>
      </c>
      <c r="B7" s="32" t="s">
        <v>175</v>
      </c>
      <c r="C7" s="47" t="s">
        <v>159</v>
      </c>
      <c r="D7" s="53"/>
      <c r="E7" s="53" t="s">
        <v>169</v>
      </c>
      <c r="F7" s="56" t="s">
        <v>9</v>
      </c>
      <c r="G7" s="56" t="s">
        <v>10</v>
      </c>
      <c r="H7" s="32">
        <v>40</v>
      </c>
    </row>
    <row r="8" spans="1:8" ht="12">
      <c r="A8" s="32" t="s">
        <v>179</v>
      </c>
      <c r="B8" s="32" t="s">
        <v>170</v>
      </c>
      <c r="C8" s="48" t="s">
        <v>157</v>
      </c>
      <c r="D8" s="53" t="s">
        <v>171</v>
      </c>
      <c r="E8" s="53"/>
      <c r="F8" s="56" t="s">
        <v>11</v>
      </c>
      <c r="G8" s="56" t="s">
        <v>12</v>
      </c>
      <c r="H8" s="32">
        <v>40</v>
      </c>
    </row>
    <row r="9" spans="1:8" ht="12">
      <c r="A9" s="32" t="s">
        <v>180</v>
      </c>
      <c r="B9" s="32" t="s">
        <v>175</v>
      </c>
      <c r="C9" s="47" t="s">
        <v>176</v>
      </c>
      <c r="D9" s="53"/>
      <c r="E9" s="53" t="s">
        <v>171</v>
      </c>
      <c r="F9" s="56" t="s">
        <v>13</v>
      </c>
      <c r="G9" s="56" t="s">
        <v>14</v>
      </c>
      <c r="H9" s="32">
        <v>40</v>
      </c>
    </row>
    <row r="10" spans="1:8" ht="12">
      <c r="A10" s="32" t="s">
        <v>180</v>
      </c>
      <c r="B10" s="32" t="s">
        <v>175</v>
      </c>
      <c r="C10" s="47" t="s">
        <v>176</v>
      </c>
      <c r="D10" s="53"/>
      <c r="E10" s="53" t="s">
        <v>171</v>
      </c>
      <c r="F10" s="56" t="s">
        <v>15</v>
      </c>
      <c r="G10" s="56" t="s">
        <v>16</v>
      </c>
      <c r="H10" s="32">
        <v>40</v>
      </c>
    </row>
    <row r="11" spans="1:8" ht="12">
      <c r="A11" s="32" t="s">
        <v>182</v>
      </c>
      <c r="B11" s="32" t="s">
        <v>175</v>
      </c>
      <c r="C11" s="47" t="s">
        <v>155</v>
      </c>
      <c r="D11" s="53"/>
      <c r="E11" s="53" t="s">
        <v>169</v>
      </c>
      <c r="F11" s="56" t="s">
        <v>17</v>
      </c>
      <c r="G11" s="56" t="s">
        <v>18</v>
      </c>
      <c r="H11" s="32">
        <v>40</v>
      </c>
    </row>
    <row r="12" spans="1:8" ht="12">
      <c r="A12" s="32" t="s">
        <v>181</v>
      </c>
      <c r="B12" s="32" t="s">
        <v>170</v>
      </c>
      <c r="C12" s="47" t="s">
        <v>160</v>
      </c>
      <c r="D12" s="53" t="s">
        <v>171</v>
      </c>
      <c r="E12" s="53"/>
      <c r="F12" s="56" t="s">
        <v>19</v>
      </c>
      <c r="G12" s="56" t="s">
        <v>20</v>
      </c>
      <c r="H12" s="32">
        <v>40</v>
      </c>
    </row>
    <row r="13" spans="1:8" ht="12">
      <c r="A13" s="32" t="s">
        <v>182</v>
      </c>
      <c r="B13" s="32" t="s">
        <v>175</v>
      </c>
      <c r="C13" s="47" t="s">
        <v>154</v>
      </c>
      <c r="D13" s="53"/>
      <c r="E13" s="53" t="s">
        <v>171</v>
      </c>
      <c r="F13" s="56" t="s">
        <v>21</v>
      </c>
      <c r="G13" s="56" t="s">
        <v>22</v>
      </c>
      <c r="H13" s="32">
        <v>40</v>
      </c>
    </row>
    <row r="14" spans="1:8" ht="12">
      <c r="A14" s="32" t="s">
        <v>181</v>
      </c>
      <c r="B14" s="32"/>
      <c r="C14" s="47" t="s">
        <v>172</v>
      </c>
      <c r="D14" s="53" t="s">
        <v>171</v>
      </c>
      <c r="E14" s="53"/>
      <c r="F14" s="56" t="s">
        <v>23</v>
      </c>
      <c r="G14" s="56" t="s">
        <v>24</v>
      </c>
      <c r="H14" s="32">
        <v>40</v>
      </c>
    </row>
    <row r="15" spans="1:8" ht="12">
      <c r="A15" s="32" t="s">
        <v>180</v>
      </c>
      <c r="B15" s="32" t="s">
        <v>175</v>
      </c>
      <c r="C15" s="47" t="s">
        <v>176</v>
      </c>
      <c r="D15" s="53"/>
      <c r="E15" s="53" t="s">
        <v>171</v>
      </c>
      <c r="F15" s="56" t="s">
        <v>25</v>
      </c>
      <c r="G15" s="56" t="s">
        <v>26</v>
      </c>
      <c r="H15" s="32">
        <v>40</v>
      </c>
    </row>
    <row r="16" spans="1:8" ht="12">
      <c r="A16" s="32" t="s">
        <v>179</v>
      </c>
      <c r="B16" s="32" t="s">
        <v>175</v>
      </c>
      <c r="C16" s="47" t="s">
        <v>156</v>
      </c>
      <c r="D16" s="53"/>
      <c r="E16" s="53" t="s">
        <v>171</v>
      </c>
      <c r="F16" s="56" t="s">
        <v>27</v>
      </c>
      <c r="G16" s="56" t="s">
        <v>28</v>
      </c>
      <c r="H16" s="32">
        <v>40</v>
      </c>
    </row>
    <row r="17" spans="1:8" ht="12">
      <c r="A17" s="32" t="s">
        <v>182</v>
      </c>
      <c r="B17" s="32" t="s">
        <v>175</v>
      </c>
      <c r="C17" s="47" t="s">
        <v>154</v>
      </c>
      <c r="D17" s="53"/>
      <c r="E17" s="53" t="s">
        <v>171</v>
      </c>
      <c r="F17" s="56" t="s">
        <v>29</v>
      </c>
      <c r="G17" s="56" t="s">
        <v>30</v>
      </c>
      <c r="H17" s="32">
        <v>40</v>
      </c>
    </row>
    <row r="18" spans="1:8" ht="22.5">
      <c r="A18" s="32" t="s">
        <v>182</v>
      </c>
      <c r="B18" s="32" t="s">
        <v>175</v>
      </c>
      <c r="C18" s="47" t="s">
        <v>154</v>
      </c>
      <c r="D18" s="53"/>
      <c r="E18" s="53" t="s">
        <v>171</v>
      </c>
      <c r="F18" s="56" t="s">
        <v>31</v>
      </c>
      <c r="G18" s="56" t="s">
        <v>32</v>
      </c>
      <c r="H18" s="32">
        <v>40</v>
      </c>
    </row>
    <row r="19" spans="1:8" ht="12">
      <c r="A19" s="32" t="s">
        <v>182</v>
      </c>
      <c r="B19" s="32" t="s">
        <v>175</v>
      </c>
      <c r="C19" s="47" t="s">
        <v>155</v>
      </c>
      <c r="D19" s="53"/>
      <c r="E19" s="53" t="s">
        <v>169</v>
      </c>
      <c r="F19" s="56" t="s">
        <v>33</v>
      </c>
      <c r="G19" s="56" t="s">
        <v>34</v>
      </c>
      <c r="H19" s="32">
        <v>40</v>
      </c>
    </row>
    <row r="20" spans="1:8" ht="12">
      <c r="A20" s="32" t="s">
        <v>182</v>
      </c>
      <c r="B20" s="32" t="s">
        <v>175</v>
      </c>
      <c r="C20" s="47" t="s">
        <v>155</v>
      </c>
      <c r="D20" s="53"/>
      <c r="E20" s="53" t="s">
        <v>169</v>
      </c>
      <c r="F20" s="56" t="s">
        <v>35</v>
      </c>
      <c r="G20" s="56" t="s">
        <v>36</v>
      </c>
      <c r="H20" s="32">
        <v>40</v>
      </c>
    </row>
    <row r="21" spans="1:8" ht="22.5">
      <c r="A21" s="32" t="s">
        <v>182</v>
      </c>
      <c r="B21" s="32" t="s">
        <v>175</v>
      </c>
      <c r="C21" s="47" t="s">
        <v>155</v>
      </c>
      <c r="D21" s="53"/>
      <c r="E21" s="53" t="s">
        <v>169</v>
      </c>
      <c r="F21" s="56" t="s">
        <v>37</v>
      </c>
      <c r="G21" s="56" t="s">
        <v>38</v>
      </c>
      <c r="H21" s="32">
        <v>40</v>
      </c>
    </row>
    <row r="22" spans="1:8" ht="33.75">
      <c r="A22" s="32" t="s">
        <v>182</v>
      </c>
      <c r="B22" s="32" t="s">
        <v>175</v>
      </c>
      <c r="C22" s="47" t="s">
        <v>155</v>
      </c>
      <c r="D22" s="53"/>
      <c r="E22" s="53" t="s">
        <v>169</v>
      </c>
      <c r="F22" s="56" t="s">
        <v>39</v>
      </c>
      <c r="G22" s="56" t="s">
        <v>40</v>
      </c>
      <c r="H22" s="32">
        <v>40</v>
      </c>
    </row>
    <row r="23" spans="1:8" ht="22.5">
      <c r="A23" s="32" t="s">
        <v>183</v>
      </c>
      <c r="B23" s="32" t="s">
        <v>170</v>
      </c>
      <c r="C23" s="47" t="s">
        <v>197</v>
      </c>
      <c r="D23" s="53" t="s">
        <v>171</v>
      </c>
      <c r="E23" s="53"/>
      <c r="F23" s="56" t="s">
        <v>41</v>
      </c>
      <c r="G23" s="56" t="s">
        <v>225</v>
      </c>
      <c r="H23" s="32">
        <v>40</v>
      </c>
    </row>
    <row r="24" spans="1:8" ht="12">
      <c r="A24" s="32" t="s">
        <v>183</v>
      </c>
      <c r="B24" s="32" t="s">
        <v>170</v>
      </c>
      <c r="C24" s="47" t="s">
        <v>165</v>
      </c>
      <c r="D24" s="53" t="s">
        <v>171</v>
      </c>
      <c r="E24" s="53"/>
      <c r="F24" s="56" t="s">
        <v>42</v>
      </c>
      <c r="G24" s="56" t="s">
        <v>227</v>
      </c>
      <c r="H24" s="32">
        <v>40</v>
      </c>
    </row>
    <row r="25" spans="1:8" ht="22.5">
      <c r="A25" s="32" t="s">
        <v>179</v>
      </c>
      <c r="B25" s="32" t="s">
        <v>199</v>
      </c>
      <c r="C25" s="47" t="s">
        <v>161</v>
      </c>
      <c r="D25" s="53" t="s">
        <v>169</v>
      </c>
      <c r="E25" s="53"/>
      <c r="F25" s="56" t="s">
        <v>43</v>
      </c>
      <c r="G25" s="56" t="s">
        <v>44</v>
      </c>
      <c r="H25" s="32">
        <v>40</v>
      </c>
    </row>
    <row r="26" spans="1:8" ht="12">
      <c r="A26" s="32" t="s">
        <v>179</v>
      </c>
      <c r="B26" s="32" t="s">
        <v>199</v>
      </c>
      <c r="C26" s="47" t="s">
        <v>161</v>
      </c>
      <c r="D26" s="53" t="s">
        <v>169</v>
      </c>
      <c r="E26" s="53"/>
      <c r="F26" s="56" t="s">
        <v>45</v>
      </c>
      <c r="G26" s="56" t="s">
        <v>46</v>
      </c>
      <c r="H26" s="32">
        <v>40</v>
      </c>
    </row>
    <row r="27" spans="1:8" ht="22.5">
      <c r="A27" s="32" t="s">
        <v>184</v>
      </c>
      <c r="B27" s="32" t="s">
        <v>170</v>
      </c>
      <c r="C27" s="47" t="s">
        <v>162</v>
      </c>
      <c r="D27" s="53" t="s">
        <v>171</v>
      </c>
      <c r="E27" s="53"/>
      <c r="F27" s="56" t="s">
        <v>47</v>
      </c>
      <c r="G27" s="56" t="s">
        <v>48</v>
      </c>
      <c r="H27" s="32">
        <v>40</v>
      </c>
    </row>
    <row r="28" spans="1:8" ht="22.5">
      <c r="A28" s="32" t="s">
        <v>184</v>
      </c>
      <c r="B28" s="32" t="s">
        <v>170</v>
      </c>
      <c r="C28" s="47" t="s">
        <v>162</v>
      </c>
      <c r="D28" s="53" t="s">
        <v>171</v>
      </c>
      <c r="E28" s="53"/>
      <c r="F28" s="56" t="s">
        <v>49</v>
      </c>
      <c r="G28" s="56" t="s">
        <v>50</v>
      </c>
      <c r="H28" s="32">
        <v>40</v>
      </c>
    </row>
    <row r="29" spans="1:8" ht="22.5">
      <c r="A29" s="32" t="s">
        <v>178</v>
      </c>
      <c r="B29" s="32" t="s">
        <v>170</v>
      </c>
      <c r="C29" s="47" t="s">
        <v>159</v>
      </c>
      <c r="D29" s="53"/>
      <c r="E29" s="53" t="s">
        <v>169</v>
      </c>
      <c r="F29" s="56" t="s">
        <v>51</v>
      </c>
      <c r="G29" s="56" t="s">
        <v>52</v>
      </c>
      <c r="H29" s="32">
        <v>40</v>
      </c>
    </row>
    <row r="30" spans="1:8" ht="22.5">
      <c r="A30" s="32" t="s">
        <v>178</v>
      </c>
      <c r="B30" s="32" t="s">
        <v>170</v>
      </c>
      <c r="C30" s="47" t="s">
        <v>159</v>
      </c>
      <c r="D30" s="53"/>
      <c r="E30" s="53" t="s">
        <v>169</v>
      </c>
      <c r="F30" s="56" t="s">
        <v>53</v>
      </c>
      <c r="G30" s="56" t="s">
        <v>226</v>
      </c>
      <c r="H30" s="32">
        <v>40</v>
      </c>
    </row>
    <row r="31" spans="1:8" ht="12">
      <c r="A31" s="32" t="s">
        <v>184</v>
      </c>
      <c r="B31" s="32" t="s">
        <v>170</v>
      </c>
      <c r="C31" s="47" t="s">
        <v>163</v>
      </c>
      <c r="D31" s="53" t="s">
        <v>171</v>
      </c>
      <c r="E31" s="53"/>
      <c r="F31" s="56" t="s">
        <v>54</v>
      </c>
      <c r="G31" s="56" t="s">
        <v>55</v>
      </c>
      <c r="H31" s="32">
        <v>40</v>
      </c>
    </row>
    <row r="32" spans="1:8" ht="12">
      <c r="A32" s="32" t="s">
        <v>179</v>
      </c>
      <c r="B32" s="32" t="s">
        <v>170</v>
      </c>
      <c r="C32" s="48" t="s">
        <v>157</v>
      </c>
      <c r="D32" s="53" t="s">
        <v>171</v>
      </c>
      <c r="E32" s="53"/>
      <c r="F32" s="56" t="s">
        <v>56</v>
      </c>
      <c r="G32" s="56" t="s">
        <v>57</v>
      </c>
      <c r="H32" s="32">
        <v>40</v>
      </c>
    </row>
    <row r="33" spans="1:8" ht="12">
      <c r="A33" s="32" t="s">
        <v>183</v>
      </c>
      <c r="B33" s="32" t="s">
        <v>170</v>
      </c>
      <c r="C33" s="47" t="s">
        <v>185</v>
      </c>
      <c r="D33" s="53" t="s">
        <v>171</v>
      </c>
      <c r="E33" s="53"/>
      <c r="F33" s="56" t="s">
        <v>58</v>
      </c>
      <c r="G33" s="56" t="s">
        <v>59</v>
      </c>
      <c r="H33" s="32">
        <v>40</v>
      </c>
    </row>
    <row r="34" spans="1:8" ht="12">
      <c r="A34" s="32" t="s">
        <v>183</v>
      </c>
      <c r="B34" s="32" t="s">
        <v>170</v>
      </c>
      <c r="C34" s="47" t="s">
        <v>164</v>
      </c>
      <c r="D34" s="53" t="s">
        <v>171</v>
      </c>
      <c r="E34" s="53"/>
      <c r="F34" s="56" t="s">
        <v>60</v>
      </c>
      <c r="G34" s="56" t="s">
        <v>61</v>
      </c>
      <c r="H34" s="32">
        <v>40</v>
      </c>
    </row>
    <row r="35" spans="1:8" ht="12">
      <c r="A35" s="32" t="s">
        <v>183</v>
      </c>
      <c r="B35" s="32" t="s">
        <v>170</v>
      </c>
      <c r="C35" s="47" t="s">
        <v>165</v>
      </c>
      <c r="D35" s="53" t="s">
        <v>171</v>
      </c>
      <c r="E35" s="53"/>
      <c r="F35" s="56" t="s">
        <v>62</v>
      </c>
      <c r="G35" s="56" t="s">
        <v>63</v>
      </c>
      <c r="H35" s="32">
        <v>40</v>
      </c>
    </row>
    <row r="36" spans="1:8" ht="12">
      <c r="A36" s="32" t="s">
        <v>183</v>
      </c>
      <c r="B36" s="32" t="s">
        <v>170</v>
      </c>
      <c r="C36" s="47" t="s">
        <v>185</v>
      </c>
      <c r="D36" s="53" t="s">
        <v>171</v>
      </c>
      <c r="E36" s="53"/>
      <c r="F36" s="56" t="s">
        <v>64</v>
      </c>
      <c r="G36" s="56" t="s">
        <v>65</v>
      </c>
      <c r="H36" s="32">
        <v>40</v>
      </c>
    </row>
    <row r="37" spans="1:8" ht="22.5">
      <c r="A37" s="32" t="s">
        <v>184</v>
      </c>
      <c r="B37" s="32" t="s">
        <v>170</v>
      </c>
      <c r="C37" s="47" t="s">
        <v>163</v>
      </c>
      <c r="D37" s="53" t="s">
        <v>171</v>
      </c>
      <c r="E37" s="53"/>
      <c r="F37" s="56" t="s">
        <v>66</v>
      </c>
      <c r="G37" s="56" t="s">
        <v>67</v>
      </c>
      <c r="H37" s="32">
        <v>40</v>
      </c>
    </row>
    <row r="38" spans="1:8" ht="22.5">
      <c r="A38" s="32" t="s">
        <v>183</v>
      </c>
      <c r="B38" s="32" t="s">
        <v>170</v>
      </c>
      <c r="C38" s="47" t="s">
        <v>185</v>
      </c>
      <c r="D38" s="53" t="s">
        <v>171</v>
      </c>
      <c r="E38" s="53"/>
      <c r="F38" s="56" t="s">
        <v>68</v>
      </c>
      <c r="G38" s="56" t="s">
        <v>69</v>
      </c>
      <c r="H38" s="32">
        <v>40</v>
      </c>
    </row>
    <row r="39" spans="1:8" ht="12">
      <c r="A39" s="32" t="s">
        <v>183</v>
      </c>
      <c r="B39" s="32" t="s">
        <v>170</v>
      </c>
      <c r="C39" s="47" t="s">
        <v>185</v>
      </c>
      <c r="D39" s="53" t="s">
        <v>171</v>
      </c>
      <c r="E39" s="53"/>
      <c r="F39" s="56" t="s">
        <v>70</v>
      </c>
      <c r="G39" s="56" t="s">
        <v>71</v>
      </c>
      <c r="H39" s="32">
        <v>40</v>
      </c>
    </row>
    <row r="40" spans="1:8" ht="22.5">
      <c r="A40" s="32" t="s">
        <v>183</v>
      </c>
      <c r="B40" s="32" t="s">
        <v>170</v>
      </c>
      <c r="C40" s="47" t="s">
        <v>158</v>
      </c>
      <c r="D40" s="53" t="s">
        <v>171</v>
      </c>
      <c r="E40" s="53"/>
      <c r="F40" s="56" t="s">
        <v>72</v>
      </c>
      <c r="G40" s="56" t="s">
        <v>73</v>
      </c>
      <c r="H40" s="32">
        <v>40</v>
      </c>
    </row>
    <row r="41" spans="1:8" ht="22.5">
      <c r="A41" s="32" t="s">
        <v>183</v>
      </c>
      <c r="B41" s="32" t="s">
        <v>170</v>
      </c>
      <c r="C41" s="47" t="s">
        <v>162</v>
      </c>
      <c r="D41" s="53" t="s">
        <v>169</v>
      </c>
      <c r="E41" s="53"/>
      <c r="F41" s="56" t="s">
        <v>74</v>
      </c>
      <c r="G41" s="56" t="s">
        <v>75</v>
      </c>
      <c r="H41" s="32">
        <v>40</v>
      </c>
    </row>
    <row r="42" spans="1:8" ht="12">
      <c r="A42" s="32" t="s">
        <v>183</v>
      </c>
      <c r="B42" s="32" t="s">
        <v>170</v>
      </c>
      <c r="C42" s="47" t="s">
        <v>158</v>
      </c>
      <c r="D42" s="53" t="s">
        <v>171</v>
      </c>
      <c r="E42" s="53"/>
      <c r="F42" s="56" t="s">
        <v>76</v>
      </c>
      <c r="G42" s="56" t="s">
        <v>77</v>
      </c>
      <c r="H42" s="32">
        <v>40</v>
      </c>
    </row>
    <row r="43" spans="1:8" ht="12">
      <c r="A43" s="32" t="s">
        <v>178</v>
      </c>
      <c r="B43" s="32" t="s">
        <v>175</v>
      </c>
      <c r="C43" s="47" t="s">
        <v>159</v>
      </c>
      <c r="D43" s="53"/>
      <c r="E43" s="53" t="s">
        <v>169</v>
      </c>
      <c r="F43" s="56" t="s">
        <v>78</v>
      </c>
      <c r="G43" s="56" t="s">
        <v>79</v>
      </c>
      <c r="H43" s="32">
        <v>40</v>
      </c>
    </row>
    <row r="44" spans="1:8" ht="12">
      <c r="A44" s="32" t="s">
        <v>178</v>
      </c>
      <c r="B44" s="32" t="s">
        <v>175</v>
      </c>
      <c r="C44" s="47" t="s">
        <v>159</v>
      </c>
      <c r="D44" s="53"/>
      <c r="E44" s="53" t="s">
        <v>169</v>
      </c>
      <c r="F44" s="56" t="s">
        <v>80</v>
      </c>
      <c r="G44" s="56" t="s">
        <v>81</v>
      </c>
      <c r="H44" s="32">
        <v>40</v>
      </c>
    </row>
    <row r="45" spans="1:8" ht="22.5">
      <c r="A45" s="32" t="s">
        <v>178</v>
      </c>
      <c r="B45" s="32" t="s">
        <v>175</v>
      </c>
      <c r="C45" s="47" t="s">
        <v>159</v>
      </c>
      <c r="D45" s="53"/>
      <c r="E45" s="53" t="s">
        <v>169</v>
      </c>
      <c r="F45" s="56" t="s">
        <v>82</v>
      </c>
      <c r="G45" s="56" t="s">
        <v>83</v>
      </c>
      <c r="H45" s="32">
        <v>40</v>
      </c>
    </row>
    <row r="46" spans="1:8" ht="12">
      <c r="A46" s="32" t="s">
        <v>178</v>
      </c>
      <c r="B46" s="32" t="s">
        <v>175</v>
      </c>
      <c r="C46" s="47" t="s">
        <v>159</v>
      </c>
      <c r="D46" s="53"/>
      <c r="E46" s="53" t="s">
        <v>169</v>
      </c>
      <c r="F46" s="56" t="s">
        <v>84</v>
      </c>
      <c r="G46" s="56" t="s">
        <v>85</v>
      </c>
      <c r="H46" s="32">
        <v>35</v>
      </c>
    </row>
    <row r="47" spans="1:8" ht="22.5">
      <c r="A47" s="32" t="s">
        <v>181</v>
      </c>
      <c r="B47" s="32" t="s">
        <v>175</v>
      </c>
      <c r="C47" s="47" t="s">
        <v>173</v>
      </c>
      <c r="D47" s="53"/>
      <c r="E47" s="53" t="s">
        <v>171</v>
      </c>
      <c r="F47" s="56" t="s">
        <v>86</v>
      </c>
      <c r="G47" s="56" t="s">
        <v>87</v>
      </c>
      <c r="H47" s="32">
        <v>40</v>
      </c>
    </row>
    <row r="48" spans="1:8" ht="12">
      <c r="A48" s="32" t="s">
        <v>181</v>
      </c>
      <c r="B48" s="32" t="s">
        <v>175</v>
      </c>
      <c r="C48" s="47" t="s">
        <v>173</v>
      </c>
      <c r="D48" s="53"/>
      <c r="E48" s="53" t="s">
        <v>171</v>
      </c>
      <c r="F48" s="56" t="s">
        <v>88</v>
      </c>
      <c r="G48" s="56" t="s">
        <v>89</v>
      </c>
      <c r="H48" s="32">
        <v>40</v>
      </c>
    </row>
    <row r="49" spans="1:8" ht="12">
      <c r="A49" s="32" t="s">
        <v>181</v>
      </c>
      <c r="B49" s="32" t="s">
        <v>175</v>
      </c>
      <c r="C49" s="47" t="s">
        <v>173</v>
      </c>
      <c r="D49" s="53"/>
      <c r="E49" s="53" t="s">
        <v>171</v>
      </c>
      <c r="F49" s="56" t="s">
        <v>90</v>
      </c>
      <c r="G49" s="56" t="s">
        <v>91</v>
      </c>
      <c r="H49" s="32">
        <v>40</v>
      </c>
    </row>
    <row r="50" spans="1:8" ht="12">
      <c r="A50" s="32" t="s">
        <v>181</v>
      </c>
      <c r="B50" s="32" t="s">
        <v>175</v>
      </c>
      <c r="C50" s="47" t="s">
        <v>174</v>
      </c>
      <c r="D50" s="53"/>
      <c r="E50" s="53" t="s">
        <v>171</v>
      </c>
      <c r="F50" s="56" t="s">
        <v>92</v>
      </c>
      <c r="G50" s="56" t="s">
        <v>93</v>
      </c>
      <c r="H50" s="32">
        <v>40</v>
      </c>
    </row>
    <row r="51" spans="1:8" ht="12">
      <c r="A51" s="32" t="s">
        <v>181</v>
      </c>
      <c r="B51" s="32" t="s">
        <v>175</v>
      </c>
      <c r="C51" s="47" t="s">
        <v>174</v>
      </c>
      <c r="D51" s="53"/>
      <c r="E51" s="53" t="s">
        <v>171</v>
      </c>
      <c r="F51" s="56" t="s">
        <v>94</v>
      </c>
      <c r="G51" s="56" t="s">
        <v>95</v>
      </c>
      <c r="H51" s="32">
        <v>40</v>
      </c>
    </row>
    <row r="52" spans="1:8" ht="22.5">
      <c r="A52" s="32" t="s">
        <v>181</v>
      </c>
      <c r="B52" s="32" t="s">
        <v>175</v>
      </c>
      <c r="C52" s="47" t="s">
        <v>174</v>
      </c>
      <c r="D52" s="53"/>
      <c r="E52" s="53" t="s">
        <v>171</v>
      </c>
      <c r="F52" s="56" t="s">
        <v>96</v>
      </c>
      <c r="G52" s="56" t="s">
        <v>97</v>
      </c>
      <c r="H52" s="32">
        <v>40</v>
      </c>
    </row>
    <row r="53" spans="1:8" ht="12">
      <c r="A53" s="32" t="s">
        <v>181</v>
      </c>
      <c r="B53" s="32" t="s">
        <v>175</v>
      </c>
      <c r="C53" s="47" t="s">
        <v>174</v>
      </c>
      <c r="D53" s="53"/>
      <c r="E53" s="53" t="s">
        <v>171</v>
      </c>
      <c r="F53" s="56" t="s">
        <v>98</v>
      </c>
      <c r="G53" s="56" t="s">
        <v>99</v>
      </c>
      <c r="H53" s="32">
        <v>40</v>
      </c>
    </row>
    <row r="54" spans="1:8" ht="22.5">
      <c r="A54" s="32" t="s">
        <v>187</v>
      </c>
      <c r="B54" s="32" t="s">
        <v>170</v>
      </c>
      <c r="C54" s="47" t="s">
        <v>186</v>
      </c>
      <c r="D54" s="53" t="s">
        <v>171</v>
      </c>
      <c r="E54" s="53"/>
      <c r="F54" s="56" t="s">
        <v>100</v>
      </c>
      <c r="G54" s="56" t="s">
        <v>228</v>
      </c>
      <c r="H54" s="32">
        <v>40</v>
      </c>
    </row>
    <row r="55" spans="1:8" ht="22.5">
      <c r="A55" s="32" t="s">
        <v>189</v>
      </c>
      <c r="B55" s="32" t="s">
        <v>170</v>
      </c>
      <c r="C55" s="47" t="s">
        <v>188</v>
      </c>
      <c r="D55" s="53" t="s">
        <v>171</v>
      </c>
      <c r="E55" s="53"/>
      <c r="F55" s="56" t="s">
        <v>101</v>
      </c>
      <c r="G55" s="56" t="s">
        <v>102</v>
      </c>
      <c r="H55" s="32">
        <v>40</v>
      </c>
    </row>
    <row r="56" spans="1:8" ht="12">
      <c r="A56" s="32" t="s">
        <v>190</v>
      </c>
      <c r="B56" s="32" t="s">
        <v>170</v>
      </c>
      <c r="C56" s="47" t="s">
        <v>166</v>
      </c>
      <c r="D56" s="53"/>
      <c r="E56" s="53" t="s">
        <v>171</v>
      </c>
      <c r="F56" s="56" t="s">
        <v>103</v>
      </c>
      <c r="G56" s="56" t="s">
        <v>104</v>
      </c>
      <c r="H56" s="32">
        <v>40</v>
      </c>
    </row>
    <row r="57" spans="1:8" ht="12">
      <c r="A57" s="32" t="s">
        <v>190</v>
      </c>
      <c r="B57" s="32" t="s">
        <v>170</v>
      </c>
      <c r="C57" s="47" t="s">
        <v>166</v>
      </c>
      <c r="D57" s="53"/>
      <c r="E57" s="53" t="s">
        <v>171</v>
      </c>
      <c r="F57" s="56" t="s">
        <v>105</v>
      </c>
      <c r="G57" s="56" t="s">
        <v>106</v>
      </c>
      <c r="H57" s="32">
        <v>40</v>
      </c>
    </row>
    <row r="58" spans="1:8" ht="12">
      <c r="A58" s="32" t="s">
        <v>190</v>
      </c>
      <c r="B58" s="32" t="s">
        <v>170</v>
      </c>
      <c r="C58" s="47" t="s">
        <v>166</v>
      </c>
      <c r="D58" s="53"/>
      <c r="E58" s="53" t="s">
        <v>171</v>
      </c>
      <c r="F58" s="56" t="s">
        <v>107</v>
      </c>
      <c r="G58" s="56" t="s">
        <v>108</v>
      </c>
      <c r="H58" s="32">
        <v>40</v>
      </c>
    </row>
    <row r="59" spans="1:8" ht="12">
      <c r="A59" s="32" t="s">
        <v>190</v>
      </c>
      <c r="B59" s="32" t="s">
        <v>170</v>
      </c>
      <c r="C59" s="47" t="s">
        <v>166</v>
      </c>
      <c r="D59" s="53"/>
      <c r="E59" s="53" t="s">
        <v>171</v>
      </c>
      <c r="F59" s="56" t="s">
        <v>109</v>
      </c>
      <c r="G59" s="56" t="s">
        <v>110</v>
      </c>
      <c r="H59" s="32">
        <v>40</v>
      </c>
    </row>
    <row r="60" spans="1:8" ht="12">
      <c r="A60" s="32" t="s">
        <v>182</v>
      </c>
      <c r="B60" s="32" t="s">
        <v>175</v>
      </c>
      <c r="C60" s="47" t="s">
        <v>155</v>
      </c>
      <c r="D60" s="53"/>
      <c r="E60" s="53" t="s">
        <v>169</v>
      </c>
      <c r="F60" s="56" t="s">
        <v>111</v>
      </c>
      <c r="G60" s="56" t="s">
        <v>112</v>
      </c>
      <c r="H60" s="32">
        <v>40</v>
      </c>
    </row>
    <row r="61" spans="1:8" ht="12">
      <c r="A61" s="32" t="s">
        <v>190</v>
      </c>
      <c r="B61" s="32" t="s">
        <v>170</v>
      </c>
      <c r="C61" s="47" t="s">
        <v>166</v>
      </c>
      <c r="D61" s="53"/>
      <c r="E61" s="53" t="s">
        <v>171</v>
      </c>
      <c r="F61" s="56" t="s">
        <v>113</v>
      </c>
      <c r="G61" s="56" t="s">
        <v>114</v>
      </c>
      <c r="H61" s="32">
        <v>40</v>
      </c>
    </row>
    <row r="62" spans="1:8" ht="12">
      <c r="A62" s="32" t="s">
        <v>190</v>
      </c>
      <c r="B62" s="32" t="s">
        <v>170</v>
      </c>
      <c r="C62" s="47" t="s">
        <v>166</v>
      </c>
      <c r="D62" s="53"/>
      <c r="E62" s="53" t="s">
        <v>171</v>
      </c>
      <c r="F62" s="56" t="s">
        <v>115</v>
      </c>
      <c r="G62" s="56" t="s">
        <v>116</v>
      </c>
      <c r="H62" s="32">
        <v>40</v>
      </c>
    </row>
    <row r="63" spans="1:8" ht="12">
      <c r="A63" s="32" t="s">
        <v>191</v>
      </c>
      <c r="B63" s="32" t="s">
        <v>170</v>
      </c>
      <c r="C63" s="47" t="s">
        <v>167</v>
      </c>
      <c r="D63" s="53" t="s">
        <v>171</v>
      </c>
      <c r="E63" s="53"/>
      <c r="F63" s="56" t="s">
        <v>117</v>
      </c>
      <c r="G63" s="56" t="s">
        <v>118</v>
      </c>
      <c r="H63" s="32">
        <v>40</v>
      </c>
    </row>
    <row r="64" spans="1:8" ht="12">
      <c r="A64" s="32" t="s">
        <v>190</v>
      </c>
      <c r="B64" s="32" t="s">
        <v>170</v>
      </c>
      <c r="C64" s="47" t="s">
        <v>166</v>
      </c>
      <c r="D64" s="53"/>
      <c r="E64" s="53" t="s">
        <v>171</v>
      </c>
      <c r="F64" s="56" t="s">
        <v>119</v>
      </c>
      <c r="G64" s="56" t="s">
        <v>120</v>
      </c>
      <c r="H64" s="32">
        <v>40</v>
      </c>
    </row>
    <row r="65" spans="1:8" ht="12">
      <c r="A65" s="32" t="s">
        <v>180</v>
      </c>
      <c r="B65" s="32" t="s">
        <v>175</v>
      </c>
      <c r="C65" s="47" t="s">
        <v>176</v>
      </c>
      <c r="D65" s="53"/>
      <c r="E65" s="53" t="s">
        <v>171</v>
      </c>
      <c r="F65" s="56" t="s">
        <v>121</v>
      </c>
      <c r="G65" s="56" t="s">
        <v>122</v>
      </c>
      <c r="H65" s="32">
        <v>40</v>
      </c>
    </row>
    <row r="66" spans="1:8" ht="12">
      <c r="A66" s="32" t="s">
        <v>180</v>
      </c>
      <c r="B66" s="32" t="s">
        <v>175</v>
      </c>
      <c r="C66" s="47" t="s">
        <v>176</v>
      </c>
      <c r="D66" s="53"/>
      <c r="E66" s="53" t="s">
        <v>171</v>
      </c>
      <c r="F66" s="56" t="s">
        <v>123</v>
      </c>
      <c r="G66" s="56" t="s">
        <v>124</v>
      </c>
      <c r="H66" s="32">
        <v>40</v>
      </c>
    </row>
    <row r="67" spans="1:8" ht="22.5">
      <c r="A67" s="32" t="s">
        <v>180</v>
      </c>
      <c r="B67" s="32" t="s">
        <v>175</v>
      </c>
      <c r="C67" s="47" t="s">
        <v>176</v>
      </c>
      <c r="D67" s="53"/>
      <c r="E67" s="53" t="s">
        <v>171</v>
      </c>
      <c r="F67" s="56" t="s">
        <v>125</v>
      </c>
      <c r="G67" s="56" t="s">
        <v>126</v>
      </c>
      <c r="H67" s="32">
        <v>40</v>
      </c>
    </row>
    <row r="68" spans="1:8" ht="12">
      <c r="A68" s="32" t="s">
        <v>193</v>
      </c>
      <c r="B68" s="32" t="s">
        <v>170</v>
      </c>
      <c r="C68" s="47" t="s">
        <v>192</v>
      </c>
      <c r="D68" s="53" t="s">
        <v>171</v>
      </c>
      <c r="E68" s="53"/>
      <c r="F68" s="56" t="s">
        <v>127</v>
      </c>
      <c r="G68" s="56" t="s">
        <v>128</v>
      </c>
      <c r="H68" s="32">
        <v>40</v>
      </c>
    </row>
    <row r="69" spans="1:8" ht="12">
      <c r="A69" s="32"/>
      <c r="B69" s="32"/>
      <c r="C69" s="47"/>
      <c r="D69" s="53"/>
      <c r="E69" s="53"/>
      <c r="F69" s="56" t="s">
        <v>129</v>
      </c>
      <c r="G69" s="56" t="s">
        <v>229</v>
      </c>
      <c r="H69" s="32">
        <v>40</v>
      </c>
    </row>
    <row r="70" spans="1:8" ht="12">
      <c r="A70" s="32"/>
      <c r="B70" s="32"/>
      <c r="C70" s="47"/>
      <c r="D70" s="53"/>
      <c r="E70" s="53"/>
      <c r="F70" s="56" t="s">
        <v>130</v>
      </c>
      <c r="G70" s="56" t="s">
        <v>131</v>
      </c>
      <c r="H70" s="32">
        <v>40</v>
      </c>
    </row>
    <row r="71" spans="1:8" ht="12">
      <c r="A71" s="32" t="s">
        <v>195</v>
      </c>
      <c r="B71" s="32" t="s">
        <v>170</v>
      </c>
      <c r="C71" s="47" t="s">
        <v>194</v>
      </c>
      <c r="D71" s="53"/>
      <c r="E71" s="53" t="s">
        <v>171</v>
      </c>
      <c r="F71" s="56" t="s">
        <v>132</v>
      </c>
      <c r="G71" s="56" t="s">
        <v>133</v>
      </c>
      <c r="H71" s="32">
        <v>40</v>
      </c>
    </row>
    <row r="72" spans="1:8" ht="12">
      <c r="A72" s="32" t="s">
        <v>195</v>
      </c>
      <c r="B72" s="32" t="s">
        <v>170</v>
      </c>
      <c r="C72" s="47" t="s">
        <v>194</v>
      </c>
      <c r="D72" s="53"/>
      <c r="E72" s="53" t="s">
        <v>171</v>
      </c>
      <c r="F72" s="56" t="s">
        <v>134</v>
      </c>
      <c r="G72" s="56" t="s">
        <v>135</v>
      </c>
      <c r="H72" s="32">
        <v>40</v>
      </c>
    </row>
    <row r="73" spans="1:8" ht="12">
      <c r="A73" s="32" t="s">
        <v>195</v>
      </c>
      <c r="B73" s="32" t="s">
        <v>170</v>
      </c>
      <c r="C73" s="47" t="s">
        <v>194</v>
      </c>
      <c r="D73" s="53"/>
      <c r="E73" s="53" t="s">
        <v>171</v>
      </c>
      <c r="F73" s="56" t="s">
        <v>136</v>
      </c>
      <c r="G73" s="56" t="s">
        <v>137</v>
      </c>
      <c r="H73" s="32">
        <v>40</v>
      </c>
    </row>
    <row r="74" spans="1:8" ht="12">
      <c r="A74" s="32" t="s">
        <v>183</v>
      </c>
      <c r="B74" s="32" t="s">
        <v>170</v>
      </c>
      <c r="C74" s="47" t="s">
        <v>158</v>
      </c>
      <c r="D74" s="53" t="s">
        <v>169</v>
      </c>
      <c r="E74" s="53"/>
      <c r="F74" s="56" t="s">
        <v>138</v>
      </c>
      <c r="G74" s="56" t="s">
        <v>139</v>
      </c>
      <c r="H74" s="32">
        <v>40</v>
      </c>
    </row>
    <row r="75" spans="1:8" ht="12">
      <c r="A75" s="32" t="s">
        <v>191</v>
      </c>
      <c r="B75" s="32" t="s">
        <v>170</v>
      </c>
      <c r="C75" s="47" t="s">
        <v>167</v>
      </c>
      <c r="D75" s="53" t="s">
        <v>171</v>
      </c>
      <c r="E75" s="53"/>
      <c r="F75" s="56" t="s">
        <v>140</v>
      </c>
      <c r="G75" s="56" t="s">
        <v>141</v>
      </c>
      <c r="H75" s="32">
        <v>40</v>
      </c>
    </row>
    <row r="76" spans="1:8" ht="12">
      <c r="A76" s="32" t="s">
        <v>191</v>
      </c>
      <c r="B76" s="32" t="s">
        <v>170</v>
      </c>
      <c r="C76" s="47" t="s">
        <v>167</v>
      </c>
      <c r="D76" s="53" t="s">
        <v>171</v>
      </c>
      <c r="E76" s="53"/>
      <c r="F76" s="56" t="s">
        <v>142</v>
      </c>
      <c r="G76" s="56" t="s">
        <v>143</v>
      </c>
      <c r="H76" s="32">
        <v>40</v>
      </c>
    </row>
    <row r="77" spans="1:8" ht="12">
      <c r="A77" s="32" t="s">
        <v>198</v>
      </c>
      <c r="B77" s="32" t="s">
        <v>170</v>
      </c>
      <c r="C77" s="47" t="s">
        <v>198</v>
      </c>
      <c r="D77" s="53" t="s">
        <v>171</v>
      </c>
      <c r="E77" s="53"/>
      <c r="F77" s="56" t="s">
        <v>144</v>
      </c>
      <c r="G77" s="56" t="s">
        <v>145</v>
      </c>
      <c r="H77" s="32">
        <v>40</v>
      </c>
    </row>
    <row r="78" spans="1:8" ht="12">
      <c r="A78" s="32"/>
      <c r="B78" s="32"/>
      <c r="C78" s="47"/>
      <c r="D78" s="53"/>
      <c r="E78" s="53"/>
      <c r="F78" s="56" t="s">
        <v>146</v>
      </c>
      <c r="G78" s="56" t="s">
        <v>147</v>
      </c>
      <c r="H78" s="32">
        <v>40</v>
      </c>
    </row>
    <row r="79" spans="1:8" ht="22.5">
      <c r="A79" s="32" t="s">
        <v>238</v>
      </c>
      <c r="B79" s="32" t="s">
        <v>170</v>
      </c>
      <c r="C79" s="47" t="s">
        <v>237</v>
      </c>
      <c r="D79" s="53"/>
      <c r="E79" s="53" t="s">
        <v>169</v>
      </c>
      <c r="F79" s="56" t="s">
        <v>148</v>
      </c>
      <c r="G79" s="56" t="s">
        <v>149</v>
      </c>
      <c r="H79" s="32">
        <v>40</v>
      </c>
    </row>
    <row r="80" spans="1:8" ht="12">
      <c r="A80" s="32" t="s">
        <v>238</v>
      </c>
      <c r="B80" s="32" t="s">
        <v>170</v>
      </c>
      <c r="C80" s="47" t="s">
        <v>237</v>
      </c>
      <c r="D80" s="53"/>
      <c r="E80" s="53" t="s">
        <v>169</v>
      </c>
      <c r="F80" s="56" t="s">
        <v>150</v>
      </c>
      <c r="G80" s="56" t="s">
        <v>151</v>
      </c>
      <c r="H80" s="32">
        <v>40</v>
      </c>
    </row>
    <row r="81" spans="1:10" ht="12">
      <c r="A81" s="32"/>
      <c r="B81" s="32"/>
      <c r="C81" s="47" t="s">
        <v>168</v>
      </c>
      <c r="D81" s="53" t="s">
        <v>171</v>
      </c>
      <c r="E81" s="53"/>
      <c r="F81" s="56" t="s">
        <v>152</v>
      </c>
      <c r="G81" s="56" t="s">
        <v>153</v>
      </c>
      <c r="H81" s="32">
        <v>40</v>
      </c>
    </row>
    <row r="82" spans="1:10" ht="27" customHeight="1">
      <c r="A82" s="32" t="s">
        <v>193</v>
      </c>
      <c r="B82" s="32" t="s">
        <v>170</v>
      </c>
      <c r="C82" s="47" t="s">
        <v>192</v>
      </c>
      <c r="D82" s="53" t="s">
        <v>171</v>
      </c>
      <c r="E82" s="53"/>
      <c r="F82" s="56" t="s">
        <v>230</v>
      </c>
      <c r="G82" s="56" t="s">
        <v>231</v>
      </c>
      <c r="H82" s="32">
        <v>40</v>
      </c>
    </row>
    <row r="83" spans="1:10" ht="12">
      <c r="A83" s="32"/>
      <c r="B83" s="32" t="s">
        <v>170</v>
      </c>
      <c r="C83" s="47" t="s">
        <v>235</v>
      </c>
      <c r="D83" s="53" t="s">
        <v>171</v>
      </c>
      <c r="E83" s="53"/>
      <c r="F83" s="56" t="s">
        <v>218</v>
      </c>
      <c r="G83" s="58" t="s">
        <v>196</v>
      </c>
      <c r="H83" s="32">
        <v>50</v>
      </c>
    </row>
    <row r="84" spans="1:10" ht="12">
      <c r="A84" s="32"/>
      <c r="B84" s="32"/>
      <c r="C84" s="47" t="s">
        <v>234</v>
      </c>
      <c r="D84" s="53" t="s">
        <v>171</v>
      </c>
      <c r="E84" s="53"/>
      <c r="F84" s="48" t="s">
        <v>220</v>
      </c>
      <c r="G84" s="48" t="s">
        <v>219</v>
      </c>
      <c r="H84" s="32">
        <v>50</v>
      </c>
    </row>
    <row r="85" spans="1:10" ht="12">
      <c r="A85" s="32"/>
      <c r="B85" s="32"/>
      <c r="C85" s="47" t="s">
        <v>233</v>
      </c>
      <c r="D85" s="53" t="s">
        <v>171</v>
      </c>
      <c r="E85" s="53"/>
      <c r="F85" s="48" t="s">
        <v>222</v>
      </c>
      <c r="G85" s="48" t="s">
        <v>221</v>
      </c>
      <c r="H85" s="32">
        <v>40</v>
      </c>
    </row>
    <row r="86" spans="1:10" ht="12">
      <c r="A86" s="32" t="s">
        <v>182</v>
      </c>
      <c r="B86" s="32" t="s">
        <v>175</v>
      </c>
      <c r="C86" s="47" t="s">
        <v>155</v>
      </c>
      <c r="D86" s="53"/>
      <c r="E86" s="53" t="s">
        <v>169</v>
      </c>
      <c r="F86" s="48" t="s">
        <v>223</v>
      </c>
      <c r="G86" s="48" t="s">
        <v>232</v>
      </c>
      <c r="H86" s="32">
        <v>50</v>
      </c>
    </row>
    <row r="87" spans="1:10" ht="12.75" thickBot="1">
      <c r="A87" s="33" t="s">
        <v>183</v>
      </c>
      <c r="B87" s="33" t="s">
        <v>170</v>
      </c>
      <c r="C87" s="49" t="s">
        <v>158</v>
      </c>
      <c r="D87" s="54" t="s">
        <v>171</v>
      </c>
      <c r="E87" s="54"/>
      <c r="F87" s="57" t="s">
        <v>224</v>
      </c>
      <c r="G87" s="59" t="s">
        <v>139</v>
      </c>
      <c r="H87" s="33">
        <v>40</v>
      </c>
    </row>
    <row r="88" spans="1:10">
      <c r="A88" s="7"/>
      <c r="B88" s="3"/>
      <c r="C88" s="3"/>
      <c r="D88" s="3"/>
      <c r="E88" s="3"/>
      <c r="F88" s="3"/>
      <c r="G88" s="82" t="s">
        <v>250</v>
      </c>
      <c r="H88" s="93">
        <f>SUM(H6:H87)</f>
        <v>3305</v>
      </c>
    </row>
    <row r="89" spans="1:10" ht="12" thickBot="1">
      <c r="A89" s="7"/>
      <c r="B89" s="3"/>
      <c r="C89" s="3"/>
      <c r="D89" s="3"/>
      <c r="E89" s="3"/>
      <c r="F89" s="3"/>
      <c r="G89" s="83"/>
      <c r="H89" s="94"/>
    </row>
    <row r="90" spans="1:10" ht="23.25" customHeight="1">
      <c r="A90" s="14"/>
      <c r="B90" s="3"/>
      <c r="C90" s="3"/>
      <c r="D90" s="3"/>
      <c r="E90" s="3"/>
      <c r="F90" s="3"/>
      <c r="G90" s="13"/>
      <c r="H90" s="13"/>
    </row>
    <row r="91" spans="1:10" ht="12" thickBot="1">
      <c r="A91" s="7"/>
      <c r="B91" s="3"/>
      <c r="C91" s="3"/>
      <c r="D91" s="3"/>
      <c r="E91" s="3"/>
      <c r="F91" s="3"/>
      <c r="G91" s="3"/>
      <c r="H91" s="3"/>
    </row>
    <row r="92" spans="1:10">
      <c r="A92" s="44" t="s">
        <v>200</v>
      </c>
      <c r="B92" s="31" t="s">
        <v>170</v>
      </c>
      <c r="C92" s="38" t="s">
        <v>202</v>
      </c>
      <c r="D92" s="31" t="s">
        <v>171</v>
      </c>
      <c r="E92" s="41"/>
      <c r="F92" s="38" t="s">
        <v>240</v>
      </c>
      <c r="G92" s="34" t="s">
        <v>210</v>
      </c>
      <c r="H92" s="31">
        <v>13</v>
      </c>
      <c r="I92" s="15"/>
      <c r="J92" s="16"/>
    </row>
    <row r="93" spans="1:10">
      <c r="A93" s="45" t="s">
        <v>200</v>
      </c>
      <c r="B93" s="32" t="s">
        <v>170</v>
      </c>
      <c r="C93" s="35" t="s">
        <v>203</v>
      </c>
      <c r="D93" s="32" t="s">
        <v>171</v>
      </c>
      <c r="E93" s="42"/>
      <c r="F93" s="35" t="s">
        <v>241</v>
      </c>
      <c r="G93" s="35" t="s">
        <v>256</v>
      </c>
      <c r="H93" s="32">
        <v>13</v>
      </c>
      <c r="I93" s="15"/>
      <c r="J93" s="16"/>
    </row>
    <row r="94" spans="1:10">
      <c r="A94" s="45" t="s">
        <v>200</v>
      </c>
      <c r="B94" s="32" t="s">
        <v>170</v>
      </c>
      <c r="C94" s="35" t="s">
        <v>203</v>
      </c>
      <c r="D94" s="32" t="s">
        <v>171</v>
      </c>
      <c r="E94" s="42"/>
      <c r="F94" s="39" t="s">
        <v>242</v>
      </c>
      <c r="G94" s="35" t="s">
        <v>257</v>
      </c>
      <c r="H94" s="32">
        <v>13</v>
      </c>
      <c r="I94" s="15"/>
      <c r="J94" s="16"/>
    </row>
    <row r="95" spans="1:10">
      <c r="A95" s="45" t="s">
        <v>200</v>
      </c>
      <c r="B95" s="32"/>
      <c r="C95" s="35" t="s">
        <v>209</v>
      </c>
      <c r="D95" s="32" t="s">
        <v>169</v>
      </c>
      <c r="E95" s="42"/>
      <c r="F95" s="35" t="s">
        <v>243</v>
      </c>
      <c r="G95" s="35" t="s">
        <v>252</v>
      </c>
      <c r="H95" s="32">
        <v>13</v>
      </c>
      <c r="I95" s="15"/>
      <c r="J95" s="16"/>
    </row>
    <row r="96" spans="1:10">
      <c r="A96" s="45" t="s">
        <v>200</v>
      </c>
      <c r="B96" s="32"/>
      <c r="C96" s="35" t="s">
        <v>201</v>
      </c>
      <c r="D96" s="32" t="s">
        <v>169</v>
      </c>
      <c r="E96" s="42"/>
      <c r="F96" s="35" t="s">
        <v>244</v>
      </c>
      <c r="G96" s="35" t="s">
        <v>253</v>
      </c>
      <c r="H96" s="32">
        <v>13</v>
      </c>
      <c r="I96" s="15"/>
      <c r="J96" s="16"/>
    </row>
    <row r="97" spans="1:10">
      <c r="A97" s="45" t="s">
        <v>200</v>
      </c>
      <c r="B97" s="32" t="s">
        <v>170</v>
      </c>
      <c r="C97" s="35" t="s">
        <v>204</v>
      </c>
      <c r="D97" s="32" t="s">
        <v>171</v>
      </c>
      <c r="E97" s="42"/>
      <c r="F97" s="39" t="s">
        <v>245</v>
      </c>
      <c r="G97" s="35" t="s">
        <v>212</v>
      </c>
      <c r="H97" s="32">
        <v>13</v>
      </c>
      <c r="I97" s="15"/>
      <c r="J97" s="16"/>
    </row>
    <row r="98" spans="1:10">
      <c r="A98" s="45" t="s">
        <v>200</v>
      </c>
      <c r="B98" s="32" t="s">
        <v>170</v>
      </c>
      <c r="C98" s="35" t="s">
        <v>205</v>
      </c>
      <c r="D98" s="32" t="s">
        <v>171</v>
      </c>
      <c r="E98" s="42"/>
      <c r="F98" s="35" t="s">
        <v>246</v>
      </c>
      <c r="G98" s="36" t="s">
        <v>251</v>
      </c>
      <c r="H98" s="32">
        <v>13</v>
      </c>
      <c r="I98" s="15"/>
      <c r="J98" s="16"/>
    </row>
    <row r="99" spans="1:10">
      <c r="A99" s="45" t="s">
        <v>200</v>
      </c>
      <c r="B99" s="32" t="s">
        <v>170</v>
      </c>
      <c r="C99" s="35" t="s">
        <v>205</v>
      </c>
      <c r="D99" s="32" t="s">
        <v>171</v>
      </c>
      <c r="E99" s="42"/>
      <c r="F99" s="35" t="s">
        <v>247</v>
      </c>
      <c r="G99" s="36" t="s">
        <v>213</v>
      </c>
      <c r="H99" s="32">
        <v>13</v>
      </c>
      <c r="I99" s="15"/>
      <c r="J99" s="16"/>
    </row>
    <row r="100" spans="1:10">
      <c r="A100" s="45" t="s">
        <v>200</v>
      </c>
      <c r="B100" s="32" t="s">
        <v>170</v>
      </c>
      <c r="C100" s="35" t="s">
        <v>206</v>
      </c>
      <c r="D100" s="32" t="s">
        <v>171</v>
      </c>
      <c r="E100" s="42"/>
      <c r="F100" s="39" t="s">
        <v>248</v>
      </c>
      <c r="G100" s="36" t="s">
        <v>216</v>
      </c>
      <c r="H100" s="32">
        <v>13</v>
      </c>
      <c r="I100" s="15"/>
      <c r="J100" s="16"/>
    </row>
    <row r="101" spans="1:10">
      <c r="A101" s="45" t="s">
        <v>200</v>
      </c>
      <c r="B101" s="32" t="s">
        <v>170</v>
      </c>
      <c r="C101" s="35" t="s">
        <v>207</v>
      </c>
      <c r="D101" s="32" t="s">
        <v>171</v>
      </c>
      <c r="E101" s="42"/>
      <c r="F101" s="35" t="s">
        <v>249</v>
      </c>
      <c r="G101" s="36" t="s">
        <v>211</v>
      </c>
      <c r="H101" s="32">
        <v>13</v>
      </c>
      <c r="I101" s="15"/>
      <c r="J101" s="16"/>
    </row>
    <row r="102" spans="1:10">
      <c r="A102" s="45" t="s">
        <v>200</v>
      </c>
      <c r="B102" s="32" t="s">
        <v>170</v>
      </c>
      <c r="C102" s="35" t="s">
        <v>205</v>
      </c>
      <c r="D102" s="32" t="s">
        <v>171</v>
      </c>
      <c r="E102" s="42"/>
      <c r="F102" s="35" t="s">
        <v>254</v>
      </c>
      <c r="G102" s="35" t="s">
        <v>214</v>
      </c>
      <c r="H102" s="32">
        <v>13</v>
      </c>
      <c r="I102" s="15"/>
      <c r="J102" s="16"/>
    </row>
    <row r="103" spans="1:10" ht="12" thickBot="1">
      <c r="A103" s="46" t="s">
        <v>200</v>
      </c>
      <c r="B103" s="33" t="s">
        <v>170</v>
      </c>
      <c r="C103" s="40" t="s">
        <v>208</v>
      </c>
      <c r="D103" s="33" t="s">
        <v>171</v>
      </c>
      <c r="E103" s="43"/>
      <c r="F103" s="40" t="s">
        <v>255</v>
      </c>
      <c r="G103" s="37" t="s">
        <v>215</v>
      </c>
      <c r="H103" s="33">
        <v>13</v>
      </c>
      <c r="I103" s="15"/>
      <c r="J103" s="16"/>
    </row>
    <row r="104" spans="1:10">
      <c r="F104" s="2"/>
      <c r="G104" s="82" t="s">
        <v>250</v>
      </c>
      <c r="H104" s="82">
        <f>SUM(H92:H103)</f>
        <v>156</v>
      </c>
      <c r="I104" s="15"/>
      <c r="J104" s="17"/>
    </row>
    <row r="105" spans="1:10" ht="12" thickBot="1">
      <c r="F105" s="2"/>
      <c r="G105" s="83"/>
      <c r="H105" s="83"/>
    </row>
    <row r="106" spans="1:10">
      <c r="F106" s="2"/>
      <c r="G106" s="2"/>
      <c r="H106" s="2"/>
    </row>
    <row r="107" spans="1:10" ht="19.5" customHeight="1">
      <c r="F107" s="2"/>
      <c r="G107" s="2"/>
      <c r="H107" s="81">
        <f>+H88+H104</f>
        <v>3461</v>
      </c>
    </row>
    <row r="108" spans="1:10">
      <c r="F108" s="2"/>
      <c r="G108" s="2"/>
      <c r="H108" s="2"/>
    </row>
  </sheetData>
  <autoFilter ref="A4:H89">
    <filterColumn colId="3" showButton="0"/>
  </autoFilter>
  <mergeCells count="12">
    <mergeCell ref="G104:G105"/>
    <mergeCell ref="H104:H105"/>
    <mergeCell ref="A1:H3"/>
    <mergeCell ref="G88:G89"/>
    <mergeCell ref="H88:H89"/>
    <mergeCell ref="B4:B5"/>
    <mergeCell ref="A4:A5"/>
    <mergeCell ref="C4:C5"/>
    <mergeCell ref="G4:G5"/>
    <mergeCell ref="H4:H5"/>
    <mergeCell ref="D4:E4"/>
    <mergeCell ref="F4:F5"/>
  </mergeCells>
  <printOptions horizontalCentered="1"/>
  <pageMargins left="0.23622047244094491" right="0.23622047244094491" top="0.74803149606299213" bottom="0.74803149606299213" header="0.31496062992125984" footer="0.31496062992125984"/>
  <pageSetup paperSize="14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opLeftCell="A68" workbookViewId="0">
      <selection activeCell="B5" sqref="B5:B86"/>
    </sheetView>
  </sheetViews>
  <sheetFormatPr baseColWidth="10" defaultRowHeight="15"/>
  <cols>
    <col min="1" max="1" width="22.140625" style="6" customWidth="1"/>
    <col min="2" max="2" width="11" style="6" customWidth="1"/>
    <col min="3" max="3" width="35.42578125" style="6" customWidth="1"/>
    <col min="4" max="4" width="16.7109375" style="6" customWidth="1"/>
    <col min="5" max="5" width="12.5703125" style="4" customWidth="1"/>
    <col min="6" max="6" width="9.5703125" style="4" customWidth="1"/>
    <col min="7" max="7" width="17" style="4" customWidth="1"/>
    <col min="8" max="8" width="14.140625" style="4" bestFit="1" customWidth="1"/>
    <col min="9" max="9" width="13.140625" style="4" bestFit="1" customWidth="1"/>
    <col min="10" max="16384" width="11.42578125" style="4"/>
  </cols>
  <sheetData>
    <row r="1" spans="1:17" ht="11.25" customHeight="1">
      <c r="A1" s="140" t="s">
        <v>239</v>
      </c>
      <c r="B1" s="141"/>
      <c r="C1" s="141"/>
      <c r="D1" s="141"/>
      <c r="E1" s="141"/>
      <c r="F1" s="141"/>
      <c r="G1" s="141"/>
      <c r="H1" s="142"/>
    </row>
    <row r="2" spans="1:17" ht="11.25" customHeight="1" thickBot="1">
      <c r="A2" s="143"/>
      <c r="B2" s="144"/>
      <c r="C2" s="144"/>
      <c r="D2" s="144"/>
      <c r="E2" s="144"/>
      <c r="F2" s="144"/>
      <c r="G2" s="144"/>
      <c r="H2" s="145"/>
    </row>
    <row r="3" spans="1:17" ht="17.25" customHeight="1">
      <c r="A3" s="159" t="s">
        <v>0</v>
      </c>
      <c r="B3" s="157" t="s">
        <v>217</v>
      </c>
      <c r="C3" s="157" t="s">
        <v>3</v>
      </c>
      <c r="D3" s="157" t="s">
        <v>4</v>
      </c>
      <c r="E3" s="148" t="s">
        <v>258</v>
      </c>
      <c r="F3" s="150" t="s">
        <v>262</v>
      </c>
      <c r="G3" s="165" t="s">
        <v>259</v>
      </c>
      <c r="H3" s="180" t="s">
        <v>264</v>
      </c>
    </row>
    <row r="4" spans="1:17" ht="17.25" customHeight="1">
      <c r="A4" s="160"/>
      <c r="B4" s="158"/>
      <c r="C4" s="158"/>
      <c r="D4" s="158"/>
      <c r="E4" s="149"/>
      <c r="F4" s="151"/>
      <c r="G4" s="166"/>
      <c r="H4" s="181"/>
    </row>
    <row r="5" spans="1:17" ht="21.75" customHeight="1">
      <c r="A5" s="123" t="s">
        <v>163</v>
      </c>
      <c r="B5" s="8" t="s">
        <v>54</v>
      </c>
      <c r="C5" s="8" t="s">
        <v>55</v>
      </c>
      <c r="D5" s="8">
        <v>40</v>
      </c>
      <c r="E5" s="152">
        <f>SUM(D5:D6)</f>
        <v>80</v>
      </c>
      <c r="F5" s="137">
        <f>(30*E5)/60</f>
        <v>40</v>
      </c>
      <c r="G5" s="167">
        <v>0</v>
      </c>
      <c r="H5" s="178" t="s">
        <v>171</v>
      </c>
    </row>
    <row r="6" spans="1:17" ht="30" customHeight="1">
      <c r="A6" s="123"/>
      <c r="B6" s="8" t="s">
        <v>66</v>
      </c>
      <c r="C6" s="8" t="s">
        <v>67</v>
      </c>
      <c r="D6" s="8">
        <v>40</v>
      </c>
      <c r="E6" s="152"/>
      <c r="F6" s="138"/>
      <c r="G6" s="167"/>
      <c r="H6" s="178"/>
      <c r="I6" s="79"/>
    </row>
    <row r="7" spans="1:17" ht="30" customHeight="1">
      <c r="A7" s="104" t="s">
        <v>283</v>
      </c>
      <c r="B7" s="12" t="s">
        <v>33</v>
      </c>
      <c r="C7" s="12" t="s">
        <v>34</v>
      </c>
      <c r="D7" s="12">
        <v>40</v>
      </c>
      <c r="E7" s="107">
        <v>120</v>
      </c>
      <c r="F7" s="75"/>
      <c r="G7" s="110">
        <f>+E7*30000</f>
        <v>3600000</v>
      </c>
      <c r="H7" s="120"/>
    </row>
    <row r="8" spans="1:17" ht="36.75" customHeight="1">
      <c r="A8" s="105"/>
      <c r="B8" s="12" t="s">
        <v>39</v>
      </c>
      <c r="C8" s="12" t="s">
        <v>40</v>
      </c>
      <c r="D8" s="12">
        <v>40</v>
      </c>
      <c r="E8" s="108"/>
      <c r="F8" s="75"/>
      <c r="G8" s="111"/>
      <c r="H8" s="121"/>
    </row>
    <row r="9" spans="1:17" ht="30" customHeight="1">
      <c r="A9" s="106"/>
      <c r="B9" s="12" t="s">
        <v>37</v>
      </c>
      <c r="C9" s="12" t="s">
        <v>38</v>
      </c>
      <c r="D9" s="12">
        <v>40</v>
      </c>
      <c r="E9" s="109"/>
      <c r="F9" s="75"/>
      <c r="G9" s="112"/>
      <c r="H9" s="182"/>
    </row>
    <row r="10" spans="1:17" ht="24.75" customHeight="1">
      <c r="A10" s="104" t="s">
        <v>284</v>
      </c>
      <c r="B10" s="12" t="s">
        <v>21</v>
      </c>
      <c r="C10" s="12" t="s">
        <v>22</v>
      </c>
      <c r="D10" s="12">
        <v>40</v>
      </c>
      <c r="E10" s="107">
        <v>130</v>
      </c>
      <c r="F10" s="107">
        <f>(E10*30)/60</f>
        <v>65</v>
      </c>
      <c r="G10" s="110">
        <f>E10*30000</f>
        <v>3900000</v>
      </c>
      <c r="H10" s="120"/>
    </row>
    <row r="11" spans="1:17" ht="27" customHeight="1">
      <c r="A11" s="105"/>
      <c r="B11" s="12" t="s">
        <v>31</v>
      </c>
      <c r="C11" s="12" t="s">
        <v>32</v>
      </c>
      <c r="D11" s="12">
        <v>40</v>
      </c>
      <c r="E11" s="108"/>
      <c r="F11" s="108"/>
      <c r="G11" s="111"/>
      <c r="H11" s="121"/>
    </row>
    <row r="12" spans="1:17" ht="26.25" customHeight="1">
      <c r="A12" s="106"/>
      <c r="B12" s="12" t="s">
        <v>223</v>
      </c>
      <c r="C12" s="12" t="s">
        <v>232</v>
      </c>
      <c r="D12" s="12">
        <v>50</v>
      </c>
      <c r="E12" s="109"/>
      <c r="F12" s="109"/>
      <c r="G12" s="112"/>
      <c r="H12" s="182"/>
    </row>
    <row r="13" spans="1:17" ht="24" customHeight="1">
      <c r="A13" s="113" t="s">
        <v>289</v>
      </c>
      <c r="B13" s="12" t="s">
        <v>29</v>
      </c>
      <c r="C13" s="12" t="s">
        <v>30</v>
      </c>
      <c r="D13" s="12">
        <v>40</v>
      </c>
      <c r="E13" s="108">
        <v>160</v>
      </c>
      <c r="F13" s="76"/>
      <c r="G13" s="111">
        <f>+E13*30000</f>
        <v>4800000</v>
      </c>
      <c r="H13" s="121"/>
    </row>
    <row r="14" spans="1:17" ht="30" customHeight="1">
      <c r="A14" s="113"/>
      <c r="B14" s="12" t="s">
        <v>17</v>
      </c>
      <c r="C14" s="12" t="s">
        <v>18</v>
      </c>
      <c r="D14" s="12">
        <v>40</v>
      </c>
      <c r="E14" s="108"/>
      <c r="F14" s="76"/>
      <c r="G14" s="111"/>
      <c r="H14" s="121"/>
      <c r="I14" s="10"/>
      <c r="J14" s="10"/>
      <c r="K14" s="10"/>
      <c r="L14" s="10"/>
      <c r="M14" s="10"/>
      <c r="N14" s="10"/>
      <c r="O14" s="10"/>
      <c r="P14" s="10"/>
      <c r="Q14" s="11"/>
    </row>
    <row r="15" spans="1:17" ht="30" customHeight="1">
      <c r="A15" s="113"/>
      <c r="B15" s="12" t="s">
        <v>35</v>
      </c>
      <c r="C15" s="12" t="s">
        <v>36</v>
      </c>
      <c r="D15" s="12">
        <v>40</v>
      </c>
      <c r="E15" s="108"/>
      <c r="F15" s="76"/>
      <c r="G15" s="111"/>
      <c r="H15" s="121"/>
      <c r="I15" s="10"/>
      <c r="J15" s="10"/>
      <c r="K15" s="10"/>
      <c r="L15" s="10"/>
      <c r="M15" s="10"/>
      <c r="N15" s="10"/>
      <c r="O15" s="10"/>
      <c r="P15" s="10"/>
      <c r="Q15" s="11"/>
    </row>
    <row r="16" spans="1:17" ht="30" customHeight="1">
      <c r="A16" s="113"/>
      <c r="B16" s="12" t="s">
        <v>111</v>
      </c>
      <c r="C16" s="12" t="s">
        <v>112</v>
      </c>
      <c r="D16" s="12">
        <v>40</v>
      </c>
      <c r="E16" s="109"/>
      <c r="F16" s="77"/>
      <c r="G16" s="112"/>
      <c r="H16" s="182"/>
      <c r="I16" s="10"/>
      <c r="J16" s="10"/>
      <c r="K16" s="10"/>
      <c r="L16" s="10"/>
      <c r="M16" s="10"/>
      <c r="N16" s="10"/>
      <c r="O16" s="10"/>
      <c r="P16" s="10"/>
      <c r="Q16" s="11"/>
    </row>
    <row r="17" spans="1:17" ht="30" customHeight="1">
      <c r="A17" s="161" t="s">
        <v>157</v>
      </c>
      <c r="B17" s="8" t="s">
        <v>11</v>
      </c>
      <c r="C17" s="8" t="s">
        <v>12</v>
      </c>
      <c r="D17" s="8">
        <v>40</v>
      </c>
      <c r="E17" s="137">
        <f>SUM(D17:D18)</f>
        <v>80</v>
      </c>
      <c r="F17" s="137">
        <f>(E17*30)/60</f>
        <v>40</v>
      </c>
      <c r="G17" s="124">
        <v>0</v>
      </c>
      <c r="H17" s="178" t="s">
        <v>171</v>
      </c>
      <c r="I17" s="11"/>
      <c r="J17" s="11"/>
      <c r="K17" s="11"/>
      <c r="L17" s="11"/>
      <c r="M17" s="11"/>
      <c r="N17" s="11"/>
      <c r="O17" s="11"/>
      <c r="P17" s="11"/>
      <c r="Q17" s="11"/>
    </row>
    <row r="18" spans="1:17" ht="30" customHeight="1">
      <c r="A18" s="161"/>
      <c r="B18" s="8" t="s">
        <v>56</v>
      </c>
      <c r="C18" s="8" t="s">
        <v>57</v>
      </c>
      <c r="D18" s="8">
        <v>40</v>
      </c>
      <c r="E18" s="138"/>
      <c r="F18" s="138"/>
      <c r="G18" s="124"/>
      <c r="H18" s="178"/>
      <c r="I18" s="11"/>
      <c r="J18" s="11"/>
      <c r="K18" s="11"/>
      <c r="L18" s="11"/>
      <c r="M18" s="11"/>
      <c r="N18" s="11"/>
      <c r="O18" s="11"/>
      <c r="P18" s="11"/>
      <c r="Q18" s="11"/>
    </row>
    <row r="19" spans="1:17" ht="30" customHeight="1">
      <c r="A19" s="123" t="s">
        <v>167</v>
      </c>
      <c r="B19" s="8" t="s">
        <v>117</v>
      </c>
      <c r="C19" s="8" t="s">
        <v>118</v>
      </c>
      <c r="D19" s="8">
        <v>40</v>
      </c>
      <c r="E19" s="137">
        <f>SUM(D19:D21)</f>
        <v>120</v>
      </c>
      <c r="F19" s="137">
        <f>(E19*30)/60</f>
        <v>60</v>
      </c>
      <c r="G19" s="124">
        <v>0</v>
      </c>
      <c r="H19" s="178" t="s">
        <v>171</v>
      </c>
    </row>
    <row r="20" spans="1:17" ht="30" customHeight="1">
      <c r="A20" s="123"/>
      <c r="B20" s="8" t="s">
        <v>140</v>
      </c>
      <c r="C20" s="8" t="s">
        <v>141</v>
      </c>
      <c r="D20" s="8">
        <v>40</v>
      </c>
      <c r="E20" s="139"/>
      <c r="F20" s="139"/>
      <c r="G20" s="124"/>
      <c r="H20" s="178"/>
    </row>
    <row r="21" spans="1:17" ht="30" customHeight="1">
      <c r="A21" s="123"/>
      <c r="B21" s="8" t="s">
        <v>142</v>
      </c>
      <c r="C21" s="8" t="s">
        <v>143</v>
      </c>
      <c r="D21" s="8">
        <v>40</v>
      </c>
      <c r="E21" s="138"/>
      <c r="F21" s="138"/>
      <c r="G21" s="124"/>
      <c r="H21" s="178"/>
    </row>
    <row r="22" spans="1:17" ht="30" customHeight="1">
      <c r="A22" s="23" t="s">
        <v>197</v>
      </c>
      <c r="B22" s="8" t="s">
        <v>41</v>
      </c>
      <c r="C22" s="8" t="s">
        <v>225</v>
      </c>
      <c r="D22" s="8">
        <v>40</v>
      </c>
      <c r="E22" s="18">
        <f>SUM(D22)</f>
        <v>40</v>
      </c>
      <c r="F22" s="18">
        <f>(E22*30)/60</f>
        <v>20</v>
      </c>
      <c r="G22" s="21">
        <v>0</v>
      </c>
      <c r="H22" s="24" t="s">
        <v>169</v>
      </c>
    </row>
    <row r="23" spans="1:17" ht="30" customHeight="1">
      <c r="A23" s="147" t="s">
        <v>279</v>
      </c>
      <c r="B23" s="12" t="s">
        <v>92</v>
      </c>
      <c r="C23" s="12" t="s">
        <v>93</v>
      </c>
      <c r="D23" s="12">
        <v>40</v>
      </c>
      <c r="E23" s="107">
        <f>SUM(D23:D26)</f>
        <v>160</v>
      </c>
      <c r="F23" s="107">
        <f>(E23*30)/60</f>
        <v>80</v>
      </c>
      <c r="G23" s="134">
        <f>E23*30000</f>
        <v>4800000</v>
      </c>
      <c r="H23" s="179"/>
    </row>
    <row r="24" spans="1:17" ht="30.75" customHeight="1">
      <c r="A24" s="147"/>
      <c r="B24" s="12" t="s">
        <v>94</v>
      </c>
      <c r="C24" s="12" t="s">
        <v>95</v>
      </c>
      <c r="D24" s="12">
        <v>40</v>
      </c>
      <c r="E24" s="108"/>
      <c r="F24" s="108"/>
      <c r="G24" s="134"/>
      <c r="H24" s="179"/>
    </row>
    <row r="25" spans="1:17" ht="30" customHeight="1">
      <c r="A25" s="147"/>
      <c r="B25" s="12" t="s">
        <v>96</v>
      </c>
      <c r="C25" s="12" t="s">
        <v>97</v>
      </c>
      <c r="D25" s="12">
        <v>40</v>
      </c>
      <c r="E25" s="108"/>
      <c r="F25" s="108"/>
      <c r="G25" s="134"/>
      <c r="H25" s="179"/>
    </row>
    <row r="26" spans="1:17" ht="30" customHeight="1">
      <c r="A26" s="147"/>
      <c r="B26" s="12" t="s">
        <v>98</v>
      </c>
      <c r="C26" s="12" t="s">
        <v>99</v>
      </c>
      <c r="D26" s="12">
        <v>40</v>
      </c>
      <c r="E26" s="109"/>
      <c r="F26" s="109"/>
      <c r="G26" s="134"/>
      <c r="H26" s="179"/>
    </row>
    <row r="27" spans="1:17" ht="30" customHeight="1">
      <c r="A27" s="123" t="s">
        <v>192</v>
      </c>
      <c r="B27" s="8" t="s">
        <v>230</v>
      </c>
      <c r="C27" s="8" t="s">
        <v>231</v>
      </c>
      <c r="D27" s="8">
        <v>40</v>
      </c>
      <c r="E27" s="137">
        <f>SUM(D27:D28)</f>
        <v>80</v>
      </c>
      <c r="F27" s="137">
        <f>(30*E27)/60</f>
        <v>40</v>
      </c>
      <c r="G27" s="124">
        <v>0</v>
      </c>
      <c r="H27" s="178" t="s">
        <v>171</v>
      </c>
    </row>
    <row r="28" spans="1:17" ht="30" customHeight="1">
      <c r="A28" s="123"/>
      <c r="B28" s="8" t="s">
        <v>127</v>
      </c>
      <c r="C28" s="8" t="s">
        <v>128</v>
      </c>
      <c r="D28" s="8">
        <v>40</v>
      </c>
      <c r="E28" s="138"/>
      <c r="F28" s="138"/>
      <c r="G28" s="124"/>
      <c r="H28" s="178"/>
    </row>
    <row r="29" spans="1:17" ht="30" customHeight="1">
      <c r="A29" s="23" t="s">
        <v>164</v>
      </c>
      <c r="B29" s="8" t="s">
        <v>60</v>
      </c>
      <c r="C29" s="8" t="s">
        <v>61</v>
      </c>
      <c r="D29" s="8">
        <v>40</v>
      </c>
      <c r="E29" s="18">
        <f>SUM(D29)</f>
        <v>40</v>
      </c>
      <c r="F29" s="18">
        <f>(E29*30)/60</f>
        <v>20</v>
      </c>
      <c r="G29" s="21">
        <v>0</v>
      </c>
      <c r="H29" s="24" t="s">
        <v>171</v>
      </c>
      <c r="I29" s="79"/>
    </row>
    <row r="30" spans="1:17" ht="30" customHeight="1">
      <c r="A30" s="104" t="s">
        <v>159</v>
      </c>
      <c r="B30" s="12" t="s">
        <v>9</v>
      </c>
      <c r="C30" s="12" t="s">
        <v>10</v>
      </c>
      <c r="D30" s="12">
        <v>40</v>
      </c>
      <c r="E30" s="107">
        <v>155</v>
      </c>
      <c r="F30" s="107">
        <f>(E30*30)/60</f>
        <v>77.5</v>
      </c>
      <c r="G30" s="110">
        <f>E30*30000</f>
        <v>4650000</v>
      </c>
      <c r="H30" s="120"/>
    </row>
    <row r="31" spans="1:17" ht="30" customHeight="1">
      <c r="A31" s="105"/>
      <c r="B31" s="12" t="s">
        <v>78</v>
      </c>
      <c r="C31" s="12" t="s">
        <v>79</v>
      </c>
      <c r="D31" s="12">
        <v>40</v>
      </c>
      <c r="E31" s="108"/>
      <c r="F31" s="108"/>
      <c r="G31" s="111"/>
      <c r="H31" s="121"/>
    </row>
    <row r="32" spans="1:17" ht="26.25" customHeight="1">
      <c r="A32" s="105"/>
      <c r="B32" s="12" t="s">
        <v>80</v>
      </c>
      <c r="C32" s="12" t="s">
        <v>81</v>
      </c>
      <c r="D32" s="12">
        <v>40</v>
      </c>
      <c r="E32" s="108"/>
      <c r="F32" s="108"/>
      <c r="G32" s="111"/>
      <c r="H32" s="121"/>
    </row>
    <row r="33" spans="1:9" ht="30" customHeight="1">
      <c r="A33" s="105"/>
      <c r="B33" s="64" t="s">
        <v>84</v>
      </c>
      <c r="C33" s="64" t="s">
        <v>85</v>
      </c>
      <c r="D33" s="64">
        <v>35</v>
      </c>
      <c r="E33" s="108"/>
      <c r="F33" s="108"/>
      <c r="G33" s="111"/>
      <c r="H33" s="121"/>
    </row>
    <row r="34" spans="1:9" ht="30" customHeight="1">
      <c r="A34" s="113" t="s">
        <v>281</v>
      </c>
      <c r="B34" s="12" t="s">
        <v>7</v>
      </c>
      <c r="C34" s="12" t="s">
        <v>8</v>
      </c>
      <c r="D34" s="12">
        <v>40</v>
      </c>
      <c r="E34" s="122">
        <f>D34+D35+D36+D37</f>
        <v>160</v>
      </c>
      <c r="F34" s="107">
        <f>(E34*30)/60</f>
        <v>80</v>
      </c>
      <c r="G34" s="110">
        <f>E34*30000</f>
        <v>4800000</v>
      </c>
      <c r="H34" s="122"/>
    </row>
    <row r="35" spans="1:9" ht="30" customHeight="1">
      <c r="A35" s="113"/>
      <c r="B35" s="12" t="s">
        <v>51</v>
      </c>
      <c r="C35" s="12" t="s">
        <v>52</v>
      </c>
      <c r="D35" s="12">
        <v>40</v>
      </c>
      <c r="E35" s="122"/>
      <c r="F35" s="108"/>
      <c r="G35" s="111"/>
      <c r="H35" s="122"/>
    </row>
    <row r="36" spans="1:9" ht="30" customHeight="1">
      <c r="A36" s="113"/>
      <c r="B36" s="12" t="s">
        <v>53</v>
      </c>
      <c r="C36" s="12" t="s">
        <v>226</v>
      </c>
      <c r="D36" s="12">
        <v>40</v>
      </c>
      <c r="E36" s="122"/>
      <c r="F36" s="108"/>
      <c r="G36" s="111"/>
      <c r="H36" s="122"/>
    </row>
    <row r="37" spans="1:9" ht="30" customHeight="1">
      <c r="A37" s="113"/>
      <c r="B37" s="12" t="s">
        <v>82</v>
      </c>
      <c r="C37" s="12" t="s">
        <v>83</v>
      </c>
      <c r="D37" s="12">
        <v>40</v>
      </c>
      <c r="E37" s="122"/>
      <c r="F37" s="108"/>
      <c r="G37" s="111"/>
      <c r="H37" s="122"/>
    </row>
    <row r="38" spans="1:9" ht="29.25" customHeight="1">
      <c r="A38" s="123" t="s">
        <v>165</v>
      </c>
      <c r="B38" s="8" t="s">
        <v>42</v>
      </c>
      <c r="C38" s="8" t="s">
        <v>227</v>
      </c>
      <c r="D38" s="8">
        <v>40</v>
      </c>
      <c r="E38" s="137">
        <f>SUM(D38:D39)</f>
        <v>80</v>
      </c>
      <c r="F38" s="137">
        <f>(E38*30)/60</f>
        <v>40</v>
      </c>
      <c r="G38" s="124">
        <v>0</v>
      </c>
      <c r="H38" s="178"/>
    </row>
    <row r="39" spans="1:9" ht="30" customHeight="1">
      <c r="A39" s="123"/>
      <c r="B39" s="8" t="s">
        <v>62</v>
      </c>
      <c r="C39" s="8" t="s">
        <v>63</v>
      </c>
      <c r="D39" s="8">
        <v>40</v>
      </c>
      <c r="E39" s="138"/>
      <c r="F39" s="138"/>
      <c r="G39" s="124"/>
      <c r="H39" s="178"/>
    </row>
    <row r="40" spans="1:9" ht="30" customHeight="1">
      <c r="A40" s="123" t="s">
        <v>162</v>
      </c>
      <c r="B40" s="8" t="s">
        <v>47</v>
      </c>
      <c r="C40" s="8" t="s">
        <v>48</v>
      </c>
      <c r="D40" s="8">
        <v>40</v>
      </c>
      <c r="E40" s="137">
        <f>SUM(D40:D42)</f>
        <v>120</v>
      </c>
      <c r="F40" s="137">
        <f>(E40*30)/60</f>
        <v>60</v>
      </c>
      <c r="G40" s="124">
        <v>0</v>
      </c>
      <c r="H40" s="178" t="s">
        <v>171</v>
      </c>
    </row>
    <row r="41" spans="1:9" ht="30" customHeight="1">
      <c r="A41" s="123"/>
      <c r="B41" s="8" t="s">
        <v>49</v>
      </c>
      <c r="C41" s="8" t="s">
        <v>50</v>
      </c>
      <c r="D41" s="8">
        <v>40</v>
      </c>
      <c r="E41" s="139"/>
      <c r="F41" s="139"/>
      <c r="G41" s="124"/>
      <c r="H41" s="178"/>
    </row>
    <row r="42" spans="1:9" ht="30" customHeight="1">
      <c r="A42" s="123"/>
      <c r="B42" s="8" t="s">
        <v>74</v>
      </c>
      <c r="C42" s="8" t="s">
        <v>75</v>
      </c>
      <c r="D42" s="8">
        <v>40</v>
      </c>
      <c r="E42" s="138"/>
      <c r="F42" s="138"/>
      <c r="G42" s="124"/>
      <c r="H42" s="178"/>
      <c r="I42" s="5"/>
    </row>
    <row r="43" spans="1:9" ht="23.25" customHeight="1">
      <c r="A43" s="114" t="s">
        <v>166</v>
      </c>
      <c r="B43" s="12" t="s">
        <v>103</v>
      </c>
      <c r="C43" s="12" t="s">
        <v>104</v>
      </c>
      <c r="D43" s="12">
        <v>40</v>
      </c>
      <c r="E43" s="107">
        <v>240</v>
      </c>
      <c r="F43" s="107">
        <f>(E43*30)/60</f>
        <v>120</v>
      </c>
      <c r="G43" s="110">
        <f>+E43*30000</f>
        <v>7200000</v>
      </c>
      <c r="H43" s="107"/>
    </row>
    <row r="44" spans="1:9" ht="23.25" customHeight="1">
      <c r="A44" s="115"/>
      <c r="B44" s="12" t="s">
        <v>105</v>
      </c>
      <c r="C44" s="12" t="s">
        <v>106</v>
      </c>
      <c r="D44" s="12">
        <v>40</v>
      </c>
      <c r="E44" s="108"/>
      <c r="F44" s="108"/>
      <c r="G44" s="111"/>
      <c r="H44" s="108"/>
    </row>
    <row r="45" spans="1:9" ht="23.25" customHeight="1">
      <c r="A45" s="115"/>
      <c r="B45" s="12" t="s">
        <v>107</v>
      </c>
      <c r="C45" s="12" t="s">
        <v>108</v>
      </c>
      <c r="D45" s="12">
        <v>40</v>
      </c>
      <c r="E45" s="108"/>
      <c r="F45" s="108"/>
      <c r="G45" s="111"/>
      <c r="H45" s="108"/>
    </row>
    <row r="46" spans="1:9" ht="23.25" customHeight="1">
      <c r="A46" s="115"/>
      <c r="B46" s="12" t="s">
        <v>109</v>
      </c>
      <c r="C46" s="12" t="s">
        <v>110</v>
      </c>
      <c r="D46" s="12">
        <v>40</v>
      </c>
      <c r="E46" s="108"/>
      <c r="F46" s="108"/>
      <c r="G46" s="111"/>
      <c r="H46" s="108"/>
    </row>
    <row r="47" spans="1:9" ht="23.25" customHeight="1">
      <c r="A47" s="115"/>
      <c r="B47" s="12" t="s">
        <v>113</v>
      </c>
      <c r="C47" s="12" t="s">
        <v>114</v>
      </c>
      <c r="D47" s="12">
        <v>40</v>
      </c>
      <c r="E47" s="108"/>
      <c r="F47" s="108"/>
      <c r="G47" s="111"/>
      <c r="H47" s="108"/>
    </row>
    <row r="48" spans="1:9" ht="24" customHeight="1">
      <c r="A48" s="116"/>
      <c r="B48" s="12" t="s">
        <v>115</v>
      </c>
      <c r="C48" s="12" t="s">
        <v>116</v>
      </c>
      <c r="D48" s="12">
        <v>40</v>
      </c>
      <c r="E48" s="109"/>
      <c r="F48" s="109"/>
      <c r="G48" s="112"/>
      <c r="H48" s="109"/>
    </row>
    <row r="49" spans="1:9" ht="24" customHeight="1">
      <c r="A49" s="117" t="s">
        <v>280</v>
      </c>
      <c r="B49" s="12" t="s">
        <v>129</v>
      </c>
      <c r="C49" s="12" t="s">
        <v>229</v>
      </c>
      <c r="D49" s="22">
        <v>40</v>
      </c>
      <c r="E49" s="107">
        <v>130</v>
      </c>
      <c r="F49" s="107"/>
      <c r="G49" s="110">
        <f>+E49*30000</f>
        <v>3900000</v>
      </c>
      <c r="H49" s="107"/>
    </row>
    <row r="50" spans="1:9" ht="24" customHeight="1">
      <c r="A50" s="118"/>
      <c r="B50" s="22" t="s">
        <v>220</v>
      </c>
      <c r="C50" s="22" t="s">
        <v>219</v>
      </c>
      <c r="D50" s="22">
        <v>50</v>
      </c>
      <c r="E50" s="108"/>
      <c r="F50" s="108"/>
      <c r="G50" s="111"/>
      <c r="H50" s="108"/>
    </row>
    <row r="51" spans="1:9" ht="24" customHeight="1">
      <c r="A51" s="119"/>
      <c r="B51" s="12" t="s">
        <v>119</v>
      </c>
      <c r="C51" s="12" t="s">
        <v>120</v>
      </c>
      <c r="D51" s="12">
        <v>40</v>
      </c>
      <c r="E51" s="109"/>
      <c r="F51" s="109"/>
      <c r="G51" s="112"/>
      <c r="H51" s="109"/>
    </row>
    <row r="52" spans="1:9" ht="30" customHeight="1">
      <c r="A52" s="23" t="s">
        <v>188</v>
      </c>
      <c r="B52" s="8" t="s">
        <v>101</v>
      </c>
      <c r="C52" s="8" t="s">
        <v>102</v>
      </c>
      <c r="D52" s="8">
        <v>40</v>
      </c>
      <c r="E52" s="18">
        <f>SUM(D52)</f>
        <v>40</v>
      </c>
      <c r="F52" s="18">
        <f>(E52*30)/60</f>
        <v>20</v>
      </c>
      <c r="G52" s="21">
        <v>0</v>
      </c>
      <c r="H52" s="24"/>
    </row>
    <row r="53" spans="1:9" ht="30" customHeight="1">
      <c r="A53" s="147" t="s">
        <v>292</v>
      </c>
      <c r="B53" s="12" t="s">
        <v>43</v>
      </c>
      <c r="C53" s="12" t="s">
        <v>44</v>
      </c>
      <c r="D53" s="12">
        <v>40</v>
      </c>
      <c r="E53" s="107">
        <f>SUM(D53:D54)</f>
        <v>80</v>
      </c>
      <c r="F53" s="107">
        <f>(E53*30)/60</f>
        <v>40</v>
      </c>
      <c r="G53" s="134">
        <v>2400000</v>
      </c>
      <c r="H53" s="179"/>
      <c r="I53" s="78"/>
    </row>
    <row r="54" spans="1:9" ht="30" customHeight="1">
      <c r="A54" s="147"/>
      <c r="B54" s="12" t="s">
        <v>45</v>
      </c>
      <c r="C54" s="12" t="s">
        <v>46</v>
      </c>
      <c r="D54" s="12">
        <v>40</v>
      </c>
      <c r="E54" s="109"/>
      <c r="F54" s="109"/>
      <c r="G54" s="134"/>
      <c r="H54" s="179"/>
      <c r="I54" s="79"/>
    </row>
    <row r="55" spans="1:9" ht="30" customHeight="1">
      <c r="A55" s="23" t="s">
        <v>168</v>
      </c>
      <c r="B55" s="8" t="s">
        <v>152</v>
      </c>
      <c r="C55" s="8" t="s">
        <v>153</v>
      </c>
      <c r="D55" s="8">
        <v>40</v>
      </c>
      <c r="E55" s="18">
        <f>SUM(D55)</f>
        <v>40</v>
      </c>
      <c r="F55" s="18">
        <f>(E55*30)/60</f>
        <v>20</v>
      </c>
      <c r="G55" s="21">
        <v>0</v>
      </c>
      <c r="H55" s="24" t="s">
        <v>171</v>
      </c>
    </row>
    <row r="56" spans="1:9" ht="30" customHeight="1">
      <c r="A56" s="113" t="s">
        <v>287</v>
      </c>
      <c r="B56" s="12" t="s">
        <v>86</v>
      </c>
      <c r="C56" s="12" t="s">
        <v>87</v>
      </c>
      <c r="D56" s="12">
        <v>40</v>
      </c>
      <c r="E56" s="107">
        <f>SUM(D56:D58)</f>
        <v>120</v>
      </c>
      <c r="F56" s="107">
        <f>(E56*30)/60</f>
        <v>60</v>
      </c>
      <c r="G56" s="134">
        <f>E56*30000</f>
        <v>3600000</v>
      </c>
      <c r="H56" s="179"/>
    </row>
    <row r="57" spans="1:9" ht="30" customHeight="1">
      <c r="A57" s="113"/>
      <c r="B57" s="12" t="s">
        <v>88</v>
      </c>
      <c r="C57" s="12" t="s">
        <v>89</v>
      </c>
      <c r="D57" s="12">
        <v>40</v>
      </c>
      <c r="E57" s="108"/>
      <c r="F57" s="108"/>
      <c r="G57" s="134"/>
      <c r="H57" s="179"/>
    </row>
    <row r="58" spans="1:9" ht="25.5" customHeight="1">
      <c r="A58" s="113"/>
      <c r="B58" s="12" t="s">
        <v>90</v>
      </c>
      <c r="C58" s="12" t="s">
        <v>91</v>
      </c>
      <c r="D58" s="12">
        <v>40</v>
      </c>
      <c r="E58" s="109"/>
      <c r="F58" s="109"/>
      <c r="G58" s="134"/>
      <c r="H58" s="179"/>
    </row>
    <row r="59" spans="1:9" ht="30" customHeight="1">
      <c r="A59" s="147" t="s">
        <v>288</v>
      </c>
      <c r="B59" s="12" t="s">
        <v>132</v>
      </c>
      <c r="C59" s="12" t="s">
        <v>133</v>
      </c>
      <c r="D59" s="12">
        <v>40</v>
      </c>
      <c r="E59" s="107">
        <f>SUM(D59:D61)</f>
        <v>120</v>
      </c>
      <c r="F59" s="107">
        <f>(E59*30)/60</f>
        <v>60</v>
      </c>
      <c r="G59" s="134">
        <f>E59*30000</f>
        <v>3600000</v>
      </c>
      <c r="H59" s="179" t="s">
        <v>171</v>
      </c>
    </row>
    <row r="60" spans="1:9" ht="27" customHeight="1">
      <c r="A60" s="147"/>
      <c r="B60" s="12" t="s">
        <v>134</v>
      </c>
      <c r="C60" s="12" t="s">
        <v>135</v>
      </c>
      <c r="D60" s="12">
        <v>40</v>
      </c>
      <c r="E60" s="108"/>
      <c r="F60" s="108"/>
      <c r="G60" s="134"/>
      <c r="H60" s="179"/>
    </row>
    <row r="61" spans="1:9" ht="30" customHeight="1">
      <c r="A61" s="147"/>
      <c r="B61" s="12" t="s">
        <v>136</v>
      </c>
      <c r="C61" s="12" t="s">
        <v>137</v>
      </c>
      <c r="D61" s="12">
        <v>40</v>
      </c>
      <c r="E61" s="109"/>
      <c r="F61" s="109"/>
      <c r="G61" s="134"/>
      <c r="H61" s="179"/>
    </row>
    <row r="62" spans="1:9" ht="30" customHeight="1">
      <c r="A62" s="23" t="s">
        <v>186</v>
      </c>
      <c r="B62" s="8" t="s">
        <v>100</v>
      </c>
      <c r="C62" s="8" t="s">
        <v>228</v>
      </c>
      <c r="D62" s="8">
        <v>40</v>
      </c>
      <c r="E62" s="18">
        <f>SUM(D62)</f>
        <v>40</v>
      </c>
      <c r="F62" s="18">
        <f>(E62*30)/60</f>
        <v>20</v>
      </c>
      <c r="G62" s="21">
        <v>0</v>
      </c>
      <c r="H62" s="24" t="s">
        <v>171</v>
      </c>
    </row>
    <row r="63" spans="1:9" ht="30" customHeight="1">
      <c r="A63" s="80" t="s">
        <v>290</v>
      </c>
      <c r="B63" s="12" t="s">
        <v>27</v>
      </c>
      <c r="C63" s="12" t="s">
        <v>28</v>
      </c>
      <c r="D63" s="12">
        <v>40</v>
      </c>
      <c r="E63" s="19">
        <f>SUM(D63)</f>
        <v>40</v>
      </c>
      <c r="F63" s="19">
        <f>(E63*30)/60</f>
        <v>20</v>
      </c>
      <c r="G63" s="20">
        <f>E63*30000</f>
        <v>1200000</v>
      </c>
      <c r="H63" s="25" t="s">
        <v>171</v>
      </c>
      <c r="I63" s="4" t="s">
        <v>291</v>
      </c>
    </row>
    <row r="64" spans="1:9" ht="27" customHeight="1">
      <c r="A64" s="63" t="s">
        <v>285</v>
      </c>
      <c r="B64" s="8" t="s">
        <v>144</v>
      </c>
      <c r="C64" s="8" t="s">
        <v>145</v>
      </c>
      <c r="D64" s="8">
        <v>40</v>
      </c>
      <c r="E64" s="61">
        <f>SUM(D64)</f>
        <v>40</v>
      </c>
      <c r="F64" s="61">
        <f>(E64*30)/60</f>
        <v>20</v>
      </c>
      <c r="G64" s="62">
        <v>0</v>
      </c>
      <c r="H64" s="61"/>
    </row>
    <row r="65" spans="1:12" ht="30" customHeight="1">
      <c r="A65" s="146" t="s">
        <v>185</v>
      </c>
      <c r="B65" s="8" t="s">
        <v>58</v>
      </c>
      <c r="C65" s="8" t="s">
        <v>59</v>
      </c>
      <c r="D65" s="8">
        <v>40</v>
      </c>
      <c r="E65" s="152">
        <f>SUM(D65:D68)</f>
        <v>160</v>
      </c>
      <c r="F65" s="152">
        <f>(63*30)/60</f>
        <v>31.5</v>
      </c>
      <c r="G65" s="124">
        <v>0</v>
      </c>
      <c r="H65" s="152" t="s">
        <v>171</v>
      </c>
    </row>
    <row r="66" spans="1:12" ht="30" customHeight="1">
      <c r="A66" s="146"/>
      <c r="B66" s="8" t="s">
        <v>64</v>
      </c>
      <c r="C66" s="8" t="s">
        <v>65</v>
      </c>
      <c r="D66" s="8">
        <v>40</v>
      </c>
      <c r="E66" s="152"/>
      <c r="F66" s="152"/>
      <c r="G66" s="124"/>
      <c r="H66" s="152"/>
    </row>
    <row r="67" spans="1:12" ht="30" customHeight="1">
      <c r="A67" s="146"/>
      <c r="B67" s="8" t="s">
        <v>68</v>
      </c>
      <c r="C67" s="8" t="s">
        <v>69</v>
      </c>
      <c r="D67" s="8">
        <v>40</v>
      </c>
      <c r="E67" s="152"/>
      <c r="F67" s="152"/>
      <c r="G67" s="124"/>
      <c r="H67" s="152"/>
    </row>
    <row r="68" spans="1:12" ht="30" customHeight="1">
      <c r="A68" s="146"/>
      <c r="B68" s="8" t="s">
        <v>70</v>
      </c>
      <c r="C68" s="8" t="s">
        <v>71</v>
      </c>
      <c r="D68" s="8">
        <v>40</v>
      </c>
      <c r="E68" s="152"/>
      <c r="F68" s="152"/>
      <c r="G68" s="124"/>
      <c r="H68" s="152"/>
    </row>
    <row r="69" spans="1:12" ht="23.25" customHeight="1">
      <c r="A69" s="113" t="s">
        <v>176</v>
      </c>
      <c r="B69" s="12" t="s">
        <v>13</v>
      </c>
      <c r="C69" s="12" t="s">
        <v>14</v>
      </c>
      <c r="D69" s="12">
        <v>40</v>
      </c>
      <c r="E69" s="122">
        <v>120</v>
      </c>
      <c r="F69" s="122">
        <f>(E69*30)/60</f>
        <v>60</v>
      </c>
      <c r="G69" s="134">
        <f>E69*30000</f>
        <v>3600000</v>
      </c>
      <c r="H69" s="122"/>
    </row>
    <row r="70" spans="1:12" ht="23.25" customHeight="1">
      <c r="A70" s="113"/>
      <c r="B70" s="12" t="s">
        <v>25</v>
      </c>
      <c r="C70" s="12" t="s">
        <v>26</v>
      </c>
      <c r="D70" s="12">
        <v>40</v>
      </c>
      <c r="E70" s="122"/>
      <c r="F70" s="122"/>
      <c r="G70" s="134"/>
      <c r="H70" s="122"/>
    </row>
    <row r="71" spans="1:12" ht="23.25" customHeight="1">
      <c r="A71" s="113"/>
      <c r="B71" s="12" t="s">
        <v>121</v>
      </c>
      <c r="C71" s="12" t="s">
        <v>122</v>
      </c>
      <c r="D71" s="12">
        <v>40</v>
      </c>
      <c r="E71" s="122"/>
      <c r="F71" s="122"/>
      <c r="G71" s="134"/>
      <c r="H71" s="122"/>
    </row>
    <row r="72" spans="1:12" ht="23.25" customHeight="1">
      <c r="A72" s="113" t="s">
        <v>278</v>
      </c>
      <c r="B72" s="12" t="s">
        <v>15</v>
      </c>
      <c r="C72" s="12" t="s">
        <v>16</v>
      </c>
      <c r="D72" s="12">
        <v>40</v>
      </c>
      <c r="E72" s="122">
        <v>120</v>
      </c>
      <c r="F72" s="122">
        <f>(E72*30)/60</f>
        <v>60</v>
      </c>
      <c r="G72" s="134">
        <f>E72*30000</f>
        <v>3600000</v>
      </c>
      <c r="H72" s="122"/>
    </row>
    <row r="73" spans="1:12" ht="25.5" customHeight="1">
      <c r="A73" s="113"/>
      <c r="B73" s="12" t="s">
        <v>123</v>
      </c>
      <c r="C73" s="12" t="s">
        <v>124</v>
      </c>
      <c r="D73" s="12">
        <v>40</v>
      </c>
      <c r="E73" s="122"/>
      <c r="F73" s="122"/>
      <c r="G73" s="134"/>
      <c r="H73" s="122"/>
    </row>
    <row r="74" spans="1:12" ht="30" customHeight="1">
      <c r="A74" s="113"/>
      <c r="B74" s="12" t="s">
        <v>125</v>
      </c>
      <c r="C74" s="12" t="s">
        <v>126</v>
      </c>
      <c r="D74" s="12">
        <v>40</v>
      </c>
      <c r="E74" s="122"/>
      <c r="F74" s="122"/>
      <c r="G74" s="134"/>
      <c r="H74" s="122"/>
      <c r="J74" s="4">
        <f>D74+D73+D71+D70</f>
        <v>160</v>
      </c>
      <c r="L74" s="4">
        <f>G69/2</f>
        <v>1800000</v>
      </c>
    </row>
    <row r="75" spans="1:12" ht="30" customHeight="1">
      <c r="A75" s="146" t="s">
        <v>158</v>
      </c>
      <c r="B75" s="8" t="s">
        <v>72</v>
      </c>
      <c r="C75" s="8" t="s">
        <v>73</v>
      </c>
      <c r="D75" s="8">
        <v>40</v>
      </c>
      <c r="E75" s="152">
        <f>SUM(D75:D78)</f>
        <v>160</v>
      </c>
      <c r="F75" s="152">
        <f>(E75*30)/60</f>
        <v>80</v>
      </c>
      <c r="G75" s="124">
        <v>0</v>
      </c>
      <c r="H75" s="152" t="s">
        <v>171</v>
      </c>
      <c r="J75" s="4">
        <f>30000*J74</f>
        <v>4800000</v>
      </c>
    </row>
    <row r="76" spans="1:12" ht="24" customHeight="1">
      <c r="A76" s="146"/>
      <c r="B76" s="8" t="s">
        <v>76</v>
      </c>
      <c r="C76" s="8" t="s">
        <v>77</v>
      </c>
      <c r="D76" s="8">
        <v>40</v>
      </c>
      <c r="E76" s="152"/>
      <c r="F76" s="152"/>
      <c r="G76" s="124"/>
      <c r="H76" s="152"/>
    </row>
    <row r="77" spans="1:12" ht="24" customHeight="1">
      <c r="A77" s="146"/>
      <c r="B77" s="8" t="s">
        <v>138</v>
      </c>
      <c r="C77" s="8" t="s">
        <v>139</v>
      </c>
      <c r="D77" s="8">
        <v>40</v>
      </c>
      <c r="E77" s="152"/>
      <c r="F77" s="152"/>
      <c r="G77" s="124"/>
      <c r="H77" s="152"/>
    </row>
    <row r="78" spans="1:12" ht="24" customHeight="1">
      <c r="A78" s="146"/>
      <c r="B78" s="8" t="s">
        <v>224</v>
      </c>
      <c r="C78" s="9" t="s">
        <v>139</v>
      </c>
      <c r="D78" s="9">
        <v>40</v>
      </c>
      <c r="E78" s="152"/>
      <c r="F78" s="152"/>
      <c r="G78" s="124"/>
      <c r="H78" s="152"/>
    </row>
    <row r="79" spans="1:12" ht="24" customHeight="1">
      <c r="A79" s="123" t="s">
        <v>160</v>
      </c>
      <c r="B79" s="8" t="s">
        <v>19</v>
      </c>
      <c r="C79" s="8" t="s">
        <v>20</v>
      </c>
      <c r="D79" s="8">
        <v>40</v>
      </c>
      <c r="E79" s="153">
        <f>SUM(D79:D81)</f>
        <v>130</v>
      </c>
      <c r="F79" s="137">
        <f>(E79*30)/60</f>
        <v>65</v>
      </c>
      <c r="G79" s="124">
        <v>0</v>
      </c>
      <c r="H79" s="178"/>
    </row>
    <row r="80" spans="1:12" ht="24" customHeight="1">
      <c r="A80" s="123"/>
      <c r="B80" s="8" t="s">
        <v>23</v>
      </c>
      <c r="C80" s="8" t="s">
        <v>24</v>
      </c>
      <c r="D80" s="8">
        <v>40</v>
      </c>
      <c r="E80" s="154"/>
      <c r="F80" s="139"/>
      <c r="G80" s="124"/>
      <c r="H80" s="178"/>
    </row>
    <row r="81" spans="1:8" ht="30" customHeight="1">
      <c r="A81" s="123"/>
      <c r="B81" s="8" t="s">
        <v>218</v>
      </c>
      <c r="C81" s="9" t="s">
        <v>196</v>
      </c>
      <c r="D81" s="9">
        <v>50</v>
      </c>
      <c r="E81" s="155"/>
      <c r="F81" s="138"/>
      <c r="G81" s="124"/>
      <c r="H81" s="178"/>
    </row>
    <row r="82" spans="1:8" ht="30" customHeight="1">
      <c r="A82" s="135" t="s">
        <v>286</v>
      </c>
      <c r="B82" s="12" t="s">
        <v>130</v>
      </c>
      <c r="C82" s="12" t="s">
        <v>131</v>
      </c>
      <c r="D82" s="22">
        <v>40</v>
      </c>
      <c r="E82" s="108">
        <v>80</v>
      </c>
      <c r="F82" s="107">
        <f>(E82*30)/60</f>
        <v>40</v>
      </c>
      <c r="G82" s="134">
        <f>E82*30000</f>
        <v>2400000</v>
      </c>
      <c r="H82" s="179"/>
    </row>
    <row r="83" spans="1:8" ht="30" customHeight="1">
      <c r="A83" s="136"/>
      <c r="B83" s="12" t="s">
        <v>146</v>
      </c>
      <c r="C83" s="12" t="s">
        <v>147</v>
      </c>
      <c r="D83" s="22">
        <v>40</v>
      </c>
      <c r="E83" s="109"/>
      <c r="F83" s="109"/>
      <c r="G83" s="134"/>
      <c r="H83" s="179"/>
    </row>
    <row r="84" spans="1:8" ht="30" customHeight="1">
      <c r="A84" s="147" t="s">
        <v>282</v>
      </c>
      <c r="B84" s="12" t="s">
        <v>148</v>
      </c>
      <c r="C84" s="12" t="s">
        <v>149</v>
      </c>
      <c r="D84" s="22">
        <v>40</v>
      </c>
      <c r="E84" s="107">
        <f>SUM(D84:D85)</f>
        <v>80</v>
      </c>
      <c r="F84" s="107">
        <f>(E84*30)/60</f>
        <v>40</v>
      </c>
      <c r="G84" s="134">
        <f>E84*30000</f>
        <v>2400000</v>
      </c>
      <c r="H84" s="179"/>
    </row>
    <row r="85" spans="1:8" ht="30" customHeight="1">
      <c r="A85" s="147"/>
      <c r="B85" s="12" t="s">
        <v>150</v>
      </c>
      <c r="C85" s="12" t="s">
        <v>151</v>
      </c>
      <c r="D85" s="22">
        <v>40</v>
      </c>
      <c r="E85" s="109"/>
      <c r="F85" s="109"/>
      <c r="G85" s="134"/>
      <c r="H85" s="179"/>
    </row>
    <row r="86" spans="1:8" ht="29.25" customHeight="1" thickBot="1">
      <c r="A86" s="26" t="s">
        <v>233</v>
      </c>
      <c r="B86" s="27" t="s">
        <v>222</v>
      </c>
      <c r="C86" s="27" t="s">
        <v>221</v>
      </c>
      <c r="D86" s="27">
        <v>40</v>
      </c>
      <c r="E86" s="28">
        <f>SUM(D86)</f>
        <v>40</v>
      </c>
      <c r="F86" s="28">
        <f>(E86*30)/60</f>
        <v>20</v>
      </c>
      <c r="G86" s="29">
        <v>0</v>
      </c>
      <c r="H86" s="30" t="s">
        <v>169</v>
      </c>
    </row>
    <row r="87" spans="1:8" ht="27.75" customHeight="1">
      <c r="A87" s="162" t="s">
        <v>236</v>
      </c>
      <c r="B87" s="163"/>
      <c r="C87" s="164"/>
      <c r="D87" s="168">
        <f>SUM(D5:D86)</f>
        <v>3305</v>
      </c>
      <c r="E87" s="169"/>
      <c r="F87" s="176"/>
      <c r="G87" s="176"/>
      <c r="H87" s="176"/>
    </row>
    <row r="88" spans="1:8" ht="27.75" customHeight="1">
      <c r="A88" s="131" t="s">
        <v>260</v>
      </c>
      <c r="B88" s="132"/>
      <c r="C88" s="133"/>
      <c r="D88" s="170">
        <f>SUM(F5:F86)</f>
        <v>1399</v>
      </c>
      <c r="E88" s="171"/>
      <c r="F88" s="177"/>
      <c r="G88" s="177"/>
      <c r="H88" s="177"/>
    </row>
    <row r="89" spans="1:8" ht="15" customHeight="1">
      <c r="A89" s="125" t="s">
        <v>261</v>
      </c>
      <c r="B89" s="126"/>
      <c r="C89" s="127"/>
      <c r="D89" s="172">
        <f>SUM(G5:G86)</f>
        <v>60450000</v>
      </c>
      <c r="E89" s="173"/>
      <c r="F89" s="177"/>
      <c r="G89" s="177"/>
      <c r="H89" s="177"/>
    </row>
    <row r="90" spans="1:8" ht="15" customHeight="1">
      <c r="A90" s="128"/>
      <c r="B90" s="129"/>
      <c r="C90" s="130"/>
      <c r="D90" s="174"/>
      <c r="E90" s="175"/>
      <c r="F90" s="177"/>
      <c r="G90" s="177"/>
      <c r="H90" s="177"/>
    </row>
    <row r="91" spans="1:8" s="156" customFormat="1" ht="15" customHeight="1"/>
    <row r="92" spans="1:8" s="156" customFormat="1" ht="15" customHeight="1"/>
    <row r="93" spans="1:8" s="156" customFormat="1" ht="15" customHeight="1"/>
    <row r="94" spans="1:8" s="156" customFormat="1" ht="15" customHeight="1"/>
    <row r="95" spans="1:8" s="156" customFormat="1" ht="15" customHeight="1"/>
    <row r="96" spans="1:8" s="156" customFormat="1" ht="15" customHeight="1"/>
    <row r="97" s="156" customFormat="1" ht="15" customHeight="1"/>
    <row r="98" s="156" customFormat="1" ht="15" customHeight="1"/>
    <row r="99" s="156" customFormat="1" ht="15" customHeight="1"/>
    <row r="100" s="156" customFormat="1" ht="15" customHeight="1"/>
    <row r="101" s="156" customFormat="1" ht="15" customHeight="1"/>
    <row r="102" s="156" customFormat="1" ht="15" customHeight="1"/>
    <row r="103" s="156" customFormat="1" ht="15" customHeight="1"/>
    <row r="104" s="156" customFormat="1" ht="15" customHeight="1"/>
    <row r="105" s="156" customFormat="1" ht="15" customHeight="1"/>
    <row r="106" s="156" customFormat="1" ht="15" customHeight="1"/>
    <row r="107" s="156" customFormat="1" ht="15" customHeight="1"/>
    <row r="108" s="156" customFormat="1" ht="15" customHeight="1"/>
    <row r="109" s="156" customFormat="1" ht="15" customHeight="1"/>
    <row r="110" s="156" customFormat="1" ht="15" customHeight="1"/>
    <row r="111" s="156" customFormat="1" ht="15" customHeight="1"/>
    <row r="112" s="156" customFormat="1" ht="15" customHeight="1"/>
    <row r="113" s="156" customFormat="1" ht="15" customHeight="1"/>
    <row r="114" s="156" customFormat="1" ht="15" customHeight="1"/>
    <row r="115" s="156" customFormat="1" ht="15" customHeight="1"/>
    <row r="116" s="156" customFormat="1" ht="15" customHeight="1"/>
    <row r="117" s="156" customFormat="1" ht="15" customHeight="1"/>
    <row r="118" s="156" customFormat="1" ht="15" customHeight="1"/>
    <row r="119" s="156" customFormat="1" ht="15" customHeight="1"/>
    <row r="120" s="156" customFormat="1" ht="15" customHeight="1"/>
    <row r="121" s="156" customFormat="1" ht="15" customHeight="1"/>
    <row r="122" s="156" customFormat="1" ht="15" customHeight="1"/>
    <row r="123" s="156" customFormat="1" ht="15" customHeight="1"/>
    <row r="124" s="156" customFormat="1" ht="15" customHeight="1"/>
    <row r="125" s="156" customFormat="1" ht="15" customHeight="1"/>
    <row r="126" s="156" customFormat="1" ht="15" customHeight="1"/>
    <row r="127" s="156" customFormat="1" ht="15" customHeight="1"/>
    <row r="128" s="156" customFormat="1" ht="15" customHeight="1"/>
    <row r="129" s="156" customFormat="1" ht="15" customHeight="1"/>
    <row r="130" s="156" customFormat="1" ht="15" customHeight="1"/>
    <row r="131" s="156" customFormat="1" ht="15" customHeight="1"/>
    <row r="132" s="156" customFormat="1" ht="15" customHeight="1"/>
    <row r="133" s="156" customFormat="1" ht="15" customHeight="1"/>
    <row r="134" s="156" customFormat="1" ht="15" customHeight="1"/>
    <row r="135" s="156" customFormat="1" ht="15" customHeight="1"/>
    <row r="136" s="156" customFormat="1" ht="15" customHeight="1"/>
    <row r="137" s="156" customFormat="1" ht="15" customHeight="1"/>
    <row r="138" s="156" customFormat="1" ht="15" customHeight="1"/>
    <row r="139" s="156" customFormat="1" ht="15" customHeight="1"/>
    <row r="140" s="156" customFormat="1" ht="15" customHeight="1"/>
    <row r="141" s="156" customFormat="1" ht="15" customHeight="1"/>
    <row r="142" s="156" customFormat="1" ht="15" customHeight="1"/>
    <row r="143" s="156" customFormat="1" ht="15" customHeight="1"/>
    <row r="144" s="156" customFormat="1" ht="15" customHeight="1"/>
    <row r="145" s="156" customFormat="1" ht="15" customHeight="1"/>
  </sheetData>
  <autoFilter ref="A3:H90"/>
  <mergeCells count="135">
    <mergeCell ref="H3:H4"/>
    <mergeCell ref="H5:H6"/>
    <mergeCell ref="H17:H18"/>
    <mergeCell ref="H19:H21"/>
    <mergeCell ref="H23:H26"/>
    <mergeCell ref="H27:H28"/>
    <mergeCell ref="H38:H39"/>
    <mergeCell ref="H10:H12"/>
    <mergeCell ref="H13:H16"/>
    <mergeCell ref="H7:H9"/>
    <mergeCell ref="G38:G39"/>
    <mergeCell ref="G84:G85"/>
    <mergeCell ref="D87:E87"/>
    <mergeCell ref="D88:E88"/>
    <mergeCell ref="D89:E90"/>
    <mergeCell ref="G65:G68"/>
    <mergeCell ref="G75:G78"/>
    <mergeCell ref="G79:G81"/>
    <mergeCell ref="G82:G83"/>
    <mergeCell ref="E84:E85"/>
    <mergeCell ref="F84:F85"/>
    <mergeCell ref="F87:H90"/>
    <mergeCell ref="H79:H81"/>
    <mergeCell ref="H82:H83"/>
    <mergeCell ref="H84:H85"/>
    <mergeCell ref="H69:H71"/>
    <mergeCell ref="H72:H74"/>
    <mergeCell ref="H40:H42"/>
    <mergeCell ref="H53:H54"/>
    <mergeCell ref="H56:H58"/>
    <mergeCell ref="H59:H61"/>
    <mergeCell ref="H65:H68"/>
    <mergeCell ref="H75:H78"/>
    <mergeCell ref="A91:XFD145"/>
    <mergeCell ref="C3:C4"/>
    <mergeCell ref="D3:D4"/>
    <mergeCell ref="A5:A6"/>
    <mergeCell ref="A3:A4"/>
    <mergeCell ref="B3:B4"/>
    <mergeCell ref="A17:A18"/>
    <mergeCell ref="A19:A21"/>
    <mergeCell ref="A23:A26"/>
    <mergeCell ref="A87:C87"/>
    <mergeCell ref="A84:A85"/>
    <mergeCell ref="A59:A61"/>
    <mergeCell ref="A65:A68"/>
    <mergeCell ref="E17:E18"/>
    <mergeCell ref="E19:E21"/>
    <mergeCell ref="F5:F6"/>
    <mergeCell ref="F17:F18"/>
    <mergeCell ref="G3:G4"/>
    <mergeCell ref="G5:G6"/>
    <mergeCell ref="G17:G18"/>
    <mergeCell ref="F53:F54"/>
    <mergeCell ref="E56:E58"/>
    <mergeCell ref="F56:F58"/>
    <mergeCell ref="E59:E61"/>
    <mergeCell ref="A1:H2"/>
    <mergeCell ref="A27:A28"/>
    <mergeCell ref="A75:A78"/>
    <mergeCell ref="A79:A81"/>
    <mergeCell ref="A53:A54"/>
    <mergeCell ref="A56:A58"/>
    <mergeCell ref="F19:F21"/>
    <mergeCell ref="E3:E4"/>
    <mergeCell ref="F3:F4"/>
    <mergeCell ref="E5:E6"/>
    <mergeCell ref="F40:F42"/>
    <mergeCell ref="E23:E26"/>
    <mergeCell ref="F23:F26"/>
    <mergeCell ref="E27:E28"/>
    <mergeCell ref="F27:F28"/>
    <mergeCell ref="E79:E81"/>
    <mergeCell ref="F79:F81"/>
    <mergeCell ref="E65:E68"/>
    <mergeCell ref="F65:F68"/>
    <mergeCell ref="E75:E78"/>
    <mergeCell ref="F75:F78"/>
    <mergeCell ref="E53:E54"/>
    <mergeCell ref="F59:F61"/>
    <mergeCell ref="E38:E39"/>
    <mergeCell ref="A38:A39"/>
    <mergeCell ref="A40:A42"/>
    <mergeCell ref="G19:G21"/>
    <mergeCell ref="A89:C90"/>
    <mergeCell ref="A88:C88"/>
    <mergeCell ref="A69:A71"/>
    <mergeCell ref="A72:A74"/>
    <mergeCell ref="E72:E74"/>
    <mergeCell ref="G69:G71"/>
    <mergeCell ref="G72:G74"/>
    <mergeCell ref="F69:F71"/>
    <mergeCell ref="F72:F74"/>
    <mergeCell ref="E69:E71"/>
    <mergeCell ref="A82:A83"/>
    <mergeCell ref="E82:E83"/>
    <mergeCell ref="F82:F83"/>
    <mergeCell ref="F38:F39"/>
    <mergeCell ref="E40:E42"/>
    <mergeCell ref="G40:G42"/>
    <mergeCell ref="G53:G54"/>
    <mergeCell ref="G56:G58"/>
    <mergeCell ref="G59:G61"/>
    <mergeCell ref="G23:G26"/>
    <mergeCell ref="G27:G28"/>
    <mergeCell ref="A30:A33"/>
    <mergeCell ref="E30:E33"/>
    <mergeCell ref="F30:F33"/>
    <mergeCell ref="G30:G33"/>
    <mergeCell ref="H30:H33"/>
    <mergeCell ref="E34:E37"/>
    <mergeCell ref="F34:F37"/>
    <mergeCell ref="G34:G37"/>
    <mergeCell ref="H34:H37"/>
    <mergeCell ref="A34:A37"/>
    <mergeCell ref="A43:A48"/>
    <mergeCell ref="E43:E48"/>
    <mergeCell ref="F43:F48"/>
    <mergeCell ref="G43:G48"/>
    <mergeCell ref="H43:H48"/>
    <mergeCell ref="A49:A51"/>
    <mergeCell ref="E49:E51"/>
    <mergeCell ref="F49:F51"/>
    <mergeCell ref="G49:G51"/>
    <mergeCell ref="H49:H51"/>
    <mergeCell ref="A7:A9"/>
    <mergeCell ref="E7:E9"/>
    <mergeCell ref="G7:G9"/>
    <mergeCell ref="A10:A12"/>
    <mergeCell ref="A13:A16"/>
    <mergeCell ref="E10:E12"/>
    <mergeCell ref="E13:E16"/>
    <mergeCell ref="F10:F12"/>
    <mergeCell ref="G10:G12"/>
    <mergeCell ref="G13:G16"/>
  </mergeCells>
  <printOptions horizontalCentered="1"/>
  <pageMargins left="0.23622047244094491" right="0.23622047244094491" top="0.35433070866141736" bottom="0.35433070866141736" header="0.31496062992125984" footer="0.31496062992125984"/>
  <pageSetup scale="85" orientation="landscape" horizontalDpi="4294967295" verticalDpi="4294967295" r:id="rId1"/>
  <ignoredErrors>
    <ignoredError sqref="E17 E19 E5 E23 E27 E38 E40 E53 E56 E59 E65 E75 E79 E8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workbookViewId="0">
      <selection activeCell="E54" sqref="E54"/>
    </sheetView>
  </sheetViews>
  <sheetFormatPr baseColWidth="10" defaultRowHeight="15"/>
  <cols>
    <col min="1" max="1" width="31.42578125" style="65" customWidth="1"/>
    <col min="2" max="2" width="9.28515625" style="65" customWidth="1"/>
    <col min="3" max="3" width="43.28515625" style="65" customWidth="1"/>
    <col min="4" max="4" width="13.7109375" style="65" customWidth="1"/>
    <col min="5" max="5" width="14.28515625" customWidth="1"/>
  </cols>
  <sheetData>
    <row r="2" spans="1:5" ht="27" customHeight="1">
      <c r="A2" s="66" t="s">
        <v>268</v>
      </c>
      <c r="B2" s="66"/>
      <c r="C2" s="66" t="s">
        <v>269</v>
      </c>
      <c r="D2" s="66" t="s">
        <v>270</v>
      </c>
      <c r="E2" s="69" t="s">
        <v>175</v>
      </c>
    </row>
    <row r="3" spans="1:5" ht="23.25" customHeight="1">
      <c r="A3" s="199" t="s">
        <v>266</v>
      </c>
      <c r="B3" s="67" t="s">
        <v>21</v>
      </c>
      <c r="C3" s="67" t="s">
        <v>22</v>
      </c>
      <c r="D3" s="67">
        <v>40</v>
      </c>
      <c r="E3" s="196" t="s">
        <v>273</v>
      </c>
    </row>
    <row r="4" spans="1:5" ht="23.25" customHeight="1">
      <c r="A4" s="200"/>
      <c r="B4" s="67" t="s">
        <v>29</v>
      </c>
      <c r="C4" s="67" t="s">
        <v>30</v>
      </c>
      <c r="D4" s="67">
        <v>40</v>
      </c>
      <c r="E4" s="197"/>
    </row>
    <row r="5" spans="1:5" ht="23.25" customHeight="1">
      <c r="A5" s="200"/>
      <c r="B5" s="67" t="s">
        <v>31</v>
      </c>
      <c r="C5" s="67" t="s">
        <v>32</v>
      </c>
      <c r="D5" s="67">
        <v>40</v>
      </c>
      <c r="E5" s="197"/>
    </row>
    <row r="6" spans="1:5" ht="23.25" customHeight="1">
      <c r="A6" s="200"/>
      <c r="B6" s="67" t="s">
        <v>33</v>
      </c>
      <c r="C6" s="67" t="s">
        <v>34</v>
      </c>
      <c r="D6" s="67">
        <v>40</v>
      </c>
      <c r="E6" s="197"/>
    </row>
    <row r="7" spans="1:5" ht="23.25" customHeight="1">
      <c r="A7" s="200"/>
      <c r="B7" s="67" t="s">
        <v>37</v>
      </c>
      <c r="C7" s="67" t="s">
        <v>38</v>
      </c>
      <c r="D7" s="67">
        <v>40</v>
      </c>
      <c r="E7" s="197"/>
    </row>
    <row r="8" spans="1:5" ht="23.25" customHeight="1">
      <c r="A8" s="200"/>
      <c r="B8" s="67" t="s">
        <v>223</v>
      </c>
      <c r="C8" s="67" t="s">
        <v>232</v>
      </c>
      <c r="D8" s="67">
        <v>50</v>
      </c>
      <c r="E8" s="197"/>
    </row>
    <row r="9" spans="1:5" ht="23.25" customHeight="1">
      <c r="A9" s="200"/>
      <c r="B9" s="67" t="s">
        <v>17</v>
      </c>
      <c r="C9" s="67" t="s">
        <v>18</v>
      </c>
      <c r="D9" s="67">
        <v>40</v>
      </c>
      <c r="E9" s="197"/>
    </row>
    <row r="10" spans="1:5" ht="23.25" customHeight="1">
      <c r="A10" s="200"/>
      <c r="B10" s="67" t="s">
        <v>35</v>
      </c>
      <c r="C10" s="67" t="s">
        <v>36</v>
      </c>
      <c r="D10" s="67">
        <v>40</v>
      </c>
      <c r="E10" s="197"/>
    </row>
    <row r="11" spans="1:5" ht="23.25" customHeight="1">
      <c r="A11" s="200"/>
      <c r="B11" s="67" t="s">
        <v>111</v>
      </c>
      <c r="C11" s="67" t="s">
        <v>112</v>
      </c>
      <c r="D11" s="67">
        <v>40</v>
      </c>
      <c r="E11" s="197"/>
    </row>
    <row r="12" spans="1:5" ht="36" customHeight="1">
      <c r="A12" s="201"/>
      <c r="B12" s="67" t="s">
        <v>39</v>
      </c>
      <c r="C12" s="67" t="s">
        <v>40</v>
      </c>
      <c r="D12" s="67">
        <v>40</v>
      </c>
      <c r="E12" s="198"/>
    </row>
    <row r="13" spans="1:5" ht="36" customHeight="1">
      <c r="A13" s="70"/>
      <c r="B13" s="71"/>
      <c r="C13" s="71"/>
      <c r="D13" s="71"/>
      <c r="E13" s="72"/>
    </row>
    <row r="15" spans="1:5" ht="26.25">
      <c r="A15" s="66" t="s">
        <v>271</v>
      </c>
      <c r="B15" s="66"/>
      <c r="C15" s="66" t="s">
        <v>269</v>
      </c>
      <c r="D15" s="66" t="s">
        <v>270</v>
      </c>
      <c r="E15" s="69" t="s">
        <v>175</v>
      </c>
    </row>
    <row r="16" spans="1:5" ht="24.75" customHeight="1">
      <c r="A16" s="202" t="s">
        <v>272</v>
      </c>
      <c r="B16" s="67" t="s">
        <v>7</v>
      </c>
      <c r="C16" s="67" t="s">
        <v>8</v>
      </c>
      <c r="D16" s="67">
        <v>40</v>
      </c>
      <c r="E16" s="196" t="s">
        <v>274</v>
      </c>
    </row>
    <row r="17" spans="1:5" ht="24.75" customHeight="1">
      <c r="A17" s="202"/>
      <c r="B17" s="67" t="s">
        <v>51</v>
      </c>
      <c r="C17" s="67" t="s">
        <v>52</v>
      </c>
      <c r="D17" s="67">
        <v>40</v>
      </c>
      <c r="E17" s="197"/>
    </row>
    <row r="18" spans="1:5" ht="24.75" customHeight="1">
      <c r="A18" s="202"/>
      <c r="B18" s="67" t="s">
        <v>53</v>
      </c>
      <c r="C18" s="67" t="s">
        <v>226</v>
      </c>
      <c r="D18" s="67">
        <v>40</v>
      </c>
      <c r="E18" s="197"/>
    </row>
    <row r="19" spans="1:5" ht="24.75" customHeight="1">
      <c r="A19" s="202"/>
      <c r="B19" s="67" t="s">
        <v>82</v>
      </c>
      <c r="C19" s="67" t="s">
        <v>83</v>
      </c>
      <c r="D19" s="67">
        <v>40</v>
      </c>
      <c r="E19" s="198"/>
    </row>
    <row r="20" spans="1:5" ht="24.75" customHeight="1">
      <c r="A20" s="70"/>
      <c r="B20" s="71"/>
      <c r="C20" s="71"/>
      <c r="D20" s="71"/>
      <c r="E20" s="72"/>
    </row>
    <row r="22" spans="1:5" ht="26.25">
      <c r="A22" s="66" t="s">
        <v>271</v>
      </c>
      <c r="B22" s="66"/>
      <c r="C22" s="66" t="s">
        <v>269</v>
      </c>
      <c r="D22" s="66" t="s">
        <v>270</v>
      </c>
      <c r="E22" s="69" t="s">
        <v>175</v>
      </c>
    </row>
    <row r="23" spans="1:5">
      <c r="A23" s="202" t="s">
        <v>265</v>
      </c>
      <c r="B23" s="67" t="s">
        <v>15</v>
      </c>
      <c r="C23" s="67" t="s">
        <v>16</v>
      </c>
      <c r="D23" s="67">
        <v>40</v>
      </c>
      <c r="E23" s="196" t="s">
        <v>274</v>
      </c>
    </row>
    <row r="24" spans="1:5">
      <c r="A24" s="202"/>
      <c r="B24" s="67" t="s">
        <v>123</v>
      </c>
      <c r="C24" s="67" t="s">
        <v>124</v>
      </c>
      <c r="D24" s="67">
        <v>40</v>
      </c>
      <c r="E24" s="197"/>
    </row>
    <row r="25" spans="1:5" ht="22.5">
      <c r="A25" s="202"/>
      <c r="B25" s="67" t="s">
        <v>125</v>
      </c>
      <c r="C25" s="67" t="s">
        <v>126</v>
      </c>
      <c r="D25" s="67">
        <v>40</v>
      </c>
      <c r="E25" s="198"/>
    </row>
    <row r="26" spans="1:5">
      <c r="A26" s="70"/>
      <c r="B26" s="71"/>
      <c r="C26" s="71"/>
      <c r="D26" s="71"/>
      <c r="E26" s="72"/>
    </row>
    <row r="27" spans="1:5" ht="26.25">
      <c r="A27" s="66" t="s">
        <v>271</v>
      </c>
      <c r="B27" s="66"/>
      <c r="C27" s="66" t="s">
        <v>269</v>
      </c>
      <c r="D27" s="66" t="s">
        <v>270</v>
      </c>
      <c r="E27" s="69" t="s">
        <v>175</v>
      </c>
    </row>
    <row r="28" spans="1:5">
      <c r="A28" s="193" t="s">
        <v>277</v>
      </c>
      <c r="B28" s="67" t="s">
        <v>129</v>
      </c>
      <c r="C28" s="67" t="s">
        <v>229</v>
      </c>
      <c r="D28" s="68">
        <v>40</v>
      </c>
      <c r="E28" s="196" t="s">
        <v>274</v>
      </c>
    </row>
    <row r="29" spans="1:5">
      <c r="A29" s="194"/>
      <c r="B29" s="68" t="s">
        <v>220</v>
      </c>
      <c r="C29" s="68" t="s">
        <v>219</v>
      </c>
      <c r="D29" s="68">
        <v>50</v>
      </c>
      <c r="E29" s="197"/>
    </row>
    <row r="30" spans="1:5">
      <c r="A30" s="195"/>
      <c r="B30" s="67" t="s">
        <v>119</v>
      </c>
      <c r="C30" s="67" t="s">
        <v>120</v>
      </c>
      <c r="D30" s="67">
        <v>40</v>
      </c>
      <c r="E30" s="198"/>
    </row>
    <row r="31" spans="1:5">
      <c r="A31" s="70"/>
      <c r="B31" s="71"/>
      <c r="C31" s="71"/>
      <c r="D31" s="71"/>
      <c r="E31" s="72"/>
    </row>
    <row r="33" spans="1:5" ht="26.25">
      <c r="A33" s="66" t="s">
        <v>271</v>
      </c>
      <c r="B33" s="66"/>
      <c r="C33" s="66" t="s">
        <v>269</v>
      </c>
      <c r="D33" s="66" t="s">
        <v>270</v>
      </c>
      <c r="E33" s="69" t="s">
        <v>175</v>
      </c>
    </row>
    <row r="34" spans="1:5">
      <c r="A34" s="203" t="s">
        <v>267</v>
      </c>
      <c r="B34" s="67" t="s">
        <v>129</v>
      </c>
      <c r="C34" s="67" t="s">
        <v>229</v>
      </c>
      <c r="D34" s="68">
        <v>40</v>
      </c>
      <c r="E34" s="196" t="s">
        <v>275</v>
      </c>
    </row>
    <row r="35" spans="1:5">
      <c r="A35" s="203"/>
      <c r="B35" s="67" t="s">
        <v>130</v>
      </c>
      <c r="C35" s="67" t="s">
        <v>131</v>
      </c>
      <c r="D35" s="68">
        <v>40</v>
      </c>
      <c r="E35" s="197"/>
    </row>
    <row r="36" spans="1:5">
      <c r="A36" s="203"/>
      <c r="B36" s="67" t="s">
        <v>146</v>
      </c>
      <c r="C36" s="67" t="s">
        <v>147</v>
      </c>
      <c r="D36" s="68">
        <v>40</v>
      </c>
      <c r="E36" s="198"/>
    </row>
    <row r="37" spans="1:5">
      <c r="A37" s="73"/>
      <c r="B37" s="71"/>
      <c r="C37" s="71"/>
      <c r="D37" s="73"/>
      <c r="E37" s="72"/>
    </row>
    <row r="39" spans="1:5" ht="26.25">
      <c r="A39" s="66" t="s">
        <v>271</v>
      </c>
      <c r="B39" s="66"/>
      <c r="C39" s="66" t="s">
        <v>269</v>
      </c>
      <c r="D39" s="66" t="s">
        <v>270</v>
      </c>
      <c r="E39" s="69" t="s">
        <v>175</v>
      </c>
    </row>
    <row r="40" spans="1:5">
      <c r="A40" s="183" t="s">
        <v>166</v>
      </c>
      <c r="B40" s="67" t="s">
        <v>103</v>
      </c>
      <c r="C40" s="67" t="s">
        <v>104</v>
      </c>
      <c r="D40" s="67">
        <v>40</v>
      </c>
      <c r="E40" s="186" t="s">
        <v>276</v>
      </c>
    </row>
    <row r="41" spans="1:5">
      <c r="A41" s="184"/>
      <c r="B41" s="67" t="s">
        <v>105</v>
      </c>
      <c r="C41" s="67" t="s">
        <v>106</v>
      </c>
      <c r="D41" s="67">
        <v>40</v>
      </c>
      <c r="E41" s="187"/>
    </row>
    <row r="42" spans="1:5">
      <c r="A42" s="184"/>
      <c r="B42" s="67" t="s">
        <v>107</v>
      </c>
      <c r="C42" s="67" t="s">
        <v>108</v>
      </c>
      <c r="D42" s="67">
        <v>40</v>
      </c>
      <c r="E42" s="187"/>
    </row>
    <row r="43" spans="1:5">
      <c r="A43" s="184"/>
      <c r="B43" s="67" t="s">
        <v>109</v>
      </c>
      <c r="C43" s="67" t="s">
        <v>110</v>
      </c>
      <c r="D43" s="67">
        <v>40</v>
      </c>
      <c r="E43" s="187"/>
    </row>
    <row r="44" spans="1:5">
      <c r="A44" s="184"/>
      <c r="B44" s="67" t="s">
        <v>113</v>
      </c>
      <c r="C44" s="67" t="s">
        <v>114</v>
      </c>
      <c r="D44" s="67">
        <v>40</v>
      </c>
      <c r="E44" s="187"/>
    </row>
    <row r="45" spans="1:5">
      <c r="A45" s="185"/>
      <c r="B45" s="67" t="s">
        <v>115</v>
      </c>
      <c r="C45" s="67" t="s">
        <v>116</v>
      </c>
      <c r="D45" s="67">
        <v>40</v>
      </c>
      <c r="E45" s="188"/>
    </row>
    <row r="46" spans="1:5">
      <c r="A46" s="70"/>
      <c r="B46" s="71"/>
      <c r="C46" s="71"/>
      <c r="D46" s="71"/>
      <c r="E46" s="74"/>
    </row>
    <row r="48" spans="1:5" ht="26.25">
      <c r="A48" s="66" t="s">
        <v>271</v>
      </c>
      <c r="B48" s="66"/>
      <c r="C48" s="66" t="s">
        <v>269</v>
      </c>
      <c r="D48" s="66" t="s">
        <v>270</v>
      </c>
      <c r="E48" s="69" t="s">
        <v>175</v>
      </c>
    </row>
    <row r="49" spans="1:5" ht="22.5">
      <c r="A49" s="189" t="s">
        <v>173</v>
      </c>
      <c r="B49" s="67" t="s">
        <v>86</v>
      </c>
      <c r="C49" s="67" t="s">
        <v>87</v>
      </c>
      <c r="D49" s="67">
        <v>40</v>
      </c>
      <c r="E49" s="190" t="s">
        <v>276</v>
      </c>
    </row>
    <row r="50" spans="1:5">
      <c r="A50" s="189"/>
      <c r="B50" s="67" t="s">
        <v>88</v>
      </c>
      <c r="C50" s="67" t="s">
        <v>89</v>
      </c>
      <c r="D50" s="67">
        <v>40</v>
      </c>
      <c r="E50" s="191"/>
    </row>
    <row r="51" spans="1:5">
      <c r="A51" s="189"/>
      <c r="B51" s="67" t="s">
        <v>90</v>
      </c>
      <c r="C51" s="67" t="s">
        <v>91</v>
      </c>
      <c r="D51" s="67">
        <v>40</v>
      </c>
      <c r="E51" s="192"/>
    </row>
  </sheetData>
  <mergeCells count="14">
    <mergeCell ref="A3:A12"/>
    <mergeCell ref="A16:A19"/>
    <mergeCell ref="A23:A25"/>
    <mergeCell ref="A34:A36"/>
    <mergeCell ref="E3:E12"/>
    <mergeCell ref="E16:E19"/>
    <mergeCell ref="E34:E36"/>
    <mergeCell ref="E23:E25"/>
    <mergeCell ref="A40:A45"/>
    <mergeCell ref="E40:E45"/>
    <mergeCell ref="A49:A51"/>
    <mergeCell ref="E49:E51"/>
    <mergeCell ref="A28:A30"/>
    <mergeCell ref="E28:E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E10" sqref="E10"/>
    </sheetView>
  </sheetViews>
  <sheetFormatPr baseColWidth="10" defaultRowHeight="15"/>
  <sheetData>
    <row r="1" spans="1:1">
      <c r="A1" s="8" t="s">
        <v>54</v>
      </c>
    </row>
    <row r="2" spans="1:1">
      <c r="A2" s="8" t="s">
        <v>66</v>
      </c>
    </row>
    <row r="3" spans="1:1">
      <c r="A3" s="12" t="s">
        <v>33</v>
      </c>
    </row>
    <row r="4" spans="1:1">
      <c r="A4" s="12" t="s">
        <v>39</v>
      </c>
    </row>
    <row r="5" spans="1:1">
      <c r="A5" s="12" t="s">
        <v>37</v>
      </c>
    </row>
    <row r="6" spans="1:1">
      <c r="A6" s="12" t="s">
        <v>21</v>
      </c>
    </row>
    <row r="7" spans="1:1">
      <c r="A7" s="12" t="s">
        <v>31</v>
      </c>
    </row>
    <row r="8" spans="1:1">
      <c r="A8" s="12" t="s">
        <v>223</v>
      </c>
    </row>
    <row r="9" spans="1:1">
      <c r="A9" s="12" t="s">
        <v>29</v>
      </c>
    </row>
    <row r="10" spans="1:1">
      <c r="A10" s="12" t="s">
        <v>17</v>
      </c>
    </row>
    <row r="11" spans="1:1">
      <c r="A11" s="12" t="s">
        <v>35</v>
      </c>
    </row>
    <row r="12" spans="1:1">
      <c r="A12" s="12" t="s">
        <v>111</v>
      </c>
    </row>
    <row r="13" spans="1:1">
      <c r="A13" s="8" t="s">
        <v>11</v>
      </c>
    </row>
    <row r="14" spans="1:1">
      <c r="A14" s="8" t="s">
        <v>56</v>
      </c>
    </row>
    <row r="15" spans="1:1">
      <c r="A15" s="8" t="s">
        <v>117</v>
      </c>
    </row>
    <row r="16" spans="1:1">
      <c r="A16" s="8" t="s">
        <v>140</v>
      </c>
    </row>
    <row r="17" spans="1:1">
      <c r="A17" s="8" t="s">
        <v>142</v>
      </c>
    </row>
    <row r="18" spans="1:1">
      <c r="A18" s="8" t="s">
        <v>41</v>
      </c>
    </row>
    <row r="19" spans="1:1">
      <c r="A19" s="12" t="s">
        <v>92</v>
      </c>
    </row>
    <row r="20" spans="1:1">
      <c r="A20" s="12" t="s">
        <v>94</v>
      </c>
    </row>
    <row r="21" spans="1:1">
      <c r="A21" s="12" t="s">
        <v>96</v>
      </c>
    </row>
    <row r="22" spans="1:1">
      <c r="A22" s="12" t="s">
        <v>98</v>
      </c>
    </row>
    <row r="23" spans="1:1">
      <c r="A23" s="8" t="s">
        <v>230</v>
      </c>
    </row>
    <row r="24" spans="1:1">
      <c r="A24" s="8" t="s">
        <v>127</v>
      </c>
    </row>
    <row r="25" spans="1:1">
      <c r="A25" s="8" t="s">
        <v>60</v>
      </c>
    </row>
    <row r="26" spans="1:1">
      <c r="A26" s="12" t="s">
        <v>9</v>
      </c>
    </row>
    <row r="27" spans="1:1">
      <c r="A27" s="12" t="s">
        <v>78</v>
      </c>
    </row>
    <row r="28" spans="1:1">
      <c r="A28" s="12" t="s">
        <v>80</v>
      </c>
    </row>
    <row r="29" spans="1:1">
      <c r="A29" s="64" t="s">
        <v>84</v>
      </c>
    </row>
    <row r="30" spans="1:1">
      <c r="A30" s="12" t="s">
        <v>7</v>
      </c>
    </row>
    <row r="31" spans="1:1">
      <c r="A31" s="12" t="s">
        <v>51</v>
      </c>
    </row>
    <row r="32" spans="1:1">
      <c r="A32" s="12" t="s">
        <v>53</v>
      </c>
    </row>
    <row r="33" spans="1:1">
      <c r="A33" s="12" t="s">
        <v>82</v>
      </c>
    </row>
    <row r="34" spans="1:1">
      <c r="A34" s="8" t="s">
        <v>42</v>
      </c>
    </row>
    <row r="35" spans="1:1">
      <c r="A35" s="8" t="s">
        <v>62</v>
      </c>
    </row>
    <row r="36" spans="1:1">
      <c r="A36" s="8" t="s">
        <v>47</v>
      </c>
    </row>
    <row r="37" spans="1:1">
      <c r="A37" s="8" t="s">
        <v>49</v>
      </c>
    </row>
    <row r="38" spans="1:1">
      <c r="A38" s="8" t="s">
        <v>74</v>
      </c>
    </row>
    <row r="39" spans="1:1">
      <c r="A39" s="12" t="s">
        <v>103</v>
      </c>
    </row>
    <row r="40" spans="1:1">
      <c r="A40" s="12" t="s">
        <v>105</v>
      </c>
    </row>
    <row r="41" spans="1:1">
      <c r="A41" s="12" t="s">
        <v>107</v>
      </c>
    </row>
    <row r="42" spans="1:1">
      <c r="A42" s="12" t="s">
        <v>109</v>
      </c>
    </row>
    <row r="43" spans="1:1">
      <c r="A43" s="12" t="s">
        <v>113</v>
      </c>
    </row>
    <row r="44" spans="1:1">
      <c r="A44" s="12" t="s">
        <v>115</v>
      </c>
    </row>
    <row r="45" spans="1:1">
      <c r="A45" s="12" t="s">
        <v>129</v>
      </c>
    </row>
    <row r="46" spans="1:1">
      <c r="A46" s="22" t="s">
        <v>220</v>
      </c>
    </row>
    <row r="47" spans="1:1">
      <c r="A47" s="12" t="s">
        <v>119</v>
      </c>
    </row>
    <row r="48" spans="1:1">
      <c r="A48" s="8" t="s">
        <v>101</v>
      </c>
    </row>
    <row r="49" spans="1:1">
      <c r="A49" s="12" t="s">
        <v>43</v>
      </c>
    </row>
    <row r="50" spans="1:1">
      <c r="A50" s="12" t="s">
        <v>45</v>
      </c>
    </row>
    <row r="51" spans="1:1">
      <c r="A51" s="8" t="s">
        <v>152</v>
      </c>
    </row>
    <row r="52" spans="1:1">
      <c r="A52" s="12" t="s">
        <v>86</v>
      </c>
    </row>
    <row r="53" spans="1:1">
      <c r="A53" s="12" t="s">
        <v>88</v>
      </c>
    </row>
    <row r="54" spans="1:1">
      <c r="A54" s="12" t="s">
        <v>90</v>
      </c>
    </row>
    <row r="55" spans="1:1">
      <c r="A55" s="12" t="s">
        <v>132</v>
      </c>
    </row>
    <row r="56" spans="1:1">
      <c r="A56" s="12" t="s">
        <v>134</v>
      </c>
    </row>
    <row r="57" spans="1:1">
      <c r="A57" s="12" t="s">
        <v>136</v>
      </c>
    </row>
    <row r="58" spans="1:1">
      <c r="A58" s="8" t="s">
        <v>100</v>
      </c>
    </row>
    <row r="59" spans="1:1">
      <c r="A59" s="12" t="s">
        <v>27</v>
      </c>
    </row>
    <row r="60" spans="1:1">
      <c r="A60" s="8" t="s">
        <v>144</v>
      </c>
    </row>
    <row r="61" spans="1:1">
      <c r="A61" s="8" t="s">
        <v>58</v>
      </c>
    </row>
    <row r="62" spans="1:1">
      <c r="A62" s="8" t="s">
        <v>64</v>
      </c>
    </row>
    <row r="63" spans="1:1">
      <c r="A63" s="8" t="s">
        <v>68</v>
      </c>
    </row>
    <row r="64" spans="1:1">
      <c r="A64" s="8" t="s">
        <v>70</v>
      </c>
    </row>
    <row r="65" spans="1:1">
      <c r="A65" s="12" t="s">
        <v>13</v>
      </c>
    </row>
    <row r="66" spans="1:1">
      <c r="A66" s="12" t="s">
        <v>25</v>
      </c>
    </row>
    <row r="67" spans="1:1">
      <c r="A67" s="12" t="s">
        <v>121</v>
      </c>
    </row>
    <row r="68" spans="1:1">
      <c r="A68" s="12" t="s">
        <v>15</v>
      </c>
    </row>
    <row r="69" spans="1:1">
      <c r="A69" s="12" t="s">
        <v>123</v>
      </c>
    </row>
    <row r="70" spans="1:1">
      <c r="A70" s="12" t="s">
        <v>125</v>
      </c>
    </row>
    <row r="71" spans="1:1">
      <c r="A71" s="8" t="s">
        <v>72</v>
      </c>
    </row>
    <row r="72" spans="1:1">
      <c r="A72" s="8" t="s">
        <v>76</v>
      </c>
    </row>
    <row r="73" spans="1:1">
      <c r="A73" s="8" t="s">
        <v>138</v>
      </c>
    </row>
    <row r="74" spans="1:1">
      <c r="A74" s="8" t="s">
        <v>224</v>
      </c>
    </row>
    <row r="75" spans="1:1">
      <c r="A75" s="8" t="s">
        <v>19</v>
      </c>
    </row>
    <row r="76" spans="1:1">
      <c r="A76" s="8" t="s">
        <v>23</v>
      </c>
    </row>
    <row r="77" spans="1:1">
      <c r="A77" s="8" t="s">
        <v>218</v>
      </c>
    </row>
    <row r="78" spans="1:1">
      <c r="A78" s="12" t="s">
        <v>130</v>
      </c>
    </row>
    <row r="79" spans="1:1">
      <c r="A79" s="12" t="s">
        <v>146</v>
      </c>
    </row>
    <row r="80" spans="1:1">
      <c r="A80" s="12" t="s">
        <v>148</v>
      </c>
    </row>
    <row r="81" spans="1:1">
      <c r="A81" s="12" t="s">
        <v>150</v>
      </c>
    </row>
    <row r="82" spans="1:1" ht="15.75" thickBot="1">
      <c r="A82" s="2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GLOBAL</vt:lpstr>
      <vt:lpstr> UNITARIO</vt:lpstr>
      <vt:lpstr>Hoja1</vt:lpstr>
      <vt:lpstr>Hoja2</vt:lpstr>
      <vt:lpstr>' UNITARIO'!Área_de_impresión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</dc:creator>
  <cp:lastModifiedBy>Sergio Andres Niño Baron</cp:lastModifiedBy>
  <cp:lastPrinted>2013-12-23T17:48:42Z</cp:lastPrinted>
  <dcterms:created xsi:type="dcterms:W3CDTF">2013-12-11T21:24:03Z</dcterms:created>
  <dcterms:modified xsi:type="dcterms:W3CDTF">2014-01-10T19:49:56Z</dcterms:modified>
</cp:coreProperties>
</file>