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profe/FAUCA/SEGURIDAD INFORMATICA IV FAUCA 24/MF0489_3/Actividades/Actividades de aprendizaje/Actividad 01. Cifrados básicos/"/>
    </mc:Choice>
  </mc:AlternateContent>
  <xr:revisionPtr revIDLastSave="155" documentId="13_ncr:1_{024FC8B7-63FA-4D60-ADED-B22CFC70D899}" xr6:coauthVersionLast="47" xr6:coauthVersionMax="47" xr10:uidLastSave="{F41D4DF2-7E46-4383-897B-A71485A6657E}"/>
  <bookViews>
    <workbookView xWindow="22932" yWindow="-48" windowWidth="23256" windowHeight="12456" activeTab="1" xr2:uid="{00000000-000D-0000-FFFF-FFFF00000000}"/>
  </bookViews>
  <sheets>
    <sheet name="cifrar" sheetId="1" r:id="rId1"/>
    <sheet name="descifrar" sheetId="3" r:id="rId2"/>
    <sheet name="CLAV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W2" i="1"/>
  <c r="W4" i="1" s="1"/>
  <c r="AC2" i="1"/>
  <c r="AC4" i="1" s="1"/>
  <c r="AB2" i="1"/>
  <c r="AB4" i="1" s="1"/>
  <c r="AA2" i="1"/>
  <c r="AA4" i="1" s="1"/>
  <c r="Z2" i="1"/>
  <c r="Z4" i="1" s="1"/>
  <c r="Y2" i="1"/>
  <c r="Y4" i="1" s="1"/>
  <c r="X2" i="1"/>
  <c r="X4" i="1" s="1"/>
  <c r="V2" i="1"/>
  <c r="V4" i="1" s="1"/>
  <c r="U2" i="1"/>
  <c r="U4" i="1" s="1"/>
  <c r="T2" i="1"/>
  <c r="T4" i="1" s="1"/>
  <c r="S2" i="1"/>
  <c r="S4" i="1" s="1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12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11" i="4"/>
  <c r="R2" i="1"/>
  <c r="R4" i="1" s="1"/>
  <c r="Q2" i="1"/>
  <c r="Q4" i="1" s="1"/>
  <c r="P2" i="1"/>
  <c r="P4" i="1" s="1"/>
  <c r="O2" i="1"/>
  <c r="O4" i="1" s="1"/>
  <c r="N2" i="1"/>
  <c r="N4" i="1" s="1"/>
  <c r="M2" i="1"/>
  <c r="M4" i="1" s="1"/>
  <c r="L2" i="1"/>
  <c r="L4" i="1" s="1"/>
  <c r="K2" i="1"/>
  <c r="K4" i="1" s="1"/>
  <c r="J2" i="1"/>
  <c r="J4" i="1" s="1"/>
  <c r="I2" i="1"/>
  <c r="I4" i="1" s="1"/>
  <c r="H2" i="1"/>
  <c r="H4" i="1" s="1"/>
  <c r="G2" i="1"/>
  <c r="G4" i="1" s="1"/>
  <c r="F2" i="1"/>
  <c r="F4" i="1" s="1"/>
  <c r="E2" i="1"/>
  <c r="E4" i="1" s="1"/>
  <c r="D2" i="1"/>
  <c r="D4" i="1" s="1"/>
  <c r="C2" i="1"/>
  <c r="C4" i="1" s="1"/>
  <c r="B4" i="1" l="1"/>
  <c r="K2" i="3"/>
  <c r="K4" i="3" s="1"/>
  <c r="F2" i="3" l="1"/>
  <c r="F4" i="3" s="1"/>
  <c r="H2" i="3"/>
  <c r="H4" i="3" s="1"/>
  <c r="P2" i="3"/>
  <c r="P4" i="3" s="1"/>
  <c r="G2" i="3"/>
  <c r="G4" i="3" s="1"/>
  <c r="M2" i="3"/>
  <c r="M4" i="3" s="1"/>
  <c r="C2" i="3"/>
  <c r="C4" i="3" s="1"/>
  <c r="O2" i="3"/>
  <c r="O4" i="3" s="1"/>
  <c r="J2" i="3"/>
  <c r="J4" i="3" s="1"/>
  <c r="I2" i="3"/>
  <c r="I4" i="3" s="1"/>
  <c r="L2" i="3"/>
  <c r="L4" i="3" s="1"/>
  <c r="E2" i="3"/>
  <c r="E4" i="3" s="1"/>
  <c r="D2" i="3"/>
  <c r="D4" i="3" s="1"/>
  <c r="Q2" i="3"/>
  <c r="Q4" i="3" s="1"/>
  <c r="N2" i="3"/>
  <c r="N4" i="3" s="1"/>
  <c r="R2" i="3"/>
  <c r="R4" i="3" s="1"/>
  <c r="B4" i="3" l="1"/>
</calcChain>
</file>

<file path=xl/sharedStrings.xml><?xml version="1.0" encoding="utf-8"?>
<sst xmlns="http://schemas.openxmlformats.org/spreadsheetml/2006/main" count="60" uniqueCount="33">
  <si>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</si>
  <si>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</si>
  <si>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</si>
  <si>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</si>
  <si>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</si>
  <si>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</si>
  <si>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</si>
  <si>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</si>
  <si>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</si>
  <si>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</si>
  <si>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</si>
  <si>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</si>
  <si>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</si>
  <si>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</si>
  <si>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</si>
  <si>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</si>
  <si>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</si>
  <si>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</si>
  <si>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</si>
  <si>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</si>
  <si>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</si>
  <si>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</si>
  <si>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</si>
  <si>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</si>
  <si>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</si>
  <si>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</si>
  <si>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</si>
  <si>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Texto a cifrar</t>
  </si>
  <si>
    <t>Texto cifrado</t>
  </si>
  <si>
    <t>Texto CIFRADO</t>
  </si>
  <si>
    <t>Texto DESCIFRADO</t>
  </si>
  <si>
    <t xml:space="preserve">cifrar información </t>
  </si>
  <si>
    <t>teoefve sgyoxe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</si>
</sst>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4"/>
  <sheetViews>
    <sheetView zoomScale="400" zoomScaleNormal="400" workbookViewId="0">
      <selection activeCell="B2" sqref="B2"/>
    </sheetView>
  </sheetViews>
  <sheetFormatPr baseColWidth="10" defaultRowHeight="14.4" x14ac:dyDescent="0.3"/>
  <cols>
    <col min="2" max="2" width="35.5546875" customWidth="1"/>
    <col min="3" max="4" width="2.109375" style="2" bestFit="1" customWidth="1"/>
    <col min="5" max="6" width="2.21875" style="2" bestFit="1" customWidth="1"/>
    <col min="7" max="7" width="2.109375" style="2" bestFit="1" customWidth="1"/>
    <col min="8" max="12" width="2.21875" style="2" bestFit="1" customWidth="1"/>
    <col min="13" max="13" width="2.109375" style="2" bestFit="1" customWidth="1"/>
    <col min="14" max="14" width="1.88671875" style="2" bestFit="1" customWidth="1"/>
    <col min="15" max="15" width="2.6640625" style="2" bestFit="1" customWidth="1"/>
    <col min="16" max="16" width="2.33203125" style="2" bestFit="1" customWidth="1"/>
    <col min="17" max="17" width="2.6640625" style="2" bestFit="1" customWidth="1"/>
    <col min="18" max="18" width="2.33203125" style="2" bestFit="1" customWidth="1"/>
    <col min="19" max="20" width="2.33203125" bestFit="1" customWidth="1"/>
    <col min="21" max="21" width="2.109375" bestFit="1" customWidth="1"/>
    <col min="22" max="22" width="2.33203125" bestFit="1" customWidth="1"/>
    <col min="23" max="23" width="2.109375" bestFit="1" customWidth="1"/>
    <col min="24" max="24" width="2.33203125" bestFit="1" customWidth="1"/>
    <col min="25" max="25" width="2.21875" bestFit="1" customWidth="1"/>
    <col min="26" max="26" width="2.77734375" bestFit="1" customWidth="1"/>
    <col min="27" max="27" width="2.21875" bestFit="1" customWidth="1"/>
    <col min="28" max="28" width="2.77734375" bestFit="1" customWidth="1"/>
    <col min="29" max="29" width="2.109375" bestFit="1" customWidth="1"/>
  </cols>
  <sheetData>
    <row r="2" spans="1:32" x14ac:dyDescent="0.3">
      <c r="A2" s="1" t="s">
        <v>27</v>
      </c>
      <c r="B2" s="3" t="s">
        <v>31</v>
      </c>
      <c r="C2" s="2" t="str">
        <f>MID($B$2,1,1)</f>
        <v>c</v>
      </c>
      <c r="D2" s="2" t="str">
        <f>MID($B$2,2,1)</f>
        <v>i</v>
      </c>
      <c r="E2" s="2" t="str">
        <f>MID($B$2,3,1)</f>
        <v>f</v>
      </c>
      <c r="F2" s="2" t="str">
        <f>MID($B$2,4,1)</f>
        <v>r</v>
      </c>
      <c r="G2" s="2" t="str">
        <f>MID($B$2,5,1)</f>
        <v>a</v>
      </c>
      <c r="H2" s="2" t="str">
        <f>MID($B$2,6,1)</f>
        <v>r</v>
      </c>
      <c r="I2" s="2" t="str">
        <f>MID($B$2,7,1)</f>
        <v xml:space="preserve"> </v>
      </c>
      <c r="J2" s="2" t="str">
        <f>MID($B$2,8,1)</f>
        <v>i</v>
      </c>
      <c r="K2" s="2" t="str">
        <f>MID($B$2,9,1)</f>
        <v>n</v>
      </c>
      <c r="L2" s="2" t="str">
        <f>MID($B$2,10,1)</f>
        <v>f</v>
      </c>
      <c r="M2" s="2" t="str">
        <f>MID($B$2,11,1)</f>
        <v>o</v>
      </c>
      <c r="N2" s="2" t="str">
        <f>MID($B$2,12,1)</f>
        <v>r</v>
      </c>
      <c r="O2" s="2" t="str">
        <f>MID($B$2,13,1)</f>
        <v>m</v>
      </c>
      <c r="P2" s="2" t="str">
        <f>MID($B$2,14,1)</f>
        <v>a</v>
      </c>
      <c r="Q2" s="2" t="str">
        <f>MID($B$2,15,1)</f>
        <v>c</v>
      </c>
      <c r="R2" s="2" t="str">
        <f>MID($B$2,16,1)</f>
        <v>i</v>
      </c>
      <c r="S2" s="2" t="str">
        <f>MID($B$2,17,1)</f>
        <v>ó</v>
      </c>
      <c r="T2" s="2" t="str">
        <f>MID($B$2,18,1)</f>
        <v>n</v>
      </c>
      <c r="U2" s="2" t="str">
        <f>MID($B$2,19,1)</f>
        <v xml:space="preserve"> </v>
      </c>
      <c r="V2" s="2" t="str">
        <f>MID($B$2,20,1)</f>
        <v/>
      </c>
      <c r="W2" s="2" t="str">
        <f>MID($B$2,21,1)</f>
        <v/>
      </c>
      <c r="X2" s="2" t="str">
        <f>MID($B$2,22,1)</f>
        <v/>
      </c>
      <c r="Y2" s="2" t="str">
        <f>MID($B$2,23,1)</f>
        <v/>
      </c>
      <c r="Z2" s="2" t="str">
        <f>MID($B$2,24,1)</f>
        <v/>
      </c>
      <c r="AA2" s="2" t="str">
        <f>MID($B$2,25,1)</f>
        <v/>
      </c>
      <c r="AB2" s="2" t="str">
        <f>MID($B$2,26,1)</f>
        <v/>
      </c>
      <c r="AC2" s="2" t="str">
        <f>MID($B$2,27,1)</f>
        <v/>
      </c>
      <c r="AD2" s="2" t="str">
        <f>MID($B$2,28,1)</f>
        <v/>
      </c>
      <c r="AE2" s="2" t="str">
        <f>MID($B$2,29,1)</f>
        <v/>
      </c>
      <c r="AF2" s="2" t="str">
        <f>MID($B$2,30,1)</f>
        <v/>
      </c>
    </row>
    <row r="4" spans="1:32" x14ac:dyDescent="0.3">
      <c r="A4" s="1" t="s">
        <v>28</v>
      </c>
      <c r="B4" s="4" t="str">
        <f ca="1">LOWER(C4&amp;D4&amp;E4&amp;F4&amp;G4&amp;H4&amp;I4&amp;J4&amp;K4&amp;L4&amp;M4&amp;N4&amp;O4&amp;P4&amp;Q4&amp;R4&amp;S4&amp;T4&amp;U4&amp;V4&amp;W4&amp;X4&amp;Y4&amp;Z4&amp;AA4&amp;AB4&amp;AC4&amp;AD4&amp;AE4&amp;AF4)</f>
        <v>gmjvevmqjsvpegmsq</v>
      </c>
      <c r="C4" s="2" t="str">
        <f ca="1">IFERROR(LOOKUP(C2,CLAVE!$A$3:$AA$3,CLAVE!$A$4:$W$4),"")</f>
        <v>G</v>
      </c>
      <c r="D4" s="2" t="str">
        <f ca="1">IFERROR(LOOKUP(D2,CLAVE!$A$3:$AA$3,CLAVE!$A$4:$W$4),"")</f>
        <v>M</v>
      </c>
      <c r="E4" s="2" t="str">
        <f ca="1">IFERROR(LOOKUP(E2,CLAVE!$A$3:$AA$3,CLAVE!$A$4:$W$4),"")</f>
        <v>J</v>
      </c>
      <c r="F4" s="2" t="str">
        <f ca="1">IFERROR(LOOKUP(F2,CLAVE!$A$3:$AA$3,CLAVE!$A$4:$W$4),"")</f>
        <v>V</v>
      </c>
      <c r="G4" s="2" t="str">
        <f ca="1">IFERROR(LOOKUP(G2,CLAVE!$A$3:$AA$3,CLAVE!$A$4:$W$4),"")</f>
        <v>E</v>
      </c>
      <c r="H4" s="2" t="str">
        <f ca="1">IFERROR(LOOKUP(H2,CLAVE!$A$3:$AA$3,CLAVE!$A$4:$W$4),"")</f>
        <v>V</v>
      </c>
      <c r="I4" s="2" t="str">
        <f>IFERROR(LOOKUP(I2,CLAVE!$A$3:$AA$3,CLAVE!$A$4:$W$4),"")</f>
        <v/>
      </c>
      <c r="J4" s="2" t="str">
        <f ca="1">IFERROR(LOOKUP(J2,CLAVE!$A$3:$AA$3,CLAVE!$A$4:$W$4),"")</f>
        <v>M</v>
      </c>
      <c r="K4" s="2" t="str">
        <f ca="1">IFERROR(LOOKUP(K2,CLAVE!$A$3:$AA$3,CLAVE!$A$4:$W$4),"")</f>
        <v>Q</v>
      </c>
      <c r="L4" s="2" t="str">
        <f ca="1">IFERROR(LOOKUP(L2,CLAVE!$A$3:$AA$3,CLAVE!$A$4:$W$4),"")</f>
        <v>J</v>
      </c>
      <c r="M4" s="2" t="str">
        <f ca="1">IFERROR(LOOKUP(M2,CLAVE!$A$3:$AA$3,CLAVE!$A$4:$W$4),"")</f>
        <v>S</v>
      </c>
      <c r="N4" s="2" t="str">
        <f ca="1">IFERROR(LOOKUP(N2,CLAVE!$A$3:$AA$3,CLAVE!$A$4:$W$4),"")</f>
        <v>V</v>
      </c>
      <c r="O4" s="2" t="str">
        <f ca="1">IFERROR(LOOKUP(O2,CLAVE!$A$3:$AA$3,CLAVE!$A$4:$W$4),"")</f>
        <v>P</v>
      </c>
      <c r="P4" s="2" t="str">
        <f ca="1">IFERROR(LOOKUP(P2,CLAVE!$A$3:$AA$3,CLAVE!$A$4:$W$4),"")</f>
        <v>E</v>
      </c>
      <c r="Q4" s="2" t="str">
        <f ca="1">IFERROR(LOOKUP(Q2,CLAVE!$A$3:$AA$3,CLAVE!$A$4:$W$4),"")</f>
        <v>G</v>
      </c>
      <c r="R4" s="2" t="str">
        <f ca="1">IFERROR(LOOKUP(R2,CLAVE!$A$3:$AA$3,CLAVE!$A$4:$W$4),"")</f>
        <v>M</v>
      </c>
      <c r="S4" s="2" t="str">
        <f ca="1">IFERROR(LOOKUP(S2,CLAVE!$A$3:$AA$3,CLAVE!$A$4:$W$4),"")</f>
        <v>S</v>
      </c>
      <c r="T4" s="2" t="str">
        <f ca="1">IFERROR(LOOKUP(T2,CLAVE!$A$3:$AA$3,CLAVE!$A$4:$W$4),"")</f>
        <v>Q</v>
      </c>
      <c r="U4" s="2" t="str">
        <f>IFERROR(LOOKUP(U2,CLAVE!$A$3:$AA$3,CLAVE!$A$4:$W$4),"")</f>
        <v/>
      </c>
      <c r="V4" s="2" t="str">
        <f>IFERROR(LOOKUP(V2,CLAVE!$A$3:$AA$3,CLAVE!$A$4:$W$4),"")</f>
        <v/>
      </c>
      <c r="W4" s="2" t="str">
        <f>IFERROR(LOOKUP(W2,CLAVE!$A$3:$AA$3,CLAVE!$A$4:$W$4),"")</f>
        <v/>
      </c>
      <c r="X4" s="2" t="str">
        <f>IFERROR(LOOKUP(X2,CLAVE!$A$3:$AA$3,CLAVE!$A$4:$W$4),"")</f>
        <v/>
      </c>
      <c r="Y4" s="2" t="str">
        <f>IFERROR(LOOKUP(Y2,CLAVE!$A$3:$AA$3,CLAVE!$A$4:$W$4),"")</f>
        <v/>
      </c>
      <c r="Z4" s="2" t="str">
        <f>IFERROR(LOOKUP(Z2,CLAVE!$A$3:$AA$3,CLAVE!$A$4:$W$4),"")</f>
        <v/>
      </c>
      <c r="AA4" s="2" t="str">
        <f>IFERROR(LOOKUP(AA2,CLAVE!$A$3:$AA$3,CLAVE!$A$4:$W$4),"")</f>
        <v/>
      </c>
      <c r="AB4" s="2" t="str">
        <f>IFERROR(LOOKUP(AB2,CLAVE!$A$3:$AA$3,CLAVE!$A$4:$W$4),"")</f>
        <v/>
      </c>
      <c r="AC4" s="2" t="str">
        <f>IFERROR(LOOKUP(AC2,CLAVE!$A$3:$AA$3,CLAVE!$A$4:$W$4),"")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4"/>
  <sheetViews>
    <sheetView tabSelected="1" zoomScale="400" zoomScaleNormal="400" workbookViewId="0">
      <selection activeCell="B5" sqref="B5"/>
    </sheetView>
  </sheetViews>
  <sheetFormatPr baseColWidth="10" defaultRowHeight="14.4" x14ac:dyDescent="0.3"/>
  <cols>
    <col min="1" max="1" width="16.6640625" bestFit="1" customWidth="1"/>
    <col min="2" max="2" width="31" customWidth="1"/>
    <col min="3" max="4" width="2.109375" style="2" bestFit="1" customWidth="1"/>
    <col min="5" max="6" width="2.21875" style="2" bestFit="1" customWidth="1"/>
    <col min="7" max="7" width="2.109375" style="2" bestFit="1" customWidth="1"/>
    <col min="8" max="12" width="2.21875" style="2" bestFit="1" customWidth="1"/>
    <col min="13" max="13" width="2.109375" style="2" bestFit="1" customWidth="1"/>
    <col min="14" max="14" width="1.88671875" style="2" bestFit="1" customWidth="1"/>
    <col min="15" max="15" width="2.6640625" style="2" bestFit="1" customWidth="1"/>
    <col min="16" max="16" width="2.33203125" style="2" bestFit="1" customWidth="1"/>
    <col min="17" max="17" width="2.6640625" style="2" bestFit="1" customWidth="1"/>
    <col min="18" max="18" width="2.33203125" style="2" bestFit="1" customWidth="1"/>
    <col min="19" max="20" width="2.33203125" bestFit="1" customWidth="1"/>
    <col min="21" max="21" width="2.109375" bestFit="1" customWidth="1"/>
    <col min="22" max="22" width="2.33203125" bestFit="1" customWidth="1"/>
    <col min="23" max="23" width="2.109375" bestFit="1" customWidth="1"/>
    <col min="24" max="24" width="2.33203125" bestFit="1" customWidth="1"/>
    <col min="25" max="25" width="2.21875" bestFit="1" customWidth="1"/>
    <col min="26" max="26" width="2.77734375" bestFit="1" customWidth="1"/>
    <col min="27" max="27" width="2.21875" bestFit="1" customWidth="1"/>
    <col min="28" max="28" width="2.77734375" bestFit="1" customWidth="1"/>
    <col min="29" max="29" width="2.109375" bestFit="1" customWidth="1"/>
  </cols>
  <sheetData>
    <row r="2" spans="1:38" x14ac:dyDescent="0.3">
      <c r="A2" s="1" t="s">
        <v>29</v>
      </c>
      <c r="B2" s="4" t="s">
        <v>32</v>
      </c>
      <c r="C2" s="2" t="str">
        <f>MID($B$2,1,1)</f>
        <v>t</v>
      </c>
      <c r="D2" s="2" t="str">
        <f>MID($B$2,2,1)</f>
        <v>e</v>
      </c>
      <c r="E2" s="2" t="str">
        <f>MID($B$2,3,1)</f>
        <v>o</v>
      </c>
      <c r="F2" s="2" t="str">
        <f>MID($B$2,4,1)</f>
        <v>e</v>
      </c>
      <c r="G2" s="2" t="str">
        <f>MID($B$2,5,1)</f>
        <v>f</v>
      </c>
      <c r="H2" s="2" t="str">
        <f>MID($B$2,6,1)</f>
        <v>v</v>
      </c>
      <c r="I2" s="2" t="str">
        <f>MID($B$2,7,1)</f>
        <v>e</v>
      </c>
      <c r="J2" s="2" t="str">
        <f>MID($B$2,8,1)</f>
        <v xml:space="preserve"> </v>
      </c>
      <c r="K2" s="2" t="str">
        <f>MID($B$2,9,1)</f>
        <v>s</v>
      </c>
      <c r="L2" s="2" t="str">
        <f>MID($B$2,10,1)</f>
        <v>g</v>
      </c>
      <c r="M2" s="2" t="str">
        <f>MID($B$2,11,1)</f>
        <v>y</v>
      </c>
      <c r="N2" s="2" t="str">
        <f>MID($B$2,12,1)</f>
        <v>o</v>
      </c>
      <c r="O2" s="2" t="str">
        <f>MID($B$2,13,1)</f>
        <v>x</v>
      </c>
      <c r="P2" s="2" t="str">
        <f>MID($B$2,14,1)</f>
        <v>e</v>
      </c>
      <c r="Q2" s="2" t="str">
        <f>MID($B$2,15,1)</f>
        <v/>
      </c>
      <c r="R2" s="2" t="str">
        <f>MID($B$2,16,1)</f>
        <v/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3"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">
      <c r="A4" s="1" t="s">
        <v>30</v>
      </c>
      <c r="B4" s="3" t="str">
        <f>LOWER(C4&amp;D4&amp;E4&amp;F4&amp;G4&amp;H4&amp;I4&amp;J4&amp;K4&amp;L4&amp;M4&amp;N4&amp;O4&amp;P4&amp;Q4&amp;R4)</f>
        <v>palabraoculta</v>
      </c>
      <c r="C4" s="2" t="str">
        <f>IFERROR(HLOOKUP(C2,CLAVE!$A$11:$AA$12,2,FALSE),"")</f>
        <v>P</v>
      </c>
      <c r="D4" s="2" t="str">
        <f>IFERROR(HLOOKUP(D2,CLAVE!$A$11:$AA$12,2,FALSE),"")</f>
        <v>A</v>
      </c>
      <c r="E4" s="2" t="str">
        <f>IFERROR(HLOOKUP(E2,CLAVE!$A$11:$AA$12,2,FALSE),"")</f>
        <v>L</v>
      </c>
      <c r="F4" s="2" t="str">
        <f>IFERROR(HLOOKUP(F2,CLAVE!$A$11:$AA$12,2,FALSE),"")</f>
        <v>A</v>
      </c>
      <c r="G4" s="2" t="str">
        <f>IFERROR(HLOOKUP(G2,CLAVE!$A$11:$AA$12,2,FALSE),"")</f>
        <v>B</v>
      </c>
      <c r="H4" s="2" t="str">
        <f>IFERROR(HLOOKUP(H2,CLAVE!$A$11:$AA$12,2,FALSE),"")</f>
        <v>R</v>
      </c>
      <c r="I4" s="2" t="str">
        <f>IFERROR(HLOOKUP(I2,CLAVE!$A$11:$AA$12,2,FALSE),"")</f>
        <v>A</v>
      </c>
      <c r="J4" s="2" t="str">
        <f>IFERROR(HLOOKUP(J2,CLAVE!$A$11:$AA$12,2,FALSE),"")</f>
        <v/>
      </c>
      <c r="K4" s="2" t="str">
        <f>IFERROR(HLOOKUP(K2,CLAVE!$A$11:$AA$12,2,FALSE),"")</f>
        <v>O</v>
      </c>
      <c r="L4" s="2" t="str">
        <f>IFERROR(HLOOKUP(L2,CLAVE!$A$11:$AA$12,2,FALSE),"")</f>
        <v>C</v>
      </c>
      <c r="M4" s="2" t="str">
        <f>IFERROR(HLOOKUP(M2,CLAVE!$A$11:$AA$12,2,FALSE),"")</f>
        <v>U</v>
      </c>
      <c r="N4" s="2" t="str">
        <f>IFERROR(HLOOKUP(N2,CLAVE!$A$11:$AA$12,2,FALSE),"")</f>
        <v>L</v>
      </c>
      <c r="O4" s="2" t="str">
        <f>IFERROR(HLOOKUP(O2,CLAVE!$A$11:$AA$12,2,FALSE),"")</f>
        <v>T</v>
      </c>
      <c r="P4" s="2" t="str">
        <f>IFERROR(HLOOKUP(P2,CLAVE!$A$11:$AA$12,2,FALSE),"")</f>
        <v>A</v>
      </c>
      <c r="Q4" s="2" t="str">
        <f>IFERROR(HLOOKUP(Q2,CLAVE!$A$11:$AA$12,2,FALSE),"")</f>
        <v/>
      </c>
      <c r="R4" s="2" t="str">
        <f>IFERROR(HLOOKUP(R2,CLAVE!$A$11:$AA$12,2,FALSE),"")</f>
        <v/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2"/>
  <sheetViews>
    <sheetView zoomScale="390" zoomScaleNormal="390" workbookViewId="0">
      <selection activeCell="D3" sqref="D3"/>
    </sheetView>
  </sheetViews>
  <sheetFormatPr baseColWidth="10" defaultRowHeight="14.4" x14ac:dyDescent="0.3"/>
  <cols>
    <col min="1" max="1" width="2.21875" bestFit="1" customWidth="1"/>
    <col min="2" max="2" width="2.109375" bestFit="1" customWidth="1"/>
    <col min="3" max="4" width="2.21875" bestFit="1" customWidth="1"/>
    <col min="5" max="5" width="2.109375" bestFit="1" customWidth="1"/>
    <col min="6" max="10" width="2.21875" bestFit="1" customWidth="1"/>
    <col min="11" max="11" width="2.109375" bestFit="1" customWidth="1"/>
    <col min="12" max="12" width="1.88671875" bestFit="1" customWidth="1"/>
    <col min="13" max="13" width="2.6640625" bestFit="1" customWidth="1"/>
    <col min="14" max="14" width="2.33203125" bestFit="1" customWidth="1"/>
    <col min="15" max="15" width="2.6640625" bestFit="1" customWidth="1"/>
    <col min="16" max="18" width="2.33203125" bestFit="1" customWidth="1"/>
    <col min="19" max="19" width="2.109375" bestFit="1" customWidth="1"/>
    <col min="20" max="20" width="2.33203125" bestFit="1" customWidth="1"/>
    <col min="21" max="21" width="2.109375" bestFit="1" customWidth="1"/>
    <col min="22" max="22" width="2.33203125" bestFit="1" customWidth="1"/>
    <col min="23" max="23" width="2.21875" bestFit="1" customWidth="1"/>
    <col min="24" max="24" width="2.77734375" bestFit="1" customWidth="1"/>
    <col min="25" max="25" width="2.21875" bestFit="1" customWidth="1"/>
    <col min="26" max="26" width="2.77734375" bestFit="1" customWidth="1"/>
    <col min="27" max="27" width="2.109375" bestFit="1" customWidth="1"/>
  </cols>
  <sheetData>
    <row r="3" spans="1:27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</row>
    <row r="4" spans="1:27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18</v>
      </c>
      <c r="P4" s="1" t="s">
        <v>19</v>
      </c>
      <c r="Q4" s="1" t="s">
        <v>20</v>
      </c>
      <c r="R4" s="1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0</v>
      </c>
      <c r="Y4" s="1" t="s">
        <v>1</v>
      </c>
      <c r="Z4" s="1" t="s">
        <v>2</v>
      </c>
      <c r="AA4" s="1" t="s">
        <v>3</v>
      </c>
    </row>
    <row r="11" spans="1:27" x14ac:dyDescent="0.3">
      <c r="A11" s="1" t="str">
        <f>A4</f>
        <v>E</v>
      </c>
      <c r="B11" s="1" t="str">
        <f t="shared" ref="B11:W11" si="0">B4</f>
        <v>F</v>
      </c>
      <c r="C11" s="1" t="str">
        <f t="shared" si="0"/>
        <v>G</v>
      </c>
      <c r="D11" s="1" t="str">
        <f t="shared" si="0"/>
        <v>H</v>
      </c>
      <c r="E11" s="1" t="str">
        <f t="shared" si="0"/>
        <v>I</v>
      </c>
      <c r="F11" s="1" t="str">
        <f t="shared" si="0"/>
        <v>J</v>
      </c>
      <c r="G11" s="1" t="str">
        <f t="shared" si="0"/>
        <v>K</v>
      </c>
      <c r="H11" s="1" t="str">
        <f t="shared" si="0"/>
        <v>L</v>
      </c>
      <c r="I11" s="1" t="str">
        <f t="shared" si="0"/>
        <v>M</v>
      </c>
      <c r="J11" s="1" t="str">
        <f t="shared" si="0"/>
        <v>N</v>
      </c>
      <c r="K11" s="1" t="str">
        <f t="shared" si="0"/>
        <v>Ñ</v>
      </c>
      <c r="L11" s="1" t="str">
        <f t="shared" si="0"/>
        <v>O</v>
      </c>
      <c r="M11" s="1" t="str">
        <f t="shared" si="0"/>
        <v>P</v>
      </c>
      <c r="N11" s="1" t="str">
        <f t="shared" si="0"/>
        <v>Q</v>
      </c>
      <c r="O11" s="1" t="str">
        <f t="shared" si="0"/>
        <v>R</v>
      </c>
      <c r="P11" s="1" t="str">
        <f t="shared" si="0"/>
        <v>S</v>
      </c>
      <c r="Q11" s="1" t="str">
        <f t="shared" si="0"/>
        <v>T</v>
      </c>
      <c r="R11" s="1" t="str">
        <f t="shared" si="0"/>
        <v>U</v>
      </c>
      <c r="S11" s="1" t="str">
        <f t="shared" si="0"/>
        <v>V</v>
      </c>
      <c r="T11" s="1" t="str">
        <f t="shared" si="0"/>
        <v>W</v>
      </c>
      <c r="U11" s="1" t="str">
        <f t="shared" si="0"/>
        <v>X</v>
      </c>
      <c r="V11" s="1" t="str">
        <f t="shared" si="0"/>
        <v>Y</v>
      </c>
      <c r="W11" s="1" t="str">
        <f t="shared" si="0"/>
        <v>Z</v>
      </c>
      <c r="X11" s="1" t="e">
        <f>#REF!</f>
        <v>#REF!</v>
      </c>
      <c r="Y11" s="1" t="e">
        <f>#REF!</f>
        <v>#REF!</v>
      </c>
      <c r="Z11" s="1" t="e">
        <f>#REF!</f>
        <v>#REF!</v>
      </c>
      <c r="AA11" s="1" t="e">
        <f>#REF!</f>
        <v>#REF!</v>
      </c>
    </row>
    <row r="12" spans="1:27" x14ac:dyDescent="0.3">
      <c r="A12" s="1" t="str">
        <f>A3</f>
        <v>A</v>
      </c>
      <c r="B12" s="1" t="str">
        <f t="shared" ref="B12:AA12" si="1">B3</f>
        <v>B</v>
      </c>
      <c r="C12" s="1" t="str">
        <f t="shared" si="1"/>
        <v>C</v>
      </c>
      <c r="D12" s="1" t="str">
        <f t="shared" si="1"/>
        <v>D</v>
      </c>
      <c r="E12" s="1" t="str">
        <f t="shared" si="1"/>
        <v>E</v>
      </c>
      <c r="F12" s="1" t="str">
        <f t="shared" si="1"/>
        <v>F</v>
      </c>
      <c r="G12" s="1" t="str">
        <f t="shared" si="1"/>
        <v>G</v>
      </c>
      <c r="H12" s="1" t="str">
        <f t="shared" si="1"/>
        <v>H</v>
      </c>
      <c r="I12" s="1" t="str">
        <f t="shared" si="1"/>
        <v>I</v>
      </c>
      <c r="J12" s="1" t="str">
        <f t="shared" si="1"/>
        <v>J</v>
      </c>
      <c r="K12" s="1" t="str">
        <f t="shared" si="1"/>
        <v>K</v>
      </c>
      <c r="L12" s="1" t="str">
        <f t="shared" si="1"/>
        <v>L</v>
      </c>
      <c r="M12" s="1" t="str">
        <f t="shared" si="1"/>
        <v>M</v>
      </c>
      <c r="N12" s="1" t="str">
        <f t="shared" si="1"/>
        <v>N</v>
      </c>
      <c r="O12" s="1" t="str">
        <f t="shared" si="1"/>
        <v>Ñ</v>
      </c>
      <c r="P12" s="1" t="str">
        <f t="shared" si="1"/>
        <v>O</v>
      </c>
      <c r="Q12" s="1" t="str">
        <f t="shared" si="1"/>
        <v>P</v>
      </c>
      <c r="R12" s="1" t="str">
        <f t="shared" si="1"/>
        <v>Q</v>
      </c>
      <c r="S12" s="1" t="str">
        <f t="shared" si="1"/>
        <v>R</v>
      </c>
      <c r="T12" s="1" t="str">
        <f t="shared" si="1"/>
        <v>S</v>
      </c>
      <c r="U12" s="1" t="str">
        <f t="shared" si="1"/>
        <v>T</v>
      </c>
      <c r="V12" s="1" t="str">
        <f t="shared" si="1"/>
        <v>U</v>
      </c>
      <c r="W12" s="1" t="str">
        <f t="shared" si="1"/>
        <v>V</v>
      </c>
      <c r="X12" s="1" t="str">
        <f t="shared" si="1"/>
        <v>W</v>
      </c>
      <c r="Y12" s="1" t="str">
        <f t="shared" si="1"/>
        <v>X</v>
      </c>
      <c r="Z12" s="1" t="str">
        <f t="shared" si="1"/>
        <v>Y</v>
      </c>
      <c r="AA12" s="1" t="str">
        <f t="shared" si="1"/>
        <v>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cifrar</vt:lpstr>
      <vt:lpstr>descifrar</vt:lpstr>
      <vt:lpstr>CLAVE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Gonzalez Rodriguez</dc:creator>
  <cp:lastModifiedBy>Benito Gonzalez Rodriguez</cp:lastModifiedBy>
  <dcterms:created xsi:type="dcterms:W3CDTF">2022-08-05T03:40:14Z</dcterms:created>
  <dcterms:modified xsi:type="dcterms:W3CDTF">2024-06-12T13:31:30Z</dcterms:modified>
</cp:coreProperties>
</file>