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raalv\Simulacion\"/>
    </mc:Choice>
  </mc:AlternateContent>
  <xr:revisionPtr revIDLastSave="0" documentId="8_{AEE2AF8D-1D77-4228-9CEF-34E7C3AD14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uses" sheetId="1" r:id="rId1"/>
    <sheet name="Personas" sheetId="3" r:id="rId2"/>
    <sheet name="PersonasCOPI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H2" i="1"/>
  <c r="I2" i="1" s="1"/>
  <c r="G2" i="1"/>
  <c r="D3" i="1"/>
  <c r="M3" i="1"/>
  <c r="M4" i="1" s="1"/>
  <c r="M15" i="3"/>
  <c r="M14" i="3"/>
  <c r="M3" i="3"/>
  <c r="M4" i="3" s="1"/>
  <c r="I1114" i="3"/>
  <c r="I1115" i="3"/>
  <c r="I1116" i="3"/>
  <c r="I1117" i="3"/>
  <c r="I1118" i="3"/>
  <c r="I1119" i="3"/>
  <c r="F2" i="3"/>
  <c r="G1074" i="3"/>
  <c r="G1043" i="3"/>
  <c r="G992" i="3"/>
  <c r="G957" i="3"/>
  <c r="G594" i="3"/>
  <c r="E546" i="3"/>
  <c r="E547" i="3" s="1"/>
  <c r="G431" i="3"/>
  <c r="G129" i="3"/>
  <c r="G66" i="3"/>
  <c r="E3" i="3"/>
  <c r="H2" i="3"/>
  <c r="I2" i="3" s="1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M1074" i="2"/>
  <c r="M1043" i="2"/>
  <c r="M992" i="2"/>
  <c r="M957" i="2"/>
  <c r="M594" i="2"/>
  <c r="G1114" i="2"/>
  <c r="G1115" i="2"/>
  <c r="G1116" i="2"/>
  <c r="G1117" i="2"/>
  <c r="G1118" i="2"/>
  <c r="G1119" i="2"/>
  <c r="M431" i="2"/>
  <c r="G828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677" i="2"/>
  <c r="G676" i="2"/>
  <c r="M129" i="2"/>
  <c r="M66" i="2"/>
  <c r="K3" i="2"/>
  <c r="N2" i="2"/>
  <c r="L2" i="2"/>
  <c r="S12" i="2" s="1"/>
  <c r="S2" i="2"/>
  <c r="S4" i="2" s="1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23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D2" i="2" a="1"/>
  <c r="D2" i="2" s="1"/>
  <c r="G4" i="2"/>
  <c r="G5" i="2"/>
  <c r="G6" i="2"/>
  <c r="G7" i="2"/>
  <c r="G8" i="2"/>
  <c r="G3" i="2"/>
  <c r="C3" i="1"/>
  <c r="I21" i="1"/>
  <c r="W8" i="2"/>
  <c r="W7" i="2"/>
  <c r="I3" i="1"/>
  <c r="I6" i="1"/>
  <c r="I7" i="1"/>
  <c r="I10" i="1"/>
  <c r="I11" i="1"/>
  <c r="I14" i="1"/>
  <c r="I15" i="1"/>
  <c r="I18" i="1"/>
  <c r="I19" i="1"/>
  <c r="H21" i="1"/>
  <c r="H20" i="1"/>
  <c r="I20" i="1" s="1"/>
  <c r="H19" i="1"/>
  <c r="H18" i="1"/>
  <c r="H17" i="1"/>
  <c r="I17" i="1" s="1"/>
  <c r="H16" i="1"/>
  <c r="I16" i="1" s="1"/>
  <c r="H15" i="1"/>
  <c r="H14" i="1"/>
  <c r="H13" i="1"/>
  <c r="I13" i="1" s="1"/>
  <c r="H12" i="1"/>
  <c r="I12" i="1" s="1"/>
  <c r="H11" i="1"/>
  <c r="H10" i="1"/>
  <c r="H9" i="1"/>
  <c r="I9" i="1" s="1"/>
  <c r="H8" i="1"/>
  <c r="I8" i="1" s="1"/>
  <c r="H7" i="1"/>
  <c r="H6" i="1"/>
  <c r="H5" i="1"/>
  <c r="I5" i="1" s="1"/>
  <c r="H4" i="1"/>
  <c r="I4" i="1" s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E7" i="1"/>
  <c r="E8" i="1"/>
  <c r="E11" i="1"/>
  <c r="E15" i="1"/>
  <c r="E16" i="1"/>
  <c r="E19" i="1"/>
  <c r="D21" i="1"/>
  <c r="E21" i="1" s="1"/>
  <c r="D20" i="1"/>
  <c r="E20" i="1" s="1"/>
  <c r="D19" i="1"/>
  <c r="D18" i="1"/>
  <c r="E18" i="1" s="1"/>
  <c r="D17" i="1"/>
  <c r="E17" i="1" s="1"/>
  <c r="D16" i="1"/>
  <c r="D15" i="1"/>
  <c r="D14" i="1"/>
  <c r="E14" i="1" s="1"/>
  <c r="D13" i="1"/>
  <c r="E13" i="1" s="1"/>
  <c r="D12" i="1"/>
  <c r="E12" i="1" s="1"/>
  <c r="D11" i="1"/>
  <c r="D10" i="1"/>
  <c r="E10" i="1" s="1"/>
  <c r="D9" i="1"/>
  <c r="E9" i="1" s="1"/>
  <c r="D8" i="1"/>
  <c r="D7" i="1"/>
  <c r="D6" i="1"/>
  <c r="E6" i="1" s="1"/>
  <c r="D5" i="1"/>
  <c r="E5" i="1" s="1"/>
  <c r="D4" i="1"/>
  <c r="E4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N3" i="3" l="1"/>
  <c r="E4" i="3"/>
  <c r="F4" i="3" s="1"/>
  <c r="H4" i="3" s="1"/>
  <c r="I4" i="3" s="1"/>
  <c r="F3" i="3"/>
  <c r="H3" i="3" s="1"/>
  <c r="B546" i="3"/>
  <c r="F545" i="3"/>
  <c r="H545" i="3" s="1"/>
  <c r="I545" i="3" s="1"/>
  <c r="E548" i="3"/>
  <c r="L3" i="2"/>
  <c r="S13" i="2" s="1"/>
  <c r="S3" i="2"/>
  <c r="S5" i="2" s="1"/>
  <c r="K4" i="2"/>
  <c r="E3" i="1"/>
  <c r="N4" i="3" l="1"/>
  <c r="O3" i="3"/>
  <c r="O4" i="3" s="1"/>
  <c r="E5" i="3"/>
  <c r="F5" i="3" s="1"/>
  <c r="H5" i="3" s="1"/>
  <c r="I5" i="3" s="1"/>
  <c r="I3" i="3"/>
  <c r="N3" i="1"/>
  <c r="B547" i="3"/>
  <c r="F546" i="3"/>
  <c r="H546" i="3" s="1"/>
  <c r="I546" i="3" s="1"/>
  <c r="E549" i="3"/>
  <c r="N3" i="2"/>
  <c r="S7" i="2"/>
  <c r="K5" i="2"/>
  <c r="L4" i="2"/>
  <c r="N4" i="2" s="1"/>
  <c r="S11" i="2"/>
  <c r="N4" i="1" l="1"/>
  <c r="O3" i="1"/>
  <c r="O4" i="1" s="1"/>
  <c r="E6" i="3"/>
  <c r="F6" i="3" s="1"/>
  <c r="H6" i="3" s="1"/>
  <c r="I6" i="3" s="1"/>
  <c r="B548" i="3"/>
  <c r="F547" i="3"/>
  <c r="H547" i="3" s="1"/>
  <c r="I547" i="3" s="1"/>
  <c r="E550" i="3"/>
  <c r="K6" i="2"/>
  <c r="L5" i="2"/>
  <c r="N5" i="2" s="1"/>
  <c r="E7" i="3" l="1"/>
  <c r="F7" i="3" s="1"/>
  <c r="H7" i="3" s="1"/>
  <c r="I7" i="3" s="1"/>
  <c r="B549" i="3"/>
  <c r="F548" i="3"/>
  <c r="H548" i="3" s="1"/>
  <c r="I548" i="3" s="1"/>
  <c r="E551" i="3"/>
  <c r="K7" i="2"/>
  <c r="L6" i="2"/>
  <c r="N6" i="2" s="1"/>
  <c r="E8" i="3" l="1"/>
  <c r="F8" i="3" s="1"/>
  <c r="H8" i="3" s="1"/>
  <c r="I8" i="3" s="1"/>
  <c r="B550" i="3"/>
  <c r="F549" i="3"/>
  <c r="H549" i="3" s="1"/>
  <c r="I549" i="3" s="1"/>
  <c r="E552" i="3"/>
  <c r="K8" i="2"/>
  <c r="L7" i="2"/>
  <c r="N7" i="2" s="1"/>
  <c r="E9" i="3" l="1"/>
  <c r="F9" i="3" s="1"/>
  <c r="H9" i="3" s="1"/>
  <c r="I9" i="3" s="1"/>
  <c r="B551" i="3"/>
  <c r="F550" i="3"/>
  <c r="H550" i="3" s="1"/>
  <c r="I550" i="3" s="1"/>
  <c r="E553" i="3"/>
  <c r="K9" i="2"/>
  <c r="L8" i="2"/>
  <c r="N8" i="2" s="1"/>
  <c r="E10" i="3" l="1"/>
  <c r="F10" i="3" s="1"/>
  <c r="H10" i="3" s="1"/>
  <c r="I10" i="3" s="1"/>
  <c r="B552" i="3"/>
  <c r="F551" i="3"/>
  <c r="H551" i="3" s="1"/>
  <c r="I551" i="3" s="1"/>
  <c r="E554" i="3"/>
  <c r="K10" i="2"/>
  <c r="L9" i="2"/>
  <c r="N9" i="2" s="1"/>
  <c r="E11" i="3" l="1"/>
  <c r="F11" i="3" s="1"/>
  <c r="B553" i="3"/>
  <c r="F552" i="3"/>
  <c r="H552" i="3" s="1"/>
  <c r="I552" i="3" s="1"/>
  <c r="E555" i="3"/>
  <c r="E12" i="3"/>
  <c r="F12" i="3" s="1"/>
  <c r="H11" i="3"/>
  <c r="I11" i="3" s="1"/>
  <c r="K11" i="2"/>
  <c r="L10" i="2"/>
  <c r="N10" i="2" s="1"/>
  <c r="B554" i="3" l="1"/>
  <c r="F553" i="3"/>
  <c r="H553" i="3" s="1"/>
  <c r="I553" i="3" s="1"/>
  <c r="H12" i="3"/>
  <c r="I12" i="3" s="1"/>
  <c r="E13" i="3"/>
  <c r="F13" i="3" s="1"/>
  <c r="E556" i="3"/>
  <c r="K12" i="2"/>
  <c r="L11" i="2"/>
  <c r="N11" i="2" s="1"/>
  <c r="B555" i="3" l="1"/>
  <c r="F554" i="3"/>
  <c r="H554" i="3" s="1"/>
  <c r="I554" i="3" s="1"/>
  <c r="H13" i="3"/>
  <c r="I13" i="3" s="1"/>
  <c r="E14" i="3"/>
  <c r="F14" i="3" s="1"/>
  <c r="E557" i="3"/>
  <c r="K13" i="2"/>
  <c r="L12" i="2"/>
  <c r="N12" i="2" s="1"/>
  <c r="B556" i="3" l="1"/>
  <c r="F555" i="3"/>
  <c r="H555" i="3" s="1"/>
  <c r="I555" i="3" s="1"/>
  <c r="E558" i="3"/>
  <c r="E15" i="3"/>
  <c r="F15" i="3" s="1"/>
  <c r="H14" i="3"/>
  <c r="I14" i="3" s="1"/>
  <c r="K14" i="2"/>
  <c r="L13" i="2"/>
  <c r="N13" i="2" s="1"/>
  <c r="B557" i="3" l="1"/>
  <c r="F556" i="3"/>
  <c r="H556" i="3" s="1"/>
  <c r="I556" i="3" s="1"/>
  <c r="H15" i="3"/>
  <c r="I15" i="3" s="1"/>
  <c r="E16" i="3"/>
  <c r="F16" i="3" s="1"/>
  <c r="E559" i="3"/>
  <c r="K15" i="2"/>
  <c r="L14" i="2"/>
  <c r="N14" i="2" s="1"/>
  <c r="B558" i="3" l="1"/>
  <c r="F557" i="3"/>
  <c r="H557" i="3" s="1"/>
  <c r="I557" i="3" s="1"/>
  <c r="E560" i="3"/>
  <c r="E17" i="3"/>
  <c r="F17" i="3" s="1"/>
  <c r="H16" i="3"/>
  <c r="I16" i="3" s="1"/>
  <c r="K16" i="2"/>
  <c r="L15" i="2"/>
  <c r="N15" i="2" s="1"/>
  <c r="B559" i="3" l="1"/>
  <c r="F558" i="3"/>
  <c r="H558" i="3" s="1"/>
  <c r="I558" i="3" s="1"/>
  <c r="E18" i="3"/>
  <c r="F18" i="3" s="1"/>
  <c r="H17" i="3"/>
  <c r="I17" i="3" s="1"/>
  <c r="E561" i="3"/>
  <c r="K17" i="2"/>
  <c r="L16" i="2"/>
  <c r="N16" i="2" s="1"/>
  <c r="B560" i="3" l="1"/>
  <c r="F559" i="3"/>
  <c r="H559" i="3" s="1"/>
  <c r="I559" i="3" s="1"/>
  <c r="E562" i="3"/>
  <c r="H18" i="3"/>
  <c r="I18" i="3" s="1"/>
  <c r="E19" i="3"/>
  <c r="F19" i="3" s="1"/>
  <c r="K18" i="2"/>
  <c r="L17" i="2"/>
  <c r="N17" i="2" s="1"/>
  <c r="B561" i="3" l="1"/>
  <c r="F560" i="3"/>
  <c r="H560" i="3" s="1"/>
  <c r="I560" i="3" s="1"/>
  <c r="E20" i="3"/>
  <c r="F20" i="3" s="1"/>
  <c r="H19" i="3"/>
  <c r="I19" i="3" s="1"/>
  <c r="E563" i="3"/>
  <c r="K19" i="2"/>
  <c r="L18" i="2"/>
  <c r="N18" i="2" s="1"/>
  <c r="B562" i="3" l="1"/>
  <c r="F561" i="3"/>
  <c r="H561" i="3" s="1"/>
  <c r="I561" i="3" s="1"/>
  <c r="E564" i="3"/>
  <c r="H20" i="3"/>
  <c r="I20" i="3" s="1"/>
  <c r="E21" i="3"/>
  <c r="F21" i="3" s="1"/>
  <c r="K20" i="2"/>
  <c r="L19" i="2"/>
  <c r="N19" i="2" s="1"/>
  <c r="B563" i="3" l="1"/>
  <c r="F562" i="3"/>
  <c r="H562" i="3" s="1"/>
  <c r="I562" i="3" s="1"/>
  <c r="E22" i="3"/>
  <c r="F22" i="3" s="1"/>
  <c r="H21" i="3"/>
  <c r="I21" i="3" s="1"/>
  <c r="E565" i="3"/>
  <c r="K21" i="2"/>
  <c r="L20" i="2"/>
  <c r="N20" i="2" s="1"/>
  <c r="B564" i="3" l="1"/>
  <c r="F563" i="3"/>
  <c r="H563" i="3" s="1"/>
  <c r="I563" i="3" s="1"/>
  <c r="E566" i="3"/>
  <c r="E23" i="3"/>
  <c r="F23" i="3" s="1"/>
  <c r="H22" i="3"/>
  <c r="I22" i="3" s="1"/>
  <c r="K22" i="2"/>
  <c r="L21" i="2"/>
  <c r="N21" i="2" s="1"/>
  <c r="B565" i="3" l="1"/>
  <c r="F564" i="3"/>
  <c r="H564" i="3" s="1"/>
  <c r="I564" i="3" s="1"/>
  <c r="H23" i="3"/>
  <c r="I23" i="3" s="1"/>
  <c r="E24" i="3"/>
  <c r="F24" i="3" s="1"/>
  <c r="E567" i="3"/>
  <c r="K23" i="2"/>
  <c r="L22" i="2"/>
  <c r="N22" i="2" s="1"/>
  <c r="B566" i="3" l="1"/>
  <c r="F565" i="3"/>
  <c r="H565" i="3" s="1"/>
  <c r="I565" i="3" s="1"/>
  <c r="E568" i="3"/>
  <c r="E25" i="3"/>
  <c r="F25" i="3" s="1"/>
  <c r="H24" i="3"/>
  <c r="I24" i="3" s="1"/>
  <c r="K24" i="2"/>
  <c r="L23" i="2"/>
  <c r="N23" i="2" s="1"/>
  <c r="B567" i="3" l="1"/>
  <c r="F566" i="3"/>
  <c r="H566" i="3" s="1"/>
  <c r="I566" i="3" s="1"/>
  <c r="H25" i="3"/>
  <c r="I25" i="3" s="1"/>
  <c r="E26" i="3"/>
  <c r="F26" i="3" s="1"/>
  <c r="E569" i="3"/>
  <c r="K25" i="2"/>
  <c r="L24" i="2"/>
  <c r="N24" i="2" s="1"/>
  <c r="B568" i="3" l="1"/>
  <c r="F567" i="3"/>
  <c r="H567" i="3" s="1"/>
  <c r="I567" i="3" s="1"/>
  <c r="E570" i="3"/>
  <c r="H26" i="3"/>
  <c r="I26" i="3" s="1"/>
  <c r="E27" i="3"/>
  <c r="F27" i="3" s="1"/>
  <c r="K26" i="2"/>
  <c r="L25" i="2"/>
  <c r="N25" i="2" s="1"/>
  <c r="B569" i="3" l="1"/>
  <c r="F568" i="3"/>
  <c r="H568" i="3" s="1"/>
  <c r="I568" i="3" s="1"/>
  <c r="E28" i="3"/>
  <c r="F28" i="3" s="1"/>
  <c r="H27" i="3"/>
  <c r="I27" i="3" s="1"/>
  <c r="E571" i="3"/>
  <c r="K27" i="2"/>
  <c r="L26" i="2"/>
  <c r="N26" i="2" s="1"/>
  <c r="B570" i="3" l="1"/>
  <c r="F569" i="3"/>
  <c r="H569" i="3" s="1"/>
  <c r="I569" i="3" s="1"/>
  <c r="E572" i="3"/>
  <c r="H28" i="3"/>
  <c r="I28" i="3" s="1"/>
  <c r="E29" i="3"/>
  <c r="F29" i="3" s="1"/>
  <c r="K28" i="2"/>
  <c r="L27" i="2"/>
  <c r="N27" i="2" s="1"/>
  <c r="B571" i="3" l="1"/>
  <c r="F570" i="3"/>
  <c r="H570" i="3" s="1"/>
  <c r="I570" i="3" s="1"/>
  <c r="H29" i="3"/>
  <c r="I29" i="3" s="1"/>
  <c r="E30" i="3"/>
  <c r="F30" i="3" s="1"/>
  <c r="E573" i="3"/>
  <c r="K29" i="2"/>
  <c r="L28" i="2"/>
  <c r="N28" i="2" s="1"/>
  <c r="B572" i="3" l="1"/>
  <c r="F571" i="3"/>
  <c r="H571" i="3" s="1"/>
  <c r="I571" i="3" s="1"/>
  <c r="E574" i="3"/>
  <c r="E31" i="3"/>
  <c r="F31" i="3" s="1"/>
  <c r="H30" i="3"/>
  <c r="I30" i="3" s="1"/>
  <c r="K30" i="2"/>
  <c r="L29" i="2"/>
  <c r="N29" i="2" s="1"/>
  <c r="B573" i="3" l="1"/>
  <c r="F572" i="3"/>
  <c r="H572" i="3" s="1"/>
  <c r="I572" i="3" s="1"/>
  <c r="H31" i="3"/>
  <c r="I31" i="3" s="1"/>
  <c r="E32" i="3"/>
  <c r="F32" i="3" s="1"/>
  <c r="E575" i="3"/>
  <c r="K31" i="2"/>
  <c r="L30" i="2"/>
  <c r="N30" i="2" s="1"/>
  <c r="B574" i="3" l="1"/>
  <c r="F573" i="3"/>
  <c r="H573" i="3" s="1"/>
  <c r="I573" i="3" s="1"/>
  <c r="E576" i="3"/>
  <c r="E33" i="3"/>
  <c r="F33" i="3" s="1"/>
  <c r="H32" i="3"/>
  <c r="I32" i="3" s="1"/>
  <c r="K32" i="2"/>
  <c r="L31" i="2"/>
  <c r="N31" i="2" s="1"/>
  <c r="B575" i="3" l="1"/>
  <c r="F574" i="3"/>
  <c r="H574" i="3" s="1"/>
  <c r="I574" i="3" s="1"/>
  <c r="H33" i="3"/>
  <c r="I33" i="3" s="1"/>
  <c r="E34" i="3"/>
  <c r="F34" i="3" s="1"/>
  <c r="E577" i="3"/>
  <c r="K33" i="2"/>
  <c r="L32" i="2"/>
  <c r="N32" i="2" s="1"/>
  <c r="B576" i="3" l="1"/>
  <c r="F575" i="3"/>
  <c r="H575" i="3" s="1"/>
  <c r="I575" i="3" s="1"/>
  <c r="E578" i="3"/>
  <c r="E35" i="3"/>
  <c r="F35" i="3" s="1"/>
  <c r="H34" i="3"/>
  <c r="I34" i="3" s="1"/>
  <c r="K34" i="2"/>
  <c r="L33" i="2"/>
  <c r="N33" i="2" s="1"/>
  <c r="B577" i="3" l="1"/>
  <c r="F576" i="3"/>
  <c r="H576" i="3" s="1"/>
  <c r="I576" i="3" s="1"/>
  <c r="E36" i="3"/>
  <c r="F36" i="3" s="1"/>
  <c r="H35" i="3"/>
  <c r="I35" i="3" s="1"/>
  <c r="E579" i="3"/>
  <c r="K35" i="2"/>
  <c r="L34" i="2"/>
  <c r="N34" i="2" s="1"/>
  <c r="B578" i="3" l="1"/>
  <c r="F577" i="3"/>
  <c r="H577" i="3" s="1"/>
  <c r="I577" i="3" s="1"/>
  <c r="E580" i="3"/>
  <c r="H36" i="3"/>
  <c r="I36" i="3" s="1"/>
  <c r="E37" i="3"/>
  <c r="F37" i="3" s="1"/>
  <c r="K36" i="2"/>
  <c r="L35" i="2"/>
  <c r="N35" i="2" s="1"/>
  <c r="B579" i="3" l="1"/>
  <c r="F578" i="3"/>
  <c r="H578" i="3" s="1"/>
  <c r="I578" i="3" s="1"/>
  <c r="E38" i="3"/>
  <c r="F38" i="3" s="1"/>
  <c r="H37" i="3"/>
  <c r="I37" i="3" s="1"/>
  <c r="E581" i="3"/>
  <c r="K37" i="2"/>
  <c r="L36" i="2"/>
  <c r="N36" i="2" s="1"/>
  <c r="B580" i="3" l="1"/>
  <c r="F579" i="3"/>
  <c r="H579" i="3" s="1"/>
  <c r="I579" i="3" s="1"/>
  <c r="E582" i="3"/>
  <c r="E39" i="3"/>
  <c r="F39" i="3" s="1"/>
  <c r="H38" i="3"/>
  <c r="I38" i="3" s="1"/>
  <c r="K38" i="2"/>
  <c r="L37" i="2"/>
  <c r="N37" i="2" s="1"/>
  <c r="B581" i="3" l="1"/>
  <c r="F580" i="3"/>
  <c r="H580" i="3" s="1"/>
  <c r="I580" i="3" s="1"/>
  <c r="E40" i="3"/>
  <c r="F40" i="3" s="1"/>
  <c r="H39" i="3"/>
  <c r="I39" i="3" s="1"/>
  <c r="E583" i="3"/>
  <c r="K39" i="2"/>
  <c r="L38" i="2"/>
  <c r="N38" i="2" s="1"/>
  <c r="B582" i="3" l="1"/>
  <c r="F581" i="3"/>
  <c r="H581" i="3" s="1"/>
  <c r="I581" i="3" s="1"/>
  <c r="E584" i="3"/>
  <c r="E41" i="3"/>
  <c r="F41" i="3" s="1"/>
  <c r="H40" i="3"/>
  <c r="I40" i="3" s="1"/>
  <c r="K40" i="2"/>
  <c r="L39" i="2"/>
  <c r="N39" i="2" s="1"/>
  <c r="B583" i="3" l="1"/>
  <c r="F582" i="3"/>
  <c r="H582" i="3" s="1"/>
  <c r="I582" i="3" s="1"/>
  <c r="H41" i="3"/>
  <c r="I41" i="3" s="1"/>
  <c r="E42" i="3"/>
  <c r="F42" i="3" s="1"/>
  <c r="E585" i="3"/>
  <c r="K41" i="2"/>
  <c r="L40" i="2"/>
  <c r="N40" i="2" s="1"/>
  <c r="B584" i="3" l="1"/>
  <c r="F583" i="3"/>
  <c r="H583" i="3" s="1"/>
  <c r="I583" i="3" s="1"/>
  <c r="E586" i="3"/>
  <c r="E43" i="3"/>
  <c r="F43" i="3" s="1"/>
  <c r="H42" i="3"/>
  <c r="I42" i="3" s="1"/>
  <c r="K42" i="2"/>
  <c r="L41" i="2"/>
  <c r="N41" i="2" s="1"/>
  <c r="B585" i="3" l="1"/>
  <c r="F584" i="3"/>
  <c r="H584" i="3" s="1"/>
  <c r="I584" i="3" s="1"/>
  <c r="H43" i="3"/>
  <c r="I43" i="3" s="1"/>
  <c r="E44" i="3"/>
  <c r="F44" i="3" s="1"/>
  <c r="E587" i="3"/>
  <c r="K43" i="2"/>
  <c r="L42" i="2"/>
  <c r="N42" i="2" s="1"/>
  <c r="B586" i="3" l="1"/>
  <c r="F585" i="3"/>
  <c r="H585" i="3" s="1"/>
  <c r="I585" i="3" s="1"/>
  <c r="E45" i="3"/>
  <c r="F45" i="3" s="1"/>
  <c r="H44" i="3"/>
  <c r="I44" i="3" s="1"/>
  <c r="E588" i="3"/>
  <c r="K44" i="2"/>
  <c r="L43" i="2"/>
  <c r="N43" i="2" s="1"/>
  <c r="B587" i="3" l="1"/>
  <c r="F586" i="3"/>
  <c r="H586" i="3" s="1"/>
  <c r="I586" i="3" s="1"/>
  <c r="E589" i="3"/>
  <c r="E46" i="3"/>
  <c r="F46" i="3" s="1"/>
  <c r="H45" i="3"/>
  <c r="I45" i="3" s="1"/>
  <c r="K45" i="2"/>
  <c r="L44" i="2"/>
  <c r="N44" i="2" s="1"/>
  <c r="B588" i="3" l="1"/>
  <c r="F587" i="3"/>
  <c r="H587" i="3" s="1"/>
  <c r="I587" i="3" s="1"/>
  <c r="H46" i="3"/>
  <c r="I46" i="3" s="1"/>
  <c r="E47" i="3"/>
  <c r="F47" i="3" s="1"/>
  <c r="E590" i="3"/>
  <c r="K46" i="2"/>
  <c r="L45" i="2"/>
  <c r="N45" i="2" s="1"/>
  <c r="B589" i="3" l="1"/>
  <c r="F588" i="3"/>
  <c r="H588" i="3" s="1"/>
  <c r="I588" i="3" s="1"/>
  <c r="H47" i="3"/>
  <c r="I47" i="3" s="1"/>
  <c r="E48" i="3"/>
  <c r="F48" i="3" s="1"/>
  <c r="E591" i="3"/>
  <c r="K47" i="2"/>
  <c r="L46" i="2"/>
  <c r="N46" i="2" s="1"/>
  <c r="B590" i="3" l="1"/>
  <c r="F589" i="3"/>
  <c r="H589" i="3" s="1"/>
  <c r="I589" i="3" s="1"/>
  <c r="E592" i="3"/>
  <c r="E49" i="3"/>
  <c r="F49" i="3" s="1"/>
  <c r="H48" i="3"/>
  <c r="I48" i="3" s="1"/>
  <c r="K48" i="2"/>
  <c r="L47" i="2"/>
  <c r="N47" i="2" s="1"/>
  <c r="B591" i="3" l="1"/>
  <c r="F590" i="3"/>
  <c r="H590" i="3" s="1"/>
  <c r="I590" i="3" s="1"/>
  <c r="E50" i="3"/>
  <c r="F50" i="3" s="1"/>
  <c r="H49" i="3"/>
  <c r="I49" i="3" s="1"/>
  <c r="E593" i="3"/>
  <c r="K49" i="2"/>
  <c r="L48" i="2"/>
  <c r="N48" i="2" s="1"/>
  <c r="B592" i="3" l="1"/>
  <c r="F591" i="3"/>
  <c r="H591" i="3" s="1"/>
  <c r="I591" i="3" s="1"/>
  <c r="E51" i="3"/>
  <c r="F51" i="3" s="1"/>
  <c r="H50" i="3"/>
  <c r="I50" i="3" s="1"/>
  <c r="K50" i="2"/>
  <c r="L49" i="2"/>
  <c r="N49" i="2" s="1"/>
  <c r="B593" i="3" l="1"/>
  <c r="F592" i="3"/>
  <c r="H592" i="3" s="1"/>
  <c r="I592" i="3" s="1"/>
  <c r="H51" i="3"/>
  <c r="I51" i="3" s="1"/>
  <c r="E52" i="3"/>
  <c r="F52" i="3" s="1"/>
  <c r="K51" i="2"/>
  <c r="L50" i="2"/>
  <c r="N50" i="2" s="1"/>
  <c r="B594" i="3" l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F593" i="3"/>
  <c r="H593" i="3" s="1"/>
  <c r="I593" i="3" s="1"/>
  <c r="H52" i="3"/>
  <c r="I52" i="3" s="1"/>
  <c r="E53" i="3"/>
  <c r="F53" i="3" s="1"/>
  <c r="K52" i="2"/>
  <c r="L51" i="2"/>
  <c r="N51" i="2" s="1"/>
  <c r="E54" i="3" l="1"/>
  <c r="F54" i="3" s="1"/>
  <c r="H53" i="3"/>
  <c r="I53" i="3" s="1"/>
  <c r="K53" i="2"/>
  <c r="L52" i="2"/>
  <c r="N52" i="2" s="1"/>
  <c r="E55" i="3" l="1"/>
  <c r="F55" i="3" s="1"/>
  <c r="H54" i="3"/>
  <c r="I54" i="3" s="1"/>
  <c r="K54" i="2"/>
  <c r="L53" i="2"/>
  <c r="N53" i="2" s="1"/>
  <c r="H55" i="3" l="1"/>
  <c r="I55" i="3" s="1"/>
  <c r="E56" i="3"/>
  <c r="F56" i="3" s="1"/>
  <c r="K55" i="2"/>
  <c r="L54" i="2"/>
  <c r="N54" i="2" s="1"/>
  <c r="E57" i="3" l="1"/>
  <c r="F57" i="3" s="1"/>
  <c r="H56" i="3"/>
  <c r="I56" i="3" s="1"/>
  <c r="K56" i="2"/>
  <c r="L55" i="2"/>
  <c r="N55" i="2" s="1"/>
  <c r="E58" i="3" l="1"/>
  <c r="F58" i="3" s="1"/>
  <c r="H57" i="3"/>
  <c r="I57" i="3" s="1"/>
  <c r="K57" i="2"/>
  <c r="L56" i="2"/>
  <c r="N56" i="2" s="1"/>
  <c r="E59" i="3" l="1"/>
  <c r="F59" i="3" s="1"/>
  <c r="H58" i="3"/>
  <c r="I58" i="3" s="1"/>
  <c r="K58" i="2"/>
  <c r="L57" i="2"/>
  <c r="N57" i="2" s="1"/>
  <c r="H59" i="3" l="1"/>
  <c r="I59" i="3" s="1"/>
  <c r="E60" i="3"/>
  <c r="F60" i="3" s="1"/>
  <c r="K59" i="2"/>
  <c r="L58" i="2"/>
  <c r="N58" i="2" s="1"/>
  <c r="H60" i="3" l="1"/>
  <c r="I60" i="3" s="1"/>
  <c r="E61" i="3"/>
  <c r="F61" i="3" s="1"/>
  <c r="K60" i="2"/>
  <c r="L59" i="2"/>
  <c r="N59" i="2" s="1"/>
  <c r="E62" i="3" l="1"/>
  <c r="F62" i="3" s="1"/>
  <c r="H61" i="3"/>
  <c r="I61" i="3" s="1"/>
  <c r="K61" i="2"/>
  <c r="L60" i="2"/>
  <c r="N60" i="2" s="1"/>
  <c r="E63" i="3" l="1"/>
  <c r="F63" i="3" s="1"/>
  <c r="H62" i="3"/>
  <c r="I62" i="3" s="1"/>
  <c r="K62" i="2"/>
  <c r="L61" i="2"/>
  <c r="N61" i="2" s="1"/>
  <c r="H63" i="3" l="1"/>
  <c r="I63" i="3" s="1"/>
  <c r="E64" i="3"/>
  <c r="F64" i="3" s="1"/>
  <c r="K63" i="2"/>
  <c r="L62" i="2"/>
  <c r="N62" i="2" s="1"/>
  <c r="E65" i="3" l="1"/>
  <c r="F65" i="3" s="1"/>
  <c r="H64" i="3"/>
  <c r="I64" i="3" s="1"/>
  <c r="K64" i="2"/>
  <c r="L63" i="2"/>
  <c r="N63" i="2" s="1"/>
  <c r="E66" i="3" l="1"/>
  <c r="F66" i="3" s="1"/>
  <c r="H65" i="3"/>
  <c r="I65" i="3" s="1"/>
  <c r="K65" i="2"/>
  <c r="L64" i="2"/>
  <c r="N64" i="2" s="1"/>
  <c r="E67" i="3" l="1"/>
  <c r="F67" i="3" s="1"/>
  <c r="H66" i="3"/>
  <c r="I66" i="3" s="1"/>
  <c r="K66" i="2"/>
  <c r="L65" i="2"/>
  <c r="N65" i="2" s="1"/>
  <c r="E68" i="3" l="1"/>
  <c r="F68" i="3" s="1"/>
  <c r="H67" i="3"/>
  <c r="I67" i="3" s="1"/>
  <c r="K67" i="2"/>
  <c r="L66" i="2"/>
  <c r="N66" i="2" s="1"/>
  <c r="H68" i="3" l="1"/>
  <c r="I68" i="3" s="1"/>
  <c r="E69" i="3"/>
  <c r="F69" i="3" s="1"/>
  <c r="K68" i="2"/>
  <c r="L67" i="2"/>
  <c r="N67" i="2" s="1"/>
  <c r="E70" i="3" l="1"/>
  <c r="F70" i="3" s="1"/>
  <c r="H69" i="3"/>
  <c r="I69" i="3" s="1"/>
  <c r="K69" i="2"/>
  <c r="L68" i="2"/>
  <c r="N68" i="2" s="1"/>
  <c r="E71" i="3" l="1"/>
  <c r="F71" i="3" s="1"/>
  <c r="H70" i="3"/>
  <c r="I70" i="3" s="1"/>
  <c r="K70" i="2"/>
  <c r="L69" i="2"/>
  <c r="N69" i="2" s="1"/>
  <c r="E72" i="3" l="1"/>
  <c r="F72" i="3" s="1"/>
  <c r="H71" i="3"/>
  <c r="I71" i="3" s="1"/>
  <c r="K71" i="2"/>
  <c r="L70" i="2"/>
  <c r="N70" i="2" s="1"/>
  <c r="H72" i="3" l="1"/>
  <c r="I72" i="3" s="1"/>
  <c r="E73" i="3"/>
  <c r="F73" i="3" s="1"/>
  <c r="K72" i="2"/>
  <c r="L71" i="2"/>
  <c r="N71" i="2" s="1"/>
  <c r="H73" i="3" l="1"/>
  <c r="I73" i="3" s="1"/>
  <c r="E74" i="3"/>
  <c r="F74" i="3" s="1"/>
  <c r="K73" i="2"/>
  <c r="L72" i="2"/>
  <c r="N72" i="2" s="1"/>
  <c r="E75" i="3" l="1"/>
  <c r="F75" i="3" s="1"/>
  <c r="H74" i="3"/>
  <c r="I74" i="3" s="1"/>
  <c r="K74" i="2"/>
  <c r="L73" i="2"/>
  <c r="N73" i="2" s="1"/>
  <c r="E76" i="3" l="1"/>
  <c r="F76" i="3" s="1"/>
  <c r="H75" i="3"/>
  <c r="I75" i="3" s="1"/>
  <c r="K75" i="2"/>
  <c r="L74" i="2"/>
  <c r="N74" i="2" s="1"/>
  <c r="H76" i="3" l="1"/>
  <c r="I76" i="3" s="1"/>
  <c r="E77" i="3"/>
  <c r="F77" i="3" s="1"/>
  <c r="K76" i="2"/>
  <c r="L75" i="2"/>
  <c r="N75" i="2" s="1"/>
  <c r="E78" i="3" l="1"/>
  <c r="F78" i="3" s="1"/>
  <c r="H77" i="3"/>
  <c r="I77" i="3" s="1"/>
  <c r="K77" i="2"/>
  <c r="L76" i="2"/>
  <c r="N76" i="2" s="1"/>
  <c r="E79" i="3" l="1"/>
  <c r="F79" i="3" s="1"/>
  <c r="H78" i="3"/>
  <c r="I78" i="3" s="1"/>
  <c r="K78" i="2"/>
  <c r="L77" i="2"/>
  <c r="N77" i="2" s="1"/>
  <c r="E80" i="3" l="1"/>
  <c r="F80" i="3" s="1"/>
  <c r="H79" i="3"/>
  <c r="I79" i="3" s="1"/>
  <c r="K79" i="2"/>
  <c r="L78" i="2"/>
  <c r="N78" i="2" s="1"/>
  <c r="H80" i="3" l="1"/>
  <c r="I80" i="3" s="1"/>
  <c r="E81" i="3"/>
  <c r="F81" i="3" s="1"/>
  <c r="K80" i="2"/>
  <c r="L79" i="2"/>
  <c r="N79" i="2" s="1"/>
  <c r="H81" i="3" l="1"/>
  <c r="I81" i="3" s="1"/>
  <c r="E82" i="3"/>
  <c r="F82" i="3" s="1"/>
  <c r="K81" i="2"/>
  <c r="L80" i="2"/>
  <c r="N80" i="2" s="1"/>
  <c r="E83" i="3" l="1"/>
  <c r="F83" i="3" s="1"/>
  <c r="H82" i="3"/>
  <c r="I82" i="3" s="1"/>
  <c r="K82" i="2"/>
  <c r="L81" i="2"/>
  <c r="N81" i="2" s="1"/>
  <c r="E84" i="3" l="1"/>
  <c r="F84" i="3" s="1"/>
  <c r="H83" i="3"/>
  <c r="I83" i="3" s="1"/>
  <c r="K83" i="2"/>
  <c r="L82" i="2"/>
  <c r="N82" i="2" s="1"/>
  <c r="H84" i="3" l="1"/>
  <c r="I84" i="3" s="1"/>
  <c r="E85" i="3"/>
  <c r="F85" i="3" s="1"/>
  <c r="K84" i="2"/>
  <c r="L83" i="2"/>
  <c r="N83" i="2" s="1"/>
  <c r="E86" i="3" l="1"/>
  <c r="F86" i="3" s="1"/>
  <c r="H85" i="3"/>
  <c r="I85" i="3" s="1"/>
  <c r="K85" i="2"/>
  <c r="L84" i="2"/>
  <c r="N84" i="2" s="1"/>
  <c r="E87" i="3" l="1"/>
  <c r="F87" i="3" s="1"/>
  <c r="H86" i="3"/>
  <c r="I86" i="3" s="1"/>
  <c r="K86" i="2"/>
  <c r="L85" i="2"/>
  <c r="N85" i="2" s="1"/>
  <c r="H87" i="3" l="1"/>
  <c r="I87" i="3" s="1"/>
  <c r="E88" i="3"/>
  <c r="F88" i="3" s="1"/>
  <c r="K87" i="2"/>
  <c r="L86" i="2"/>
  <c r="N86" i="2" s="1"/>
  <c r="H88" i="3" l="1"/>
  <c r="I88" i="3" s="1"/>
  <c r="E89" i="3"/>
  <c r="F89" i="3" s="1"/>
  <c r="K88" i="2"/>
  <c r="L87" i="2"/>
  <c r="N87" i="2" s="1"/>
  <c r="H89" i="3" l="1"/>
  <c r="I89" i="3" s="1"/>
  <c r="E90" i="3"/>
  <c r="F90" i="3" s="1"/>
  <c r="K89" i="2"/>
  <c r="L88" i="2"/>
  <c r="N88" i="2" s="1"/>
  <c r="E91" i="3" l="1"/>
  <c r="F91" i="3" s="1"/>
  <c r="H90" i="3"/>
  <c r="I90" i="3" s="1"/>
  <c r="K90" i="2"/>
  <c r="L89" i="2"/>
  <c r="N89" i="2" s="1"/>
  <c r="E92" i="3" l="1"/>
  <c r="F92" i="3" s="1"/>
  <c r="H91" i="3"/>
  <c r="I91" i="3" s="1"/>
  <c r="K91" i="2"/>
  <c r="L90" i="2"/>
  <c r="N90" i="2" s="1"/>
  <c r="H92" i="3" l="1"/>
  <c r="I92" i="3" s="1"/>
  <c r="E93" i="3"/>
  <c r="F93" i="3" s="1"/>
  <c r="K92" i="2"/>
  <c r="L91" i="2"/>
  <c r="N91" i="2" s="1"/>
  <c r="E94" i="3" l="1"/>
  <c r="F94" i="3" s="1"/>
  <c r="H93" i="3"/>
  <c r="I93" i="3" s="1"/>
  <c r="K93" i="2"/>
  <c r="L92" i="2"/>
  <c r="N92" i="2" s="1"/>
  <c r="E95" i="3" l="1"/>
  <c r="F95" i="3" s="1"/>
  <c r="H94" i="3"/>
  <c r="I94" i="3" s="1"/>
  <c r="K94" i="2"/>
  <c r="L93" i="2"/>
  <c r="N93" i="2" s="1"/>
  <c r="E96" i="3" l="1"/>
  <c r="F96" i="3" s="1"/>
  <c r="H95" i="3"/>
  <c r="I95" i="3" s="1"/>
  <c r="K95" i="2"/>
  <c r="L94" i="2"/>
  <c r="N94" i="2" s="1"/>
  <c r="H96" i="3" l="1"/>
  <c r="I96" i="3" s="1"/>
  <c r="E97" i="3"/>
  <c r="F97" i="3" s="1"/>
  <c r="K96" i="2"/>
  <c r="L95" i="2"/>
  <c r="N95" i="2" s="1"/>
  <c r="H97" i="3" l="1"/>
  <c r="I97" i="3" s="1"/>
  <c r="E98" i="3"/>
  <c r="F98" i="3" s="1"/>
  <c r="K97" i="2"/>
  <c r="L96" i="2"/>
  <c r="N96" i="2" s="1"/>
  <c r="E99" i="3" l="1"/>
  <c r="F99" i="3" s="1"/>
  <c r="H98" i="3"/>
  <c r="I98" i="3" s="1"/>
  <c r="K98" i="2"/>
  <c r="L97" i="2"/>
  <c r="N97" i="2" s="1"/>
  <c r="E100" i="3" l="1"/>
  <c r="F100" i="3" s="1"/>
  <c r="H99" i="3"/>
  <c r="I99" i="3" s="1"/>
  <c r="K99" i="2"/>
  <c r="L98" i="2"/>
  <c r="N98" i="2" s="1"/>
  <c r="H100" i="3" l="1"/>
  <c r="I100" i="3" s="1"/>
  <c r="E101" i="3"/>
  <c r="F101" i="3" s="1"/>
  <c r="K100" i="2"/>
  <c r="L99" i="2"/>
  <c r="N99" i="2" s="1"/>
  <c r="E102" i="3" l="1"/>
  <c r="F102" i="3" s="1"/>
  <c r="H101" i="3"/>
  <c r="I101" i="3" s="1"/>
  <c r="K101" i="2"/>
  <c r="L100" i="2"/>
  <c r="N100" i="2" s="1"/>
  <c r="E103" i="3" l="1"/>
  <c r="F103" i="3" s="1"/>
  <c r="H102" i="3"/>
  <c r="I102" i="3" s="1"/>
  <c r="K102" i="2"/>
  <c r="L101" i="2"/>
  <c r="N101" i="2" s="1"/>
  <c r="E104" i="3" l="1"/>
  <c r="F104" i="3" s="1"/>
  <c r="H103" i="3"/>
  <c r="I103" i="3" s="1"/>
  <c r="K103" i="2"/>
  <c r="L102" i="2"/>
  <c r="N102" i="2" s="1"/>
  <c r="H104" i="3" l="1"/>
  <c r="I104" i="3" s="1"/>
  <c r="E105" i="3"/>
  <c r="F105" i="3" s="1"/>
  <c r="K104" i="2"/>
  <c r="L103" i="2"/>
  <c r="N103" i="2" s="1"/>
  <c r="H105" i="3" l="1"/>
  <c r="I105" i="3" s="1"/>
  <c r="E106" i="3"/>
  <c r="F106" i="3" s="1"/>
  <c r="K105" i="2"/>
  <c r="L104" i="2"/>
  <c r="N104" i="2" s="1"/>
  <c r="E107" i="3" l="1"/>
  <c r="F107" i="3" s="1"/>
  <c r="H106" i="3"/>
  <c r="I106" i="3" s="1"/>
  <c r="K106" i="2"/>
  <c r="L105" i="2"/>
  <c r="N105" i="2" s="1"/>
  <c r="E108" i="3" l="1"/>
  <c r="F108" i="3" s="1"/>
  <c r="H107" i="3"/>
  <c r="I107" i="3" s="1"/>
  <c r="K107" i="2"/>
  <c r="L106" i="2"/>
  <c r="N106" i="2" s="1"/>
  <c r="H108" i="3" l="1"/>
  <c r="I108" i="3" s="1"/>
  <c r="E109" i="3"/>
  <c r="F109" i="3" s="1"/>
  <c r="K108" i="2"/>
  <c r="L107" i="2"/>
  <c r="N107" i="2" s="1"/>
  <c r="E110" i="3" l="1"/>
  <c r="F110" i="3" s="1"/>
  <c r="H109" i="3"/>
  <c r="I109" i="3" s="1"/>
  <c r="K109" i="2"/>
  <c r="L108" i="2"/>
  <c r="N108" i="2" s="1"/>
  <c r="E111" i="3" l="1"/>
  <c r="F111" i="3" s="1"/>
  <c r="H110" i="3"/>
  <c r="I110" i="3" s="1"/>
  <c r="K110" i="2"/>
  <c r="L109" i="2"/>
  <c r="N109" i="2" s="1"/>
  <c r="E112" i="3" l="1"/>
  <c r="F112" i="3" s="1"/>
  <c r="H111" i="3"/>
  <c r="I111" i="3" s="1"/>
  <c r="K111" i="2"/>
  <c r="L110" i="2"/>
  <c r="N110" i="2" s="1"/>
  <c r="H112" i="3" l="1"/>
  <c r="I112" i="3" s="1"/>
  <c r="E113" i="3"/>
  <c r="F113" i="3" s="1"/>
  <c r="K112" i="2"/>
  <c r="L111" i="2"/>
  <c r="N111" i="2" s="1"/>
  <c r="H113" i="3" l="1"/>
  <c r="I113" i="3" s="1"/>
  <c r="E114" i="3"/>
  <c r="F114" i="3" s="1"/>
  <c r="K113" i="2"/>
  <c r="L112" i="2"/>
  <c r="N112" i="2" s="1"/>
  <c r="E115" i="3" l="1"/>
  <c r="F115" i="3" s="1"/>
  <c r="H114" i="3"/>
  <c r="I114" i="3" s="1"/>
  <c r="K114" i="2"/>
  <c r="L113" i="2"/>
  <c r="N113" i="2" s="1"/>
  <c r="E116" i="3" l="1"/>
  <c r="F116" i="3" s="1"/>
  <c r="H115" i="3"/>
  <c r="I115" i="3" s="1"/>
  <c r="K115" i="2"/>
  <c r="L114" i="2"/>
  <c r="N114" i="2" s="1"/>
  <c r="H116" i="3" l="1"/>
  <c r="I116" i="3" s="1"/>
  <c r="E117" i="3"/>
  <c r="F117" i="3" s="1"/>
  <c r="K116" i="2"/>
  <c r="L115" i="2"/>
  <c r="N115" i="2" s="1"/>
  <c r="E118" i="3" l="1"/>
  <c r="F118" i="3" s="1"/>
  <c r="H117" i="3"/>
  <c r="I117" i="3" s="1"/>
  <c r="K117" i="2"/>
  <c r="L116" i="2"/>
  <c r="N116" i="2" s="1"/>
  <c r="E119" i="3" l="1"/>
  <c r="F119" i="3" s="1"/>
  <c r="H118" i="3"/>
  <c r="I118" i="3" s="1"/>
  <c r="K118" i="2"/>
  <c r="L117" i="2"/>
  <c r="N117" i="2" s="1"/>
  <c r="H119" i="3" l="1"/>
  <c r="I119" i="3" s="1"/>
  <c r="E120" i="3"/>
  <c r="F120" i="3" s="1"/>
  <c r="L118" i="2"/>
  <c r="N118" i="2" s="1"/>
  <c r="K119" i="2"/>
  <c r="H120" i="3" l="1"/>
  <c r="I120" i="3" s="1"/>
  <c r="E121" i="3"/>
  <c r="F121" i="3" s="1"/>
  <c r="K120" i="2"/>
  <c r="L119" i="2"/>
  <c r="N119" i="2" s="1"/>
  <c r="H121" i="3" l="1"/>
  <c r="I121" i="3" s="1"/>
  <c r="E122" i="3"/>
  <c r="F122" i="3" s="1"/>
  <c r="L120" i="2"/>
  <c r="N120" i="2" s="1"/>
  <c r="K121" i="2"/>
  <c r="E123" i="3" l="1"/>
  <c r="F123" i="3" s="1"/>
  <c r="H122" i="3"/>
  <c r="I122" i="3" s="1"/>
  <c r="L121" i="2"/>
  <c r="N121" i="2" s="1"/>
  <c r="K122" i="2"/>
  <c r="E124" i="3" l="1"/>
  <c r="F124" i="3" s="1"/>
  <c r="H123" i="3"/>
  <c r="I123" i="3" s="1"/>
  <c r="K123" i="2"/>
  <c r="L122" i="2"/>
  <c r="N122" i="2" s="1"/>
  <c r="H124" i="3" l="1"/>
  <c r="I124" i="3" s="1"/>
  <c r="E125" i="3"/>
  <c r="F125" i="3" s="1"/>
  <c r="K124" i="2"/>
  <c r="L123" i="2"/>
  <c r="N123" i="2" s="1"/>
  <c r="E126" i="3" l="1"/>
  <c r="F126" i="3" s="1"/>
  <c r="H125" i="3"/>
  <c r="I125" i="3" s="1"/>
  <c r="L124" i="2"/>
  <c r="N124" i="2" s="1"/>
  <c r="K125" i="2"/>
  <c r="E127" i="3" l="1"/>
  <c r="F127" i="3" s="1"/>
  <c r="H126" i="3"/>
  <c r="I126" i="3" s="1"/>
  <c r="L125" i="2"/>
  <c r="N125" i="2" s="1"/>
  <c r="K126" i="2"/>
  <c r="E128" i="3" l="1"/>
  <c r="F128" i="3" s="1"/>
  <c r="H127" i="3"/>
  <c r="I127" i="3" s="1"/>
  <c r="K127" i="2"/>
  <c r="L126" i="2"/>
  <c r="N126" i="2" s="1"/>
  <c r="H128" i="3" l="1"/>
  <c r="I128" i="3" s="1"/>
  <c r="E129" i="3"/>
  <c r="F129" i="3" s="1"/>
  <c r="K128" i="2"/>
  <c r="L127" i="2"/>
  <c r="N127" i="2" s="1"/>
  <c r="H129" i="3" l="1"/>
  <c r="I129" i="3" s="1"/>
  <c r="E130" i="3"/>
  <c r="F130" i="3" s="1"/>
  <c r="K129" i="2"/>
  <c r="L128" i="2"/>
  <c r="N128" i="2" s="1"/>
  <c r="E131" i="3" l="1"/>
  <c r="F131" i="3" s="1"/>
  <c r="H130" i="3"/>
  <c r="I130" i="3" s="1"/>
  <c r="K130" i="2"/>
  <c r="L129" i="2"/>
  <c r="N129" i="2" s="1"/>
  <c r="E132" i="3" l="1"/>
  <c r="F132" i="3" s="1"/>
  <c r="H131" i="3"/>
  <c r="I131" i="3" s="1"/>
  <c r="K131" i="2"/>
  <c r="L130" i="2"/>
  <c r="N130" i="2" s="1"/>
  <c r="E133" i="3" l="1"/>
  <c r="F133" i="3" s="1"/>
  <c r="H132" i="3"/>
  <c r="I132" i="3" s="1"/>
  <c r="K132" i="2"/>
  <c r="L131" i="2"/>
  <c r="N131" i="2" s="1"/>
  <c r="H133" i="3" l="1"/>
  <c r="I133" i="3" s="1"/>
  <c r="E134" i="3"/>
  <c r="F134" i="3" s="1"/>
  <c r="K133" i="2"/>
  <c r="L132" i="2"/>
  <c r="N132" i="2" s="1"/>
  <c r="H134" i="3" l="1"/>
  <c r="I134" i="3" s="1"/>
  <c r="E135" i="3"/>
  <c r="F135" i="3" s="1"/>
  <c r="K134" i="2"/>
  <c r="L133" i="2"/>
  <c r="N133" i="2" s="1"/>
  <c r="E136" i="3" l="1"/>
  <c r="F136" i="3" s="1"/>
  <c r="H135" i="3"/>
  <c r="I135" i="3" s="1"/>
  <c r="K135" i="2"/>
  <c r="L134" i="2"/>
  <c r="N134" i="2" s="1"/>
  <c r="E137" i="3" l="1"/>
  <c r="F137" i="3" s="1"/>
  <c r="H136" i="3"/>
  <c r="I136" i="3" s="1"/>
  <c r="K136" i="2"/>
  <c r="L135" i="2"/>
  <c r="N135" i="2" s="1"/>
  <c r="H137" i="3" l="1"/>
  <c r="I137" i="3" s="1"/>
  <c r="E138" i="3"/>
  <c r="F138" i="3" s="1"/>
  <c r="K137" i="2"/>
  <c r="L136" i="2"/>
  <c r="N136" i="2" s="1"/>
  <c r="E139" i="3" l="1"/>
  <c r="F139" i="3" s="1"/>
  <c r="H138" i="3"/>
  <c r="I138" i="3" s="1"/>
  <c r="K138" i="2"/>
  <c r="L137" i="2"/>
  <c r="N137" i="2" s="1"/>
  <c r="E140" i="3" l="1"/>
  <c r="F140" i="3" s="1"/>
  <c r="H139" i="3"/>
  <c r="I139" i="3" s="1"/>
  <c r="K139" i="2"/>
  <c r="L138" i="2"/>
  <c r="N138" i="2" s="1"/>
  <c r="E141" i="3" l="1"/>
  <c r="F141" i="3" s="1"/>
  <c r="H140" i="3"/>
  <c r="I140" i="3" s="1"/>
  <c r="K140" i="2"/>
  <c r="L139" i="2"/>
  <c r="N139" i="2" s="1"/>
  <c r="H141" i="3" l="1"/>
  <c r="I141" i="3" s="1"/>
  <c r="E142" i="3"/>
  <c r="F142" i="3" s="1"/>
  <c r="K141" i="2"/>
  <c r="L140" i="2"/>
  <c r="N140" i="2" s="1"/>
  <c r="H142" i="3" l="1"/>
  <c r="I142" i="3" s="1"/>
  <c r="E143" i="3"/>
  <c r="F143" i="3" s="1"/>
  <c r="K142" i="2"/>
  <c r="L141" i="2"/>
  <c r="N141" i="2" s="1"/>
  <c r="E144" i="3" l="1"/>
  <c r="F144" i="3" s="1"/>
  <c r="H143" i="3"/>
  <c r="I143" i="3" s="1"/>
  <c r="K143" i="2"/>
  <c r="L142" i="2"/>
  <c r="N142" i="2" s="1"/>
  <c r="E145" i="3" l="1"/>
  <c r="F145" i="3" s="1"/>
  <c r="H144" i="3"/>
  <c r="I144" i="3" s="1"/>
  <c r="K144" i="2"/>
  <c r="L143" i="2"/>
  <c r="N143" i="2" s="1"/>
  <c r="H145" i="3" l="1"/>
  <c r="I145" i="3" s="1"/>
  <c r="E146" i="3"/>
  <c r="F146" i="3" s="1"/>
  <c r="K145" i="2"/>
  <c r="L144" i="2"/>
  <c r="N144" i="2" s="1"/>
  <c r="E147" i="3" l="1"/>
  <c r="F147" i="3" s="1"/>
  <c r="H146" i="3"/>
  <c r="I146" i="3" s="1"/>
  <c r="K146" i="2"/>
  <c r="L145" i="2"/>
  <c r="N145" i="2" s="1"/>
  <c r="E148" i="3" l="1"/>
  <c r="F148" i="3" s="1"/>
  <c r="H147" i="3"/>
  <c r="I147" i="3" s="1"/>
  <c r="K147" i="2"/>
  <c r="L146" i="2"/>
  <c r="N146" i="2" s="1"/>
  <c r="H148" i="3" l="1"/>
  <c r="I148" i="3" s="1"/>
  <c r="E149" i="3"/>
  <c r="F149" i="3" s="1"/>
  <c r="K148" i="2"/>
  <c r="L147" i="2"/>
  <c r="N147" i="2" s="1"/>
  <c r="H149" i="3" l="1"/>
  <c r="I149" i="3" s="1"/>
  <c r="E150" i="3"/>
  <c r="F150" i="3" s="1"/>
  <c r="K149" i="2"/>
  <c r="L148" i="2"/>
  <c r="N148" i="2" s="1"/>
  <c r="H150" i="3" l="1"/>
  <c r="I150" i="3" s="1"/>
  <c r="E151" i="3"/>
  <c r="F151" i="3" s="1"/>
  <c r="K150" i="2"/>
  <c r="L149" i="2"/>
  <c r="N149" i="2" s="1"/>
  <c r="E152" i="3" l="1"/>
  <c r="F152" i="3" s="1"/>
  <c r="H151" i="3"/>
  <c r="I151" i="3" s="1"/>
  <c r="K151" i="2"/>
  <c r="L150" i="2"/>
  <c r="N150" i="2" s="1"/>
  <c r="E153" i="3" l="1"/>
  <c r="F153" i="3" s="1"/>
  <c r="H152" i="3"/>
  <c r="I152" i="3" s="1"/>
  <c r="K152" i="2"/>
  <c r="L151" i="2"/>
  <c r="N151" i="2" s="1"/>
  <c r="H153" i="3" l="1"/>
  <c r="I153" i="3" s="1"/>
  <c r="E154" i="3"/>
  <c r="F154" i="3" s="1"/>
  <c r="K153" i="2"/>
  <c r="L152" i="2"/>
  <c r="N152" i="2" s="1"/>
  <c r="E155" i="3" l="1"/>
  <c r="F155" i="3" s="1"/>
  <c r="H154" i="3"/>
  <c r="I154" i="3" s="1"/>
  <c r="K154" i="2"/>
  <c r="L153" i="2"/>
  <c r="N153" i="2" s="1"/>
  <c r="E156" i="3" l="1"/>
  <c r="F156" i="3" s="1"/>
  <c r="H155" i="3"/>
  <c r="I155" i="3" s="1"/>
  <c r="K155" i="2"/>
  <c r="L154" i="2"/>
  <c r="N154" i="2" s="1"/>
  <c r="E157" i="3" l="1"/>
  <c r="F157" i="3" s="1"/>
  <c r="H156" i="3"/>
  <c r="I156" i="3" s="1"/>
  <c r="K156" i="2"/>
  <c r="L155" i="2"/>
  <c r="N155" i="2" s="1"/>
  <c r="H157" i="3" l="1"/>
  <c r="I157" i="3" s="1"/>
  <c r="E158" i="3"/>
  <c r="F158" i="3" s="1"/>
  <c r="K157" i="2"/>
  <c r="L156" i="2"/>
  <c r="N156" i="2" s="1"/>
  <c r="H158" i="3" l="1"/>
  <c r="I158" i="3" s="1"/>
  <c r="E159" i="3"/>
  <c r="F159" i="3" s="1"/>
  <c r="K158" i="2"/>
  <c r="L157" i="2"/>
  <c r="N157" i="2" s="1"/>
  <c r="E160" i="3" l="1"/>
  <c r="F160" i="3" s="1"/>
  <c r="H159" i="3"/>
  <c r="I159" i="3" s="1"/>
  <c r="K159" i="2"/>
  <c r="L158" i="2"/>
  <c r="N158" i="2" s="1"/>
  <c r="E161" i="3" l="1"/>
  <c r="F161" i="3" s="1"/>
  <c r="H160" i="3"/>
  <c r="I160" i="3" s="1"/>
  <c r="K160" i="2"/>
  <c r="L159" i="2"/>
  <c r="N159" i="2" s="1"/>
  <c r="H161" i="3" l="1"/>
  <c r="I161" i="3" s="1"/>
  <c r="E162" i="3"/>
  <c r="F162" i="3" s="1"/>
  <c r="K161" i="2"/>
  <c r="L160" i="2"/>
  <c r="N160" i="2" s="1"/>
  <c r="E163" i="3" l="1"/>
  <c r="F163" i="3" s="1"/>
  <c r="H162" i="3"/>
  <c r="I162" i="3" s="1"/>
  <c r="K162" i="2"/>
  <c r="L161" i="2"/>
  <c r="N161" i="2" s="1"/>
  <c r="E164" i="3" l="1"/>
  <c r="F164" i="3" s="1"/>
  <c r="H163" i="3"/>
  <c r="I163" i="3" s="1"/>
  <c r="K163" i="2"/>
  <c r="L162" i="2"/>
  <c r="N162" i="2" s="1"/>
  <c r="H164" i="3" l="1"/>
  <c r="I164" i="3" s="1"/>
  <c r="E165" i="3"/>
  <c r="F165" i="3" s="1"/>
  <c r="K164" i="2"/>
  <c r="L163" i="2"/>
  <c r="N163" i="2" s="1"/>
  <c r="H165" i="3" l="1"/>
  <c r="I165" i="3" s="1"/>
  <c r="E166" i="3"/>
  <c r="F166" i="3" s="1"/>
  <c r="K165" i="2"/>
  <c r="L164" i="2"/>
  <c r="N164" i="2" s="1"/>
  <c r="H166" i="3" l="1"/>
  <c r="I166" i="3" s="1"/>
  <c r="E167" i="3"/>
  <c r="F167" i="3" s="1"/>
  <c r="K166" i="2"/>
  <c r="L165" i="2"/>
  <c r="N165" i="2" s="1"/>
  <c r="E168" i="3" l="1"/>
  <c r="F168" i="3" s="1"/>
  <c r="H167" i="3"/>
  <c r="I167" i="3" s="1"/>
  <c r="K167" i="2"/>
  <c r="L166" i="2"/>
  <c r="N166" i="2" s="1"/>
  <c r="E169" i="3" l="1"/>
  <c r="F169" i="3" s="1"/>
  <c r="H168" i="3"/>
  <c r="I168" i="3" s="1"/>
  <c r="K168" i="2"/>
  <c r="L167" i="2"/>
  <c r="N167" i="2" s="1"/>
  <c r="H169" i="3" l="1"/>
  <c r="I169" i="3" s="1"/>
  <c r="E170" i="3"/>
  <c r="F170" i="3" s="1"/>
  <c r="K169" i="2"/>
  <c r="L168" i="2"/>
  <c r="N168" i="2" s="1"/>
  <c r="E171" i="3" l="1"/>
  <c r="F171" i="3" s="1"/>
  <c r="H170" i="3"/>
  <c r="I170" i="3" s="1"/>
  <c r="K170" i="2"/>
  <c r="L169" i="2"/>
  <c r="N169" i="2" s="1"/>
  <c r="E172" i="3" l="1"/>
  <c r="F172" i="3" s="1"/>
  <c r="H171" i="3"/>
  <c r="I171" i="3" s="1"/>
  <c r="K171" i="2"/>
  <c r="L170" i="2"/>
  <c r="N170" i="2" s="1"/>
  <c r="E173" i="3" l="1"/>
  <c r="F173" i="3" s="1"/>
  <c r="H172" i="3"/>
  <c r="I172" i="3" s="1"/>
  <c r="L171" i="2"/>
  <c r="N171" i="2" s="1"/>
  <c r="K172" i="2"/>
  <c r="H173" i="3" l="1"/>
  <c r="I173" i="3" s="1"/>
  <c r="E174" i="3"/>
  <c r="F174" i="3" s="1"/>
  <c r="K173" i="2"/>
  <c r="L172" i="2"/>
  <c r="N172" i="2" s="1"/>
  <c r="H174" i="3" l="1"/>
  <c r="I174" i="3" s="1"/>
  <c r="E175" i="3"/>
  <c r="F175" i="3" s="1"/>
  <c r="L173" i="2"/>
  <c r="N173" i="2" s="1"/>
  <c r="K174" i="2"/>
  <c r="E176" i="3" l="1"/>
  <c r="F176" i="3" s="1"/>
  <c r="H175" i="3"/>
  <c r="I175" i="3" s="1"/>
  <c r="L174" i="2"/>
  <c r="N174" i="2" s="1"/>
  <c r="K175" i="2"/>
  <c r="E177" i="3" l="1"/>
  <c r="F177" i="3" s="1"/>
  <c r="H176" i="3"/>
  <c r="I176" i="3" s="1"/>
  <c r="K176" i="2"/>
  <c r="L175" i="2"/>
  <c r="N175" i="2" s="1"/>
  <c r="H177" i="3" l="1"/>
  <c r="I177" i="3" s="1"/>
  <c r="E178" i="3"/>
  <c r="F178" i="3" s="1"/>
  <c r="L176" i="2"/>
  <c r="N176" i="2" s="1"/>
  <c r="K177" i="2"/>
  <c r="E179" i="3" l="1"/>
  <c r="F179" i="3" s="1"/>
  <c r="H178" i="3"/>
  <c r="I178" i="3" s="1"/>
  <c r="K178" i="2"/>
  <c r="L177" i="2"/>
  <c r="N177" i="2" s="1"/>
  <c r="E180" i="3" l="1"/>
  <c r="F180" i="3" s="1"/>
  <c r="H179" i="3"/>
  <c r="I179" i="3" s="1"/>
  <c r="K179" i="2"/>
  <c r="L178" i="2"/>
  <c r="N178" i="2" s="1"/>
  <c r="H180" i="3" l="1"/>
  <c r="I180" i="3" s="1"/>
  <c r="E181" i="3"/>
  <c r="F181" i="3" s="1"/>
  <c r="L179" i="2"/>
  <c r="N179" i="2" s="1"/>
  <c r="K180" i="2"/>
  <c r="H181" i="3" l="1"/>
  <c r="I181" i="3" s="1"/>
  <c r="E182" i="3"/>
  <c r="F182" i="3" s="1"/>
  <c r="K181" i="2"/>
  <c r="L180" i="2"/>
  <c r="N180" i="2" s="1"/>
  <c r="H182" i="3" l="1"/>
  <c r="I182" i="3" s="1"/>
  <c r="E183" i="3"/>
  <c r="F183" i="3" s="1"/>
  <c r="K182" i="2"/>
  <c r="L181" i="2"/>
  <c r="N181" i="2" s="1"/>
  <c r="E184" i="3" l="1"/>
  <c r="F184" i="3" s="1"/>
  <c r="H183" i="3"/>
  <c r="I183" i="3" s="1"/>
  <c r="L182" i="2"/>
  <c r="N182" i="2" s="1"/>
  <c r="K183" i="2"/>
  <c r="E185" i="3" l="1"/>
  <c r="F185" i="3" s="1"/>
  <c r="H184" i="3"/>
  <c r="I184" i="3" s="1"/>
  <c r="K184" i="2"/>
  <c r="L183" i="2"/>
  <c r="N183" i="2" s="1"/>
  <c r="H185" i="3" l="1"/>
  <c r="I185" i="3" s="1"/>
  <c r="E186" i="3"/>
  <c r="F186" i="3" s="1"/>
  <c r="K185" i="2"/>
  <c r="L184" i="2"/>
  <c r="N184" i="2" s="1"/>
  <c r="E187" i="3" l="1"/>
  <c r="F187" i="3" s="1"/>
  <c r="H186" i="3"/>
  <c r="I186" i="3" s="1"/>
  <c r="K186" i="2"/>
  <c r="L185" i="2"/>
  <c r="N185" i="2" s="1"/>
  <c r="E188" i="3" l="1"/>
  <c r="F188" i="3" s="1"/>
  <c r="H187" i="3"/>
  <c r="I187" i="3" s="1"/>
  <c r="K187" i="2"/>
  <c r="L186" i="2"/>
  <c r="N186" i="2" s="1"/>
  <c r="E189" i="3" l="1"/>
  <c r="F189" i="3" s="1"/>
  <c r="H188" i="3"/>
  <c r="I188" i="3" s="1"/>
  <c r="K188" i="2"/>
  <c r="L187" i="2"/>
  <c r="N187" i="2" s="1"/>
  <c r="H189" i="3" l="1"/>
  <c r="I189" i="3" s="1"/>
  <c r="E190" i="3"/>
  <c r="F190" i="3" s="1"/>
  <c r="L188" i="2"/>
  <c r="N188" i="2" s="1"/>
  <c r="K189" i="2"/>
  <c r="H190" i="3" l="1"/>
  <c r="I190" i="3" s="1"/>
  <c r="E191" i="3"/>
  <c r="F191" i="3" s="1"/>
  <c r="K190" i="2"/>
  <c r="L189" i="2"/>
  <c r="N189" i="2" s="1"/>
  <c r="E192" i="3" l="1"/>
  <c r="F192" i="3" s="1"/>
  <c r="H191" i="3"/>
  <c r="I191" i="3" s="1"/>
  <c r="L190" i="2"/>
  <c r="N190" i="2" s="1"/>
  <c r="K191" i="2"/>
  <c r="E193" i="3" l="1"/>
  <c r="F193" i="3" s="1"/>
  <c r="H192" i="3"/>
  <c r="I192" i="3" s="1"/>
  <c r="K192" i="2"/>
  <c r="L191" i="2"/>
  <c r="N191" i="2" s="1"/>
  <c r="H193" i="3" l="1"/>
  <c r="I193" i="3" s="1"/>
  <c r="E194" i="3"/>
  <c r="F194" i="3" s="1"/>
  <c r="L192" i="2"/>
  <c r="N192" i="2" s="1"/>
  <c r="K193" i="2"/>
  <c r="E195" i="3" l="1"/>
  <c r="F195" i="3" s="1"/>
  <c r="H194" i="3"/>
  <c r="I194" i="3" s="1"/>
  <c r="L193" i="2"/>
  <c r="N193" i="2" s="1"/>
  <c r="K194" i="2"/>
  <c r="E196" i="3" l="1"/>
  <c r="F196" i="3" s="1"/>
  <c r="H195" i="3"/>
  <c r="I195" i="3" s="1"/>
  <c r="K195" i="2"/>
  <c r="L194" i="2"/>
  <c r="N194" i="2" s="1"/>
  <c r="E197" i="3" l="1"/>
  <c r="F197" i="3" s="1"/>
  <c r="H196" i="3"/>
  <c r="I196" i="3" s="1"/>
  <c r="K196" i="2"/>
  <c r="L195" i="2"/>
  <c r="N195" i="2" s="1"/>
  <c r="H197" i="3" l="1"/>
  <c r="I197" i="3" s="1"/>
  <c r="E198" i="3"/>
  <c r="F198" i="3" s="1"/>
  <c r="K197" i="2"/>
  <c r="L196" i="2"/>
  <c r="N196" i="2" s="1"/>
  <c r="H198" i="3" l="1"/>
  <c r="I198" i="3" s="1"/>
  <c r="E199" i="3"/>
  <c r="F199" i="3" s="1"/>
  <c r="L197" i="2"/>
  <c r="N197" i="2" s="1"/>
  <c r="K198" i="2"/>
  <c r="E200" i="3" l="1"/>
  <c r="F200" i="3" s="1"/>
  <c r="H199" i="3"/>
  <c r="I199" i="3" s="1"/>
  <c r="K199" i="2"/>
  <c r="L198" i="2"/>
  <c r="N198" i="2" s="1"/>
  <c r="E201" i="3" l="1"/>
  <c r="F201" i="3" s="1"/>
  <c r="H200" i="3"/>
  <c r="I200" i="3" s="1"/>
  <c r="K200" i="2"/>
  <c r="L199" i="2"/>
  <c r="N199" i="2" s="1"/>
  <c r="H201" i="3" l="1"/>
  <c r="I201" i="3" s="1"/>
  <c r="E202" i="3"/>
  <c r="F202" i="3" s="1"/>
  <c r="L200" i="2"/>
  <c r="N200" i="2" s="1"/>
  <c r="K201" i="2"/>
  <c r="E203" i="3" l="1"/>
  <c r="F203" i="3" s="1"/>
  <c r="H202" i="3"/>
  <c r="I202" i="3" s="1"/>
  <c r="K202" i="2"/>
  <c r="L201" i="2"/>
  <c r="N201" i="2" s="1"/>
  <c r="E204" i="3" l="1"/>
  <c r="F204" i="3" s="1"/>
  <c r="H203" i="3"/>
  <c r="I203" i="3" s="1"/>
  <c r="K203" i="2"/>
  <c r="L202" i="2"/>
  <c r="N202" i="2" s="1"/>
  <c r="E205" i="3" l="1"/>
  <c r="F205" i="3" s="1"/>
  <c r="H204" i="3"/>
  <c r="I204" i="3" s="1"/>
  <c r="L203" i="2"/>
  <c r="N203" i="2" s="1"/>
  <c r="K204" i="2"/>
  <c r="H205" i="3" l="1"/>
  <c r="I205" i="3" s="1"/>
  <c r="E206" i="3"/>
  <c r="F206" i="3" s="1"/>
  <c r="K205" i="2"/>
  <c r="L204" i="2"/>
  <c r="N204" i="2" s="1"/>
  <c r="H206" i="3" l="1"/>
  <c r="I206" i="3" s="1"/>
  <c r="E207" i="3"/>
  <c r="F207" i="3" s="1"/>
  <c r="K206" i="2"/>
  <c r="L205" i="2"/>
  <c r="N205" i="2" s="1"/>
  <c r="E208" i="3" l="1"/>
  <c r="F208" i="3" s="1"/>
  <c r="H207" i="3"/>
  <c r="I207" i="3" s="1"/>
  <c r="K207" i="2"/>
  <c r="L206" i="2"/>
  <c r="N206" i="2" s="1"/>
  <c r="E209" i="3" l="1"/>
  <c r="F209" i="3" s="1"/>
  <c r="H208" i="3"/>
  <c r="I208" i="3" s="1"/>
  <c r="K208" i="2"/>
  <c r="L207" i="2"/>
  <c r="N207" i="2" s="1"/>
  <c r="H209" i="3" l="1"/>
  <c r="I209" i="3" s="1"/>
  <c r="E210" i="3"/>
  <c r="F210" i="3" s="1"/>
  <c r="K209" i="2"/>
  <c r="L208" i="2"/>
  <c r="N208" i="2" s="1"/>
  <c r="E211" i="3" l="1"/>
  <c r="F211" i="3" s="1"/>
  <c r="H210" i="3"/>
  <c r="I210" i="3" s="1"/>
  <c r="K210" i="2"/>
  <c r="L209" i="2"/>
  <c r="N209" i="2" s="1"/>
  <c r="E212" i="3" l="1"/>
  <c r="F212" i="3" s="1"/>
  <c r="H211" i="3"/>
  <c r="I211" i="3" s="1"/>
  <c r="L210" i="2"/>
  <c r="N210" i="2" s="1"/>
  <c r="K211" i="2"/>
  <c r="E213" i="3" l="1"/>
  <c r="F213" i="3" s="1"/>
  <c r="H212" i="3"/>
  <c r="I212" i="3" s="1"/>
  <c r="K212" i="2"/>
  <c r="L211" i="2"/>
  <c r="N211" i="2" s="1"/>
  <c r="H213" i="3" l="1"/>
  <c r="I213" i="3" s="1"/>
  <c r="E214" i="3"/>
  <c r="F214" i="3" s="1"/>
  <c r="K213" i="2"/>
  <c r="L212" i="2"/>
  <c r="N212" i="2" s="1"/>
  <c r="H214" i="3" l="1"/>
  <c r="I214" i="3" s="1"/>
  <c r="E215" i="3"/>
  <c r="F215" i="3" s="1"/>
  <c r="K214" i="2"/>
  <c r="L213" i="2"/>
  <c r="N213" i="2" s="1"/>
  <c r="E216" i="3" l="1"/>
  <c r="F216" i="3" s="1"/>
  <c r="H215" i="3"/>
  <c r="I215" i="3" s="1"/>
  <c r="K215" i="2"/>
  <c r="L214" i="2"/>
  <c r="N214" i="2" s="1"/>
  <c r="E217" i="3" l="1"/>
  <c r="F217" i="3" s="1"/>
  <c r="H216" i="3"/>
  <c r="I216" i="3" s="1"/>
  <c r="K216" i="2"/>
  <c r="L215" i="2"/>
  <c r="N215" i="2" s="1"/>
  <c r="H217" i="3" l="1"/>
  <c r="I217" i="3" s="1"/>
  <c r="E218" i="3"/>
  <c r="F218" i="3" s="1"/>
  <c r="K217" i="2"/>
  <c r="L216" i="2"/>
  <c r="N216" i="2" s="1"/>
  <c r="E219" i="3" l="1"/>
  <c r="F219" i="3" s="1"/>
  <c r="H218" i="3"/>
  <c r="I218" i="3" s="1"/>
  <c r="K218" i="2"/>
  <c r="L217" i="2"/>
  <c r="N217" i="2" s="1"/>
  <c r="E220" i="3" l="1"/>
  <c r="F220" i="3" s="1"/>
  <c r="H219" i="3"/>
  <c r="I219" i="3" s="1"/>
  <c r="K219" i="2"/>
  <c r="L218" i="2"/>
  <c r="N218" i="2" s="1"/>
  <c r="E221" i="3" l="1"/>
  <c r="F221" i="3" s="1"/>
  <c r="H220" i="3"/>
  <c r="I220" i="3" s="1"/>
  <c r="K220" i="2"/>
  <c r="L219" i="2"/>
  <c r="N219" i="2" s="1"/>
  <c r="H221" i="3" l="1"/>
  <c r="I221" i="3" s="1"/>
  <c r="E222" i="3"/>
  <c r="F222" i="3" s="1"/>
  <c r="K221" i="2"/>
  <c r="L220" i="2"/>
  <c r="N220" i="2" s="1"/>
  <c r="H222" i="3" l="1"/>
  <c r="I222" i="3" s="1"/>
  <c r="E223" i="3"/>
  <c r="F223" i="3" s="1"/>
  <c r="K222" i="2"/>
  <c r="L221" i="2"/>
  <c r="N221" i="2" s="1"/>
  <c r="E224" i="3" l="1"/>
  <c r="F224" i="3" s="1"/>
  <c r="H223" i="3"/>
  <c r="I223" i="3" s="1"/>
  <c r="K223" i="2"/>
  <c r="L222" i="2"/>
  <c r="N222" i="2" s="1"/>
  <c r="E225" i="3" l="1"/>
  <c r="F225" i="3" s="1"/>
  <c r="H224" i="3"/>
  <c r="I224" i="3" s="1"/>
  <c r="K224" i="2"/>
  <c r="L223" i="2"/>
  <c r="N223" i="2" s="1"/>
  <c r="H225" i="3" l="1"/>
  <c r="I225" i="3" s="1"/>
  <c r="E226" i="3"/>
  <c r="F226" i="3" s="1"/>
  <c r="K225" i="2"/>
  <c r="L224" i="2"/>
  <c r="N224" i="2" s="1"/>
  <c r="E227" i="3" l="1"/>
  <c r="F227" i="3" s="1"/>
  <c r="H226" i="3"/>
  <c r="I226" i="3" s="1"/>
  <c r="K226" i="2"/>
  <c r="L225" i="2"/>
  <c r="N225" i="2" s="1"/>
  <c r="E228" i="3" l="1"/>
  <c r="F228" i="3" s="1"/>
  <c r="H227" i="3"/>
  <c r="I227" i="3" s="1"/>
  <c r="L226" i="2"/>
  <c r="N226" i="2" s="1"/>
  <c r="K227" i="2"/>
  <c r="H228" i="3" l="1"/>
  <c r="I228" i="3" s="1"/>
  <c r="E229" i="3"/>
  <c r="F229" i="3" s="1"/>
  <c r="K228" i="2"/>
  <c r="L227" i="2"/>
  <c r="N227" i="2" s="1"/>
  <c r="H229" i="3" l="1"/>
  <c r="I229" i="3" s="1"/>
  <c r="E230" i="3"/>
  <c r="F230" i="3" s="1"/>
  <c r="K229" i="2"/>
  <c r="L228" i="2"/>
  <c r="N228" i="2" s="1"/>
  <c r="H230" i="3" l="1"/>
  <c r="I230" i="3" s="1"/>
  <c r="E231" i="3"/>
  <c r="F231" i="3" s="1"/>
  <c r="K230" i="2"/>
  <c r="L229" i="2"/>
  <c r="N229" i="2" s="1"/>
  <c r="E232" i="3" l="1"/>
  <c r="F232" i="3" s="1"/>
  <c r="H231" i="3"/>
  <c r="I231" i="3" s="1"/>
  <c r="K231" i="2"/>
  <c r="L230" i="2"/>
  <c r="N230" i="2" s="1"/>
  <c r="E233" i="3" l="1"/>
  <c r="F233" i="3" s="1"/>
  <c r="H232" i="3"/>
  <c r="I232" i="3" s="1"/>
  <c r="K232" i="2"/>
  <c r="L231" i="2"/>
  <c r="N231" i="2" s="1"/>
  <c r="H233" i="3" l="1"/>
  <c r="I233" i="3" s="1"/>
  <c r="E234" i="3"/>
  <c r="F234" i="3" s="1"/>
  <c r="K233" i="2"/>
  <c r="L232" i="2"/>
  <c r="N232" i="2" s="1"/>
  <c r="E235" i="3" l="1"/>
  <c r="F235" i="3" s="1"/>
  <c r="H234" i="3"/>
  <c r="I234" i="3" s="1"/>
  <c r="K234" i="2"/>
  <c r="L233" i="2"/>
  <c r="N233" i="2" s="1"/>
  <c r="E236" i="3" l="1"/>
  <c r="F236" i="3" s="1"/>
  <c r="H235" i="3"/>
  <c r="I235" i="3" s="1"/>
  <c r="K235" i="2"/>
  <c r="L234" i="2"/>
  <c r="N234" i="2" s="1"/>
  <c r="E237" i="3" l="1"/>
  <c r="F237" i="3" s="1"/>
  <c r="H236" i="3"/>
  <c r="I236" i="3" s="1"/>
  <c r="K236" i="2"/>
  <c r="L235" i="2"/>
  <c r="N235" i="2" s="1"/>
  <c r="H237" i="3" l="1"/>
  <c r="I237" i="3" s="1"/>
  <c r="E238" i="3"/>
  <c r="F238" i="3" s="1"/>
  <c r="K237" i="2"/>
  <c r="L236" i="2"/>
  <c r="N236" i="2" s="1"/>
  <c r="H238" i="3" l="1"/>
  <c r="I238" i="3" s="1"/>
  <c r="E239" i="3"/>
  <c r="F239" i="3" s="1"/>
  <c r="K238" i="2"/>
  <c r="L237" i="2"/>
  <c r="N237" i="2" s="1"/>
  <c r="E240" i="3" l="1"/>
  <c r="F240" i="3" s="1"/>
  <c r="H239" i="3"/>
  <c r="I239" i="3" s="1"/>
  <c r="K239" i="2"/>
  <c r="L238" i="2"/>
  <c r="N238" i="2" s="1"/>
  <c r="E241" i="3" l="1"/>
  <c r="F241" i="3" s="1"/>
  <c r="H240" i="3"/>
  <c r="I240" i="3" s="1"/>
  <c r="K240" i="2"/>
  <c r="L239" i="2"/>
  <c r="N239" i="2" s="1"/>
  <c r="H241" i="3" l="1"/>
  <c r="I241" i="3" s="1"/>
  <c r="E242" i="3"/>
  <c r="F242" i="3" s="1"/>
  <c r="L240" i="2"/>
  <c r="N240" i="2" s="1"/>
  <c r="K241" i="2"/>
  <c r="E243" i="3" l="1"/>
  <c r="F243" i="3" s="1"/>
  <c r="H242" i="3"/>
  <c r="I242" i="3" s="1"/>
  <c r="K242" i="2"/>
  <c r="L241" i="2"/>
  <c r="N241" i="2" s="1"/>
  <c r="E244" i="3" l="1"/>
  <c r="F244" i="3" s="1"/>
  <c r="H243" i="3"/>
  <c r="I243" i="3" s="1"/>
  <c r="K243" i="2"/>
  <c r="L242" i="2"/>
  <c r="N242" i="2" s="1"/>
  <c r="E245" i="3" l="1"/>
  <c r="F245" i="3" s="1"/>
  <c r="H244" i="3"/>
  <c r="I244" i="3" s="1"/>
  <c r="K244" i="2"/>
  <c r="L243" i="2"/>
  <c r="N243" i="2" s="1"/>
  <c r="H245" i="3" l="1"/>
  <c r="I245" i="3" s="1"/>
  <c r="E246" i="3"/>
  <c r="F246" i="3" s="1"/>
  <c r="K245" i="2"/>
  <c r="L244" i="2"/>
  <c r="N244" i="2" s="1"/>
  <c r="H246" i="3" l="1"/>
  <c r="I246" i="3" s="1"/>
  <c r="E247" i="3"/>
  <c r="F247" i="3" s="1"/>
  <c r="K246" i="2"/>
  <c r="L245" i="2"/>
  <c r="N245" i="2" s="1"/>
  <c r="E248" i="3" l="1"/>
  <c r="F248" i="3" s="1"/>
  <c r="H247" i="3"/>
  <c r="I247" i="3" s="1"/>
  <c r="K247" i="2"/>
  <c r="L246" i="2"/>
  <c r="N246" i="2" s="1"/>
  <c r="E249" i="3" l="1"/>
  <c r="F249" i="3" s="1"/>
  <c r="H248" i="3"/>
  <c r="I248" i="3" s="1"/>
  <c r="K248" i="2"/>
  <c r="L247" i="2"/>
  <c r="N247" i="2" s="1"/>
  <c r="H249" i="3" l="1"/>
  <c r="I249" i="3" s="1"/>
  <c r="E250" i="3"/>
  <c r="F250" i="3" s="1"/>
  <c r="K249" i="2"/>
  <c r="L248" i="2"/>
  <c r="N248" i="2" s="1"/>
  <c r="E251" i="3" l="1"/>
  <c r="F251" i="3" s="1"/>
  <c r="H250" i="3"/>
  <c r="I250" i="3" s="1"/>
  <c r="K250" i="2"/>
  <c r="L249" i="2"/>
  <c r="N249" i="2" s="1"/>
  <c r="E252" i="3" l="1"/>
  <c r="F252" i="3" s="1"/>
  <c r="H251" i="3"/>
  <c r="I251" i="3" s="1"/>
  <c r="K251" i="2"/>
  <c r="L250" i="2"/>
  <c r="N250" i="2" s="1"/>
  <c r="E253" i="3" l="1"/>
  <c r="F253" i="3" s="1"/>
  <c r="H252" i="3"/>
  <c r="I252" i="3" s="1"/>
  <c r="K252" i="2"/>
  <c r="L251" i="2"/>
  <c r="N251" i="2" s="1"/>
  <c r="H253" i="3" l="1"/>
  <c r="I253" i="3" s="1"/>
  <c r="E254" i="3"/>
  <c r="F254" i="3" s="1"/>
  <c r="K253" i="2"/>
  <c r="L252" i="2"/>
  <c r="N252" i="2" s="1"/>
  <c r="H254" i="3" l="1"/>
  <c r="I254" i="3" s="1"/>
  <c r="E255" i="3"/>
  <c r="F255" i="3" s="1"/>
  <c r="K254" i="2"/>
  <c r="L253" i="2"/>
  <c r="N253" i="2" s="1"/>
  <c r="E256" i="3" l="1"/>
  <c r="F256" i="3" s="1"/>
  <c r="H255" i="3"/>
  <c r="I255" i="3" s="1"/>
  <c r="K255" i="2"/>
  <c r="L254" i="2"/>
  <c r="N254" i="2" s="1"/>
  <c r="E257" i="3" l="1"/>
  <c r="F257" i="3" s="1"/>
  <c r="H256" i="3"/>
  <c r="I256" i="3" s="1"/>
  <c r="K256" i="2"/>
  <c r="L255" i="2"/>
  <c r="N255" i="2" s="1"/>
  <c r="H257" i="3" l="1"/>
  <c r="I257" i="3" s="1"/>
  <c r="E258" i="3"/>
  <c r="F258" i="3" s="1"/>
  <c r="K257" i="2"/>
  <c r="L256" i="2"/>
  <c r="N256" i="2" s="1"/>
  <c r="E259" i="3" l="1"/>
  <c r="F259" i="3" s="1"/>
  <c r="H258" i="3"/>
  <c r="I258" i="3" s="1"/>
  <c r="K258" i="2"/>
  <c r="L257" i="2"/>
  <c r="N257" i="2" s="1"/>
  <c r="E260" i="3" l="1"/>
  <c r="F260" i="3" s="1"/>
  <c r="H259" i="3"/>
  <c r="I259" i="3" s="1"/>
  <c r="K259" i="2"/>
  <c r="L258" i="2"/>
  <c r="N258" i="2" s="1"/>
  <c r="H260" i="3" l="1"/>
  <c r="I260" i="3" s="1"/>
  <c r="E261" i="3"/>
  <c r="F261" i="3" s="1"/>
  <c r="K260" i="2"/>
  <c r="L259" i="2"/>
  <c r="N259" i="2" s="1"/>
  <c r="H261" i="3" l="1"/>
  <c r="I261" i="3" s="1"/>
  <c r="E262" i="3"/>
  <c r="F262" i="3" s="1"/>
  <c r="K261" i="2"/>
  <c r="L260" i="2"/>
  <c r="N260" i="2" s="1"/>
  <c r="H262" i="3" l="1"/>
  <c r="I262" i="3" s="1"/>
  <c r="E263" i="3"/>
  <c r="F263" i="3" s="1"/>
  <c r="K262" i="2"/>
  <c r="L261" i="2"/>
  <c r="N261" i="2" s="1"/>
  <c r="E264" i="3" l="1"/>
  <c r="F264" i="3" s="1"/>
  <c r="H263" i="3"/>
  <c r="I263" i="3" s="1"/>
  <c r="K263" i="2"/>
  <c r="L262" i="2"/>
  <c r="N262" i="2" s="1"/>
  <c r="E265" i="3" l="1"/>
  <c r="F265" i="3" s="1"/>
  <c r="H264" i="3"/>
  <c r="I264" i="3" s="1"/>
  <c r="K264" i="2"/>
  <c r="L263" i="2"/>
  <c r="N263" i="2" s="1"/>
  <c r="H265" i="3" l="1"/>
  <c r="I265" i="3" s="1"/>
  <c r="E266" i="3"/>
  <c r="F266" i="3" s="1"/>
  <c r="K265" i="2"/>
  <c r="L264" i="2"/>
  <c r="N264" i="2" s="1"/>
  <c r="E267" i="3" l="1"/>
  <c r="F267" i="3" s="1"/>
  <c r="H266" i="3"/>
  <c r="I266" i="3" s="1"/>
  <c r="K266" i="2"/>
  <c r="L265" i="2"/>
  <c r="N265" i="2" s="1"/>
  <c r="E268" i="3" l="1"/>
  <c r="F268" i="3" s="1"/>
  <c r="H267" i="3"/>
  <c r="I267" i="3" s="1"/>
  <c r="K267" i="2"/>
  <c r="L266" i="2"/>
  <c r="N266" i="2" s="1"/>
  <c r="E269" i="3" l="1"/>
  <c r="F269" i="3" s="1"/>
  <c r="H268" i="3"/>
  <c r="I268" i="3" s="1"/>
  <c r="K268" i="2"/>
  <c r="L267" i="2"/>
  <c r="N267" i="2" s="1"/>
  <c r="H269" i="3" l="1"/>
  <c r="I269" i="3" s="1"/>
  <c r="E270" i="3"/>
  <c r="F270" i="3" s="1"/>
  <c r="L268" i="2"/>
  <c r="N268" i="2" s="1"/>
  <c r="K269" i="2"/>
  <c r="H270" i="3" l="1"/>
  <c r="I270" i="3" s="1"/>
  <c r="E271" i="3"/>
  <c r="F271" i="3" s="1"/>
  <c r="K270" i="2"/>
  <c r="L269" i="2"/>
  <c r="N269" i="2" s="1"/>
  <c r="E272" i="3" l="1"/>
  <c r="F272" i="3" s="1"/>
  <c r="H271" i="3"/>
  <c r="I271" i="3" s="1"/>
  <c r="K271" i="2"/>
  <c r="L270" i="2"/>
  <c r="N270" i="2" s="1"/>
  <c r="E273" i="3" l="1"/>
  <c r="F273" i="3" s="1"/>
  <c r="H272" i="3"/>
  <c r="I272" i="3" s="1"/>
  <c r="K272" i="2"/>
  <c r="L271" i="2"/>
  <c r="N271" i="2" s="1"/>
  <c r="H273" i="3" l="1"/>
  <c r="I273" i="3" s="1"/>
  <c r="E274" i="3"/>
  <c r="F274" i="3" s="1"/>
  <c r="K273" i="2"/>
  <c r="L272" i="2"/>
  <c r="N272" i="2" s="1"/>
  <c r="E275" i="3" l="1"/>
  <c r="F275" i="3" s="1"/>
  <c r="H274" i="3"/>
  <c r="I274" i="3" s="1"/>
  <c r="K274" i="2"/>
  <c r="L273" i="2"/>
  <c r="N273" i="2" s="1"/>
  <c r="E276" i="3" l="1"/>
  <c r="F276" i="3" s="1"/>
  <c r="H275" i="3"/>
  <c r="I275" i="3" s="1"/>
  <c r="K275" i="2"/>
  <c r="L274" i="2"/>
  <c r="N274" i="2" s="1"/>
  <c r="H276" i="3" l="1"/>
  <c r="I276" i="3" s="1"/>
  <c r="E277" i="3"/>
  <c r="F277" i="3" s="1"/>
  <c r="K276" i="2"/>
  <c r="L275" i="2"/>
  <c r="N275" i="2" s="1"/>
  <c r="H277" i="3" l="1"/>
  <c r="I277" i="3" s="1"/>
  <c r="E278" i="3"/>
  <c r="F278" i="3" s="1"/>
  <c r="K277" i="2"/>
  <c r="L276" i="2"/>
  <c r="N276" i="2" s="1"/>
  <c r="H278" i="3" l="1"/>
  <c r="I278" i="3" s="1"/>
  <c r="E279" i="3"/>
  <c r="F279" i="3" s="1"/>
  <c r="K278" i="2"/>
  <c r="L277" i="2"/>
  <c r="N277" i="2" s="1"/>
  <c r="E280" i="3" l="1"/>
  <c r="F280" i="3" s="1"/>
  <c r="H279" i="3"/>
  <c r="I279" i="3" s="1"/>
  <c r="K279" i="2"/>
  <c r="L278" i="2"/>
  <c r="N278" i="2" s="1"/>
  <c r="E281" i="3" l="1"/>
  <c r="F281" i="3" s="1"/>
  <c r="H280" i="3"/>
  <c r="I280" i="3" s="1"/>
  <c r="K280" i="2"/>
  <c r="L279" i="2"/>
  <c r="N279" i="2" s="1"/>
  <c r="H281" i="3" l="1"/>
  <c r="I281" i="3" s="1"/>
  <c r="E282" i="3"/>
  <c r="F282" i="3" s="1"/>
  <c r="K281" i="2"/>
  <c r="L280" i="2"/>
  <c r="N280" i="2" s="1"/>
  <c r="E283" i="3" l="1"/>
  <c r="F283" i="3" s="1"/>
  <c r="H282" i="3"/>
  <c r="I282" i="3" s="1"/>
  <c r="K282" i="2"/>
  <c r="L281" i="2"/>
  <c r="N281" i="2" s="1"/>
  <c r="E284" i="3" l="1"/>
  <c r="F284" i="3" s="1"/>
  <c r="H283" i="3"/>
  <c r="I283" i="3" s="1"/>
  <c r="K283" i="2"/>
  <c r="L282" i="2"/>
  <c r="N282" i="2" s="1"/>
  <c r="E285" i="3" l="1"/>
  <c r="F285" i="3" s="1"/>
  <c r="H284" i="3"/>
  <c r="I284" i="3" s="1"/>
  <c r="K284" i="2"/>
  <c r="L283" i="2"/>
  <c r="N283" i="2" s="1"/>
  <c r="H285" i="3" l="1"/>
  <c r="I285" i="3" s="1"/>
  <c r="E286" i="3"/>
  <c r="F286" i="3" s="1"/>
  <c r="K285" i="2"/>
  <c r="L284" i="2"/>
  <c r="N284" i="2" s="1"/>
  <c r="H286" i="3" l="1"/>
  <c r="I286" i="3" s="1"/>
  <c r="E287" i="3"/>
  <c r="F287" i="3" s="1"/>
  <c r="K286" i="2"/>
  <c r="L285" i="2"/>
  <c r="N285" i="2" s="1"/>
  <c r="E288" i="3" l="1"/>
  <c r="F288" i="3" s="1"/>
  <c r="H287" i="3"/>
  <c r="I287" i="3" s="1"/>
  <c r="K287" i="2"/>
  <c r="L286" i="2"/>
  <c r="N286" i="2" s="1"/>
  <c r="E289" i="3" l="1"/>
  <c r="F289" i="3" s="1"/>
  <c r="H288" i="3"/>
  <c r="I288" i="3" s="1"/>
  <c r="L287" i="2"/>
  <c r="N287" i="2" s="1"/>
  <c r="K288" i="2"/>
  <c r="H289" i="3" l="1"/>
  <c r="I289" i="3" s="1"/>
  <c r="E290" i="3"/>
  <c r="F290" i="3" s="1"/>
  <c r="L288" i="2"/>
  <c r="N288" i="2" s="1"/>
  <c r="K289" i="2"/>
  <c r="E291" i="3" l="1"/>
  <c r="F291" i="3" s="1"/>
  <c r="H290" i="3"/>
  <c r="I290" i="3" s="1"/>
  <c r="L289" i="2"/>
  <c r="N289" i="2" s="1"/>
  <c r="K290" i="2"/>
  <c r="E292" i="3" l="1"/>
  <c r="F292" i="3" s="1"/>
  <c r="H291" i="3"/>
  <c r="I291" i="3" s="1"/>
  <c r="K291" i="2"/>
  <c r="L290" i="2"/>
  <c r="N290" i="2" s="1"/>
  <c r="E293" i="3" l="1"/>
  <c r="F293" i="3" s="1"/>
  <c r="H292" i="3"/>
  <c r="I292" i="3" s="1"/>
  <c r="K292" i="2"/>
  <c r="L291" i="2"/>
  <c r="N291" i="2" s="1"/>
  <c r="H293" i="3" l="1"/>
  <c r="I293" i="3" s="1"/>
  <c r="E294" i="3"/>
  <c r="F294" i="3" s="1"/>
  <c r="K293" i="2"/>
  <c r="L292" i="2"/>
  <c r="N292" i="2" s="1"/>
  <c r="H294" i="3" l="1"/>
  <c r="I294" i="3" s="1"/>
  <c r="E295" i="3"/>
  <c r="F295" i="3" s="1"/>
  <c r="L293" i="2"/>
  <c r="N293" i="2" s="1"/>
  <c r="K294" i="2"/>
  <c r="E296" i="3" l="1"/>
  <c r="F296" i="3" s="1"/>
  <c r="H295" i="3"/>
  <c r="I295" i="3" s="1"/>
  <c r="L294" i="2"/>
  <c r="N294" i="2" s="1"/>
  <c r="K295" i="2"/>
  <c r="E297" i="3" l="1"/>
  <c r="F297" i="3" s="1"/>
  <c r="H296" i="3"/>
  <c r="I296" i="3" s="1"/>
  <c r="K296" i="2"/>
  <c r="L295" i="2"/>
  <c r="N295" i="2" s="1"/>
  <c r="H297" i="3" l="1"/>
  <c r="I297" i="3" s="1"/>
  <c r="E298" i="3"/>
  <c r="F298" i="3" s="1"/>
  <c r="K297" i="2"/>
  <c r="L296" i="2"/>
  <c r="N296" i="2" s="1"/>
  <c r="E299" i="3" l="1"/>
  <c r="F299" i="3" s="1"/>
  <c r="H298" i="3"/>
  <c r="I298" i="3" s="1"/>
  <c r="L297" i="2"/>
  <c r="N297" i="2" s="1"/>
  <c r="K298" i="2"/>
  <c r="E300" i="3" l="1"/>
  <c r="F300" i="3" s="1"/>
  <c r="H299" i="3"/>
  <c r="I299" i="3" s="1"/>
  <c r="L298" i="2"/>
  <c r="N298" i="2" s="1"/>
  <c r="K299" i="2"/>
  <c r="E301" i="3" l="1"/>
  <c r="F301" i="3" s="1"/>
  <c r="H300" i="3"/>
  <c r="I300" i="3" s="1"/>
  <c r="K300" i="2"/>
  <c r="L299" i="2"/>
  <c r="N299" i="2" s="1"/>
  <c r="H301" i="3" l="1"/>
  <c r="I301" i="3" s="1"/>
  <c r="E302" i="3"/>
  <c r="F302" i="3" s="1"/>
  <c r="L300" i="2"/>
  <c r="N300" i="2" s="1"/>
  <c r="K301" i="2"/>
  <c r="H302" i="3" l="1"/>
  <c r="I302" i="3" s="1"/>
  <c r="E303" i="3"/>
  <c r="F303" i="3" s="1"/>
  <c r="K302" i="2"/>
  <c r="L301" i="2"/>
  <c r="N301" i="2" s="1"/>
  <c r="E304" i="3" l="1"/>
  <c r="F304" i="3" s="1"/>
  <c r="H303" i="3"/>
  <c r="I303" i="3" s="1"/>
  <c r="K303" i="2"/>
  <c r="L302" i="2"/>
  <c r="N302" i="2" s="1"/>
  <c r="E305" i="3" l="1"/>
  <c r="F305" i="3" s="1"/>
  <c r="H304" i="3"/>
  <c r="I304" i="3" s="1"/>
  <c r="K304" i="2"/>
  <c r="L303" i="2"/>
  <c r="N303" i="2" s="1"/>
  <c r="H305" i="3" l="1"/>
  <c r="I305" i="3" s="1"/>
  <c r="E306" i="3"/>
  <c r="F306" i="3" s="1"/>
  <c r="K305" i="2"/>
  <c r="L304" i="2"/>
  <c r="N304" i="2" s="1"/>
  <c r="E307" i="3" l="1"/>
  <c r="F307" i="3" s="1"/>
  <c r="H306" i="3"/>
  <c r="I306" i="3" s="1"/>
  <c r="K306" i="2"/>
  <c r="L305" i="2"/>
  <c r="N305" i="2" s="1"/>
  <c r="E308" i="3" l="1"/>
  <c r="F308" i="3" s="1"/>
  <c r="H307" i="3"/>
  <c r="I307" i="3" s="1"/>
  <c r="K307" i="2"/>
  <c r="L306" i="2"/>
  <c r="N306" i="2" s="1"/>
  <c r="H308" i="3" l="1"/>
  <c r="I308" i="3" s="1"/>
  <c r="E309" i="3"/>
  <c r="F309" i="3" s="1"/>
  <c r="K308" i="2"/>
  <c r="L307" i="2"/>
  <c r="N307" i="2" s="1"/>
  <c r="H309" i="3" l="1"/>
  <c r="I309" i="3" s="1"/>
  <c r="E310" i="3"/>
  <c r="F310" i="3" s="1"/>
  <c r="L308" i="2"/>
  <c r="N308" i="2" s="1"/>
  <c r="K309" i="2"/>
  <c r="H310" i="3" l="1"/>
  <c r="I310" i="3" s="1"/>
  <c r="E311" i="3"/>
  <c r="F311" i="3" s="1"/>
  <c r="L309" i="2"/>
  <c r="N309" i="2" s="1"/>
  <c r="K310" i="2"/>
  <c r="E312" i="3" l="1"/>
  <c r="F312" i="3" s="1"/>
  <c r="H311" i="3"/>
  <c r="I311" i="3" s="1"/>
  <c r="K311" i="2"/>
  <c r="L310" i="2"/>
  <c r="N310" i="2" s="1"/>
  <c r="E313" i="3" l="1"/>
  <c r="F313" i="3" s="1"/>
  <c r="H312" i="3"/>
  <c r="I312" i="3" s="1"/>
  <c r="L311" i="2"/>
  <c r="N311" i="2" s="1"/>
  <c r="K312" i="2"/>
  <c r="H313" i="3" l="1"/>
  <c r="I313" i="3" s="1"/>
  <c r="E314" i="3"/>
  <c r="F314" i="3" s="1"/>
  <c r="K313" i="2"/>
  <c r="L312" i="2"/>
  <c r="N312" i="2" s="1"/>
  <c r="E315" i="3" l="1"/>
  <c r="F315" i="3" s="1"/>
  <c r="H314" i="3"/>
  <c r="I314" i="3" s="1"/>
  <c r="K314" i="2"/>
  <c r="L313" i="2"/>
  <c r="N313" i="2" s="1"/>
  <c r="E316" i="3" l="1"/>
  <c r="F316" i="3" s="1"/>
  <c r="H315" i="3"/>
  <c r="I315" i="3" s="1"/>
  <c r="K315" i="2"/>
  <c r="L314" i="2"/>
  <c r="N314" i="2" s="1"/>
  <c r="E317" i="3" l="1"/>
  <c r="F317" i="3" s="1"/>
  <c r="H316" i="3"/>
  <c r="I316" i="3" s="1"/>
  <c r="L315" i="2"/>
  <c r="N315" i="2" s="1"/>
  <c r="K316" i="2"/>
  <c r="H317" i="3" l="1"/>
  <c r="I317" i="3" s="1"/>
  <c r="E318" i="3"/>
  <c r="F318" i="3" s="1"/>
  <c r="K317" i="2"/>
  <c r="L316" i="2"/>
  <c r="N316" i="2" s="1"/>
  <c r="H318" i="3" l="1"/>
  <c r="I318" i="3" s="1"/>
  <c r="E319" i="3"/>
  <c r="F319" i="3" s="1"/>
  <c r="K318" i="2"/>
  <c r="L317" i="2"/>
  <c r="N317" i="2" s="1"/>
  <c r="E320" i="3" l="1"/>
  <c r="F320" i="3" s="1"/>
  <c r="H319" i="3"/>
  <c r="I319" i="3" s="1"/>
  <c r="K319" i="2"/>
  <c r="L318" i="2"/>
  <c r="N318" i="2" s="1"/>
  <c r="E321" i="3" l="1"/>
  <c r="F321" i="3" s="1"/>
  <c r="H320" i="3"/>
  <c r="I320" i="3" s="1"/>
  <c r="K320" i="2"/>
  <c r="L319" i="2"/>
  <c r="N319" i="2" s="1"/>
  <c r="H321" i="3" l="1"/>
  <c r="I321" i="3" s="1"/>
  <c r="E322" i="3"/>
  <c r="F322" i="3" s="1"/>
  <c r="K321" i="2"/>
  <c r="L320" i="2"/>
  <c r="N320" i="2" s="1"/>
  <c r="E323" i="3" l="1"/>
  <c r="F323" i="3" s="1"/>
  <c r="H322" i="3"/>
  <c r="I322" i="3" s="1"/>
  <c r="K322" i="2"/>
  <c r="L321" i="2"/>
  <c r="N321" i="2" s="1"/>
  <c r="E324" i="3" l="1"/>
  <c r="F324" i="3" s="1"/>
  <c r="H323" i="3"/>
  <c r="I323" i="3" s="1"/>
  <c r="K323" i="2"/>
  <c r="L322" i="2"/>
  <c r="N322" i="2" s="1"/>
  <c r="H324" i="3" l="1"/>
  <c r="I324" i="3" s="1"/>
  <c r="E325" i="3"/>
  <c r="F325" i="3" s="1"/>
  <c r="K324" i="2"/>
  <c r="L323" i="2"/>
  <c r="N323" i="2" s="1"/>
  <c r="H325" i="3" l="1"/>
  <c r="I325" i="3" s="1"/>
  <c r="E326" i="3"/>
  <c r="F326" i="3" s="1"/>
  <c r="K325" i="2"/>
  <c r="L324" i="2"/>
  <c r="N324" i="2" s="1"/>
  <c r="H326" i="3" l="1"/>
  <c r="I326" i="3" s="1"/>
  <c r="E327" i="3"/>
  <c r="F327" i="3" s="1"/>
  <c r="K326" i="2"/>
  <c r="L325" i="2"/>
  <c r="N325" i="2" s="1"/>
  <c r="E328" i="3" l="1"/>
  <c r="F328" i="3" s="1"/>
  <c r="H327" i="3"/>
  <c r="I327" i="3" s="1"/>
  <c r="K327" i="2"/>
  <c r="L326" i="2"/>
  <c r="N326" i="2" s="1"/>
  <c r="E329" i="3" l="1"/>
  <c r="F329" i="3" s="1"/>
  <c r="H328" i="3"/>
  <c r="I328" i="3" s="1"/>
  <c r="K328" i="2"/>
  <c r="L327" i="2"/>
  <c r="N327" i="2" s="1"/>
  <c r="H329" i="3" l="1"/>
  <c r="I329" i="3" s="1"/>
  <c r="E330" i="3"/>
  <c r="F330" i="3" s="1"/>
  <c r="K329" i="2"/>
  <c r="L328" i="2"/>
  <c r="N328" i="2" s="1"/>
  <c r="E331" i="3" l="1"/>
  <c r="F331" i="3" s="1"/>
  <c r="H330" i="3"/>
  <c r="I330" i="3" s="1"/>
  <c r="K330" i="2"/>
  <c r="L329" i="2"/>
  <c r="N329" i="2" s="1"/>
  <c r="E332" i="3" l="1"/>
  <c r="F332" i="3" s="1"/>
  <c r="H331" i="3"/>
  <c r="I331" i="3" s="1"/>
  <c r="K331" i="2"/>
  <c r="L330" i="2"/>
  <c r="N330" i="2" s="1"/>
  <c r="E333" i="3" l="1"/>
  <c r="F333" i="3" s="1"/>
  <c r="H332" i="3"/>
  <c r="I332" i="3" s="1"/>
  <c r="K332" i="2"/>
  <c r="L331" i="2"/>
  <c r="N331" i="2" s="1"/>
  <c r="H333" i="3" l="1"/>
  <c r="I333" i="3" s="1"/>
  <c r="E334" i="3"/>
  <c r="F334" i="3" s="1"/>
  <c r="K333" i="2"/>
  <c r="L332" i="2"/>
  <c r="N332" i="2" s="1"/>
  <c r="H334" i="3" l="1"/>
  <c r="I334" i="3" s="1"/>
  <c r="E335" i="3"/>
  <c r="F335" i="3" s="1"/>
  <c r="K334" i="2"/>
  <c r="L333" i="2"/>
  <c r="N333" i="2" s="1"/>
  <c r="E336" i="3" l="1"/>
  <c r="F336" i="3" s="1"/>
  <c r="H335" i="3"/>
  <c r="I335" i="3" s="1"/>
  <c r="K335" i="2"/>
  <c r="L334" i="2"/>
  <c r="N334" i="2" s="1"/>
  <c r="E337" i="3" l="1"/>
  <c r="F337" i="3" s="1"/>
  <c r="H336" i="3"/>
  <c r="I336" i="3" s="1"/>
  <c r="K336" i="2"/>
  <c r="L335" i="2"/>
  <c r="N335" i="2" s="1"/>
  <c r="H337" i="3" l="1"/>
  <c r="I337" i="3" s="1"/>
  <c r="E338" i="3"/>
  <c r="F338" i="3" s="1"/>
  <c r="K337" i="2"/>
  <c r="L336" i="2"/>
  <c r="N336" i="2" s="1"/>
  <c r="E339" i="3" l="1"/>
  <c r="F339" i="3" s="1"/>
  <c r="H338" i="3"/>
  <c r="I338" i="3" s="1"/>
  <c r="K338" i="2"/>
  <c r="L337" i="2"/>
  <c r="N337" i="2" s="1"/>
  <c r="E340" i="3" l="1"/>
  <c r="F340" i="3" s="1"/>
  <c r="H339" i="3"/>
  <c r="I339" i="3" s="1"/>
  <c r="K339" i="2"/>
  <c r="L338" i="2"/>
  <c r="N338" i="2" s="1"/>
  <c r="H340" i="3" l="1"/>
  <c r="I340" i="3" s="1"/>
  <c r="E341" i="3"/>
  <c r="F341" i="3" s="1"/>
  <c r="K340" i="2"/>
  <c r="L339" i="2"/>
  <c r="N339" i="2" s="1"/>
  <c r="H341" i="3" l="1"/>
  <c r="I341" i="3" s="1"/>
  <c r="E342" i="3"/>
  <c r="F342" i="3" s="1"/>
  <c r="K341" i="2"/>
  <c r="L340" i="2"/>
  <c r="N340" i="2" s="1"/>
  <c r="H342" i="3" l="1"/>
  <c r="I342" i="3" s="1"/>
  <c r="E343" i="3"/>
  <c r="F343" i="3" s="1"/>
  <c r="K342" i="2"/>
  <c r="L341" i="2"/>
  <c r="N341" i="2" s="1"/>
  <c r="E344" i="3" l="1"/>
  <c r="F344" i="3" s="1"/>
  <c r="H343" i="3"/>
  <c r="I343" i="3" s="1"/>
  <c r="L342" i="2"/>
  <c r="N342" i="2" s="1"/>
  <c r="K343" i="2"/>
  <c r="E345" i="3" l="1"/>
  <c r="F345" i="3" s="1"/>
  <c r="H344" i="3"/>
  <c r="I344" i="3" s="1"/>
  <c r="K344" i="2"/>
  <c r="L343" i="2"/>
  <c r="N343" i="2" s="1"/>
  <c r="H345" i="3" l="1"/>
  <c r="I345" i="3" s="1"/>
  <c r="E346" i="3"/>
  <c r="F346" i="3" s="1"/>
  <c r="K345" i="2"/>
  <c r="L344" i="2"/>
  <c r="N344" i="2" s="1"/>
  <c r="E347" i="3" l="1"/>
  <c r="F347" i="3" s="1"/>
  <c r="H346" i="3"/>
  <c r="I346" i="3" s="1"/>
  <c r="K346" i="2"/>
  <c r="L345" i="2"/>
  <c r="N345" i="2" s="1"/>
  <c r="E348" i="3" l="1"/>
  <c r="F348" i="3" s="1"/>
  <c r="H347" i="3"/>
  <c r="I347" i="3" s="1"/>
  <c r="K347" i="2"/>
  <c r="L346" i="2"/>
  <c r="N346" i="2" s="1"/>
  <c r="E349" i="3" l="1"/>
  <c r="F349" i="3" s="1"/>
  <c r="H348" i="3"/>
  <c r="I348" i="3" s="1"/>
  <c r="K348" i="2"/>
  <c r="L347" i="2"/>
  <c r="N347" i="2" s="1"/>
  <c r="H349" i="3" l="1"/>
  <c r="I349" i="3" s="1"/>
  <c r="E350" i="3"/>
  <c r="F350" i="3" s="1"/>
  <c r="K349" i="2"/>
  <c r="L348" i="2"/>
  <c r="N348" i="2" s="1"/>
  <c r="H350" i="3" l="1"/>
  <c r="I350" i="3" s="1"/>
  <c r="E351" i="3"/>
  <c r="F351" i="3" s="1"/>
  <c r="K350" i="2"/>
  <c r="L349" i="2"/>
  <c r="N349" i="2" s="1"/>
  <c r="E352" i="3" l="1"/>
  <c r="F352" i="3" s="1"/>
  <c r="H351" i="3"/>
  <c r="I351" i="3" s="1"/>
  <c r="K351" i="2"/>
  <c r="L350" i="2"/>
  <c r="N350" i="2" s="1"/>
  <c r="E353" i="3" l="1"/>
  <c r="F353" i="3" s="1"/>
  <c r="H352" i="3"/>
  <c r="I352" i="3" s="1"/>
  <c r="K352" i="2"/>
  <c r="L351" i="2"/>
  <c r="N351" i="2" s="1"/>
  <c r="H353" i="3" l="1"/>
  <c r="I353" i="3" s="1"/>
  <c r="E354" i="3"/>
  <c r="F354" i="3" s="1"/>
  <c r="K353" i="2"/>
  <c r="L352" i="2"/>
  <c r="N352" i="2" s="1"/>
  <c r="E355" i="3" l="1"/>
  <c r="F355" i="3" s="1"/>
  <c r="H354" i="3"/>
  <c r="I354" i="3" s="1"/>
  <c r="K354" i="2"/>
  <c r="L353" i="2"/>
  <c r="N353" i="2" s="1"/>
  <c r="E356" i="3" l="1"/>
  <c r="F356" i="3" s="1"/>
  <c r="H355" i="3"/>
  <c r="I355" i="3" s="1"/>
  <c r="K355" i="2"/>
  <c r="L354" i="2"/>
  <c r="N354" i="2" s="1"/>
  <c r="H356" i="3" l="1"/>
  <c r="I356" i="3" s="1"/>
  <c r="E357" i="3"/>
  <c r="F357" i="3" s="1"/>
  <c r="K356" i="2"/>
  <c r="L355" i="2"/>
  <c r="N355" i="2" s="1"/>
  <c r="E358" i="3" l="1"/>
  <c r="F358" i="3" s="1"/>
  <c r="H357" i="3"/>
  <c r="I357" i="3" s="1"/>
  <c r="L356" i="2"/>
  <c r="N356" i="2" s="1"/>
  <c r="K357" i="2"/>
  <c r="E359" i="3" l="1"/>
  <c r="F359" i="3" s="1"/>
  <c r="H358" i="3"/>
  <c r="I358" i="3" s="1"/>
  <c r="K358" i="2"/>
  <c r="L357" i="2"/>
  <c r="N357" i="2" s="1"/>
  <c r="H359" i="3" l="1"/>
  <c r="I359" i="3" s="1"/>
  <c r="E360" i="3"/>
  <c r="F360" i="3" s="1"/>
  <c r="K359" i="2"/>
  <c r="L358" i="2"/>
  <c r="N358" i="2" s="1"/>
  <c r="H360" i="3" l="1"/>
  <c r="I360" i="3" s="1"/>
  <c r="E361" i="3"/>
  <c r="F361" i="3" s="1"/>
  <c r="K360" i="2"/>
  <c r="L359" i="2"/>
  <c r="N359" i="2" s="1"/>
  <c r="E362" i="3" l="1"/>
  <c r="F362" i="3" s="1"/>
  <c r="H361" i="3"/>
  <c r="I361" i="3" s="1"/>
  <c r="K361" i="2"/>
  <c r="L360" i="2"/>
  <c r="N360" i="2" s="1"/>
  <c r="E363" i="3" l="1"/>
  <c r="F363" i="3" s="1"/>
  <c r="H362" i="3"/>
  <c r="I362" i="3" s="1"/>
  <c r="K362" i="2"/>
  <c r="L361" i="2"/>
  <c r="N361" i="2" s="1"/>
  <c r="H363" i="3" l="1"/>
  <c r="I363" i="3" s="1"/>
  <c r="E364" i="3"/>
  <c r="F364" i="3" s="1"/>
  <c r="K363" i="2"/>
  <c r="L362" i="2"/>
  <c r="N362" i="2" s="1"/>
  <c r="E365" i="3" l="1"/>
  <c r="F365" i="3" s="1"/>
  <c r="H364" i="3"/>
  <c r="I364" i="3" s="1"/>
  <c r="K364" i="2"/>
  <c r="L363" i="2"/>
  <c r="N363" i="2" s="1"/>
  <c r="E366" i="3" l="1"/>
  <c r="F366" i="3" s="1"/>
  <c r="H365" i="3"/>
  <c r="I365" i="3" s="1"/>
  <c r="K365" i="2"/>
  <c r="L364" i="2"/>
  <c r="N364" i="2" s="1"/>
  <c r="H366" i="3" l="1"/>
  <c r="I366" i="3" s="1"/>
  <c r="E367" i="3"/>
  <c r="F367" i="3" s="1"/>
  <c r="K366" i="2"/>
  <c r="L365" i="2"/>
  <c r="N365" i="2" s="1"/>
  <c r="E368" i="3" l="1"/>
  <c r="F368" i="3" s="1"/>
  <c r="H367" i="3"/>
  <c r="I367" i="3" s="1"/>
  <c r="K367" i="2"/>
  <c r="L366" i="2"/>
  <c r="N366" i="2" s="1"/>
  <c r="H368" i="3" l="1"/>
  <c r="I368" i="3" s="1"/>
  <c r="E369" i="3"/>
  <c r="F369" i="3" s="1"/>
  <c r="K368" i="2"/>
  <c r="L367" i="2"/>
  <c r="N367" i="2" s="1"/>
  <c r="E370" i="3" l="1"/>
  <c r="F370" i="3" s="1"/>
  <c r="H369" i="3"/>
  <c r="I369" i="3" s="1"/>
  <c r="K369" i="2"/>
  <c r="L368" i="2"/>
  <c r="N368" i="2" s="1"/>
  <c r="E371" i="3" l="1"/>
  <c r="F371" i="3" s="1"/>
  <c r="H370" i="3"/>
  <c r="I370" i="3" s="1"/>
  <c r="K370" i="2"/>
  <c r="L369" i="2"/>
  <c r="N369" i="2" s="1"/>
  <c r="H371" i="3" l="1"/>
  <c r="I371" i="3" s="1"/>
  <c r="E372" i="3"/>
  <c r="F372" i="3" s="1"/>
  <c r="K371" i="2"/>
  <c r="L370" i="2"/>
  <c r="N370" i="2" s="1"/>
  <c r="E373" i="3" l="1"/>
  <c r="F373" i="3" s="1"/>
  <c r="H372" i="3"/>
  <c r="I372" i="3" s="1"/>
  <c r="K372" i="2"/>
  <c r="L371" i="2"/>
  <c r="N371" i="2" s="1"/>
  <c r="E374" i="3" l="1"/>
  <c r="F374" i="3" s="1"/>
  <c r="H373" i="3"/>
  <c r="I373" i="3" s="1"/>
  <c r="K373" i="2"/>
  <c r="L372" i="2"/>
  <c r="N372" i="2" s="1"/>
  <c r="E375" i="3" l="1"/>
  <c r="F375" i="3" s="1"/>
  <c r="H374" i="3"/>
  <c r="I374" i="3" s="1"/>
  <c r="K374" i="2"/>
  <c r="L373" i="2"/>
  <c r="N373" i="2" s="1"/>
  <c r="E376" i="3" l="1"/>
  <c r="F376" i="3" s="1"/>
  <c r="H375" i="3"/>
  <c r="I375" i="3" s="1"/>
  <c r="K375" i="2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94" i="2" s="1"/>
  <c r="K595" i="2" s="1"/>
  <c r="K596" i="2" s="1"/>
  <c r="L374" i="2"/>
  <c r="N374" i="2" s="1"/>
  <c r="H376" i="3" l="1"/>
  <c r="I376" i="3" s="1"/>
  <c r="E377" i="3"/>
  <c r="F377" i="3" s="1"/>
  <c r="L545" i="2"/>
  <c r="N545" i="2" s="1"/>
  <c r="L375" i="2"/>
  <c r="N375" i="2" s="1"/>
  <c r="E378" i="3" l="1"/>
  <c r="F378" i="3" s="1"/>
  <c r="H377" i="3"/>
  <c r="I377" i="3" s="1"/>
  <c r="K546" i="2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K1003" i="2" s="1"/>
  <c r="K1004" i="2" s="1"/>
  <c r="K1005" i="2" s="1"/>
  <c r="K1006" i="2" s="1"/>
  <c r="K1007" i="2" s="1"/>
  <c r="K1008" i="2" s="1"/>
  <c r="K1009" i="2" s="1"/>
  <c r="K1010" i="2" s="1"/>
  <c r="K1011" i="2" s="1"/>
  <c r="K1012" i="2" s="1"/>
  <c r="K1013" i="2" s="1"/>
  <c r="K1014" i="2" s="1"/>
  <c r="K1015" i="2" s="1"/>
  <c r="K1016" i="2" s="1"/>
  <c r="K1017" i="2" s="1"/>
  <c r="K1018" i="2" s="1"/>
  <c r="K1019" i="2" s="1"/>
  <c r="K1020" i="2" s="1"/>
  <c r="K1021" i="2" s="1"/>
  <c r="K1022" i="2" s="1"/>
  <c r="K1023" i="2" s="1"/>
  <c r="K1024" i="2" s="1"/>
  <c r="K1025" i="2" s="1"/>
  <c r="K1026" i="2" s="1"/>
  <c r="K1027" i="2" s="1"/>
  <c r="K1028" i="2" s="1"/>
  <c r="K1029" i="2" s="1"/>
  <c r="K1030" i="2" s="1"/>
  <c r="K1031" i="2" s="1"/>
  <c r="K1032" i="2" s="1"/>
  <c r="K1033" i="2" s="1"/>
  <c r="K1034" i="2" s="1"/>
  <c r="K1035" i="2" s="1"/>
  <c r="K1036" i="2" s="1"/>
  <c r="K1037" i="2" s="1"/>
  <c r="K1038" i="2" s="1"/>
  <c r="K1039" i="2" s="1"/>
  <c r="K1040" i="2" s="1"/>
  <c r="K1041" i="2" s="1"/>
  <c r="K1042" i="2" s="1"/>
  <c r="K1043" i="2" s="1"/>
  <c r="K1044" i="2" s="1"/>
  <c r="K1045" i="2" s="1"/>
  <c r="K1046" i="2" s="1"/>
  <c r="K1047" i="2" s="1"/>
  <c r="K1048" i="2" s="1"/>
  <c r="K1049" i="2" s="1"/>
  <c r="K1050" i="2" s="1"/>
  <c r="K1051" i="2" s="1"/>
  <c r="K1052" i="2" s="1"/>
  <c r="K1053" i="2" s="1"/>
  <c r="K1054" i="2" s="1"/>
  <c r="K1055" i="2" s="1"/>
  <c r="K1056" i="2" s="1"/>
  <c r="K1057" i="2" s="1"/>
  <c r="K1058" i="2" s="1"/>
  <c r="K1059" i="2" s="1"/>
  <c r="K1060" i="2" s="1"/>
  <c r="K1061" i="2" s="1"/>
  <c r="K1062" i="2" s="1"/>
  <c r="K1063" i="2" s="1"/>
  <c r="K1064" i="2" s="1"/>
  <c r="K1065" i="2" s="1"/>
  <c r="K1066" i="2" s="1"/>
  <c r="K1067" i="2" s="1"/>
  <c r="K1068" i="2" s="1"/>
  <c r="K1069" i="2" s="1"/>
  <c r="K1070" i="2" s="1"/>
  <c r="K1071" i="2" s="1"/>
  <c r="K1072" i="2" s="1"/>
  <c r="K1073" i="2" s="1"/>
  <c r="K1074" i="2" s="1"/>
  <c r="K1075" i="2" s="1"/>
  <c r="K1076" i="2" s="1"/>
  <c r="K1077" i="2" s="1"/>
  <c r="K1078" i="2" s="1"/>
  <c r="K1079" i="2" s="1"/>
  <c r="K1080" i="2" s="1"/>
  <c r="K1081" i="2" s="1"/>
  <c r="K1082" i="2" s="1"/>
  <c r="K1083" i="2" s="1"/>
  <c r="K1084" i="2" s="1"/>
  <c r="K1085" i="2" s="1"/>
  <c r="K1086" i="2" s="1"/>
  <c r="K1087" i="2" s="1"/>
  <c r="K1088" i="2" s="1"/>
  <c r="K1089" i="2" s="1"/>
  <c r="K1090" i="2" s="1"/>
  <c r="K1091" i="2" s="1"/>
  <c r="K1092" i="2" s="1"/>
  <c r="K1093" i="2" s="1"/>
  <c r="K1094" i="2" s="1"/>
  <c r="K1095" i="2" s="1"/>
  <c r="K1096" i="2" s="1"/>
  <c r="K1097" i="2" s="1"/>
  <c r="K1098" i="2" s="1"/>
  <c r="K1099" i="2" s="1"/>
  <c r="K1100" i="2" s="1"/>
  <c r="K1101" i="2" s="1"/>
  <c r="K1102" i="2" s="1"/>
  <c r="K1103" i="2" s="1"/>
  <c r="K1104" i="2" s="1"/>
  <c r="K1105" i="2" s="1"/>
  <c r="K1106" i="2" s="1"/>
  <c r="K1107" i="2" s="1"/>
  <c r="K1108" i="2" s="1"/>
  <c r="K1109" i="2" s="1"/>
  <c r="K1110" i="2" s="1"/>
  <c r="K1111" i="2" s="1"/>
  <c r="K1112" i="2" s="1"/>
  <c r="K1113" i="2" s="1"/>
  <c r="L376" i="2"/>
  <c r="N376" i="2" s="1"/>
  <c r="E379" i="3" l="1"/>
  <c r="F379" i="3" s="1"/>
  <c r="H378" i="3"/>
  <c r="I378" i="3" s="1"/>
  <c r="L377" i="2"/>
  <c r="N377" i="2" s="1"/>
  <c r="H379" i="3" l="1"/>
  <c r="I379" i="3" s="1"/>
  <c r="E380" i="3"/>
  <c r="F380" i="3" s="1"/>
  <c r="L378" i="2"/>
  <c r="N378" i="2" s="1"/>
  <c r="E381" i="3" l="1"/>
  <c r="F381" i="3" s="1"/>
  <c r="H380" i="3"/>
  <c r="I380" i="3" s="1"/>
  <c r="L379" i="2"/>
  <c r="N379" i="2" s="1"/>
  <c r="E382" i="3" l="1"/>
  <c r="F382" i="3" s="1"/>
  <c r="H381" i="3"/>
  <c r="I381" i="3" s="1"/>
  <c r="L380" i="2"/>
  <c r="N380" i="2" s="1"/>
  <c r="E383" i="3" l="1"/>
  <c r="F383" i="3" s="1"/>
  <c r="H382" i="3"/>
  <c r="I382" i="3" s="1"/>
  <c r="L381" i="2"/>
  <c r="N381" i="2" s="1"/>
  <c r="E384" i="3" l="1"/>
  <c r="F384" i="3" s="1"/>
  <c r="H383" i="3"/>
  <c r="I383" i="3" s="1"/>
  <c r="L382" i="2"/>
  <c r="N382" i="2" s="1"/>
  <c r="H384" i="3" l="1"/>
  <c r="I384" i="3" s="1"/>
  <c r="E385" i="3"/>
  <c r="F385" i="3" s="1"/>
  <c r="L383" i="2"/>
  <c r="N383" i="2" s="1"/>
  <c r="E386" i="3" l="1"/>
  <c r="F386" i="3" s="1"/>
  <c r="H385" i="3"/>
  <c r="I385" i="3" s="1"/>
  <c r="L384" i="2"/>
  <c r="N384" i="2" s="1"/>
  <c r="E387" i="3" l="1"/>
  <c r="F387" i="3" s="1"/>
  <c r="H386" i="3"/>
  <c r="I386" i="3" s="1"/>
  <c r="L385" i="2"/>
  <c r="N385" i="2" s="1"/>
  <c r="H387" i="3" l="1"/>
  <c r="I387" i="3" s="1"/>
  <c r="E388" i="3"/>
  <c r="F388" i="3" s="1"/>
  <c r="L386" i="2"/>
  <c r="N386" i="2" s="1"/>
  <c r="E389" i="3" l="1"/>
  <c r="F389" i="3" s="1"/>
  <c r="H388" i="3"/>
  <c r="I388" i="3" s="1"/>
  <c r="L387" i="2"/>
  <c r="N387" i="2" s="1"/>
  <c r="E390" i="3" l="1"/>
  <c r="F390" i="3" s="1"/>
  <c r="H389" i="3"/>
  <c r="I389" i="3" s="1"/>
  <c r="L388" i="2"/>
  <c r="N388" i="2" s="1"/>
  <c r="H390" i="3" l="1"/>
  <c r="I390" i="3" s="1"/>
  <c r="E391" i="3"/>
  <c r="F391" i="3" s="1"/>
  <c r="L389" i="2"/>
  <c r="N389" i="2" s="1"/>
  <c r="E392" i="3" l="1"/>
  <c r="F392" i="3" s="1"/>
  <c r="H391" i="3"/>
  <c r="I391" i="3" s="1"/>
  <c r="L390" i="2"/>
  <c r="N390" i="2" s="1"/>
  <c r="H392" i="3" l="1"/>
  <c r="I392" i="3" s="1"/>
  <c r="E393" i="3"/>
  <c r="F393" i="3" s="1"/>
  <c r="L391" i="2"/>
  <c r="N391" i="2" s="1"/>
  <c r="E394" i="3" l="1"/>
  <c r="F394" i="3" s="1"/>
  <c r="H393" i="3"/>
  <c r="I393" i="3" s="1"/>
  <c r="L392" i="2"/>
  <c r="N392" i="2" s="1"/>
  <c r="E395" i="3" l="1"/>
  <c r="F395" i="3" s="1"/>
  <c r="H394" i="3"/>
  <c r="I394" i="3" s="1"/>
  <c r="L393" i="2"/>
  <c r="N393" i="2" s="1"/>
  <c r="H395" i="3" l="1"/>
  <c r="I395" i="3" s="1"/>
  <c r="E396" i="3"/>
  <c r="F396" i="3" s="1"/>
  <c r="L394" i="2"/>
  <c r="N394" i="2" s="1"/>
  <c r="E397" i="3" l="1"/>
  <c r="F397" i="3" s="1"/>
  <c r="H396" i="3"/>
  <c r="I396" i="3" s="1"/>
  <c r="L395" i="2"/>
  <c r="N395" i="2" s="1"/>
  <c r="E398" i="3" l="1"/>
  <c r="F398" i="3" s="1"/>
  <c r="H397" i="3"/>
  <c r="I397" i="3" s="1"/>
  <c r="L396" i="2"/>
  <c r="N396" i="2" s="1"/>
  <c r="E399" i="3" l="1"/>
  <c r="F399" i="3" s="1"/>
  <c r="H398" i="3"/>
  <c r="I398" i="3" s="1"/>
  <c r="L397" i="2"/>
  <c r="N397" i="2" s="1"/>
  <c r="E400" i="3" l="1"/>
  <c r="F400" i="3" s="1"/>
  <c r="H399" i="3"/>
  <c r="I399" i="3" s="1"/>
  <c r="L398" i="2"/>
  <c r="N398" i="2" s="1"/>
  <c r="H400" i="3" l="1"/>
  <c r="I400" i="3" s="1"/>
  <c r="E401" i="3"/>
  <c r="F401" i="3" s="1"/>
  <c r="L399" i="2"/>
  <c r="N399" i="2" s="1"/>
  <c r="E402" i="3" l="1"/>
  <c r="F402" i="3" s="1"/>
  <c r="H401" i="3"/>
  <c r="I401" i="3" s="1"/>
  <c r="L400" i="2"/>
  <c r="N400" i="2" s="1"/>
  <c r="E403" i="3" l="1"/>
  <c r="F403" i="3" s="1"/>
  <c r="H402" i="3"/>
  <c r="I402" i="3" s="1"/>
  <c r="L401" i="2"/>
  <c r="N401" i="2" s="1"/>
  <c r="H403" i="3" l="1"/>
  <c r="I403" i="3" s="1"/>
  <c r="E404" i="3"/>
  <c r="F404" i="3" s="1"/>
  <c r="L402" i="2"/>
  <c r="N402" i="2" s="1"/>
  <c r="E405" i="3" l="1"/>
  <c r="F405" i="3" s="1"/>
  <c r="H404" i="3"/>
  <c r="I404" i="3" s="1"/>
  <c r="L403" i="2"/>
  <c r="N403" i="2" s="1"/>
  <c r="E406" i="3" l="1"/>
  <c r="F406" i="3" s="1"/>
  <c r="H405" i="3"/>
  <c r="I405" i="3" s="1"/>
  <c r="L404" i="2"/>
  <c r="N404" i="2" s="1"/>
  <c r="E407" i="3" l="1"/>
  <c r="F407" i="3" s="1"/>
  <c r="H406" i="3"/>
  <c r="I406" i="3" s="1"/>
  <c r="L405" i="2"/>
  <c r="N405" i="2" s="1"/>
  <c r="E408" i="3" l="1"/>
  <c r="F408" i="3" s="1"/>
  <c r="H407" i="3"/>
  <c r="I407" i="3" s="1"/>
  <c r="L406" i="2"/>
  <c r="N406" i="2" s="1"/>
  <c r="H408" i="3" l="1"/>
  <c r="I408" i="3" s="1"/>
  <c r="E409" i="3"/>
  <c r="F409" i="3" s="1"/>
  <c r="L407" i="2"/>
  <c r="N407" i="2" s="1"/>
  <c r="E410" i="3" l="1"/>
  <c r="F410" i="3" s="1"/>
  <c r="H409" i="3"/>
  <c r="I409" i="3" s="1"/>
  <c r="L408" i="2"/>
  <c r="N408" i="2" s="1"/>
  <c r="E411" i="3" l="1"/>
  <c r="F411" i="3" s="1"/>
  <c r="H410" i="3"/>
  <c r="I410" i="3" s="1"/>
  <c r="L409" i="2"/>
  <c r="N409" i="2" s="1"/>
  <c r="H411" i="3" l="1"/>
  <c r="I411" i="3" s="1"/>
  <c r="E412" i="3"/>
  <c r="F412" i="3" s="1"/>
  <c r="L410" i="2"/>
  <c r="N410" i="2" s="1"/>
  <c r="E413" i="3" l="1"/>
  <c r="F413" i="3" s="1"/>
  <c r="H412" i="3"/>
  <c r="I412" i="3" s="1"/>
  <c r="L411" i="2"/>
  <c r="N411" i="2" s="1"/>
  <c r="E414" i="3" l="1"/>
  <c r="F414" i="3" s="1"/>
  <c r="H413" i="3"/>
  <c r="I413" i="3" s="1"/>
  <c r="L412" i="2"/>
  <c r="N412" i="2" s="1"/>
  <c r="H414" i="3" l="1"/>
  <c r="I414" i="3" s="1"/>
  <c r="E415" i="3"/>
  <c r="F415" i="3" s="1"/>
  <c r="L413" i="2"/>
  <c r="N413" i="2" s="1"/>
  <c r="E416" i="3" l="1"/>
  <c r="F416" i="3" s="1"/>
  <c r="H415" i="3"/>
  <c r="I415" i="3" s="1"/>
  <c r="L414" i="2"/>
  <c r="N414" i="2" s="1"/>
  <c r="H416" i="3" l="1"/>
  <c r="I416" i="3" s="1"/>
  <c r="E417" i="3"/>
  <c r="F417" i="3" s="1"/>
  <c r="L415" i="2"/>
  <c r="N415" i="2" s="1"/>
  <c r="E418" i="3" l="1"/>
  <c r="F418" i="3" s="1"/>
  <c r="H417" i="3"/>
  <c r="I417" i="3" s="1"/>
  <c r="L416" i="2"/>
  <c r="N416" i="2" s="1"/>
  <c r="E419" i="3" l="1"/>
  <c r="F419" i="3" s="1"/>
  <c r="H418" i="3"/>
  <c r="I418" i="3" s="1"/>
  <c r="L417" i="2"/>
  <c r="N417" i="2" s="1"/>
  <c r="H419" i="3" l="1"/>
  <c r="I419" i="3" s="1"/>
  <c r="E420" i="3"/>
  <c r="F420" i="3" s="1"/>
  <c r="L418" i="2"/>
  <c r="N418" i="2" s="1"/>
  <c r="E421" i="3" l="1"/>
  <c r="F421" i="3" s="1"/>
  <c r="H420" i="3"/>
  <c r="I420" i="3" s="1"/>
  <c r="L419" i="2"/>
  <c r="N419" i="2" s="1"/>
  <c r="E422" i="3" l="1"/>
  <c r="F422" i="3" s="1"/>
  <c r="H421" i="3"/>
  <c r="I421" i="3" s="1"/>
  <c r="L420" i="2"/>
  <c r="N420" i="2" s="1"/>
  <c r="H422" i="3" l="1"/>
  <c r="I422" i="3" s="1"/>
  <c r="E423" i="3"/>
  <c r="F423" i="3" s="1"/>
  <c r="L421" i="2"/>
  <c r="N421" i="2" s="1"/>
  <c r="E424" i="3" l="1"/>
  <c r="F424" i="3" s="1"/>
  <c r="H423" i="3"/>
  <c r="I423" i="3" s="1"/>
  <c r="L422" i="2"/>
  <c r="N422" i="2" s="1"/>
  <c r="H424" i="3" l="1"/>
  <c r="I424" i="3" s="1"/>
  <c r="E425" i="3"/>
  <c r="F425" i="3" s="1"/>
  <c r="L423" i="2"/>
  <c r="N423" i="2" s="1"/>
  <c r="E426" i="3" l="1"/>
  <c r="F426" i="3" s="1"/>
  <c r="H425" i="3"/>
  <c r="I425" i="3" s="1"/>
  <c r="L424" i="2"/>
  <c r="N424" i="2" s="1"/>
  <c r="E427" i="3" l="1"/>
  <c r="F427" i="3" s="1"/>
  <c r="H426" i="3"/>
  <c r="I426" i="3" s="1"/>
  <c r="L425" i="2"/>
  <c r="N425" i="2" s="1"/>
  <c r="H427" i="3" l="1"/>
  <c r="I427" i="3" s="1"/>
  <c r="E428" i="3"/>
  <c r="F428" i="3" s="1"/>
  <c r="L426" i="2"/>
  <c r="N426" i="2" s="1"/>
  <c r="E429" i="3" l="1"/>
  <c r="F429" i="3" s="1"/>
  <c r="H428" i="3"/>
  <c r="I428" i="3" s="1"/>
  <c r="L427" i="2"/>
  <c r="N427" i="2" s="1"/>
  <c r="E430" i="3" l="1"/>
  <c r="F430" i="3" s="1"/>
  <c r="H429" i="3"/>
  <c r="I429" i="3" s="1"/>
  <c r="L428" i="2"/>
  <c r="N428" i="2" s="1"/>
  <c r="E431" i="3" l="1"/>
  <c r="F431" i="3" s="1"/>
  <c r="H430" i="3"/>
  <c r="I430" i="3" s="1"/>
  <c r="L429" i="2"/>
  <c r="N429" i="2" s="1"/>
  <c r="E432" i="3" l="1"/>
  <c r="F432" i="3" s="1"/>
  <c r="H431" i="3"/>
  <c r="I431" i="3" s="1"/>
  <c r="L430" i="2"/>
  <c r="N430" i="2" s="1"/>
  <c r="H432" i="3" l="1"/>
  <c r="I432" i="3" s="1"/>
  <c r="E433" i="3"/>
  <c r="F433" i="3" s="1"/>
  <c r="L431" i="2"/>
  <c r="N431" i="2" s="1"/>
  <c r="E434" i="3" l="1"/>
  <c r="F434" i="3" s="1"/>
  <c r="H433" i="3"/>
  <c r="I433" i="3" s="1"/>
  <c r="L432" i="2"/>
  <c r="N432" i="2" s="1"/>
  <c r="E435" i="3" l="1"/>
  <c r="F435" i="3" s="1"/>
  <c r="H434" i="3"/>
  <c r="I434" i="3" s="1"/>
  <c r="L433" i="2"/>
  <c r="N433" i="2" s="1"/>
  <c r="H435" i="3" l="1"/>
  <c r="I435" i="3" s="1"/>
  <c r="E436" i="3"/>
  <c r="F436" i="3" s="1"/>
  <c r="L434" i="2"/>
  <c r="N434" i="2" s="1"/>
  <c r="E437" i="3" l="1"/>
  <c r="F437" i="3" s="1"/>
  <c r="H436" i="3"/>
  <c r="I436" i="3" s="1"/>
  <c r="L435" i="2"/>
  <c r="N435" i="2" s="1"/>
  <c r="H437" i="3" l="1"/>
  <c r="I437" i="3" s="1"/>
  <c r="E438" i="3"/>
  <c r="F438" i="3" s="1"/>
  <c r="L436" i="2"/>
  <c r="N436" i="2" s="1"/>
  <c r="E439" i="3" l="1"/>
  <c r="F439" i="3" s="1"/>
  <c r="H438" i="3"/>
  <c r="I438" i="3" s="1"/>
  <c r="L437" i="2"/>
  <c r="N437" i="2" s="1"/>
  <c r="E440" i="3" l="1"/>
  <c r="F440" i="3" s="1"/>
  <c r="H439" i="3"/>
  <c r="I439" i="3" s="1"/>
  <c r="L438" i="2"/>
  <c r="N438" i="2" s="1"/>
  <c r="H440" i="3" l="1"/>
  <c r="I440" i="3" s="1"/>
  <c r="E441" i="3"/>
  <c r="F441" i="3" s="1"/>
  <c r="L439" i="2"/>
  <c r="N439" i="2" s="1"/>
  <c r="E442" i="3" l="1"/>
  <c r="F442" i="3" s="1"/>
  <c r="H441" i="3"/>
  <c r="I441" i="3" s="1"/>
  <c r="L440" i="2"/>
  <c r="N440" i="2" s="1"/>
  <c r="E443" i="3" l="1"/>
  <c r="F443" i="3" s="1"/>
  <c r="H442" i="3"/>
  <c r="I442" i="3" s="1"/>
  <c r="L441" i="2"/>
  <c r="N441" i="2" s="1"/>
  <c r="E444" i="3" l="1"/>
  <c r="F444" i="3" s="1"/>
  <c r="H443" i="3"/>
  <c r="I443" i="3" s="1"/>
  <c r="L442" i="2"/>
  <c r="N442" i="2" s="1"/>
  <c r="E445" i="3" l="1"/>
  <c r="F445" i="3" s="1"/>
  <c r="H444" i="3"/>
  <c r="I444" i="3" s="1"/>
  <c r="L443" i="2"/>
  <c r="N443" i="2" s="1"/>
  <c r="H445" i="3" l="1"/>
  <c r="I445" i="3" s="1"/>
  <c r="E446" i="3"/>
  <c r="F446" i="3" s="1"/>
  <c r="L444" i="2"/>
  <c r="N444" i="2" s="1"/>
  <c r="E447" i="3" l="1"/>
  <c r="F447" i="3" s="1"/>
  <c r="H446" i="3"/>
  <c r="I446" i="3" s="1"/>
  <c r="L445" i="2"/>
  <c r="N445" i="2" s="1"/>
  <c r="E448" i="3" l="1"/>
  <c r="F448" i="3" s="1"/>
  <c r="H447" i="3"/>
  <c r="I447" i="3" s="1"/>
  <c r="L446" i="2"/>
  <c r="N446" i="2" s="1"/>
  <c r="H448" i="3" l="1"/>
  <c r="I448" i="3" s="1"/>
  <c r="E449" i="3"/>
  <c r="F449" i="3" s="1"/>
  <c r="L447" i="2"/>
  <c r="N447" i="2" s="1"/>
  <c r="E450" i="3" l="1"/>
  <c r="F450" i="3" s="1"/>
  <c r="H449" i="3"/>
  <c r="I449" i="3" s="1"/>
  <c r="L448" i="2"/>
  <c r="N448" i="2" s="1"/>
  <c r="E451" i="3" l="1"/>
  <c r="F451" i="3" s="1"/>
  <c r="H450" i="3"/>
  <c r="I450" i="3" s="1"/>
  <c r="L449" i="2"/>
  <c r="N449" i="2" s="1"/>
  <c r="E452" i="3" l="1"/>
  <c r="F452" i="3" s="1"/>
  <c r="H451" i="3"/>
  <c r="I451" i="3" s="1"/>
  <c r="L450" i="2"/>
  <c r="N450" i="2" s="1"/>
  <c r="E453" i="3" l="1"/>
  <c r="F453" i="3" s="1"/>
  <c r="H452" i="3"/>
  <c r="I452" i="3" s="1"/>
  <c r="L451" i="2"/>
  <c r="N451" i="2" s="1"/>
  <c r="H453" i="3" l="1"/>
  <c r="I453" i="3" s="1"/>
  <c r="E454" i="3"/>
  <c r="F454" i="3" s="1"/>
  <c r="L452" i="2"/>
  <c r="N452" i="2" s="1"/>
  <c r="E455" i="3" l="1"/>
  <c r="F455" i="3" s="1"/>
  <c r="H454" i="3"/>
  <c r="I454" i="3" s="1"/>
  <c r="L453" i="2"/>
  <c r="N453" i="2" s="1"/>
  <c r="E456" i="3" l="1"/>
  <c r="F456" i="3" s="1"/>
  <c r="H455" i="3"/>
  <c r="I455" i="3" s="1"/>
  <c r="L454" i="2"/>
  <c r="N454" i="2" s="1"/>
  <c r="H456" i="3" l="1"/>
  <c r="I456" i="3" s="1"/>
  <c r="E457" i="3"/>
  <c r="F457" i="3" s="1"/>
  <c r="L455" i="2"/>
  <c r="N455" i="2" s="1"/>
  <c r="E458" i="3" l="1"/>
  <c r="F458" i="3" s="1"/>
  <c r="H457" i="3"/>
  <c r="I457" i="3" s="1"/>
  <c r="L456" i="2"/>
  <c r="N456" i="2" s="1"/>
  <c r="E459" i="3" l="1"/>
  <c r="F459" i="3" s="1"/>
  <c r="H458" i="3"/>
  <c r="I458" i="3" s="1"/>
  <c r="L457" i="2"/>
  <c r="N457" i="2" s="1"/>
  <c r="E460" i="3" l="1"/>
  <c r="F460" i="3" s="1"/>
  <c r="H459" i="3"/>
  <c r="I459" i="3" s="1"/>
  <c r="L458" i="2"/>
  <c r="N458" i="2" s="1"/>
  <c r="E461" i="3" l="1"/>
  <c r="F461" i="3" s="1"/>
  <c r="H460" i="3"/>
  <c r="I460" i="3" s="1"/>
  <c r="L459" i="2"/>
  <c r="N459" i="2" s="1"/>
  <c r="H461" i="3" l="1"/>
  <c r="I461" i="3" s="1"/>
  <c r="E462" i="3"/>
  <c r="F462" i="3" s="1"/>
  <c r="L460" i="2"/>
  <c r="N460" i="2" s="1"/>
  <c r="E463" i="3" l="1"/>
  <c r="F463" i="3" s="1"/>
  <c r="H462" i="3"/>
  <c r="I462" i="3" s="1"/>
  <c r="L461" i="2"/>
  <c r="N461" i="2" s="1"/>
  <c r="E464" i="3" l="1"/>
  <c r="F464" i="3" s="1"/>
  <c r="H463" i="3"/>
  <c r="I463" i="3" s="1"/>
  <c r="L462" i="2"/>
  <c r="N462" i="2" s="1"/>
  <c r="H464" i="3" l="1"/>
  <c r="I464" i="3" s="1"/>
  <c r="E465" i="3"/>
  <c r="F465" i="3" s="1"/>
  <c r="L463" i="2"/>
  <c r="N463" i="2" s="1"/>
  <c r="E466" i="3" l="1"/>
  <c r="F466" i="3" s="1"/>
  <c r="H465" i="3"/>
  <c r="I465" i="3" s="1"/>
  <c r="L464" i="2"/>
  <c r="N464" i="2" s="1"/>
  <c r="E467" i="3" l="1"/>
  <c r="F467" i="3" s="1"/>
  <c r="H466" i="3"/>
  <c r="I466" i="3" s="1"/>
  <c r="L465" i="2"/>
  <c r="N465" i="2" s="1"/>
  <c r="H467" i="3" l="1"/>
  <c r="I467" i="3" s="1"/>
  <c r="E468" i="3"/>
  <c r="F468" i="3" s="1"/>
  <c r="L466" i="2"/>
  <c r="N466" i="2" s="1"/>
  <c r="E469" i="3" l="1"/>
  <c r="F469" i="3" s="1"/>
  <c r="H468" i="3"/>
  <c r="I468" i="3" s="1"/>
  <c r="L467" i="2"/>
  <c r="N467" i="2" s="1"/>
  <c r="H469" i="3" l="1"/>
  <c r="I469" i="3" s="1"/>
  <c r="E470" i="3"/>
  <c r="F470" i="3" s="1"/>
  <c r="L468" i="2"/>
  <c r="N468" i="2" s="1"/>
  <c r="E471" i="3" l="1"/>
  <c r="F471" i="3" s="1"/>
  <c r="H470" i="3"/>
  <c r="I470" i="3" s="1"/>
  <c r="L469" i="2"/>
  <c r="N469" i="2" s="1"/>
  <c r="E472" i="3" l="1"/>
  <c r="F472" i="3" s="1"/>
  <c r="H471" i="3"/>
  <c r="I471" i="3" s="1"/>
  <c r="L470" i="2"/>
  <c r="N470" i="2" s="1"/>
  <c r="H472" i="3" l="1"/>
  <c r="I472" i="3" s="1"/>
  <c r="E473" i="3"/>
  <c r="F473" i="3" s="1"/>
  <c r="L471" i="2"/>
  <c r="N471" i="2" s="1"/>
  <c r="E474" i="3" l="1"/>
  <c r="F474" i="3" s="1"/>
  <c r="H473" i="3"/>
  <c r="I473" i="3" s="1"/>
  <c r="L472" i="2"/>
  <c r="N472" i="2" s="1"/>
  <c r="E475" i="3" l="1"/>
  <c r="F475" i="3" s="1"/>
  <c r="H474" i="3"/>
  <c r="I474" i="3" s="1"/>
  <c r="L473" i="2"/>
  <c r="N473" i="2" s="1"/>
  <c r="E476" i="3" l="1"/>
  <c r="F476" i="3" s="1"/>
  <c r="H475" i="3"/>
  <c r="I475" i="3" s="1"/>
  <c r="L474" i="2"/>
  <c r="N474" i="2" s="1"/>
  <c r="E477" i="3" l="1"/>
  <c r="F477" i="3" s="1"/>
  <c r="H476" i="3"/>
  <c r="I476" i="3" s="1"/>
  <c r="L475" i="2"/>
  <c r="N475" i="2" s="1"/>
  <c r="H477" i="3" l="1"/>
  <c r="I477" i="3" s="1"/>
  <c r="E478" i="3"/>
  <c r="F478" i="3" s="1"/>
  <c r="L476" i="2"/>
  <c r="N476" i="2" s="1"/>
  <c r="E479" i="3" l="1"/>
  <c r="F479" i="3" s="1"/>
  <c r="H478" i="3"/>
  <c r="I478" i="3" s="1"/>
  <c r="L477" i="2"/>
  <c r="N477" i="2" s="1"/>
  <c r="E480" i="3" l="1"/>
  <c r="F480" i="3" s="1"/>
  <c r="H479" i="3"/>
  <c r="I479" i="3" s="1"/>
  <c r="L478" i="2"/>
  <c r="N478" i="2" s="1"/>
  <c r="H480" i="3" l="1"/>
  <c r="I480" i="3" s="1"/>
  <c r="E481" i="3"/>
  <c r="F481" i="3" s="1"/>
  <c r="L479" i="2"/>
  <c r="N479" i="2" s="1"/>
  <c r="E482" i="3" l="1"/>
  <c r="F482" i="3" s="1"/>
  <c r="H481" i="3"/>
  <c r="I481" i="3" s="1"/>
  <c r="L480" i="2"/>
  <c r="N480" i="2" s="1"/>
  <c r="E483" i="3" l="1"/>
  <c r="F483" i="3" s="1"/>
  <c r="H482" i="3"/>
  <c r="I482" i="3" s="1"/>
  <c r="L481" i="2"/>
  <c r="N481" i="2" s="1"/>
  <c r="E484" i="3" l="1"/>
  <c r="F484" i="3" s="1"/>
  <c r="H483" i="3"/>
  <c r="I483" i="3" s="1"/>
  <c r="L482" i="2"/>
  <c r="N482" i="2" s="1"/>
  <c r="E485" i="3" l="1"/>
  <c r="F485" i="3" s="1"/>
  <c r="H484" i="3"/>
  <c r="I484" i="3" s="1"/>
  <c r="L483" i="2"/>
  <c r="N483" i="2" s="1"/>
  <c r="H485" i="3" l="1"/>
  <c r="I485" i="3" s="1"/>
  <c r="E486" i="3"/>
  <c r="F486" i="3" s="1"/>
  <c r="L484" i="2"/>
  <c r="N484" i="2" s="1"/>
  <c r="E487" i="3" l="1"/>
  <c r="F487" i="3" s="1"/>
  <c r="H486" i="3"/>
  <c r="I486" i="3" s="1"/>
  <c r="L485" i="2"/>
  <c r="N485" i="2" s="1"/>
  <c r="E488" i="3" l="1"/>
  <c r="F488" i="3" s="1"/>
  <c r="H487" i="3"/>
  <c r="I487" i="3" s="1"/>
  <c r="L486" i="2"/>
  <c r="N486" i="2" s="1"/>
  <c r="H488" i="3" l="1"/>
  <c r="I488" i="3" s="1"/>
  <c r="E489" i="3"/>
  <c r="F489" i="3" s="1"/>
  <c r="L487" i="2"/>
  <c r="N487" i="2" s="1"/>
  <c r="E490" i="3" l="1"/>
  <c r="F490" i="3" s="1"/>
  <c r="H489" i="3"/>
  <c r="I489" i="3" s="1"/>
  <c r="L488" i="2"/>
  <c r="N488" i="2" s="1"/>
  <c r="E491" i="3" l="1"/>
  <c r="F491" i="3" s="1"/>
  <c r="H490" i="3"/>
  <c r="I490" i="3" s="1"/>
  <c r="L489" i="2"/>
  <c r="N489" i="2" s="1"/>
  <c r="H491" i="3" l="1"/>
  <c r="I491" i="3" s="1"/>
  <c r="E492" i="3"/>
  <c r="F492" i="3" s="1"/>
  <c r="L490" i="2"/>
  <c r="N490" i="2" s="1"/>
  <c r="E493" i="3" l="1"/>
  <c r="F493" i="3" s="1"/>
  <c r="H492" i="3"/>
  <c r="I492" i="3" s="1"/>
  <c r="L491" i="2"/>
  <c r="N491" i="2" s="1"/>
  <c r="H493" i="3" l="1"/>
  <c r="I493" i="3" s="1"/>
  <c r="E494" i="3"/>
  <c r="F494" i="3" s="1"/>
  <c r="L492" i="2"/>
  <c r="N492" i="2" s="1"/>
  <c r="E495" i="3" l="1"/>
  <c r="F495" i="3" s="1"/>
  <c r="H494" i="3"/>
  <c r="I494" i="3" s="1"/>
  <c r="L493" i="2"/>
  <c r="N493" i="2" s="1"/>
  <c r="E496" i="3" l="1"/>
  <c r="F496" i="3" s="1"/>
  <c r="H495" i="3"/>
  <c r="I495" i="3" s="1"/>
  <c r="L494" i="2"/>
  <c r="N494" i="2" s="1"/>
  <c r="H496" i="3" l="1"/>
  <c r="I496" i="3" s="1"/>
  <c r="E497" i="3"/>
  <c r="F497" i="3" s="1"/>
  <c r="L495" i="2"/>
  <c r="N495" i="2" s="1"/>
  <c r="E498" i="3" l="1"/>
  <c r="F498" i="3" s="1"/>
  <c r="H497" i="3"/>
  <c r="I497" i="3" s="1"/>
  <c r="L496" i="2"/>
  <c r="N496" i="2" s="1"/>
  <c r="E499" i="3" l="1"/>
  <c r="F499" i="3" s="1"/>
  <c r="H498" i="3"/>
  <c r="I498" i="3" s="1"/>
  <c r="L497" i="2"/>
  <c r="N497" i="2" s="1"/>
  <c r="H499" i="3" l="1"/>
  <c r="I499" i="3" s="1"/>
  <c r="E500" i="3"/>
  <c r="F500" i="3" s="1"/>
  <c r="L498" i="2"/>
  <c r="N498" i="2" s="1"/>
  <c r="E501" i="3" l="1"/>
  <c r="F501" i="3" s="1"/>
  <c r="H500" i="3"/>
  <c r="I500" i="3" s="1"/>
  <c r="L499" i="2"/>
  <c r="N499" i="2" s="1"/>
  <c r="H501" i="3" l="1"/>
  <c r="I501" i="3" s="1"/>
  <c r="E502" i="3"/>
  <c r="F502" i="3" s="1"/>
  <c r="L500" i="2"/>
  <c r="N500" i="2" s="1"/>
  <c r="E503" i="3" l="1"/>
  <c r="F503" i="3" s="1"/>
  <c r="H502" i="3"/>
  <c r="I502" i="3" s="1"/>
  <c r="L501" i="2"/>
  <c r="N501" i="2" s="1"/>
  <c r="E504" i="3" l="1"/>
  <c r="F504" i="3" s="1"/>
  <c r="H503" i="3"/>
  <c r="I503" i="3" s="1"/>
  <c r="L502" i="2"/>
  <c r="N502" i="2" s="1"/>
  <c r="H504" i="3" l="1"/>
  <c r="I504" i="3" s="1"/>
  <c r="E505" i="3"/>
  <c r="F505" i="3" s="1"/>
  <c r="L503" i="2"/>
  <c r="N503" i="2" s="1"/>
  <c r="E506" i="3" l="1"/>
  <c r="F506" i="3" s="1"/>
  <c r="H505" i="3"/>
  <c r="I505" i="3" s="1"/>
  <c r="L504" i="2"/>
  <c r="N504" i="2" s="1"/>
  <c r="E507" i="3" l="1"/>
  <c r="F507" i="3" s="1"/>
  <c r="H506" i="3"/>
  <c r="I506" i="3" s="1"/>
  <c r="L505" i="2"/>
  <c r="N505" i="2" s="1"/>
  <c r="E508" i="3" l="1"/>
  <c r="F508" i="3" s="1"/>
  <c r="H507" i="3"/>
  <c r="I507" i="3" s="1"/>
  <c r="L506" i="2"/>
  <c r="N506" i="2" s="1"/>
  <c r="E509" i="3" l="1"/>
  <c r="F509" i="3" s="1"/>
  <c r="H508" i="3"/>
  <c r="I508" i="3" s="1"/>
  <c r="L507" i="2"/>
  <c r="N507" i="2" s="1"/>
  <c r="H509" i="3" l="1"/>
  <c r="I509" i="3" s="1"/>
  <c r="E510" i="3"/>
  <c r="F510" i="3" s="1"/>
  <c r="L508" i="2"/>
  <c r="N508" i="2" s="1"/>
  <c r="E511" i="3" l="1"/>
  <c r="F511" i="3" s="1"/>
  <c r="H510" i="3"/>
  <c r="I510" i="3" s="1"/>
  <c r="L509" i="2"/>
  <c r="N509" i="2" s="1"/>
  <c r="E512" i="3" l="1"/>
  <c r="F512" i="3" s="1"/>
  <c r="H511" i="3"/>
  <c r="I511" i="3" s="1"/>
  <c r="L510" i="2"/>
  <c r="N510" i="2" s="1"/>
  <c r="H512" i="3" l="1"/>
  <c r="I512" i="3" s="1"/>
  <c r="E513" i="3"/>
  <c r="F513" i="3" s="1"/>
  <c r="L511" i="2"/>
  <c r="N511" i="2" s="1"/>
  <c r="E514" i="3" l="1"/>
  <c r="F514" i="3" s="1"/>
  <c r="H513" i="3"/>
  <c r="I513" i="3" s="1"/>
  <c r="L512" i="2"/>
  <c r="N512" i="2" s="1"/>
  <c r="E515" i="3" l="1"/>
  <c r="F515" i="3" s="1"/>
  <c r="H514" i="3"/>
  <c r="I514" i="3" s="1"/>
  <c r="L513" i="2"/>
  <c r="N513" i="2" s="1"/>
  <c r="E516" i="3" l="1"/>
  <c r="F516" i="3" s="1"/>
  <c r="H515" i="3"/>
  <c r="I515" i="3" s="1"/>
  <c r="L514" i="2"/>
  <c r="N514" i="2" s="1"/>
  <c r="E517" i="3" l="1"/>
  <c r="F517" i="3" s="1"/>
  <c r="H516" i="3"/>
  <c r="I516" i="3" s="1"/>
  <c r="L515" i="2"/>
  <c r="N515" i="2" s="1"/>
  <c r="H517" i="3" l="1"/>
  <c r="I517" i="3" s="1"/>
  <c r="E518" i="3"/>
  <c r="F518" i="3" s="1"/>
  <c r="L516" i="2"/>
  <c r="N516" i="2" s="1"/>
  <c r="E519" i="3" l="1"/>
  <c r="F519" i="3" s="1"/>
  <c r="H518" i="3"/>
  <c r="I518" i="3" s="1"/>
  <c r="L517" i="2"/>
  <c r="N517" i="2" s="1"/>
  <c r="E520" i="3" l="1"/>
  <c r="F520" i="3" s="1"/>
  <c r="H519" i="3"/>
  <c r="I519" i="3" s="1"/>
  <c r="L518" i="2"/>
  <c r="N518" i="2" s="1"/>
  <c r="H520" i="3" l="1"/>
  <c r="I520" i="3" s="1"/>
  <c r="E521" i="3"/>
  <c r="F521" i="3" s="1"/>
  <c r="L519" i="2"/>
  <c r="N519" i="2" s="1"/>
  <c r="E522" i="3" l="1"/>
  <c r="F522" i="3" s="1"/>
  <c r="H521" i="3"/>
  <c r="I521" i="3" s="1"/>
  <c r="L520" i="2"/>
  <c r="N520" i="2" s="1"/>
  <c r="E523" i="3" l="1"/>
  <c r="F523" i="3" s="1"/>
  <c r="H522" i="3"/>
  <c r="I522" i="3" s="1"/>
  <c r="L521" i="2"/>
  <c r="N521" i="2" s="1"/>
  <c r="E524" i="3" l="1"/>
  <c r="F524" i="3" s="1"/>
  <c r="H523" i="3"/>
  <c r="I523" i="3" s="1"/>
  <c r="L522" i="2"/>
  <c r="N522" i="2" s="1"/>
  <c r="E525" i="3" l="1"/>
  <c r="F525" i="3" s="1"/>
  <c r="H524" i="3"/>
  <c r="I524" i="3" s="1"/>
  <c r="L523" i="2"/>
  <c r="N523" i="2" s="1"/>
  <c r="H525" i="3" l="1"/>
  <c r="I525" i="3" s="1"/>
  <c r="E526" i="3"/>
  <c r="F526" i="3" s="1"/>
  <c r="L524" i="2"/>
  <c r="N524" i="2" s="1"/>
  <c r="E527" i="3" l="1"/>
  <c r="F527" i="3" s="1"/>
  <c r="H526" i="3"/>
  <c r="I526" i="3" s="1"/>
  <c r="L525" i="2"/>
  <c r="N525" i="2" s="1"/>
  <c r="E528" i="3" l="1"/>
  <c r="F528" i="3" s="1"/>
  <c r="H527" i="3"/>
  <c r="I527" i="3" s="1"/>
  <c r="L526" i="2"/>
  <c r="N526" i="2" s="1"/>
  <c r="H528" i="3" l="1"/>
  <c r="I528" i="3" s="1"/>
  <c r="E529" i="3"/>
  <c r="F529" i="3" s="1"/>
  <c r="L527" i="2"/>
  <c r="N527" i="2" s="1"/>
  <c r="E530" i="3" l="1"/>
  <c r="F530" i="3" s="1"/>
  <c r="H529" i="3"/>
  <c r="I529" i="3" s="1"/>
  <c r="L528" i="2"/>
  <c r="N528" i="2" s="1"/>
  <c r="E531" i="3" l="1"/>
  <c r="F531" i="3" s="1"/>
  <c r="H530" i="3"/>
  <c r="I530" i="3" s="1"/>
  <c r="L529" i="2"/>
  <c r="N529" i="2" s="1"/>
  <c r="E532" i="3" l="1"/>
  <c r="F532" i="3" s="1"/>
  <c r="H531" i="3"/>
  <c r="I531" i="3" s="1"/>
  <c r="L530" i="2"/>
  <c r="N530" i="2" s="1"/>
  <c r="E533" i="3" l="1"/>
  <c r="F533" i="3" s="1"/>
  <c r="H532" i="3"/>
  <c r="I532" i="3" s="1"/>
  <c r="L531" i="2"/>
  <c r="N531" i="2" s="1"/>
  <c r="H533" i="3" l="1"/>
  <c r="I533" i="3" s="1"/>
  <c r="E534" i="3"/>
  <c r="F534" i="3" s="1"/>
  <c r="L532" i="2"/>
  <c r="N532" i="2" s="1"/>
  <c r="E535" i="3" l="1"/>
  <c r="F535" i="3" s="1"/>
  <c r="H534" i="3"/>
  <c r="I534" i="3" s="1"/>
  <c r="L533" i="2"/>
  <c r="N533" i="2" s="1"/>
  <c r="E536" i="3" l="1"/>
  <c r="F536" i="3" s="1"/>
  <c r="H535" i="3"/>
  <c r="I535" i="3" s="1"/>
  <c r="L534" i="2"/>
  <c r="N534" i="2" s="1"/>
  <c r="H536" i="3" l="1"/>
  <c r="I536" i="3" s="1"/>
  <c r="E537" i="3"/>
  <c r="F537" i="3" s="1"/>
  <c r="L535" i="2"/>
  <c r="N535" i="2" s="1"/>
  <c r="E538" i="3" l="1"/>
  <c r="F538" i="3" s="1"/>
  <c r="H537" i="3"/>
  <c r="I537" i="3" s="1"/>
  <c r="L536" i="2"/>
  <c r="N536" i="2" s="1"/>
  <c r="E539" i="3" l="1"/>
  <c r="F539" i="3" s="1"/>
  <c r="H538" i="3"/>
  <c r="I538" i="3" s="1"/>
  <c r="L537" i="2"/>
  <c r="N537" i="2" s="1"/>
  <c r="E540" i="3" l="1"/>
  <c r="F540" i="3" s="1"/>
  <c r="H539" i="3"/>
  <c r="I539" i="3" s="1"/>
  <c r="L538" i="2"/>
  <c r="N538" i="2" s="1"/>
  <c r="E541" i="3" l="1"/>
  <c r="F541" i="3" s="1"/>
  <c r="H540" i="3"/>
  <c r="I540" i="3" s="1"/>
  <c r="L539" i="2"/>
  <c r="N539" i="2" s="1"/>
  <c r="H541" i="3" l="1"/>
  <c r="I541" i="3" s="1"/>
  <c r="E542" i="3"/>
  <c r="F542" i="3" s="1"/>
  <c r="L540" i="2"/>
  <c r="N540" i="2" s="1"/>
  <c r="E543" i="3" l="1"/>
  <c r="F543" i="3" s="1"/>
  <c r="H542" i="3"/>
  <c r="I542" i="3" s="1"/>
  <c r="L541" i="2"/>
  <c r="N541" i="2" s="1"/>
  <c r="E544" i="3" l="1"/>
  <c r="F544" i="3" s="1"/>
  <c r="H543" i="3"/>
  <c r="I543" i="3" s="1"/>
  <c r="L542" i="2"/>
  <c r="N542" i="2" s="1"/>
  <c r="H544" i="3" l="1"/>
  <c r="I544" i="3" s="1"/>
  <c r="E594" i="3"/>
  <c r="F594" i="3" s="1"/>
  <c r="L543" i="2"/>
  <c r="N543" i="2" s="1"/>
  <c r="E595" i="3" l="1"/>
  <c r="F595" i="3" s="1"/>
  <c r="H594" i="3"/>
  <c r="I594" i="3" s="1"/>
  <c r="L544" i="2"/>
  <c r="N544" i="2" s="1"/>
  <c r="H595" i="3" l="1"/>
  <c r="I595" i="3" s="1"/>
  <c r="E596" i="3"/>
  <c r="F596" i="3" s="1"/>
  <c r="L546" i="2"/>
  <c r="N546" i="2" s="1"/>
  <c r="E597" i="3" l="1"/>
  <c r="F597" i="3" s="1"/>
  <c r="H596" i="3"/>
  <c r="I596" i="3" s="1"/>
  <c r="L547" i="2"/>
  <c r="N547" i="2" s="1"/>
  <c r="E598" i="3" l="1"/>
  <c r="F598" i="3" s="1"/>
  <c r="H597" i="3"/>
  <c r="I597" i="3" s="1"/>
  <c r="L548" i="2"/>
  <c r="N548" i="2" s="1"/>
  <c r="E599" i="3" l="1"/>
  <c r="F599" i="3" s="1"/>
  <c r="H598" i="3"/>
  <c r="I598" i="3" s="1"/>
  <c r="L549" i="2"/>
  <c r="N549" i="2" s="1"/>
  <c r="E600" i="3" l="1"/>
  <c r="F600" i="3" s="1"/>
  <c r="H599" i="3"/>
  <c r="I599" i="3" s="1"/>
  <c r="L550" i="2"/>
  <c r="N550" i="2" s="1"/>
  <c r="H600" i="3" l="1"/>
  <c r="I600" i="3" s="1"/>
  <c r="E601" i="3"/>
  <c r="F601" i="3" s="1"/>
  <c r="L551" i="2"/>
  <c r="N551" i="2" s="1"/>
  <c r="E602" i="3" l="1"/>
  <c r="F602" i="3" s="1"/>
  <c r="H601" i="3"/>
  <c r="I601" i="3" s="1"/>
  <c r="L552" i="2"/>
  <c r="N552" i="2" s="1"/>
  <c r="E603" i="3" l="1"/>
  <c r="F603" i="3" s="1"/>
  <c r="H602" i="3"/>
  <c r="I602" i="3" s="1"/>
  <c r="L553" i="2"/>
  <c r="N553" i="2" s="1"/>
  <c r="H603" i="3" l="1"/>
  <c r="I603" i="3" s="1"/>
  <c r="E604" i="3"/>
  <c r="F604" i="3" s="1"/>
  <c r="L554" i="2"/>
  <c r="N554" i="2" s="1"/>
  <c r="E605" i="3" l="1"/>
  <c r="F605" i="3" s="1"/>
  <c r="H604" i="3"/>
  <c r="I604" i="3" s="1"/>
  <c r="L555" i="2"/>
  <c r="N555" i="2" s="1"/>
  <c r="E606" i="3" l="1"/>
  <c r="F606" i="3" s="1"/>
  <c r="H605" i="3"/>
  <c r="I605" i="3" s="1"/>
  <c r="L556" i="2"/>
  <c r="N556" i="2" s="1"/>
  <c r="E607" i="3" l="1"/>
  <c r="F607" i="3" s="1"/>
  <c r="H606" i="3"/>
  <c r="I606" i="3" s="1"/>
  <c r="L557" i="2"/>
  <c r="N557" i="2" s="1"/>
  <c r="E608" i="3" l="1"/>
  <c r="F608" i="3" s="1"/>
  <c r="H607" i="3"/>
  <c r="I607" i="3" s="1"/>
  <c r="L558" i="2"/>
  <c r="N558" i="2" s="1"/>
  <c r="H608" i="3" l="1"/>
  <c r="I608" i="3" s="1"/>
  <c r="E609" i="3"/>
  <c r="F609" i="3" s="1"/>
  <c r="L559" i="2"/>
  <c r="N559" i="2" s="1"/>
  <c r="E610" i="3" l="1"/>
  <c r="F610" i="3" s="1"/>
  <c r="H609" i="3"/>
  <c r="I609" i="3" s="1"/>
  <c r="L560" i="2"/>
  <c r="N560" i="2" s="1"/>
  <c r="E611" i="3" l="1"/>
  <c r="F611" i="3" s="1"/>
  <c r="H610" i="3"/>
  <c r="I610" i="3" s="1"/>
  <c r="L561" i="2"/>
  <c r="N561" i="2" s="1"/>
  <c r="H611" i="3" l="1"/>
  <c r="I611" i="3" s="1"/>
  <c r="E612" i="3"/>
  <c r="F612" i="3" s="1"/>
  <c r="L562" i="2"/>
  <c r="N562" i="2" s="1"/>
  <c r="E613" i="3" l="1"/>
  <c r="F613" i="3" s="1"/>
  <c r="H612" i="3"/>
  <c r="I612" i="3" s="1"/>
  <c r="L563" i="2"/>
  <c r="N563" i="2" s="1"/>
  <c r="E614" i="3" l="1"/>
  <c r="F614" i="3" s="1"/>
  <c r="H613" i="3"/>
  <c r="I613" i="3" s="1"/>
  <c r="L564" i="2"/>
  <c r="N564" i="2" s="1"/>
  <c r="E615" i="3" l="1"/>
  <c r="F615" i="3" s="1"/>
  <c r="H614" i="3"/>
  <c r="I614" i="3" s="1"/>
  <c r="L565" i="2"/>
  <c r="N565" i="2" s="1"/>
  <c r="E616" i="3" l="1"/>
  <c r="F616" i="3" s="1"/>
  <c r="H615" i="3"/>
  <c r="I615" i="3" s="1"/>
  <c r="L566" i="2"/>
  <c r="N566" i="2" s="1"/>
  <c r="H616" i="3" l="1"/>
  <c r="I616" i="3" s="1"/>
  <c r="E617" i="3"/>
  <c r="F617" i="3" s="1"/>
  <c r="L567" i="2"/>
  <c r="N567" i="2" s="1"/>
  <c r="E618" i="3" l="1"/>
  <c r="F618" i="3" s="1"/>
  <c r="H617" i="3"/>
  <c r="I617" i="3" s="1"/>
  <c r="L568" i="2"/>
  <c r="N568" i="2" s="1"/>
  <c r="E619" i="3" l="1"/>
  <c r="F619" i="3" s="1"/>
  <c r="H618" i="3"/>
  <c r="I618" i="3" s="1"/>
  <c r="L569" i="2"/>
  <c r="N569" i="2" s="1"/>
  <c r="H619" i="3" l="1"/>
  <c r="I619" i="3" s="1"/>
  <c r="E620" i="3"/>
  <c r="F620" i="3" s="1"/>
  <c r="L570" i="2"/>
  <c r="N570" i="2" s="1"/>
  <c r="E621" i="3" l="1"/>
  <c r="F621" i="3" s="1"/>
  <c r="H620" i="3"/>
  <c r="I620" i="3" s="1"/>
  <c r="L571" i="2"/>
  <c r="N571" i="2" s="1"/>
  <c r="E622" i="3" l="1"/>
  <c r="F622" i="3" s="1"/>
  <c r="H621" i="3"/>
  <c r="I621" i="3" s="1"/>
  <c r="L572" i="2"/>
  <c r="N572" i="2" s="1"/>
  <c r="E623" i="3" l="1"/>
  <c r="F623" i="3" s="1"/>
  <c r="H622" i="3"/>
  <c r="I622" i="3" s="1"/>
  <c r="L573" i="2"/>
  <c r="N573" i="2" s="1"/>
  <c r="E624" i="3" l="1"/>
  <c r="F624" i="3" s="1"/>
  <c r="H623" i="3"/>
  <c r="I623" i="3" s="1"/>
  <c r="L574" i="2"/>
  <c r="N574" i="2" s="1"/>
  <c r="H624" i="3" l="1"/>
  <c r="I624" i="3" s="1"/>
  <c r="E625" i="3"/>
  <c r="F625" i="3" s="1"/>
  <c r="L575" i="2"/>
  <c r="N575" i="2" s="1"/>
  <c r="E626" i="3" l="1"/>
  <c r="F626" i="3" s="1"/>
  <c r="H625" i="3"/>
  <c r="I625" i="3" s="1"/>
  <c r="L576" i="2"/>
  <c r="N576" i="2" s="1"/>
  <c r="E627" i="3" l="1"/>
  <c r="F627" i="3" s="1"/>
  <c r="H626" i="3"/>
  <c r="I626" i="3" s="1"/>
  <c r="L577" i="2"/>
  <c r="N577" i="2" s="1"/>
  <c r="H627" i="3" l="1"/>
  <c r="I627" i="3" s="1"/>
  <c r="E628" i="3"/>
  <c r="F628" i="3" s="1"/>
  <c r="L578" i="2"/>
  <c r="N578" i="2" s="1"/>
  <c r="E629" i="3" l="1"/>
  <c r="F629" i="3" s="1"/>
  <c r="H628" i="3"/>
  <c r="I628" i="3" s="1"/>
  <c r="L579" i="2"/>
  <c r="N579" i="2" s="1"/>
  <c r="E630" i="3" l="1"/>
  <c r="F630" i="3" s="1"/>
  <c r="H629" i="3"/>
  <c r="I629" i="3" s="1"/>
  <c r="L580" i="2"/>
  <c r="N580" i="2" s="1"/>
  <c r="E631" i="3" l="1"/>
  <c r="F631" i="3" s="1"/>
  <c r="H630" i="3"/>
  <c r="I630" i="3" s="1"/>
  <c r="L581" i="2"/>
  <c r="N581" i="2" s="1"/>
  <c r="E632" i="3" l="1"/>
  <c r="F632" i="3" s="1"/>
  <c r="H631" i="3"/>
  <c r="I631" i="3" s="1"/>
  <c r="L582" i="2"/>
  <c r="N582" i="2" s="1"/>
  <c r="H632" i="3" l="1"/>
  <c r="I632" i="3" s="1"/>
  <c r="E633" i="3"/>
  <c r="F633" i="3" s="1"/>
  <c r="L583" i="2"/>
  <c r="N583" i="2" s="1"/>
  <c r="E634" i="3" l="1"/>
  <c r="F634" i="3" s="1"/>
  <c r="H633" i="3"/>
  <c r="I633" i="3" s="1"/>
  <c r="L584" i="2"/>
  <c r="N584" i="2" s="1"/>
  <c r="E635" i="3" l="1"/>
  <c r="F635" i="3" s="1"/>
  <c r="H634" i="3"/>
  <c r="I634" i="3" s="1"/>
  <c r="L585" i="2"/>
  <c r="N585" i="2" s="1"/>
  <c r="H635" i="3" l="1"/>
  <c r="I635" i="3" s="1"/>
  <c r="E636" i="3"/>
  <c r="F636" i="3" s="1"/>
  <c r="L586" i="2"/>
  <c r="N586" i="2" s="1"/>
  <c r="E637" i="3" l="1"/>
  <c r="F637" i="3" s="1"/>
  <c r="H636" i="3"/>
  <c r="I636" i="3" s="1"/>
  <c r="L587" i="2"/>
  <c r="N587" i="2" s="1"/>
  <c r="E638" i="3" l="1"/>
  <c r="F638" i="3" s="1"/>
  <c r="H637" i="3"/>
  <c r="I637" i="3" s="1"/>
  <c r="L588" i="2"/>
  <c r="N588" i="2" s="1"/>
  <c r="E639" i="3" l="1"/>
  <c r="F639" i="3" s="1"/>
  <c r="H638" i="3"/>
  <c r="I638" i="3" s="1"/>
  <c r="L589" i="2"/>
  <c r="N589" i="2" s="1"/>
  <c r="E640" i="3" l="1"/>
  <c r="F640" i="3" s="1"/>
  <c r="H639" i="3"/>
  <c r="I639" i="3" s="1"/>
  <c r="L590" i="2"/>
  <c r="N590" i="2" s="1"/>
  <c r="H640" i="3" l="1"/>
  <c r="I640" i="3" s="1"/>
  <c r="E641" i="3"/>
  <c r="F641" i="3" s="1"/>
  <c r="L591" i="2"/>
  <c r="N591" i="2" s="1"/>
  <c r="E642" i="3" l="1"/>
  <c r="F642" i="3" s="1"/>
  <c r="H641" i="3"/>
  <c r="I641" i="3" s="1"/>
  <c r="L592" i="2"/>
  <c r="N592" i="2" s="1"/>
  <c r="E643" i="3" l="1"/>
  <c r="F643" i="3" s="1"/>
  <c r="H642" i="3"/>
  <c r="I642" i="3" s="1"/>
  <c r="L593" i="2"/>
  <c r="N593" i="2" s="1"/>
  <c r="H643" i="3" l="1"/>
  <c r="I643" i="3" s="1"/>
  <c r="E644" i="3"/>
  <c r="F644" i="3" s="1"/>
  <c r="L594" i="2"/>
  <c r="N594" i="2" s="1"/>
  <c r="E645" i="3" l="1"/>
  <c r="F645" i="3" s="1"/>
  <c r="H644" i="3"/>
  <c r="I644" i="3" s="1"/>
  <c r="L595" i="2"/>
  <c r="N595" i="2" s="1"/>
  <c r="E646" i="3" l="1"/>
  <c r="F646" i="3" s="1"/>
  <c r="H645" i="3"/>
  <c r="I645" i="3" s="1"/>
  <c r="L596" i="2"/>
  <c r="N596" i="2" s="1"/>
  <c r="E647" i="3" l="1"/>
  <c r="F647" i="3" s="1"/>
  <c r="H646" i="3"/>
  <c r="I646" i="3" s="1"/>
  <c r="L597" i="2"/>
  <c r="N597" i="2" s="1"/>
  <c r="E648" i="3" l="1"/>
  <c r="F648" i="3" s="1"/>
  <c r="H647" i="3"/>
  <c r="I647" i="3" s="1"/>
  <c r="L598" i="2"/>
  <c r="N598" i="2" s="1"/>
  <c r="H648" i="3" l="1"/>
  <c r="I648" i="3" s="1"/>
  <c r="E649" i="3"/>
  <c r="F649" i="3" s="1"/>
  <c r="L599" i="2"/>
  <c r="N599" i="2" s="1"/>
  <c r="E650" i="3" l="1"/>
  <c r="F650" i="3" s="1"/>
  <c r="H649" i="3"/>
  <c r="I649" i="3" s="1"/>
  <c r="L600" i="2"/>
  <c r="N600" i="2" s="1"/>
  <c r="E651" i="3" l="1"/>
  <c r="F651" i="3" s="1"/>
  <c r="H650" i="3"/>
  <c r="I650" i="3" s="1"/>
  <c r="L601" i="2"/>
  <c r="N601" i="2" s="1"/>
  <c r="H651" i="3" l="1"/>
  <c r="I651" i="3" s="1"/>
  <c r="E652" i="3"/>
  <c r="F652" i="3" s="1"/>
  <c r="L602" i="2"/>
  <c r="N602" i="2" s="1"/>
  <c r="E653" i="3" l="1"/>
  <c r="F653" i="3" s="1"/>
  <c r="H652" i="3"/>
  <c r="I652" i="3" s="1"/>
  <c r="L603" i="2"/>
  <c r="N603" i="2" s="1"/>
  <c r="E654" i="3" l="1"/>
  <c r="F654" i="3" s="1"/>
  <c r="H653" i="3"/>
  <c r="I653" i="3" s="1"/>
  <c r="L604" i="2"/>
  <c r="N604" i="2" s="1"/>
  <c r="E655" i="3" l="1"/>
  <c r="F655" i="3" s="1"/>
  <c r="H654" i="3"/>
  <c r="I654" i="3" s="1"/>
  <c r="L605" i="2"/>
  <c r="N605" i="2" s="1"/>
  <c r="E656" i="3" l="1"/>
  <c r="F656" i="3" s="1"/>
  <c r="H655" i="3"/>
  <c r="I655" i="3" s="1"/>
  <c r="L606" i="2"/>
  <c r="N606" i="2" s="1"/>
  <c r="H656" i="3" l="1"/>
  <c r="I656" i="3" s="1"/>
  <c r="E657" i="3"/>
  <c r="F657" i="3" s="1"/>
  <c r="L607" i="2"/>
  <c r="N607" i="2" s="1"/>
  <c r="E658" i="3" l="1"/>
  <c r="F658" i="3" s="1"/>
  <c r="H657" i="3"/>
  <c r="I657" i="3" s="1"/>
  <c r="L608" i="2"/>
  <c r="N608" i="2" s="1"/>
  <c r="E659" i="3" l="1"/>
  <c r="F659" i="3" s="1"/>
  <c r="H658" i="3"/>
  <c r="I658" i="3" s="1"/>
  <c r="L609" i="2"/>
  <c r="N609" i="2" s="1"/>
  <c r="H659" i="3" l="1"/>
  <c r="I659" i="3" s="1"/>
  <c r="E660" i="3"/>
  <c r="F660" i="3" s="1"/>
  <c r="L610" i="2"/>
  <c r="N610" i="2" s="1"/>
  <c r="E661" i="3" l="1"/>
  <c r="F661" i="3" s="1"/>
  <c r="H660" i="3"/>
  <c r="I660" i="3" s="1"/>
  <c r="L611" i="2"/>
  <c r="N611" i="2" s="1"/>
  <c r="E662" i="3" l="1"/>
  <c r="F662" i="3" s="1"/>
  <c r="H661" i="3"/>
  <c r="I661" i="3" s="1"/>
  <c r="L612" i="2"/>
  <c r="N612" i="2" s="1"/>
  <c r="E663" i="3" l="1"/>
  <c r="F663" i="3" s="1"/>
  <c r="H662" i="3"/>
  <c r="I662" i="3" s="1"/>
  <c r="L613" i="2"/>
  <c r="N613" i="2" s="1"/>
  <c r="E664" i="3" l="1"/>
  <c r="F664" i="3" s="1"/>
  <c r="H663" i="3"/>
  <c r="I663" i="3" s="1"/>
  <c r="L614" i="2"/>
  <c r="N614" i="2" s="1"/>
  <c r="H664" i="3" l="1"/>
  <c r="I664" i="3" s="1"/>
  <c r="E665" i="3"/>
  <c r="F665" i="3" s="1"/>
  <c r="L615" i="2"/>
  <c r="N615" i="2" s="1"/>
  <c r="E666" i="3" l="1"/>
  <c r="F666" i="3" s="1"/>
  <c r="H665" i="3"/>
  <c r="I665" i="3" s="1"/>
  <c r="L616" i="2"/>
  <c r="N616" i="2" s="1"/>
  <c r="E667" i="3" l="1"/>
  <c r="F667" i="3" s="1"/>
  <c r="H666" i="3"/>
  <c r="I666" i="3" s="1"/>
  <c r="L617" i="2"/>
  <c r="N617" i="2" s="1"/>
  <c r="H667" i="3" l="1"/>
  <c r="I667" i="3" s="1"/>
  <c r="E668" i="3"/>
  <c r="F668" i="3" s="1"/>
  <c r="L618" i="2"/>
  <c r="N618" i="2" s="1"/>
  <c r="E669" i="3" l="1"/>
  <c r="F669" i="3" s="1"/>
  <c r="H668" i="3"/>
  <c r="I668" i="3" s="1"/>
  <c r="L619" i="2"/>
  <c r="N619" i="2" s="1"/>
  <c r="E670" i="3" l="1"/>
  <c r="F670" i="3" s="1"/>
  <c r="H669" i="3"/>
  <c r="I669" i="3" s="1"/>
  <c r="L620" i="2"/>
  <c r="N620" i="2" s="1"/>
  <c r="E671" i="3" l="1"/>
  <c r="F671" i="3" s="1"/>
  <c r="H670" i="3"/>
  <c r="I670" i="3" s="1"/>
  <c r="L621" i="2"/>
  <c r="N621" i="2" s="1"/>
  <c r="E672" i="3" l="1"/>
  <c r="F672" i="3" s="1"/>
  <c r="H671" i="3"/>
  <c r="I671" i="3" s="1"/>
  <c r="L622" i="2"/>
  <c r="N622" i="2" s="1"/>
  <c r="H672" i="3" l="1"/>
  <c r="I672" i="3" s="1"/>
  <c r="E673" i="3"/>
  <c r="F673" i="3" s="1"/>
  <c r="L623" i="2"/>
  <c r="N623" i="2" s="1"/>
  <c r="E674" i="3" l="1"/>
  <c r="F674" i="3" s="1"/>
  <c r="H673" i="3"/>
  <c r="I673" i="3" s="1"/>
  <c r="L624" i="2"/>
  <c r="N624" i="2" s="1"/>
  <c r="E675" i="3" l="1"/>
  <c r="F675" i="3" s="1"/>
  <c r="H674" i="3"/>
  <c r="I674" i="3" s="1"/>
  <c r="L625" i="2"/>
  <c r="N625" i="2" s="1"/>
  <c r="H675" i="3" l="1"/>
  <c r="I675" i="3" s="1"/>
  <c r="E676" i="3"/>
  <c r="F676" i="3" s="1"/>
  <c r="L626" i="2"/>
  <c r="N626" i="2" s="1"/>
  <c r="E677" i="3" l="1"/>
  <c r="F677" i="3" s="1"/>
  <c r="H676" i="3"/>
  <c r="I676" i="3" s="1"/>
  <c r="L627" i="2"/>
  <c r="N627" i="2" s="1"/>
  <c r="E678" i="3" l="1"/>
  <c r="F678" i="3" s="1"/>
  <c r="H677" i="3"/>
  <c r="I677" i="3" s="1"/>
  <c r="L628" i="2"/>
  <c r="N628" i="2" s="1"/>
  <c r="E679" i="3" l="1"/>
  <c r="F679" i="3" s="1"/>
  <c r="H678" i="3"/>
  <c r="I678" i="3" s="1"/>
  <c r="L629" i="2"/>
  <c r="N629" i="2" s="1"/>
  <c r="E680" i="3" l="1"/>
  <c r="F680" i="3" s="1"/>
  <c r="H679" i="3"/>
  <c r="I679" i="3" s="1"/>
  <c r="L630" i="2"/>
  <c r="N630" i="2" s="1"/>
  <c r="H680" i="3" l="1"/>
  <c r="I680" i="3" s="1"/>
  <c r="E681" i="3"/>
  <c r="F681" i="3" s="1"/>
  <c r="L631" i="2"/>
  <c r="N631" i="2" s="1"/>
  <c r="E682" i="3" l="1"/>
  <c r="F682" i="3" s="1"/>
  <c r="H681" i="3"/>
  <c r="I681" i="3" s="1"/>
  <c r="L632" i="2"/>
  <c r="N632" i="2" s="1"/>
  <c r="E683" i="3" l="1"/>
  <c r="F683" i="3" s="1"/>
  <c r="H682" i="3"/>
  <c r="I682" i="3" s="1"/>
  <c r="L633" i="2"/>
  <c r="N633" i="2" s="1"/>
  <c r="H683" i="3" l="1"/>
  <c r="I683" i="3" s="1"/>
  <c r="E684" i="3"/>
  <c r="F684" i="3" s="1"/>
  <c r="L634" i="2"/>
  <c r="N634" i="2" s="1"/>
  <c r="E685" i="3" l="1"/>
  <c r="F685" i="3" s="1"/>
  <c r="H684" i="3"/>
  <c r="I684" i="3" s="1"/>
  <c r="L635" i="2"/>
  <c r="N635" i="2" s="1"/>
  <c r="E686" i="3" l="1"/>
  <c r="F686" i="3" s="1"/>
  <c r="H685" i="3"/>
  <c r="I685" i="3" s="1"/>
  <c r="L636" i="2"/>
  <c r="N636" i="2" s="1"/>
  <c r="E687" i="3" l="1"/>
  <c r="F687" i="3" s="1"/>
  <c r="H686" i="3"/>
  <c r="I686" i="3" s="1"/>
  <c r="L637" i="2"/>
  <c r="N637" i="2" s="1"/>
  <c r="E688" i="3" l="1"/>
  <c r="F688" i="3" s="1"/>
  <c r="H687" i="3"/>
  <c r="I687" i="3" s="1"/>
  <c r="L638" i="2"/>
  <c r="N638" i="2" s="1"/>
  <c r="H688" i="3" l="1"/>
  <c r="I688" i="3" s="1"/>
  <c r="E689" i="3"/>
  <c r="F689" i="3" s="1"/>
  <c r="L639" i="2"/>
  <c r="N639" i="2" s="1"/>
  <c r="E690" i="3" l="1"/>
  <c r="F690" i="3" s="1"/>
  <c r="H689" i="3"/>
  <c r="I689" i="3" s="1"/>
  <c r="L640" i="2"/>
  <c r="N640" i="2" s="1"/>
  <c r="E691" i="3" l="1"/>
  <c r="F691" i="3" s="1"/>
  <c r="H690" i="3"/>
  <c r="I690" i="3" s="1"/>
  <c r="L641" i="2"/>
  <c r="N641" i="2" s="1"/>
  <c r="H691" i="3" l="1"/>
  <c r="I691" i="3" s="1"/>
  <c r="E692" i="3"/>
  <c r="F692" i="3" s="1"/>
  <c r="L642" i="2"/>
  <c r="N642" i="2" s="1"/>
  <c r="E693" i="3" l="1"/>
  <c r="F693" i="3" s="1"/>
  <c r="H692" i="3"/>
  <c r="I692" i="3" s="1"/>
  <c r="L643" i="2"/>
  <c r="N643" i="2" s="1"/>
  <c r="E694" i="3" l="1"/>
  <c r="F694" i="3" s="1"/>
  <c r="H693" i="3"/>
  <c r="I693" i="3" s="1"/>
  <c r="L644" i="2"/>
  <c r="N644" i="2" s="1"/>
  <c r="E695" i="3" l="1"/>
  <c r="F695" i="3" s="1"/>
  <c r="H694" i="3"/>
  <c r="I694" i="3" s="1"/>
  <c r="L645" i="2"/>
  <c r="N645" i="2" s="1"/>
  <c r="E696" i="3" l="1"/>
  <c r="F696" i="3" s="1"/>
  <c r="H695" i="3"/>
  <c r="I695" i="3" s="1"/>
  <c r="L646" i="2"/>
  <c r="N646" i="2" s="1"/>
  <c r="H696" i="3" l="1"/>
  <c r="I696" i="3" s="1"/>
  <c r="E697" i="3"/>
  <c r="F697" i="3" s="1"/>
  <c r="L647" i="2"/>
  <c r="N647" i="2" s="1"/>
  <c r="E698" i="3" l="1"/>
  <c r="F698" i="3" s="1"/>
  <c r="H697" i="3"/>
  <c r="I697" i="3" s="1"/>
  <c r="L648" i="2"/>
  <c r="N648" i="2" s="1"/>
  <c r="E699" i="3" l="1"/>
  <c r="F699" i="3" s="1"/>
  <c r="H698" i="3"/>
  <c r="I698" i="3" s="1"/>
  <c r="L649" i="2"/>
  <c r="N649" i="2" s="1"/>
  <c r="H699" i="3" l="1"/>
  <c r="I699" i="3" s="1"/>
  <c r="E700" i="3"/>
  <c r="F700" i="3" s="1"/>
  <c r="L650" i="2"/>
  <c r="N650" i="2" s="1"/>
  <c r="E701" i="3" l="1"/>
  <c r="F701" i="3" s="1"/>
  <c r="H700" i="3"/>
  <c r="I700" i="3" s="1"/>
  <c r="L651" i="2"/>
  <c r="N651" i="2" s="1"/>
  <c r="E702" i="3" l="1"/>
  <c r="F702" i="3" s="1"/>
  <c r="H701" i="3"/>
  <c r="I701" i="3" s="1"/>
  <c r="L652" i="2"/>
  <c r="N652" i="2" s="1"/>
  <c r="E703" i="3" l="1"/>
  <c r="F703" i="3" s="1"/>
  <c r="H702" i="3"/>
  <c r="I702" i="3" s="1"/>
  <c r="L653" i="2"/>
  <c r="N653" i="2" s="1"/>
  <c r="E704" i="3" l="1"/>
  <c r="F704" i="3" s="1"/>
  <c r="H703" i="3"/>
  <c r="I703" i="3" s="1"/>
  <c r="L654" i="2"/>
  <c r="N654" i="2" s="1"/>
  <c r="H704" i="3" l="1"/>
  <c r="I704" i="3" s="1"/>
  <c r="E705" i="3"/>
  <c r="F705" i="3" s="1"/>
  <c r="L655" i="2"/>
  <c r="N655" i="2" s="1"/>
  <c r="E706" i="3" l="1"/>
  <c r="F706" i="3" s="1"/>
  <c r="H705" i="3"/>
  <c r="I705" i="3" s="1"/>
  <c r="L656" i="2"/>
  <c r="N656" i="2" s="1"/>
  <c r="E707" i="3" l="1"/>
  <c r="F707" i="3" s="1"/>
  <c r="H706" i="3"/>
  <c r="I706" i="3" s="1"/>
  <c r="L657" i="2"/>
  <c r="N657" i="2" s="1"/>
  <c r="H707" i="3" l="1"/>
  <c r="I707" i="3" s="1"/>
  <c r="E708" i="3"/>
  <c r="F708" i="3" s="1"/>
  <c r="L658" i="2"/>
  <c r="N658" i="2" s="1"/>
  <c r="E709" i="3" l="1"/>
  <c r="F709" i="3" s="1"/>
  <c r="H708" i="3"/>
  <c r="I708" i="3" s="1"/>
  <c r="L659" i="2"/>
  <c r="N659" i="2" s="1"/>
  <c r="E710" i="3" l="1"/>
  <c r="F710" i="3" s="1"/>
  <c r="H709" i="3"/>
  <c r="I709" i="3" s="1"/>
  <c r="L660" i="2"/>
  <c r="N660" i="2" s="1"/>
  <c r="E711" i="3" l="1"/>
  <c r="F711" i="3" s="1"/>
  <c r="H710" i="3"/>
  <c r="I710" i="3" s="1"/>
  <c r="L661" i="2"/>
  <c r="N661" i="2" s="1"/>
  <c r="E712" i="3" l="1"/>
  <c r="F712" i="3" s="1"/>
  <c r="H711" i="3"/>
  <c r="I711" i="3" s="1"/>
  <c r="L662" i="2"/>
  <c r="N662" i="2" s="1"/>
  <c r="H712" i="3" l="1"/>
  <c r="I712" i="3" s="1"/>
  <c r="E713" i="3"/>
  <c r="F713" i="3" s="1"/>
  <c r="L663" i="2"/>
  <c r="N663" i="2" s="1"/>
  <c r="E714" i="3" l="1"/>
  <c r="F714" i="3" s="1"/>
  <c r="H713" i="3"/>
  <c r="I713" i="3" s="1"/>
  <c r="L664" i="2"/>
  <c r="N664" i="2" s="1"/>
  <c r="E715" i="3" l="1"/>
  <c r="F715" i="3" s="1"/>
  <c r="H714" i="3"/>
  <c r="I714" i="3" s="1"/>
  <c r="L665" i="2"/>
  <c r="N665" i="2" s="1"/>
  <c r="H715" i="3" l="1"/>
  <c r="I715" i="3" s="1"/>
  <c r="E716" i="3"/>
  <c r="F716" i="3" s="1"/>
  <c r="L666" i="2"/>
  <c r="N666" i="2" s="1"/>
  <c r="E717" i="3" l="1"/>
  <c r="F717" i="3" s="1"/>
  <c r="H716" i="3"/>
  <c r="I716" i="3" s="1"/>
  <c r="L667" i="2"/>
  <c r="N667" i="2" s="1"/>
  <c r="E718" i="3" l="1"/>
  <c r="F718" i="3" s="1"/>
  <c r="H717" i="3"/>
  <c r="I717" i="3" s="1"/>
  <c r="L668" i="2"/>
  <c r="N668" i="2" s="1"/>
  <c r="E719" i="3" l="1"/>
  <c r="F719" i="3" s="1"/>
  <c r="H718" i="3"/>
  <c r="I718" i="3" s="1"/>
  <c r="L669" i="2"/>
  <c r="N669" i="2" s="1"/>
  <c r="E720" i="3" l="1"/>
  <c r="F720" i="3" s="1"/>
  <c r="H719" i="3"/>
  <c r="I719" i="3" s="1"/>
  <c r="L670" i="2"/>
  <c r="N670" i="2" s="1"/>
  <c r="H720" i="3" l="1"/>
  <c r="I720" i="3" s="1"/>
  <c r="E721" i="3"/>
  <c r="F721" i="3" s="1"/>
  <c r="L671" i="2"/>
  <c r="N671" i="2" s="1"/>
  <c r="E722" i="3" l="1"/>
  <c r="F722" i="3" s="1"/>
  <c r="H721" i="3"/>
  <c r="I721" i="3" s="1"/>
  <c r="L672" i="2"/>
  <c r="N672" i="2" s="1"/>
  <c r="E723" i="3" l="1"/>
  <c r="F723" i="3" s="1"/>
  <c r="H722" i="3"/>
  <c r="I722" i="3" s="1"/>
  <c r="L673" i="2"/>
  <c r="N673" i="2" s="1"/>
  <c r="H723" i="3" l="1"/>
  <c r="I723" i="3" s="1"/>
  <c r="E724" i="3"/>
  <c r="F724" i="3" s="1"/>
  <c r="L674" i="2"/>
  <c r="N674" i="2" s="1"/>
  <c r="E725" i="3" l="1"/>
  <c r="F725" i="3" s="1"/>
  <c r="H724" i="3"/>
  <c r="I724" i="3" s="1"/>
  <c r="L675" i="2"/>
  <c r="N675" i="2" s="1"/>
  <c r="E726" i="3" l="1"/>
  <c r="F726" i="3" s="1"/>
  <c r="H725" i="3"/>
  <c r="I725" i="3" s="1"/>
  <c r="L676" i="2"/>
  <c r="N676" i="2" s="1"/>
  <c r="E727" i="3" l="1"/>
  <c r="F727" i="3" s="1"/>
  <c r="H726" i="3"/>
  <c r="I726" i="3" s="1"/>
  <c r="L677" i="2"/>
  <c r="N677" i="2" s="1"/>
  <c r="E728" i="3" l="1"/>
  <c r="F728" i="3" s="1"/>
  <c r="H727" i="3"/>
  <c r="I727" i="3" s="1"/>
  <c r="L678" i="2"/>
  <c r="N678" i="2" s="1"/>
  <c r="H728" i="3" l="1"/>
  <c r="I728" i="3" s="1"/>
  <c r="E729" i="3"/>
  <c r="F729" i="3" s="1"/>
  <c r="L679" i="2"/>
  <c r="N679" i="2" s="1"/>
  <c r="E730" i="3" l="1"/>
  <c r="F730" i="3" s="1"/>
  <c r="H729" i="3"/>
  <c r="I729" i="3" s="1"/>
  <c r="L680" i="2"/>
  <c r="N680" i="2" s="1"/>
  <c r="E731" i="3" l="1"/>
  <c r="F731" i="3" s="1"/>
  <c r="H730" i="3"/>
  <c r="I730" i="3" s="1"/>
  <c r="L681" i="2"/>
  <c r="N681" i="2" s="1"/>
  <c r="H731" i="3" l="1"/>
  <c r="I731" i="3" s="1"/>
  <c r="E732" i="3"/>
  <c r="F732" i="3" s="1"/>
  <c r="L682" i="2"/>
  <c r="N682" i="2" s="1"/>
  <c r="E733" i="3" l="1"/>
  <c r="F733" i="3" s="1"/>
  <c r="H732" i="3"/>
  <c r="I732" i="3" s="1"/>
  <c r="L683" i="2"/>
  <c r="N683" i="2" s="1"/>
  <c r="E734" i="3" l="1"/>
  <c r="F734" i="3" s="1"/>
  <c r="H733" i="3"/>
  <c r="I733" i="3" s="1"/>
  <c r="L684" i="2"/>
  <c r="N684" i="2" s="1"/>
  <c r="E735" i="3" l="1"/>
  <c r="F735" i="3" s="1"/>
  <c r="H734" i="3"/>
  <c r="I734" i="3" s="1"/>
  <c r="L685" i="2"/>
  <c r="N685" i="2" s="1"/>
  <c r="E736" i="3" l="1"/>
  <c r="F736" i="3" s="1"/>
  <c r="H735" i="3"/>
  <c r="I735" i="3" s="1"/>
  <c r="L686" i="2"/>
  <c r="N686" i="2" s="1"/>
  <c r="H736" i="3" l="1"/>
  <c r="I736" i="3" s="1"/>
  <c r="E737" i="3"/>
  <c r="F737" i="3" s="1"/>
  <c r="L687" i="2"/>
  <c r="N687" i="2" s="1"/>
  <c r="E738" i="3" l="1"/>
  <c r="F738" i="3" s="1"/>
  <c r="H737" i="3"/>
  <c r="I737" i="3" s="1"/>
  <c r="L688" i="2"/>
  <c r="N688" i="2" s="1"/>
  <c r="E739" i="3" l="1"/>
  <c r="F739" i="3" s="1"/>
  <c r="H738" i="3"/>
  <c r="I738" i="3" s="1"/>
  <c r="L689" i="2"/>
  <c r="N689" i="2" s="1"/>
  <c r="H739" i="3" l="1"/>
  <c r="I739" i="3" s="1"/>
  <c r="E740" i="3"/>
  <c r="F740" i="3" s="1"/>
  <c r="L690" i="2"/>
  <c r="N690" i="2" s="1"/>
  <c r="H740" i="3" l="1"/>
  <c r="I740" i="3" s="1"/>
  <c r="E741" i="3"/>
  <c r="F741" i="3" s="1"/>
  <c r="L691" i="2"/>
  <c r="N691" i="2" s="1"/>
  <c r="E742" i="3" l="1"/>
  <c r="F742" i="3" s="1"/>
  <c r="H741" i="3"/>
  <c r="I741" i="3" s="1"/>
  <c r="L692" i="2"/>
  <c r="N692" i="2" s="1"/>
  <c r="E743" i="3" l="1"/>
  <c r="F743" i="3" s="1"/>
  <c r="H742" i="3"/>
  <c r="I742" i="3" s="1"/>
  <c r="L693" i="2"/>
  <c r="N693" i="2" s="1"/>
  <c r="H743" i="3" l="1"/>
  <c r="I743" i="3" s="1"/>
  <c r="E744" i="3"/>
  <c r="F744" i="3" s="1"/>
  <c r="L694" i="2"/>
  <c r="N694" i="2" s="1"/>
  <c r="E745" i="3" l="1"/>
  <c r="F745" i="3" s="1"/>
  <c r="H744" i="3"/>
  <c r="I744" i="3" s="1"/>
  <c r="L695" i="2"/>
  <c r="N695" i="2" s="1"/>
  <c r="E746" i="3" l="1"/>
  <c r="F746" i="3" s="1"/>
  <c r="H745" i="3"/>
  <c r="I745" i="3" s="1"/>
  <c r="L696" i="2"/>
  <c r="N696" i="2" s="1"/>
  <c r="H746" i="3" l="1"/>
  <c r="I746" i="3" s="1"/>
  <c r="E747" i="3"/>
  <c r="F747" i="3" s="1"/>
  <c r="L697" i="2"/>
  <c r="N697" i="2" s="1"/>
  <c r="E748" i="3" l="1"/>
  <c r="F748" i="3" s="1"/>
  <c r="H747" i="3"/>
  <c r="I747" i="3" s="1"/>
  <c r="L698" i="2"/>
  <c r="N698" i="2" s="1"/>
  <c r="H748" i="3" l="1"/>
  <c r="I748" i="3" s="1"/>
  <c r="E749" i="3"/>
  <c r="F749" i="3" s="1"/>
  <c r="L699" i="2"/>
  <c r="N699" i="2" s="1"/>
  <c r="E750" i="3" l="1"/>
  <c r="F750" i="3" s="1"/>
  <c r="H749" i="3"/>
  <c r="I749" i="3" s="1"/>
  <c r="L700" i="2"/>
  <c r="N700" i="2" s="1"/>
  <c r="E751" i="3" l="1"/>
  <c r="F751" i="3" s="1"/>
  <c r="H750" i="3"/>
  <c r="I750" i="3" s="1"/>
  <c r="L701" i="2"/>
  <c r="N701" i="2" s="1"/>
  <c r="H751" i="3" l="1"/>
  <c r="I751" i="3" s="1"/>
  <c r="E752" i="3"/>
  <c r="F752" i="3" s="1"/>
  <c r="L702" i="2"/>
  <c r="N702" i="2" s="1"/>
  <c r="E753" i="3" l="1"/>
  <c r="F753" i="3" s="1"/>
  <c r="H752" i="3"/>
  <c r="I752" i="3" s="1"/>
  <c r="L703" i="2"/>
  <c r="N703" i="2" s="1"/>
  <c r="E754" i="3" l="1"/>
  <c r="F754" i="3" s="1"/>
  <c r="H753" i="3"/>
  <c r="I753" i="3" s="1"/>
  <c r="L704" i="2"/>
  <c r="N704" i="2" s="1"/>
  <c r="E755" i="3" l="1"/>
  <c r="F755" i="3" s="1"/>
  <c r="H754" i="3"/>
  <c r="I754" i="3" s="1"/>
  <c r="L705" i="2"/>
  <c r="N705" i="2" s="1"/>
  <c r="E756" i="3" l="1"/>
  <c r="F756" i="3" s="1"/>
  <c r="H755" i="3"/>
  <c r="I755" i="3" s="1"/>
  <c r="L706" i="2"/>
  <c r="N706" i="2" s="1"/>
  <c r="H756" i="3" l="1"/>
  <c r="I756" i="3" s="1"/>
  <c r="E757" i="3"/>
  <c r="F757" i="3" s="1"/>
  <c r="L707" i="2"/>
  <c r="N707" i="2" s="1"/>
  <c r="E758" i="3" l="1"/>
  <c r="F758" i="3" s="1"/>
  <c r="H757" i="3"/>
  <c r="I757" i="3" s="1"/>
  <c r="L708" i="2"/>
  <c r="N708" i="2" s="1"/>
  <c r="E759" i="3" l="1"/>
  <c r="F759" i="3" s="1"/>
  <c r="H758" i="3"/>
  <c r="I758" i="3" s="1"/>
  <c r="L709" i="2"/>
  <c r="N709" i="2" s="1"/>
  <c r="H759" i="3" l="1"/>
  <c r="I759" i="3" s="1"/>
  <c r="E760" i="3"/>
  <c r="F760" i="3" s="1"/>
  <c r="L710" i="2"/>
  <c r="N710" i="2" s="1"/>
  <c r="E761" i="3" l="1"/>
  <c r="F761" i="3" s="1"/>
  <c r="H760" i="3"/>
  <c r="I760" i="3" s="1"/>
  <c r="L711" i="2"/>
  <c r="N711" i="2" s="1"/>
  <c r="E762" i="3" l="1"/>
  <c r="F762" i="3" s="1"/>
  <c r="H761" i="3"/>
  <c r="I761" i="3" s="1"/>
  <c r="L712" i="2"/>
  <c r="N712" i="2" s="1"/>
  <c r="E763" i="3" l="1"/>
  <c r="F763" i="3" s="1"/>
  <c r="H762" i="3"/>
  <c r="I762" i="3" s="1"/>
  <c r="L713" i="2"/>
  <c r="N713" i="2" s="1"/>
  <c r="E764" i="3" l="1"/>
  <c r="F764" i="3" s="1"/>
  <c r="H763" i="3"/>
  <c r="I763" i="3" s="1"/>
  <c r="L714" i="2"/>
  <c r="N714" i="2" s="1"/>
  <c r="H764" i="3" l="1"/>
  <c r="I764" i="3" s="1"/>
  <c r="E765" i="3"/>
  <c r="F765" i="3" s="1"/>
  <c r="L715" i="2"/>
  <c r="N715" i="2" s="1"/>
  <c r="E766" i="3" l="1"/>
  <c r="F766" i="3" s="1"/>
  <c r="H765" i="3"/>
  <c r="I765" i="3" s="1"/>
  <c r="L716" i="2"/>
  <c r="N716" i="2" s="1"/>
  <c r="E767" i="3" l="1"/>
  <c r="F767" i="3" s="1"/>
  <c r="H766" i="3"/>
  <c r="I766" i="3" s="1"/>
  <c r="L717" i="2"/>
  <c r="N717" i="2" s="1"/>
  <c r="H767" i="3" l="1"/>
  <c r="I767" i="3" s="1"/>
  <c r="E768" i="3"/>
  <c r="F768" i="3" s="1"/>
  <c r="L718" i="2"/>
  <c r="N718" i="2" s="1"/>
  <c r="E769" i="3" l="1"/>
  <c r="F769" i="3" s="1"/>
  <c r="H768" i="3"/>
  <c r="I768" i="3" s="1"/>
  <c r="L719" i="2"/>
  <c r="N719" i="2" s="1"/>
  <c r="E770" i="3" l="1"/>
  <c r="F770" i="3" s="1"/>
  <c r="H769" i="3"/>
  <c r="I769" i="3" s="1"/>
  <c r="L720" i="2"/>
  <c r="N720" i="2" s="1"/>
  <c r="E771" i="3" l="1"/>
  <c r="F771" i="3" s="1"/>
  <c r="H770" i="3"/>
  <c r="I770" i="3" s="1"/>
  <c r="L721" i="2"/>
  <c r="N721" i="2" s="1"/>
  <c r="E772" i="3" l="1"/>
  <c r="F772" i="3" s="1"/>
  <c r="H771" i="3"/>
  <c r="I771" i="3" s="1"/>
  <c r="L722" i="2"/>
  <c r="N722" i="2" s="1"/>
  <c r="H772" i="3" l="1"/>
  <c r="I772" i="3" s="1"/>
  <c r="E773" i="3"/>
  <c r="F773" i="3" s="1"/>
  <c r="L723" i="2"/>
  <c r="N723" i="2" s="1"/>
  <c r="E774" i="3" l="1"/>
  <c r="F774" i="3" s="1"/>
  <c r="H773" i="3"/>
  <c r="I773" i="3" s="1"/>
  <c r="L724" i="2"/>
  <c r="N724" i="2" s="1"/>
  <c r="E775" i="3" l="1"/>
  <c r="F775" i="3" s="1"/>
  <c r="H774" i="3"/>
  <c r="I774" i="3" s="1"/>
  <c r="L725" i="2"/>
  <c r="N725" i="2" s="1"/>
  <c r="H775" i="3" l="1"/>
  <c r="I775" i="3" s="1"/>
  <c r="E776" i="3"/>
  <c r="F776" i="3" s="1"/>
  <c r="L726" i="2"/>
  <c r="N726" i="2" s="1"/>
  <c r="E777" i="3" l="1"/>
  <c r="F777" i="3" s="1"/>
  <c r="H776" i="3"/>
  <c r="I776" i="3" s="1"/>
  <c r="L727" i="2"/>
  <c r="N727" i="2" s="1"/>
  <c r="E778" i="3" l="1"/>
  <c r="F778" i="3" s="1"/>
  <c r="H777" i="3"/>
  <c r="I777" i="3" s="1"/>
  <c r="L728" i="2"/>
  <c r="N728" i="2" s="1"/>
  <c r="E779" i="3" l="1"/>
  <c r="F779" i="3" s="1"/>
  <c r="H778" i="3"/>
  <c r="I778" i="3" s="1"/>
  <c r="L729" i="2"/>
  <c r="N729" i="2" s="1"/>
  <c r="E780" i="3" l="1"/>
  <c r="F780" i="3" s="1"/>
  <c r="H779" i="3"/>
  <c r="I779" i="3" s="1"/>
  <c r="L730" i="2"/>
  <c r="N730" i="2" s="1"/>
  <c r="H780" i="3" l="1"/>
  <c r="I780" i="3" s="1"/>
  <c r="E781" i="3"/>
  <c r="F781" i="3" s="1"/>
  <c r="L731" i="2"/>
  <c r="N731" i="2" s="1"/>
  <c r="E782" i="3" l="1"/>
  <c r="F782" i="3" s="1"/>
  <c r="H781" i="3"/>
  <c r="I781" i="3" s="1"/>
  <c r="L732" i="2"/>
  <c r="N732" i="2" s="1"/>
  <c r="E783" i="3" l="1"/>
  <c r="F783" i="3" s="1"/>
  <c r="H782" i="3"/>
  <c r="I782" i="3" s="1"/>
  <c r="L733" i="2"/>
  <c r="N733" i="2" s="1"/>
  <c r="H783" i="3" l="1"/>
  <c r="I783" i="3" s="1"/>
  <c r="E784" i="3"/>
  <c r="F784" i="3" s="1"/>
  <c r="L734" i="2"/>
  <c r="N734" i="2" s="1"/>
  <c r="E785" i="3" l="1"/>
  <c r="F785" i="3" s="1"/>
  <c r="H784" i="3"/>
  <c r="I784" i="3" s="1"/>
  <c r="L735" i="2"/>
  <c r="N735" i="2" s="1"/>
  <c r="E786" i="3" l="1"/>
  <c r="F786" i="3" s="1"/>
  <c r="H785" i="3"/>
  <c r="I785" i="3" s="1"/>
  <c r="L736" i="2"/>
  <c r="N736" i="2" s="1"/>
  <c r="E787" i="3" l="1"/>
  <c r="F787" i="3" s="1"/>
  <c r="H786" i="3"/>
  <c r="I786" i="3" s="1"/>
  <c r="L737" i="2"/>
  <c r="N737" i="2" s="1"/>
  <c r="E788" i="3" l="1"/>
  <c r="F788" i="3" s="1"/>
  <c r="H787" i="3"/>
  <c r="I787" i="3" s="1"/>
  <c r="L738" i="2"/>
  <c r="N738" i="2" s="1"/>
  <c r="H788" i="3" l="1"/>
  <c r="I788" i="3" s="1"/>
  <c r="E789" i="3"/>
  <c r="F789" i="3" s="1"/>
  <c r="L739" i="2"/>
  <c r="N739" i="2" s="1"/>
  <c r="E790" i="3" l="1"/>
  <c r="F790" i="3" s="1"/>
  <c r="H789" i="3"/>
  <c r="I789" i="3" s="1"/>
  <c r="L740" i="2"/>
  <c r="N740" i="2" s="1"/>
  <c r="E791" i="3" l="1"/>
  <c r="F791" i="3" s="1"/>
  <c r="H790" i="3"/>
  <c r="I790" i="3" s="1"/>
  <c r="L741" i="2"/>
  <c r="N741" i="2" s="1"/>
  <c r="H791" i="3" l="1"/>
  <c r="I791" i="3" s="1"/>
  <c r="E792" i="3"/>
  <c r="F792" i="3" s="1"/>
  <c r="L742" i="2"/>
  <c r="N742" i="2" s="1"/>
  <c r="E793" i="3" l="1"/>
  <c r="F793" i="3" s="1"/>
  <c r="H792" i="3"/>
  <c r="I792" i="3" s="1"/>
  <c r="L743" i="2"/>
  <c r="N743" i="2" s="1"/>
  <c r="E794" i="3" l="1"/>
  <c r="F794" i="3" s="1"/>
  <c r="H793" i="3"/>
  <c r="I793" i="3" s="1"/>
  <c r="L744" i="2"/>
  <c r="N744" i="2" s="1"/>
  <c r="E795" i="3" l="1"/>
  <c r="F795" i="3" s="1"/>
  <c r="H794" i="3"/>
  <c r="I794" i="3" s="1"/>
  <c r="L745" i="2"/>
  <c r="N745" i="2" s="1"/>
  <c r="E796" i="3" l="1"/>
  <c r="F796" i="3" s="1"/>
  <c r="H795" i="3"/>
  <c r="I795" i="3" s="1"/>
  <c r="L746" i="2"/>
  <c r="N746" i="2" s="1"/>
  <c r="H796" i="3" l="1"/>
  <c r="I796" i="3" s="1"/>
  <c r="E797" i="3"/>
  <c r="F797" i="3" s="1"/>
  <c r="L747" i="2"/>
  <c r="N747" i="2" s="1"/>
  <c r="E798" i="3" l="1"/>
  <c r="F798" i="3" s="1"/>
  <c r="H797" i="3"/>
  <c r="I797" i="3" s="1"/>
  <c r="L748" i="2"/>
  <c r="N748" i="2" s="1"/>
  <c r="E799" i="3" l="1"/>
  <c r="F799" i="3" s="1"/>
  <c r="H798" i="3"/>
  <c r="I798" i="3" s="1"/>
  <c r="L749" i="2"/>
  <c r="N749" i="2" s="1"/>
  <c r="H799" i="3" l="1"/>
  <c r="I799" i="3" s="1"/>
  <c r="E800" i="3"/>
  <c r="F800" i="3" s="1"/>
  <c r="L750" i="2"/>
  <c r="N750" i="2" s="1"/>
  <c r="E801" i="3" l="1"/>
  <c r="F801" i="3" s="1"/>
  <c r="H800" i="3"/>
  <c r="I800" i="3" s="1"/>
  <c r="L751" i="2"/>
  <c r="N751" i="2" s="1"/>
  <c r="E802" i="3" l="1"/>
  <c r="F802" i="3" s="1"/>
  <c r="H801" i="3"/>
  <c r="I801" i="3" s="1"/>
  <c r="L752" i="2"/>
  <c r="N752" i="2" s="1"/>
  <c r="H802" i="3" l="1"/>
  <c r="I802" i="3" s="1"/>
  <c r="E803" i="3"/>
  <c r="F803" i="3" s="1"/>
  <c r="L753" i="2"/>
  <c r="N753" i="2" s="1"/>
  <c r="E804" i="3" l="1"/>
  <c r="F804" i="3" s="1"/>
  <c r="H803" i="3"/>
  <c r="I803" i="3" s="1"/>
  <c r="L754" i="2"/>
  <c r="N754" i="2" s="1"/>
  <c r="H804" i="3" l="1"/>
  <c r="I804" i="3" s="1"/>
  <c r="E805" i="3"/>
  <c r="F805" i="3" s="1"/>
  <c r="L755" i="2"/>
  <c r="N755" i="2" s="1"/>
  <c r="E806" i="3" l="1"/>
  <c r="F806" i="3" s="1"/>
  <c r="H805" i="3"/>
  <c r="I805" i="3" s="1"/>
  <c r="L756" i="2"/>
  <c r="N756" i="2" s="1"/>
  <c r="E807" i="3" l="1"/>
  <c r="F807" i="3" s="1"/>
  <c r="H806" i="3"/>
  <c r="I806" i="3" s="1"/>
  <c r="L757" i="2"/>
  <c r="N757" i="2" s="1"/>
  <c r="H807" i="3" l="1"/>
  <c r="I807" i="3" s="1"/>
  <c r="E808" i="3"/>
  <c r="F808" i="3" s="1"/>
  <c r="L758" i="2"/>
  <c r="N758" i="2" s="1"/>
  <c r="E809" i="3" l="1"/>
  <c r="F809" i="3" s="1"/>
  <c r="H808" i="3"/>
  <c r="I808" i="3" s="1"/>
  <c r="L759" i="2"/>
  <c r="N759" i="2" s="1"/>
  <c r="E810" i="3" l="1"/>
  <c r="F810" i="3" s="1"/>
  <c r="H809" i="3"/>
  <c r="I809" i="3" s="1"/>
  <c r="L760" i="2"/>
  <c r="N760" i="2" s="1"/>
  <c r="H810" i="3" l="1"/>
  <c r="I810" i="3" s="1"/>
  <c r="E811" i="3"/>
  <c r="F811" i="3" s="1"/>
  <c r="L761" i="2"/>
  <c r="N761" i="2" s="1"/>
  <c r="E812" i="3" l="1"/>
  <c r="F812" i="3" s="1"/>
  <c r="H811" i="3"/>
  <c r="I811" i="3" s="1"/>
  <c r="L762" i="2"/>
  <c r="N762" i="2" s="1"/>
  <c r="H812" i="3" l="1"/>
  <c r="I812" i="3" s="1"/>
  <c r="E813" i="3"/>
  <c r="F813" i="3" s="1"/>
  <c r="L763" i="2"/>
  <c r="N763" i="2" s="1"/>
  <c r="E814" i="3" l="1"/>
  <c r="F814" i="3" s="1"/>
  <c r="H813" i="3"/>
  <c r="I813" i="3" s="1"/>
  <c r="L764" i="2"/>
  <c r="N764" i="2" s="1"/>
  <c r="E815" i="3" l="1"/>
  <c r="F815" i="3" s="1"/>
  <c r="H814" i="3"/>
  <c r="I814" i="3" s="1"/>
  <c r="L765" i="2"/>
  <c r="N765" i="2" s="1"/>
  <c r="H815" i="3" l="1"/>
  <c r="I815" i="3" s="1"/>
  <c r="E816" i="3"/>
  <c r="F816" i="3" s="1"/>
  <c r="L766" i="2"/>
  <c r="N766" i="2" s="1"/>
  <c r="E817" i="3" l="1"/>
  <c r="F817" i="3" s="1"/>
  <c r="H816" i="3"/>
  <c r="I816" i="3" s="1"/>
  <c r="L767" i="2"/>
  <c r="N767" i="2" s="1"/>
  <c r="E818" i="3" l="1"/>
  <c r="F818" i="3" s="1"/>
  <c r="H817" i="3"/>
  <c r="I817" i="3" s="1"/>
  <c r="L768" i="2"/>
  <c r="N768" i="2" s="1"/>
  <c r="E819" i="3" l="1"/>
  <c r="F819" i="3" s="1"/>
  <c r="H818" i="3"/>
  <c r="I818" i="3" s="1"/>
  <c r="L769" i="2"/>
  <c r="N769" i="2" s="1"/>
  <c r="E820" i="3" l="1"/>
  <c r="F820" i="3" s="1"/>
  <c r="H819" i="3"/>
  <c r="I819" i="3" s="1"/>
  <c r="L770" i="2"/>
  <c r="N770" i="2" s="1"/>
  <c r="H820" i="3" l="1"/>
  <c r="I820" i="3" s="1"/>
  <c r="E821" i="3"/>
  <c r="F821" i="3" s="1"/>
  <c r="L771" i="2"/>
  <c r="N771" i="2" s="1"/>
  <c r="E822" i="3" l="1"/>
  <c r="F822" i="3" s="1"/>
  <c r="H821" i="3"/>
  <c r="I821" i="3" s="1"/>
  <c r="L772" i="2"/>
  <c r="N772" i="2" s="1"/>
  <c r="E823" i="3" l="1"/>
  <c r="F823" i="3" s="1"/>
  <c r="H822" i="3"/>
  <c r="I822" i="3" s="1"/>
  <c r="L773" i="2"/>
  <c r="N773" i="2" s="1"/>
  <c r="H823" i="3" l="1"/>
  <c r="I823" i="3" s="1"/>
  <c r="E824" i="3"/>
  <c r="F824" i="3" s="1"/>
  <c r="L774" i="2"/>
  <c r="N774" i="2" s="1"/>
  <c r="E825" i="3" l="1"/>
  <c r="F825" i="3" s="1"/>
  <c r="H824" i="3"/>
  <c r="I824" i="3" s="1"/>
  <c r="L775" i="2"/>
  <c r="N775" i="2" s="1"/>
  <c r="E826" i="3" l="1"/>
  <c r="F826" i="3" s="1"/>
  <c r="H825" i="3"/>
  <c r="I825" i="3" s="1"/>
  <c r="L776" i="2"/>
  <c r="N776" i="2" s="1"/>
  <c r="E827" i="3" l="1"/>
  <c r="F827" i="3" s="1"/>
  <c r="H826" i="3"/>
  <c r="I826" i="3" s="1"/>
  <c r="L777" i="2"/>
  <c r="N777" i="2" s="1"/>
  <c r="E828" i="3" l="1"/>
  <c r="F828" i="3" s="1"/>
  <c r="H827" i="3"/>
  <c r="I827" i="3" s="1"/>
  <c r="L778" i="2"/>
  <c r="N778" i="2" s="1"/>
  <c r="H828" i="3" l="1"/>
  <c r="I828" i="3" s="1"/>
  <c r="E829" i="3"/>
  <c r="F829" i="3" s="1"/>
  <c r="L779" i="2"/>
  <c r="N779" i="2" s="1"/>
  <c r="E830" i="3" l="1"/>
  <c r="F830" i="3" s="1"/>
  <c r="H829" i="3"/>
  <c r="I829" i="3" s="1"/>
  <c r="L780" i="2"/>
  <c r="N780" i="2" s="1"/>
  <c r="E831" i="3" l="1"/>
  <c r="F831" i="3" s="1"/>
  <c r="H830" i="3"/>
  <c r="I830" i="3" s="1"/>
  <c r="L781" i="2"/>
  <c r="N781" i="2" s="1"/>
  <c r="H831" i="3" l="1"/>
  <c r="I831" i="3" s="1"/>
  <c r="E832" i="3"/>
  <c r="F832" i="3" s="1"/>
  <c r="L782" i="2"/>
  <c r="N782" i="2" s="1"/>
  <c r="E833" i="3" l="1"/>
  <c r="F833" i="3" s="1"/>
  <c r="H832" i="3"/>
  <c r="I832" i="3" s="1"/>
  <c r="L783" i="2"/>
  <c r="N783" i="2" s="1"/>
  <c r="E834" i="3" l="1"/>
  <c r="F834" i="3" s="1"/>
  <c r="H833" i="3"/>
  <c r="I833" i="3" s="1"/>
  <c r="L784" i="2"/>
  <c r="N784" i="2" s="1"/>
  <c r="E835" i="3" l="1"/>
  <c r="F835" i="3" s="1"/>
  <c r="H834" i="3"/>
  <c r="I834" i="3" s="1"/>
  <c r="L785" i="2"/>
  <c r="N785" i="2" s="1"/>
  <c r="E836" i="3" l="1"/>
  <c r="F836" i="3" s="1"/>
  <c r="H835" i="3"/>
  <c r="I835" i="3" s="1"/>
  <c r="L786" i="2"/>
  <c r="N786" i="2" s="1"/>
  <c r="H836" i="3" l="1"/>
  <c r="I836" i="3" s="1"/>
  <c r="E837" i="3"/>
  <c r="F837" i="3" s="1"/>
  <c r="L787" i="2"/>
  <c r="N787" i="2" s="1"/>
  <c r="E838" i="3" l="1"/>
  <c r="F838" i="3" s="1"/>
  <c r="H837" i="3"/>
  <c r="I837" i="3" s="1"/>
  <c r="L788" i="2"/>
  <c r="N788" i="2" s="1"/>
  <c r="E839" i="3" l="1"/>
  <c r="F839" i="3" s="1"/>
  <c r="H838" i="3"/>
  <c r="I838" i="3" s="1"/>
  <c r="L789" i="2"/>
  <c r="N789" i="2" s="1"/>
  <c r="H839" i="3" l="1"/>
  <c r="I839" i="3" s="1"/>
  <c r="E840" i="3"/>
  <c r="F840" i="3" s="1"/>
  <c r="L790" i="2"/>
  <c r="N790" i="2" s="1"/>
  <c r="E841" i="3" l="1"/>
  <c r="F841" i="3" s="1"/>
  <c r="H840" i="3"/>
  <c r="I840" i="3" s="1"/>
  <c r="L791" i="2"/>
  <c r="N791" i="2" s="1"/>
  <c r="E842" i="3" l="1"/>
  <c r="F842" i="3" s="1"/>
  <c r="H841" i="3"/>
  <c r="I841" i="3" s="1"/>
  <c r="L792" i="2"/>
  <c r="N792" i="2" s="1"/>
  <c r="E843" i="3" l="1"/>
  <c r="F843" i="3" s="1"/>
  <c r="H842" i="3"/>
  <c r="I842" i="3" s="1"/>
  <c r="L793" i="2"/>
  <c r="N793" i="2" s="1"/>
  <c r="E844" i="3" l="1"/>
  <c r="F844" i="3" s="1"/>
  <c r="H843" i="3"/>
  <c r="I843" i="3" s="1"/>
  <c r="L794" i="2"/>
  <c r="N794" i="2" s="1"/>
  <c r="H844" i="3" l="1"/>
  <c r="I844" i="3" s="1"/>
  <c r="E845" i="3"/>
  <c r="F845" i="3" s="1"/>
  <c r="L795" i="2"/>
  <c r="N795" i="2" s="1"/>
  <c r="E846" i="3" l="1"/>
  <c r="F846" i="3" s="1"/>
  <c r="H845" i="3"/>
  <c r="I845" i="3" s="1"/>
  <c r="L796" i="2"/>
  <c r="N796" i="2" s="1"/>
  <c r="E847" i="3" l="1"/>
  <c r="F847" i="3" s="1"/>
  <c r="H846" i="3"/>
  <c r="I846" i="3" s="1"/>
  <c r="L797" i="2"/>
  <c r="N797" i="2" s="1"/>
  <c r="H847" i="3" l="1"/>
  <c r="I847" i="3" s="1"/>
  <c r="E848" i="3"/>
  <c r="F848" i="3" s="1"/>
  <c r="L798" i="2"/>
  <c r="N798" i="2" s="1"/>
  <c r="E849" i="3" l="1"/>
  <c r="F849" i="3" s="1"/>
  <c r="H848" i="3"/>
  <c r="I848" i="3" s="1"/>
  <c r="L799" i="2"/>
  <c r="N799" i="2" s="1"/>
  <c r="E850" i="3" l="1"/>
  <c r="F850" i="3" s="1"/>
  <c r="H849" i="3"/>
  <c r="I849" i="3" s="1"/>
  <c r="L800" i="2"/>
  <c r="N800" i="2" s="1"/>
  <c r="E851" i="3" l="1"/>
  <c r="F851" i="3" s="1"/>
  <c r="H850" i="3"/>
  <c r="I850" i="3" s="1"/>
  <c r="L801" i="2"/>
  <c r="N801" i="2" s="1"/>
  <c r="E852" i="3" l="1"/>
  <c r="F852" i="3" s="1"/>
  <c r="H851" i="3"/>
  <c r="I851" i="3" s="1"/>
  <c r="L802" i="2"/>
  <c r="N802" i="2" s="1"/>
  <c r="H852" i="3" l="1"/>
  <c r="I852" i="3" s="1"/>
  <c r="E853" i="3"/>
  <c r="F853" i="3" s="1"/>
  <c r="L803" i="2"/>
  <c r="N803" i="2" s="1"/>
  <c r="E854" i="3" l="1"/>
  <c r="F854" i="3" s="1"/>
  <c r="H853" i="3"/>
  <c r="I853" i="3" s="1"/>
  <c r="L804" i="2"/>
  <c r="N804" i="2" s="1"/>
  <c r="E855" i="3" l="1"/>
  <c r="F855" i="3" s="1"/>
  <c r="H854" i="3"/>
  <c r="I854" i="3" s="1"/>
  <c r="L805" i="2"/>
  <c r="N805" i="2" s="1"/>
  <c r="H855" i="3" l="1"/>
  <c r="I855" i="3" s="1"/>
  <c r="E856" i="3"/>
  <c r="F856" i="3" s="1"/>
  <c r="L806" i="2"/>
  <c r="N806" i="2" s="1"/>
  <c r="E857" i="3" l="1"/>
  <c r="F857" i="3" s="1"/>
  <c r="H856" i="3"/>
  <c r="I856" i="3" s="1"/>
  <c r="L807" i="2"/>
  <c r="N807" i="2" s="1"/>
  <c r="E858" i="3" l="1"/>
  <c r="F858" i="3" s="1"/>
  <c r="H857" i="3"/>
  <c r="I857" i="3" s="1"/>
  <c r="L808" i="2"/>
  <c r="N808" i="2" s="1"/>
  <c r="E859" i="3" l="1"/>
  <c r="F859" i="3" s="1"/>
  <c r="H858" i="3"/>
  <c r="I858" i="3" s="1"/>
  <c r="L809" i="2"/>
  <c r="N809" i="2" s="1"/>
  <c r="E860" i="3" l="1"/>
  <c r="F860" i="3" s="1"/>
  <c r="H859" i="3"/>
  <c r="I859" i="3" s="1"/>
  <c r="L810" i="2"/>
  <c r="N810" i="2" s="1"/>
  <c r="H860" i="3" l="1"/>
  <c r="I860" i="3" s="1"/>
  <c r="E861" i="3"/>
  <c r="F861" i="3" s="1"/>
  <c r="L811" i="2"/>
  <c r="N811" i="2" s="1"/>
  <c r="E862" i="3" l="1"/>
  <c r="F862" i="3" s="1"/>
  <c r="H861" i="3"/>
  <c r="I861" i="3" s="1"/>
  <c r="L812" i="2"/>
  <c r="N812" i="2" s="1"/>
  <c r="E863" i="3" l="1"/>
  <c r="F863" i="3" s="1"/>
  <c r="H862" i="3"/>
  <c r="I862" i="3" s="1"/>
  <c r="L813" i="2"/>
  <c r="N813" i="2" s="1"/>
  <c r="H863" i="3" l="1"/>
  <c r="I863" i="3" s="1"/>
  <c r="E864" i="3"/>
  <c r="F864" i="3" s="1"/>
  <c r="L814" i="2"/>
  <c r="N814" i="2" s="1"/>
  <c r="E865" i="3" l="1"/>
  <c r="F865" i="3" s="1"/>
  <c r="H864" i="3"/>
  <c r="I864" i="3" s="1"/>
  <c r="L815" i="2"/>
  <c r="N815" i="2" s="1"/>
  <c r="E866" i="3" l="1"/>
  <c r="F866" i="3" s="1"/>
  <c r="H865" i="3"/>
  <c r="I865" i="3" s="1"/>
  <c r="L816" i="2"/>
  <c r="N816" i="2" s="1"/>
  <c r="E867" i="3" l="1"/>
  <c r="F867" i="3" s="1"/>
  <c r="H866" i="3"/>
  <c r="I866" i="3" s="1"/>
  <c r="L817" i="2"/>
  <c r="N817" i="2" s="1"/>
  <c r="E868" i="3" l="1"/>
  <c r="F868" i="3" s="1"/>
  <c r="H867" i="3"/>
  <c r="I867" i="3" s="1"/>
  <c r="L818" i="2"/>
  <c r="N818" i="2" s="1"/>
  <c r="H868" i="3" l="1"/>
  <c r="I868" i="3" s="1"/>
  <c r="E869" i="3"/>
  <c r="F869" i="3" s="1"/>
  <c r="L819" i="2"/>
  <c r="N819" i="2" s="1"/>
  <c r="E870" i="3" l="1"/>
  <c r="F870" i="3" s="1"/>
  <c r="H869" i="3"/>
  <c r="I869" i="3" s="1"/>
  <c r="L820" i="2"/>
  <c r="N820" i="2" s="1"/>
  <c r="E871" i="3" l="1"/>
  <c r="F871" i="3" s="1"/>
  <c r="H870" i="3"/>
  <c r="I870" i="3" s="1"/>
  <c r="L821" i="2"/>
  <c r="N821" i="2" s="1"/>
  <c r="H871" i="3" l="1"/>
  <c r="I871" i="3" s="1"/>
  <c r="E872" i="3"/>
  <c r="F872" i="3" s="1"/>
  <c r="L822" i="2"/>
  <c r="N822" i="2" s="1"/>
  <c r="E873" i="3" l="1"/>
  <c r="F873" i="3" s="1"/>
  <c r="H872" i="3"/>
  <c r="I872" i="3" s="1"/>
  <c r="L823" i="2"/>
  <c r="N823" i="2" s="1"/>
  <c r="E874" i="3" l="1"/>
  <c r="F874" i="3" s="1"/>
  <c r="H873" i="3"/>
  <c r="I873" i="3" s="1"/>
  <c r="L824" i="2"/>
  <c r="N824" i="2" s="1"/>
  <c r="E875" i="3" l="1"/>
  <c r="F875" i="3" s="1"/>
  <c r="H874" i="3"/>
  <c r="I874" i="3" s="1"/>
  <c r="L825" i="2"/>
  <c r="N825" i="2" s="1"/>
  <c r="E876" i="3" l="1"/>
  <c r="F876" i="3" s="1"/>
  <c r="H875" i="3"/>
  <c r="I875" i="3" s="1"/>
  <c r="L826" i="2"/>
  <c r="N826" i="2" s="1"/>
  <c r="H876" i="3" l="1"/>
  <c r="I876" i="3" s="1"/>
  <c r="E877" i="3"/>
  <c r="F877" i="3" s="1"/>
  <c r="L827" i="2"/>
  <c r="N827" i="2" s="1"/>
  <c r="E878" i="3" l="1"/>
  <c r="F878" i="3" s="1"/>
  <c r="H877" i="3"/>
  <c r="I877" i="3" s="1"/>
  <c r="L828" i="2"/>
  <c r="N828" i="2" s="1"/>
  <c r="E879" i="3" l="1"/>
  <c r="F879" i="3" s="1"/>
  <c r="H878" i="3"/>
  <c r="I878" i="3" s="1"/>
  <c r="L829" i="2"/>
  <c r="N829" i="2" s="1"/>
  <c r="H879" i="3" l="1"/>
  <c r="I879" i="3" s="1"/>
  <c r="E880" i="3"/>
  <c r="F880" i="3" s="1"/>
  <c r="L830" i="2"/>
  <c r="N830" i="2" s="1"/>
  <c r="E881" i="3" l="1"/>
  <c r="F881" i="3" s="1"/>
  <c r="H880" i="3"/>
  <c r="I880" i="3" s="1"/>
  <c r="L831" i="2"/>
  <c r="N831" i="2" s="1"/>
  <c r="E882" i="3" l="1"/>
  <c r="F882" i="3" s="1"/>
  <c r="H881" i="3"/>
  <c r="I881" i="3" s="1"/>
  <c r="L832" i="2"/>
  <c r="N832" i="2" s="1"/>
  <c r="E883" i="3" l="1"/>
  <c r="F883" i="3" s="1"/>
  <c r="H882" i="3"/>
  <c r="I882" i="3" s="1"/>
  <c r="L833" i="2"/>
  <c r="N833" i="2" s="1"/>
  <c r="E884" i="3" l="1"/>
  <c r="F884" i="3" s="1"/>
  <c r="H883" i="3"/>
  <c r="I883" i="3" s="1"/>
  <c r="L834" i="2"/>
  <c r="N834" i="2" s="1"/>
  <c r="H884" i="3" l="1"/>
  <c r="I884" i="3" s="1"/>
  <c r="E885" i="3"/>
  <c r="F885" i="3" s="1"/>
  <c r="L835" i="2"/>
  <c r="N835" i="2" s="1"/>
  <c r="E886" i="3" l="1"/>
  <c r="F886" i="3" s="1"/>
  <c r="H885" i="3"/>
  <c r="I885" i="3" s="1"/>
  <c r="L836" i="2"/>
  <c r="N836" i="2" s="1"/>
  <c r="E887" i="3" l="1"/>
  <c r="F887" i="3" s="1"/>
  <c r="H886" i="3"/>
  <c r="I886" i="3" s="1"/>
  <c r="L837" i="2"/>
  <c r="N837" i="2" s="1"/>
  <c r="H887" i="3" l="1"/>
  <c r="I887" i="3" s="1"/>
  <c r="E888" i="3"/>
  <c r="F888" i="3" s="1"/>
  <c r="L838" i="2"/>
  <c r="N838" i="2" s="1"/>
  <c r="H888" i="3" l="1"/>
  <c r="I888" i="3" s="1"/>
  <c r="E889" i="3"/>
  <c r="F889" i="3" s="1"/>
  <c r="L839" i="2"/>
  <c r="N839" i="2" s="1"/>
  <c r="E890" i="3" l="1"/>
  <c r="F890" i="3" s="1"/>
  <c r="H889" i="3"/>
  <c r="I889" i="3" s="1"/>
  <c r="L840" i="2"/>
  <c r="N840" i="2" s="1"/>
  <c r="E891" i="3" l="1"/>
  <c r="F891" i="3" s="1"/>
  <c r="H890" i="3"/>
  <c r="I890" i="3" s="1"/>
  <c r="L841" i="2"/>
  <c r="N841" i="2" s="1"/>
  <c r="E892" i="3" l="1"/>
  <c r="F892" i="3" s="1"/>
  <c r="H891" i="3"/>
  <c r="I891" i="3" s="1"/>
  <c r="L842" i="2"/>
  <c r="N842" i="2" s="1"/>
  <c r="H892" i="3" l="1"/>
  <c r="I892" i="3" s="1"/>
  <c r="E893" i="3"/>
  <c r="F893" i="3" s="1"/>
  <c r="L843" i="2"/>
  <c r="N843" i="2" s="1"/>
  <c r="H893" i="3" l="1"/>
  <c r="I893" i="3" s="1"/>
  <c r="E894" i="3"/>
  <c r="F894" i="3" s="1"/>
  <c r="L844" i="2"/>
  <c r="N844" i="2" s="1"/>
  <c r="E895" i="3" l="1"/>
  <c r="F895" i="3" s="1"/>
  <c r="H894" i="3"/>
  <c r="I894" i="3" s="1"/>
  <c r="L845" i="2"/>
  <c r="N845" i="2" s="1"/>
  <c r="E896" i="3" l="1"/>
  <c r="F896" i="3" s="1"/>
  <c r="H895" i="3"/>
  <c r="I895" i="3" s="1"/>
  <c r="L846" i="2"/>
  <c r="N846" i="2" s="1"/>
  <c r="H896" i="3" l="1"/>
  <c r="I896" i="3" s="1"/>
  <c r="E897" i="3"/>
  <c r="F897" i="3" s="1"/>
  <c r="L847" i="2"/>
  <c r="N847" i="2" s="1"/>
  <c r="E898" i="3" l="1"/>
  <c r="F898" i="3" s="1"/>
  <c r="H897" i="3"/>
  <c r="I897" i="3" s="1"/>
  <c r="L848" i="2"/>
  <c r="N848" i="2" s="1"/>
  <c r="E899" i="3" l="1"/>
  <c r="F899" i="3" s="1"/>
  <c r="H898" i="3"/>
  <c r="I898" i="3" s="1"/>
  <c r="L849" i="2"/>
  <c r="N849" i="2" s="1"/>
  <c r="E900" i="3" l="1"/>
  <c r="F900" i="3" s="1"/>
  <c r="H899" i="3"/>
  <c r="I899" i="3" s="1"/>
  <c r="L850" i="2"/>
  <c r="N850" i="2" s="1"/>
  <c r="H900" i="3" l="1"/>
  <c r="I900" i="3" s="1"/>
  <c r="E901" i="3"/>
  <c r="F901" i="3" s="1"/>
  <c r="L851" i="2"/>
  <c r="N851" i="2" s="1"/>
  <c r="H901" i="3" l="1"/>
  <c r="I901" i="3" s="1"/>
  <c r="E902" i="3"/>
  <c r="F902" i="3" s="1"/>
  <c r="L852" i="2"/>
  <c r="N852" i="2" s="1"/>
  <c r="E903" i="3" l="1"/>
  <c r="F903" i="3" s="1"/>
  <c r="H902" i="3"/>
  <c r="I902" i="3" s="1"/>
  <c r="L853" i="2"/>
  <c r="N853" i="2" s="1"/>
  <c r="E904" i="3" l="1"/>
  <c r="F904" i="3" s="1"/>
  <c r="H903" i="3"/>
  <c r="I903" i="3" s="1"/>
  <c r="L854" i="2"/>
  <c r="N854" i="2" s="1"/>
  <c r="H904" i="3" l="1"/>
  <c r="I904" i="3" s="1"/>
  <c r="E905" i="3"/>
  <c r="F905" i="3" s="1"/>
  <c r="L855" i="2"/>
  <c r="N855" i="2" s="1"/>
  <c r="E906" i="3" l="1"/>
  <c r="F906" i="3" s="1"/>
  <c r="H905" i="3"/>
  <c r="I905" i="3" s="1"/>
  <c r="L856" i="2"/>
  <c r="N856" i="2" s="1"/>
  <c r="E907" i="3" l="1"/>
  <c r="F907" i="3" s="1"/>
  <c r="H906" i="3"/>
  <c r="I906" i="3" s="1"/>
  <c r="L857" i="2"/>
  <c r="N857" i="2" s="1"/>
  <c r="E908" i="3" l="1"/>
  <c r="F908" i="3" s="1"/>
  <c r="H907" i="3"/>
  <c r="I907" i="3" s="1"/>
  <c r="L858" i="2"/>
  <c r="N858" i="2" s="1"/>
  <c r="H908" i="3" l="1"/>
  <c r="I908" i="3" s="1"/>
  <c r="E909" i="3"/>
  <c r="F909" i="3" s="1"/>
  <c r="L859" i="2"/>
  <c r="N859" i="2" s="1"/>
  <c r="H909" i="3" l="1"/>
  <c r="I909" i="3" s="1"/>
  <c r="E910" i="3"/>
  <c r="F910" i="3" s="1"/>
  <c r="L860" i="2"/>
  <c r="N860" i="2" s="1"/>
  <c r="E911" i="3" l="1"/>
  <c r="F911" i="3" s="1"/>
  <c r="H910" i="3"/>
  <c r="I910" i="3" s="1"/>
  <c r="L861" i="2"/>
  <c r="N861" i="2" s="1"/>
  <c r="E912" i="3" l="1"/>
  <c r="F912" i="3" s="1"/>
  <c r="H911" i="3"/>
  <c r="I911" i="3" s="1"/>
  <c r="L862" i="2"/>
  <c r="N862" i="2" s="1"/>
  <c r="H912" i="3" l="1"/>
  <c r="I912" i="3" s="1"/>
  <c r="E913" i="3"/>
  <c r="F913" i="3" s="1"/>
  <c r="L863" i="2"/>
  <c r="N863" i="2" s="1"/>
  <c r="E914" i="3" l="1"/>
  <c r="F914" i="3" s="1"/>
  <c r="H913" i="3"/>
  <c r="I913" i="3" s="1"/>
  <c r="L864" i="2"/>
  <c r="N864" i="2" s="1"/>
  <c r="E915" i="3" l="1"/>
  <c r="F915" i="3" s="1"/>
  <c r="H914" i="3"/>
  <c r="I914" i="3" s="1"/>
  <c r="L865" i="2"/>
  <c r="N865" i="2" s="1"/>
  <c r="E916" i="3" l="1"/>
  <c r="F916" i="3" s="1"/>
  <c r="H915" i="3"/>
  <c r="I915" i="3" s="1"/>
  <c r="L866" i="2"/>
  <c r="N866" i="2" s="1"/>
  <c r="H916" i="3" l="1"/>
  <c r="I916" i="3" s="1"/>
  <c r="E917" i="3"/>
  <c r="F917" i="3" s="1"/>
  <c r="L867" i="2"/>
  <c r="N867" i="2" s="1"/>
  <c r="H917" i="3" l="1"/>
  <c r="I917" i="3" s="1"/>
  <c r="E918" i="3"/>
  <c r="F918" i="3" s="1"/>
  <c r="L868" i="2"/>
  <c r="N868" i="2" s="1"/>
  <c r="E919" i="3" l="1"/>
  <c r="F919" i="3" s="1"/>
  <c r="H918" i="3"/>
  <c r="I918" i="3" s="1"/>
  <c r="L869" i="2"/>
  <c r="N869" i="2" s="1"/>
  <c r="E920" i="3" l="1"/>
  <c r="F920" i="3" s="1"/>
  <c r="H919" i="3"/>
  <c r="I919" i="3" s="1"/>
  <c r="L870" i="2"/>
  <c r="N870" i="2" s="1"/>
  <c r="H920" i="3" l="1"/>
  <c r="I920" i="3" s="1"/>
  <c r="E921" i="3"/>
  <c r="F921" i="3" s="1"/>
  <c r="L871" i="2"/>
  <c r="N871" i="2" s="1"/>
  <c r="E922" i="3" l="1"/>
  <c r="F922" i="3" s="1"/>
  <c r="H921" i="3"/>
  <c r="I921" i="3" s="1"/>
  <c r="L872" i="2"/>
  <c r="N872" i="2" s="1"/>
  <c r="E923" i="3" l="1"/>
  <c r="F923" i="3" s="1"/>
  <c r="H922" i="3"/>
  <c r="I922" i="3" s="1"/>
  <c r="L873" i="2"/>
  <c r="N873" i="2" s="1"/>
  <c r="E924" i="3" l="1"/>
  <c r="F924" i="3" s="1"/>
  <c r="H923" i="3"/>
  <c r="I923" i="3" s="1"/>
  <c r="L874" i="2"/>
  <c r="N874" i="2" s="1"/>
  <c r="H924" i="3" l="1"/>
  <c r="I924" i="3" s="1"/>
  <c r="E925" i="3"/>
  <c r="F925" i="3" s="1"/>
  <c r="L875" i="2"/>
  <c r="N875" i="2" s="1"/>
  <c r="H925" i="3" l="1"/>
  <c r="I925" i="3" s="1"/>
  <c r="E926" i="3"/>
  <c r="F926" i="3" s="1"/>
  <c r="L876" i="2"/>
  <c r="N876" i="2" s="1"/>
  <c r="E927" i="3" l="1"/>
  <c r="F927" i="3" s="1"/>
  <c r="H926" i="3"/>
  <c r="I926" i="3" s="1"/>
  <c r="L877" i="2"/>
  <c r="N877" i="2" s="1"/>
  <c r="E928" i="3" l="1"/>
  <c r="F928" i="3" s="1"/>
  <c r="H927" i="3"/>
  <c r="I927" i="3" s="1"/>
  <c r="L878" i="2"/>
  <c r="N878" i="2" s="1"/>
  <c r="H928" i="3" l="1"/>
  <c r="I928" i="3" s="1"/>
  <c r="E929" i="3"/>
  <c r="F929" i="3" s="1"/>
  <c r="L879" i="2"/>
  <c r="N879" i="2" s="1"/>
  <c r="E930" i="3" l="1"/>
  <c r="F930" i="3" s="1"/>
  <c r="H929" i="3"/>
  <c r="I929" i="3" s="1"/>
  <c r="L880" i="2"/>
  <c r="N880" i="2" s="1"/>
  <c r="E931" i="3" l="1"/>
  <c r="F931" i="3" s="1"/>
  <c r="H930" i="3"/>
  <c r="I930" i="3" s="1"/>
  <c r="L881" i="2"/>
  <c r="N881" i="2" s="1"/>
  <c r="E932" i="3" l="1"/>
  <c r="F932" i="3" s="1"/>
  <c r="H931" i="3"/>
  <c r="I931" i="3" s="1"/>
  <c r="L882" i="2"/>
  <c r="N882" i="2" s="1"/>
  <c r="H932" i="3" l="1"/>
  <c r="I932" i="3" s="1"/>
  <c r="E933" i="3"/>
  <c r="F933" i="3" s="1"/>
  <c r="L883" i="2"/>
  <c r="N883" i="2" s="1"/>
  <c r="H933" i="3" l="1"/>
  <c r="I933" i="3" s="1"/>
  <c r="E934" i="3"/>
  <c r="F934" i="3" s="1"/>
  <c r="L884" i="2"/>
  <c r="N884" i="2" s="1"/>
  <c r="E935" i="3" l="1"/>
  <c r="F935" i="3" s="1"/>
  <c r="H934" i="3"/>
  <c r="I934" i="3" s="1"/>
  <c r="L885" i="2"/>
  <c r="N885" i="2" s="1"/>
  <c r="E936" i="3" l="1"/>
  <c r="F936" i="3" s="1"/>
  <c r="H935" i="3"/>
  <c r="I935" i="3" s="1"/>
  <c r="L886" i="2"/>
  <c r="N886" i="2" s="1"/>
  <c r="H936" i="3" l="1"/>
  <c r="I936" i="3" s="1"/>
  <c r="E937" i="3"/>
  <c r="F937" i="3" s="1"/>
  <c r="L887" i="2"/>
  <c r="N887" i="2" s="1"/>
  <c r="E938" i="3" l="1"/>
  <c r="F938" i="3" s="1"/>
  <c r="H937" i="3"/>
  <c r="I937" i="3" s="1"/>
  <c r="L888" i="2"/>
  <c r="N888" i="2" s="1"/>
  <c r="E939" i="3" l="1"/>
  <c r="F939" i="3" s="1"/>
  <c r="H938" i="3"/>
  <c r="I938" i="3" s="1"/>
  <c r="L889" i="2"/>
  <c r="N889" i="2" s="1"/>
  <c r="E940" i="3" l="1"/>
  <c r="F940" i="3" s="1"/>
  <c r="H939" i="3"/>
  <c r="I939" i="3" s="1"/>
  <c r="L890" i="2"/>
  <c r="N890" i="2" s="1"/>
  <c r="H940" i="3" l="1"/>
  <c r="I940" i="3" s="1"/>
  <c r="E941" i="3"/>
  <c r="F941" i="3" s="1"/>
  <c r="L891" i="2"/>
  <c r="N891" i="2" s="1"/>
  <c r="H941" i="3" l="1"/>
  <c r="I941" i="3" s="1"/>
  <c r="E942" i="3"/>
  <c r="F942" i="3" s="1"/>
  <c r="L892" i="2"/>
  <c r="N892" i="2" s="1"/>
  <c r="E943" i="3" l="1"/>
  <c r="F943" i="3" s="1"/>
  <c r="H942" i="3"/>
  <c r="I942" i="3" s="1"/>
  <c r="L893" i="2"/>
  <c r="N893" i="2" s="1"/>
  <c r="E944" i="3" l="1"/>
  <c r="F944" i="3" s="1"/>
  <c r="H943" i="3"/>
  <c r="I943" i="3" s="1"/>
  <c r="L894" i="2"/>
  <c r="N894" i="2" s="1"/>
  <c r="H944" i="3" l="1"/>
  <c r="I944" i="3" s="1"/>
  <c r="E945" i="3"/>
  <c r="F945" i="3" s="1"/>
  <c r="L895" i="2"/>
  <c r="N895" i="2" s="1"/>
  <c r="E946" i="3" l="1"/>
  <c r="F946" i="3" s="1"/>
  <c r="H945" i="3"/>
  <c r="I945" i="3" s="1"/>
  <c r="L896" i="2"/>
  <c r="N896" i="2" s="1"/>
  <c r="E947" i="3" l="1"/>
  <c r="F947" i="3" s="1"/>
  <c r="H946" i="3"/>
  <c r="I946" i="3" s="1"/>
  <c r="L897" i="2"/>
  <c r="N897" i="2" s="1"/>
  <c r="E948" i="3" l="1"/>
  <c r="F948" i="3" s="1"/>
  <c r="H947" i="3"/>
  <c r="I947" i="3" s="1"/>
  <c r="L898" i="2"/>
  <c r="N898" i="2" s="1"/>
  <c r="H948" i="3" l="1"/>
  <c r="I948" i="3" s="1"/>
  <c r="E949" i="3"/>
  <c r="F949" i="3" s="1"/>
  <c r="L899" i="2"/>
  <c r="N899" i="2" s="1"/>
  <c r="H949" i="3" l="1"/>
  <c r="I949" i="3" s="1"/>
  <c r="E950" i="3"/>
  <c r="F950" i="3" s="1"/>
  <c r="L900" i="2"/>
  <c r="N900" i="2" s="1"/>
  <c r="E951" i="3" l="1"/>
  <c r="F951" i="3" s="1"/>
  <c r="H950" i="3"/>
  <c r="I950" i="3" s="1"/>
  <c r="L901" i="2"/>
  <c r="N901" i="2" s="1"/>
  <c r="E952" i="3" l="1"/>
  <c r="F952" i="3" s="1"/>
  <c r="H951" i="3"/>
  <c r="I951" i="3" s="1"/>
  <c r="L902" i="2"/>
  <c r="N902" i="2" s="1"/>
  <c r="H952" i="3" l="1"/>
  <c r="I952" i="3" s="1"/>
  <c r="E953" i="3"/>
  <c r="F953" i="3" s="1"/>
  <c r="L903" i="2"/>
  <c r="N903" i="2" s="1"/>
  <c r="E954" i="3" l="1"/>
  <c r="F954" i="3" s="1"/>
  <c r="H953" i="3"/>
  <c r="I953" i="3" s="1"/>
  <c r="L904" i="2"/>
  <c r="N904" i="2" s="1"/>
  <c r="E955" i="3" l="1"/>
  <c r="F955" i="3" s="1"/>
  <c r="H954" i="3"/>
  <c r="I954" i="3" s="1"/>
  <c r="L905" i="2"/>
  <c r="N905" i="2" s="1"/>
  <c r="E956" i="3" l="1"/>
  <c r="F956" i="3" s="1"/>
  <c r="H955" i="3"/>
  <c r="I955" i="3" s="1"/>
  <c r="L906" i="2"/>
  <c r="N906" i="2" s="1"/>
  <c r="H956" i="3" l="1"/>
  <c r="I956" i="3" s="1"/>
  <c r="E957" i="3"/>
  <c r="F957" i="3" s="1"/>
  <c r="L907" i="2"/>
  <c r="N907" i="2" s="1"/>
  <c r="H957" i="3" l="1"/>
  <c r="I957" i="3" s="1"/>
  <c r="E958" i="3"/>
  <c r="F958" i="3" s="1"/>
  <c r="L908" i="2"/>
  <c r="N908" i="2" s="1"/>
  <c r="E959" i="3" l="1"/>
  <c r="F959" i="3" s="1"/>
  <c r="H958" i="3"/>
  <c r="I958" i="3" s="1"/>
  <c r="L909" i="2"/>
  <c r="N909" i="2" s="1"/>
  <c r="E960" i="3" l="1"/>
  <c r="F960" i="3" s="1"/>
  <c r="H959" i="3"/>
  <c r="I959" i="3" s="1"/>
  <c r="L910" i="2"/>
  <c r="N910" i="2" s="1"/>
  <c r="E961" i="3" l="1"/>
  <c r="F961" i="3" s="1"/>
  <c r="H960" i="3"/>
  <c r="I960" i="3" s="1"/>
  <c r="L911" i="2"/>
  <c r="N911" i="2" s="1"/>
  <c r="H961" i="3" l="1"/>
  <c r="I961" i="3" s="1"/>
  <c r="E962" i="3"/>
  <c r="F962" i="3" s="1"/>
  <c r="L912" i="2"/>
  <c r="N912" i="2" s="1"/>
  <c r="H962" i="3" l="1"/>
  <c r="I962" i="3" s="1"/>
  <c r="E963" i="3"/>
  <c r="F963" i="3" s="1"/>
  <c r="L913" i="2"/>
  <c r="N913" i="2" s="1"/>
  <c r="E964" i="3" l="1"/>
  <c r="F964" i="3" s="1"/>
  <c r="H963" i="3"/>
  <c r="I963" i="3" s="1"/>
  <c r="L914" i="2"/>
  <c r="N914" i="2" s="1"/>
  <c r="E965" i="3" l="1"/>
  <c r="F965" i="3" s="1"/>
  <c r="H964" i="3"/>
  <c r="I964" i="3" s="1"/>
  <c r="L915" i="2"/>
  <c r="N915" i="2" s="1"/>
  <c r="H965" i="3" l="1"/>
  <c r="I965" i="3" s="1"/>
  <c r="E966" i="3"/>
  <c r="F966" i="3" s="1"/>
  <c r="L916" i="2"/>
  <c r="N916" i="2" s="1"/>
  <c r="E967" i="3" l="1"/>
  <c r="F967" i="3" s="1"/>
  <c r="H966" i="3"/>
  <c r="I966" i="3" s="1"/>
  <c r="L917" i="2"/>
  <c r="N917" i="2" s="1"/>
  <c r="E968" i="3" l="1"/>
  <c r="F968" i="3" s="1"/>
  <c r="H967" i="3"/>
  <c r="I967" i="3" s="1"/>
  <c r="L918" i="2"/>
  <c r="N918" i="2" s="1"/>
  <c r="E969" i="3" l="1"/>
  <c r="F969" i="3" s="1"/>
  <c r="H968" i="3"/>
  <c r="I968" i="3" s="1"/>
  <c r="L919" i="2"/>
  <c r="N919" i="2" s="1"/>
  <c r="H969" i="3" l="1"/>
  <c r="I969" i="3" s="1"/>
  <c r="E970" i="3"/>
  <c r="F970" i="3" s="1"/>
  <c r="L920" i="2"/>
  <c r="N920" i="2" s="1"/>
  <c r="H970" i="3" l="1"/>
  <c r="I970" i="3" s="1"/>
  <c r="E971" i="3"/>
  <c r="F971" i="3" s="1"/>
  <c r="L921" i="2"/>
  <c r="N921" i="2" s="1"/>
  <c r="E972" i="3" l="1"/>
  <c r="F972" i="3" s="1"/>
  <c r="H971" i="3"/>
  <c r="I971" i="3" s="1"/>
  <c r="L922" i="2"/>
  <c r="N922" i="2" s="1"/>
  <c r="E973" i="3" l="1"/>
  <c r="F973" i="3" s="1"/>
  <c r="H972" i="3"/>
  <c r="I972" i="3" s="1"/>
  <c r="L923" i="2"/>
  <c r="N923" i="2" s="1"/>
  <c r="H973" i="3" l="1"/>
  <c r="I973" i="3" s="1"/>
  <c r="E974" i="3"/>
  <c r="F974" i="3" s="1"/>
  <c r="L924" i="2"/>
  <c r="N924" i="2" s="1"/>
  <c r="E975" i="3" l="1"/>
  <c r="F975" i="3" s="1"/>
  <c r="H974" i="3"/>
  <c r="I974" i="3" s="1"/>
  <c r="L925" i="2"/>
  <c r="N925" i="2" s="1"/>
  <c r="E976" i="3" l="1"/>
  <c r="F976" i="3" s="1"/>
  <c r="H975" i="3"/>
  <c r="I975" i="3" s="1"/>
  <c r="L926" i="2"/>
  <c r="N926" i="2" s="1"/>
  <c r="E977" i="3" l="1"/>
  <c r="F977" i="3" s="1"/>
  <c r="H976" i="3"/>
  <c r="I976" i="3" s="1"/>
  <c r="L927" i="2"/>
  <c r="N927" i="2" s="1"/>
  <c r="H977" i="3" l="1"/>
  <c r="I977" i="3" s="1"/>
  <c r="E978" i="3"/>
  <c r="F978" i="3" s="1"/>
  <c r="L928" i="2"/>
  <c r="N928" i="2" s="1"/>
  <c r="H978" i="3" l="1"/>
  <c r="I978" i="3" s="1"/>
  <c r="E979" i="3"/>
  <c r="F979" i="3" s="1"/>
  <c r="L929" i="2"/>
  <c r="N929" i="2" s="1"/>
  <c r="E980" i="3" l="1"/>
  <c r="F980" i="3" s="1"/>
  <c r="H979" i="3"/>
  <c r="I979" i="3" s="1"/>
  <c r="L930" i="2"/>
  <c r="N930" i="2" s="1"/>
  <c r="E981" i="3" l="1"/>
  <c r="F981" i="3" s="1"/>
  <c r="H980" i="3"/>
  <c r="I980" i="3" s="1"/>
  <c r="L931" i="2"/>
  <c r="N931" i="2" s="1"/>
  <c r="H981" i="3" l="1"/>
  <c r="I981" i="3" s="1"/>
  <c r="E982" i="3"/>
  <c r="F982" i="3" s="1"/>
  <c r="L932" i="2"/>
  <c r="N932" i="2" s="1"/>
  <c r="E983" i="3" l="1"/>
  <c r="F983" i="3" s="1"/>
  <c r="H982" i="3"/>
  <c r="I982" i="3" s="1"/>
  <c r="L933" i="2"/>
  <c r="N933" i="2" s="1"/>
  <c r="E984" i="3" l="1"/>
  <c r="F984" i="3" s="1"/>
  <c r="H983" i="3"/>
  <c r="I983" i="3" s="1"/>
  <c r="L934" i="2"/>
  <c r="N934" i="2" s="1"/>
  <c r="E985" i="3" l="1"/>
  <c r="F985" i="3" s="1"/>
  <c r="H984" i="3"/>
  <c r="I984" i="3" s="1"/>
  <c r="L935" i="2"/>
  <c r="N935" i="2" s="1"/>
  <c r="H985" i="3" l="1"/>
  <c r="I985" i="3" s="1"/>
  <c r="E986" i="3"/>
  <c r="F986" i="3" s="1"/>
  <c r="L936" i="2"/>
  <c r="N936" i="2" s="1"/>
  <c r="H986" i="3" l="1"/>
  <c r="I986" i="3" s="1"/>
  <c r="E987" i="3"/>
  <c r="F987" i="3" s="1"/>
  <c r="L937" i="2"/>
  <c r="N937" i="2" s="1"/>
  <c r="E988" i="3" l="1"/>
  <c r="F988" i="3" s="1"/>
  <c r="H987" i="3"/>
  <c r="I987" i="3" s="1"/>
  <c r="L938" i="2"/>
  <c r="N938" i="2" s="1"/>
  <c r="E989" i="3" l="1"/>
  <c r="F989" i="3" s="1"/>
  <c r="H988" i="3"/>
  <c r="I988" i="3" s="1"/>
  <c r="L939" i="2"/>
  <c r="N939" i="2" s="1"/>
  <c r="H989" i="3" l="1"/>
  <c r="I989" i="3" s="1"/>
  <c r="E990" i="3"/>
  <c r="F990" i="3" s="1"/>
  <c r="L940" i="2"/>
  <c r="N940" i="2" s="1"/>
  <c r="E991" i="3" l="1"/>
  <c r="F991" i="3" s="1"/>
  <c r="H990" i="3"/>
  <c r="I990" i="3" s="1"/>
  <c r="L941" i="2"/>
  <c r="N941" i="2" s="1"/>
  <c r="E992" i="3" l="1"/>
  <c r="F992" i="3" s="1"/>
  <c r="H991" i="3"/>
  <c r="I991" i="3" s="1"/>
  <c r="L942" i="2"/>
  <c r="N942" i="2" s="1"/>
  <c r="E993" i="3" l="1"/>
  <c r="F993" i="3" s="1"/>
  <c r="H992" i="3"/>
  <c r="I992" i="3" s="1"/>
  <c r="L943" i="2"/>
  <c r="N943" i="2" s="1"/>
  <c r="E994" i="3" l="1"/>
  <c r="F994" i="3" s="1"/>
  <c r="H993" i="3"/>
  <c r="I993" i="3" s="1"/>
  <c r="L944" i="2"/>
  <c r="N944" i="2" s="1"/>
  <c r="H994" i="3" l="1"/>
  <c r="I994" i="3" s="1"/>
  <c r="E995" i="3"/>
  <c r="F995" i="3" s="1"/>
  <c r="L945" i="2"/>
  <c r="N945" i="2" s="1"/>
  <c r="E996" i="3" l="1"/>
  <c r="F996" i="3" s="1"/>
  <c r="H995" i="3"/>
  <c r="I995" i="3" s="1"/>
  <c r="L946" i="2"/>
  <c r="N946" i="2" s="1"/>
  <c r="E997" i="3" l="1"/>
  <c r="F997" i="3" s="1"/>
  <c r="H996" i="3"/>
  <c r="I996" i="3" s="1"/>
  <c r="L947" i="2"/>
  <c r="N947" i="2" s="1"/>
  <c r="E998" i="3" l="1"/>
  <c r="F998" i="3" s="1"/>
  <c r="H997" i="3"/>
  <c r="I997" i="3" s="1"/>
  <c r="L948" i="2"/>
  <c r="N948" i="2" s="1"/>
  <c r="H998" i="3" l="1"/>
  <c r="I998" i="3" s="1"/>
  <c r="E999" i="3"/>
  <c r="F999" i="3" s="1"/>
  <c r="L949" i="2"/>
  <c r="N949" i="2" s="1"/>
  <c r="H999" i="3" l="1"/>
  <c r="I999" i="3" s="1"/>
  <c r="E1000" i="3"/>
  <c r="F1000" i="3" s="1"/>
  <c r="L950" i="2"/>
  <c r="N950" i="2" s="1"/>
  <c r="E1001" i="3" l="1"/>
  <c r="F1001" i="3" s="1"/>
  <c r="H1000" i="3"/>
  <c r="I1000" i="3" s="1"/>
  <c r="L951" i="2"/>
  <c r="N951" i="2" s="1"/>
  <c r="E1002" i="3" l="1"/>
  <c r="F1002" i="3" s="1"/>
  <c r="H1001" i="3"/>
  <c r="I1001" i="3" s="1"/>
  <c r="L952" i="2"/>
  <c r="N952" i="2" s="1"/>
  <c r="H1002" i="3" l="1"/>
  <c r="I1002" i="3" s="1"/>
  <c r="E1003" i="3"/>
  <c r="F1003" i="3" s="1"/>
  <c r="L953" i="2"/>
  <c r="N953" i="2" s="1"/>
  <c r="E1004" i="3" l="1"/>
  <c r="F1004" i="3" s="1"/>
  <c r="H1003" i="3"/>
  <c r="I1003" i="3" s="1"/>
  <c r="L954" i="2"/>
  <c r="N954" i="2" s="1"/>
  <c r="E1005" i="3" l="1"/>
  <c r="F1005" i="3" s="1"/>
  <c r="H1004" i="3"/>
  <c r="I1004" i="3" s="1"/>
  <c r="L955" i="2"/>
  <c r="N955" i="2" s="1"/>
  <c r="E1006" i="3" l="1"/>
  <c r="F1006" i="3" s="1"/>
  <c r="H1005" i="3"/>
  <c r="I1005" i="3" s="1"/>
  <c r="L956" i="2"/>
  <c r="N956" i="2" s="1"/>
  <c r="H1006" i="3" l="1"/>
  <c r="I1006" i="3" s="1"/>
  <c r="E1007" i="3"/>
  <c r="F1007" i="3" s="1"/>
  <c r="L957" i="2"/>
  <c r="N957" i="2" s="1"/>
  <c r="H1007" i="3" l="1"/>
  <c r="I1007" i="3" s="1"/>
  <c r="E1008" i="3"/>
  <c r="F1008" i="3" s="1"/>
  <c r="L958" i="2"/>
  <c r="N958" i="2" s="1"/>
  <c r="E1009" i="3" l="1"/>
  <c r="F1009" i="3" s="1"/>
  <c r="H1008" i="3"/>
  <c r="I1008" i="3" s="1"/>
  <c r="L959" i="2"/>
  <c r="N959" i="2" s="1"/>
  <c r="E1010" i="3" l="1"/>
  <c r="F1010" i="3" s="1"/>
  <c r="H1009" i="3"/>
  <c r="I1009" i="3" s="1"/>
  <c r="L960" i="2"/>
  <c r="N960" i="2" s="1"/>
  <c r="H1010" i="3" l="1"/>
  <c r="I1010" i="3" s="1"/>
  <c r="E1011" i="3"/>
  <c r="F1011" i="3" s="1"/>
  <c r="L961" i="2"/>
  <c r="N961" i="2" s="1"/>
  <c r="E1012" i="3" l="1"/>
  <c r="F1012" i="3" s="1"/>
  <c r="H1011" i="3"/>
  <c r="I1011" i="3" s="1"/>
  <c r="L962" i="2"/>
  <c r="N962" i="2" s="1"/>
  <c r="E1013" i="3" l="1"/>
  <c r="F1013" i="3" s="1"/>
  <c r="H1012" i="3"/>
  <c r="I1012" i="3" s="1"/>
  <c r="L963" i="2"/>
  <c r="N963" i="2" s="1"/>
  <c r="E1014" i="3" l="1"/>
  <c r="F1014" i="3" s="1"/>
  <c r="H1013" i="3"/>
  <c r="I1013" i="3" s="1"/>
  <c r="L964" i="2"/>
  <c r="N964" i="2" s="1"/>
  <c r="H1014" i="3" l="1"/>
  <c r="I1014" i="3" s="1"/>
  <c r="E1015" i="3"/>
  <c r="F1015" i="3" s="1"/>
  <c r="L965" i="2"/>
  <c r="N965" i="2" s="1"/>
  <c r="H1015" i="3" l="1"/>
  <c r="I1015" i="3" s="1"/>
  <c r="E1016" i="3"/>
  <c r="F1016" i="3" s="1"/>
  <c r="L966" i="2"/>
  <c r="N966" i="2" s="1"/>
  <c r="E1017" i="3" l="1"/>
  <c r="F1017" i="3" s="1"/>
  <c r="H1016" i="3"/>
  <c r="I1016" i="3" s="1"/>
  <c r="L967" i="2"/>
  <c r="N967" i="2" s="1"/>
  <c r="E1018" i="3" l="1"/>
  <c r="F1018" i="3" s="1"/>
  <c r="H1017" i="3"/>
  <c r="I1017" i="3" s="1"/>
  <c r="L968" i="2"/>
  <c r="N968" i="2" s="1"/>
  <c r="H1018" i="3" l="1"/>
  <c r="I1018" i="3" s="1"/>
  <c r="E1019" i="3"/>
  <c r="F1019" i="3" s="1"/>
  <c r="L969" i="2"/>
  <c r="N969" i="2" s="1"/>
  <c r="E1020" i="3" l="1"/>
  <c r="F1020" i="3" s="1"/>
  <c r="H1019" i="3"/>
  <c r="I1019" i="3" s="1"/>
  <c r="L970" i="2"/>
  <c r="N970" i="2" s="1"/>
  <c r="E1021" i="3" l="1"/>
  <c r="F1021" i="3" s="1"/>
  <c r="H1020" i="3"/>
  <c r="I1020" i="3" s="1"/>
  <c r="L971" i="2"/>
  <c r="N971" i="2" s="1"/>
  <c r="E1022" i="3" l="1"/>
  <c r="F1022" i="3" s="1"/>
  <c r="H1021" i="3"/>
  <c r="I1021" i="3" s="1"/>
  <c r="L972" i="2"/>
  <c r="N972" i="2" s="1"/>
  <c r="H1022" i="3" l="1"/>
  <c r="I1022" i="3" s="1"/>
  <c r="E1023" i="3"/>
  <c r="F1023" i="3" s="1"/>
  <c r="L973" i="2"/>
  <c r="N973" i="2" s="1"/>
  <c r="H1023" i="3" l="1"/>
  <c r="I1023" i="3" s="1"/>
  <c r="E1024" i="3"/>
  <c r="F1024" i="3" s="1"/>
  <c r="L974" i="2"/>
  <c r="N974" i="2" s="1"/>
  <c r="E1025" i="3" l="1"/>
  <c r="F1025" i="3" s="1"/>
  <c r="H1024" i="3"/>
  <c r="I1024" i="3" s="1"/>
  <c r="L975" i="2"/>
  <c r="N975" i="2" s="1"/>
  <c r="E1026" i="3" l="1"/>
  <c r="F1026" i="3" s="1"/>
  <c r="H1025" i="3"/>
  <c r="I1025" i="3" s="1"/>
  <c r="L976" i="2"/>
  <c r="N976" i="2" s="1"/>
  <c r="H1026" i="3" l="1"/>
  <c r="I1026" i="3" s="1"/>
  <c r="E1027" i="3"/>
  <c r="F1027" i="3" s="1"/>
  <c r="L977" i="2"/>
  <c r="N977" i="2" s="1"/>
  <c r="E1028" i="3" l="1"/>
  <c r="F1028" i="3" s="1"/>
  <c r="H1027" i="3"/>
  <c r="I1027" i="3" s="1"/>
  <c r="L978" i="2"/>
  <c r="N978" i="2" s="1"/>
  <c r="E1029" i="3" l="1"/>
  <c r="F1029" i="3" s="1"/>
  <c r="H1028" i="3"/>
  <c r="I1028" i="3" s="1"/>
  <c r="L979" i="2"/>
  <c r="N979" i="2" s="1"/>
  <c r="E1030" i="3" l="1"/>
  <c r="F1030" i="3" s="1"/>
  <c r="H1029" i="3"/>
  <c r="I1029" i="3" s="1"/>
  <c r="L980" i="2"/>
  <c r="N980" i="2" s="1"/>
  <c r="H1030" i="3" l="1"/>
  <c r="I1030" i="3" s="1"/>
  <c r="E1031" i="3"/>
  <c r="F1031" i="3" s="1"/>
  <c r="L981" i="2"/>
  <c r="N981" i="2" s="1"/>
  <c r="H1031" i="3" l="1"/>
  <c r="I1031" i="3" s="1"/>
  <c r="E1032" i="3"/>
  <c r="F1032" i="3" s="1"/>
  <c r="L982" i="2"/>
  <c r="N982" i="2" s="1"/>
  <c r="E1033" i="3" l="1"/>
  <c r="F1033" i="3" s="1"/>
  <c r="H1032" i="3"/>
  <c r="I1032" i="3" s="1"/>
  <c r="L983" i="2"/>
  <c r="N983" i="2" s="1"/>
  <c r="E1034" i="3" l="1"/>
  <c r="F1034" i="3" s="1"/>
  <c r="H1033" i="3"/>
  <c r="I1033" i="3" s="1"/>
  <c r="L984" i="2"/>
  <c r="N984" i="2" s="1"/>
  <c r="H1034" i="3" l="1"/>
  <c r="I1034" i="3" s="1"/>
  <c r="E1035" i="3"/>
  <c r="F1035" i="3" s="1"/>
  <c r="L985" i="2"/>
  <c r="N985" i="2" s="1"/>
  <c r="E1036" i="3" l="1"/>
  <c r="F1036" i="3" s="1"/>
  <c r="H1035" i="3"/>
  <c r="I1035" i="3" s="1"/>
  <c r="L986" i="2"/>
  <c r="N986" i="2" s="1"/>
  <c r="E1037" i="3" l="1"/>
  <c r="F1037" i="3" s="1"/>
  <c r="H1036" i="3"/>
  <c r="I1036" i="3" s="1"/>
  <c r="L987" i="2"/>
  <c r="N987" i="2" s="1"/>
  <c r="E1038" i="3" l="1"/>
  <c r="F1038" i="3" s="1"/>
  <c r="H1037" i="3"/>
  <c r="I1037" i="3" s="1"/>
  <c r="L988" i="2"/>
  <c r="N988" i="2" s="1"/>
  <c r="H1038" i="3" l="1"/>
  <c r="I1038" i="3" s="1"/>
  <c r="E1039" i="3"/>
  <c r="F1039" i="3" s="1"/>
  <c r="L989" i="2"/>
  <c r="N989" i="2" s="1"/>
  <c r="H1039" i="3" l="1"/>
  <c r="I1039" i="3" s="1"/>
  <c r="E1040" i="3"/>
  <c r="F1040" i="3" s="1"/>
  <c r="L990" i="2"/>
  <c r="N990" i="2" s="1"/>
  <c r="E1041" i="3" l="1"/>
  <c r="F1041" i="3" s="1"/>
  <c r="H1040" i="3"/>
  <c r="I1040" i="3" s="1"/>
  <c r="L991" i="2"/>
  <c r="N991" i="2" s="1"/>
  <c r="E1042" i="3" l="1"/>
  <c r="F1042" i="3" s="1"/>
  <c r="H1041" i="3"/>
  <c r="I1041" i="3" s="1"/>
  <c r="L992" i="2"/>
  <c r="N992" i="2" s="1"/>
  <c r="H1042" i="3" l="1"/>
  <c r="I1042" i="3" s="1"/>
  <c r="E1043" i="3"/>
  <c r="F1043" i="3" s="1"/>
  <c r="L993" i="2"/>
  <c r="N993" i="2" s="1"/>
  <c r="H1043" i="3" l="1"/>
  <c r="I1043" i="3" s="1"/>
  <c r="E1044" i="3"/>
  <c r="F1044" i="3" s="1"/>
  <c r="L994" i="2"/>
  <c r="N994" i="2" s="1"/>
  <c r="H1044" i="3" l="1"/>
  <c r="I1044" i="3" s="1"/>
  <c r="E1045" i="3"/>
  <c r="F1045" i="3" s="1"/>
  <c r="L995" i="2"/>
  <c r="N995" i="2" s="1"/>
  <c r="E1046" i="3" l="1"/>
  <c r="F1046" i="3" s="1"/>
  <c r="H1045" i="3"/>
  <c r="I1045" i="3" s="1"/>
  <c r="L996" i="2"/>
  <c r="N996" i="2" s="1"/>
  <c r="E1047" i="3" l="1"/>
  <c r="F1047" i="3" s="1"/>
  <c r="H1046" i="3"/>
  <c r="I1046" i="3" s="1"/>
  <c r="L997" i="2"/>
  <c r="N997" i="2" s="1"/>
  <c r="H1047" i="3" l="1"/>
  <c r="I1047" i="3" s="1"/>
  <c r="E1048" i="3"/>
  <c r="F1048" i="3" s="1"/>
  <c r="L998" i="2"/>
  <c r="N998" i="2" s="1"/>
  <c r="E1049" i="3" l="1"/>
  <c r="F1049" i="3" s="1"/>
  <c r="H1048" i="3"/>
  <c r="I1048" i="3" s="1"/>
  <c r="L999" i="2"/>
  <c r="N999" i="2" s="1"/>
  <c r="E1050" i="3" l="1"/>
  <c r="F1050" i="3" s="1"/>
  <c r="H1049" i="3"/>
  <c r="I1049" i="3" s="1"/>
  <c r="L1000" i="2"/>
  <c r="N1000" i="2" s="1"/>
  <c r="E1051" i="3" l="1"/>
  <c r="F1051" i="3" s="1"/>
  <c r="H1050" i="3"/>
  <c r="I1050" i="3" s="1"/>
  <c r="L1001" i="2"/>
  <c r="N1001" i="2" s="1"/>
  <c r="H1051" i="3" l="1"/>
  <c r="I1051" i="3" s="1"/>
  <c r="E1052" i="3"/>
  <c r="F1052" i="3" s="1"/>
  <c r="L1002" i="2"/>
  <c r="N1002" i="2" s="1"/>
  <c r="H1052" i="3" l="1"/>
  <c r="I1052" i="3" s="1"/>
  <c r="E1053" i="3"/>
  <c r="F1053" i="3" s="1"/>
  <c r="L1003" i="2"/>
  <c r="N1003" i="2" s="1"/>
  <c r="E1054" i="3" l="1"/>
  <c r="F1054" i="3" s="1"/>
  <c r="H1053" i="3"/>
  <c r="I1053" i="3" s="1"/>
  <c r="L1004" i="2"/>
  <c r="N1004" i="2" s="1"/>
  <c r="E1055" i="3" l="1"/>
  <c r="F1055" i="3" s="1"/>
  <c r="H1054" i="3"/>
  <c r="I1054" i="3" s="1"/>
  <c r="L1005" i="2"/>
  <c r="N1005" i="2" s="1"/>
  <c r="H1055" i="3" l="1"/>
  <c r="I1055" i="3" s="1"/>
  <c r="E1056" i="3"/>
  <c r="F1056" i="3" s="1"/>
  <c r="L1006" i="2"/>
  <c r="N1006" i="2" s="1"/>
  <c r="E1057" i="3" l="1"/>
  <c r="F1057" i="3" s="1"/>
  <c r="H1056" i="3"/>
  <c r="I1056" i="3" s="1"/>
  <c r="L1007" i="2"/>
  <c r="N1007" i="2" s="1"/>
  <c r="E1058" i="3" l="1"/>
  <c r="F1058" i="3" s="1"/>
  <c r="H1057" i="3"/>
  <c r="I1057" i="3" s="1"/>
  <c r="L1008" i="2"/>
  <c r="N1008" i="2" s="1"/>
  <c r="E1059" i="3" l="1"/>
  <c r="F1059" i="3" s="1"/>
  <c r="H1058" i="3"/>
  <c r="I1058" i="3" s="1"/>
  <c r="L1009" i="2"/>
  <c r="N1009" i="2" s="1"/>
  <c r="H1059" i="3" l="1"/>
  <c r="I1059" i="3" s="1"/>
  <c r="E1060" i="3"/>
  <c r="F1060" i="3" s="1"/>
  <c r="L1010" i="2"/>
  <c r="N1010" i="2" s="1"/>
  <c r="H1060" i="3" l="1"/>
  <c r="I1060" i="3" s="1"/>
  <c r="E1061" i="3"/>
  <c r="F1061" i="3" s="1"/>
  <c r="L1011" i="2"/>
  <c r="N1011" i="2" s="1"/>
  <c r="E1062" i="3" l="1"/>
  <c r="F1062" i="3" s="1"/>
  <c r="H1061" i="3"/>
  <c r="I1061" i="3" s="1"/>
  <c r="L1012" i="2"/>
  <c r="N1012" i="2" s="1"/>
  <c r="E1063" i="3" l="1"/>
  <c r="F1063" i="3" s="1"/>
  <c r="H1062" i="3"/>
  <c r="I1062" i="3" s="1"/>
  <c r="L1013" i="2"/>
  <c r="N1013" i="2" s="1"/>
  <c r="H1063" i="3" l="1"/>
  <c r="I1063" i="3" s="1"/>
  <c r="E1064" i="3"/>
  <c r="F1064" i="3" s="1"/>
  <c r="L1014" i="2"/>
  <c r="N1014" i="2" s="1"/>
  <c r="E1065" i="3" l="1"/>
  <c r="F1065" i="3" s="1"/>
  <c r="H1064" i="3"/>
  <c r="I1064" i="3" s="1"/>
  <c r="L1015" i="2"/>
  <c r="N1015" i="2" s="1"/>
  <c r="E1066" i="3" l="1"/>
  <c r="F1066" i="3" s="1"/>
  <c r="H1065" i="3"/>
  <c r="I1065" i="3" s="1"/>
  <c r="L1016" i="2"/>
  <c r="N1016" i="2" s="1"/>
  <c r="E1067" i="3" l="1"/>
  <c r="F1067" i="3" s="1"/>
  <c r="H1066" i="3"/>
  <c r="I1066" i="3" s="1"/>
  <c r="L1017" i="2"/>
  <c r="N1017" i="2" s="1"/>
  <c r="E1068" i="3" l="1"/>
  <c r="F1068" i="3" s="1"/>
  <c r="H1067" i="3"/>
  <c r="I1067" i="3" s="1"/>
  <c r="L1018" i="2"/>
  <c r="N1018" i="2" s="1"/>
  <c r="H1068" i="3" l="1"/>
  <c r="I1068" i="3" s="1"/>
  <c r="E1069" i="3"/>
  <c r="F1069" i="3" s="1"/>
  <c r="L1019" i="2"/>
  <c r="N1019" i="2" s="1"/>
  <c r="E1070" i="3" l="1"/>
  <c r="F1070" i="3" s="1"/>
  <c r="H1069" i="3"/>
  <c r="I1069" i="3" s="1"/>
  <c r="L1020" i="2"/>
  <c r="N1020" i="2" s="1"/>
  <c r="E1071" i="3" l="1"/>
  <c r="F1071" i="3" s="1"/>
  <c r="H1070" i="3"/>
  <c r="I1070" i="3" s="1"/>
  <c r="L1021" i="2"/>
  <c r="N1021" i="2" s="1"/>
  <c r="H1071" i="3" l="1"/>
  <c r="I1071" i="3" s="1"/>
  <c r="E1072" i="3"/>
  <c r="F1072" i="3" s="1"/>
  <c r="L1022" i="2"/>
  <c r="N1022" i="2" s="1"/>
  <c r="E1073" i="3" l="1"/>
  <c r="F1073" i="3" s="1"/>
  <c r="H1072" i="3"/>
  <c r="I1072" i="3" s="1"/>
  <c r="L1023" i="2"/>
  <c r="N1023" i="2" s="1"/>
  <c r="E1074" i="3" l="1"/>
  <c r="F1074" i="3" s="1"/>
  <c r="H1073" i="3"/>
  <c r="I1073" i="3" s="1"/>
  <c r="L1024" i="2"/>
  <c r="N1024" i="2" s="1"/>
  <c r="E1075" i="3" l="1"/>
  <c r="F1075" i="3" s="1"/>
  <c r="H1074" i="3"/>
  <c r="I1074" i="3" s="1"/>
  <c r="L1025" i="2"/>
  <c r="N1025" i="2" s="1"/>
  <c r="E1076" i="3" l="1"/>
  <c r="F1076" i="3" s="1"/>
  <c r="H1075" i="3"/>
  <c r="I1075" i="3" s="1"/>
  <c r="L1026" i="2"/>
  <c r="N1026" i="2" s="1"/>
  <c r="H1076" i="3" l="1"/>
  <c r="I1076" i="3" s="1"/>
  <c r="E1077" i="3"/>
  <c r="F1077" i="3" s="1"/>
  <c r="L1027" i="2"/>
  <c r="N1027" i="2" s="1"/>
  <c r="E1078" i="3" l="1"/>
  <c r="F1078" i="3" s="1"/>
  <c r="H1077" i="3"/>
  <c r="I1077" i="3" s="1"/>
  <c r="L1028" i="2"/>
  <c r="N1028" i="2" s="1"/>
  <c r="E1079" i="3" l="1"/>
  <c r="F1079" i="3" s="1"/>
  <c r="H1078" i="3"/>
  <c r="I1078" i="3" s="1"/>
  <c r="L1029" i="2"/>
  <c r="N1029" i="2" s="1"/>
  <c r="E1080" i="3" l="1"/>
  <c r="F1080" i="3" s="1"/>
  <c r="H1079" i="3"/>
  <c r="I1079" i="3" s="1"/>
  <c r="L1030" i="2"/>
  <c r="N1030" i="2" s="1"/>
  <c r="E1081" i="3" l="1"/>
  <c r="F1081" i="3" s="1"/>
  <c r="H1080" i="3"/>
  <c r="I1080" i="3" s="1"/>
  <c r="L1031" i="2"/>
  <c r="N1031" i="2" s="1"/>
  <c r="H1081" i="3" l="1"/>
  <c r="I1081" i="3" s="1"/>
  <c r="E1082" i="3"/>
  <c r="F1082" i="3" s="1"/>
  <c r="L1032" i="2"/>
  <c r="N1032" i="2" s="1"/>
  <c r="E1083" i="3" l="1"/>
  <c r="F1083" i="3" s="1"/>
  <c r="H1082" i="3"/>
  <c r="I1082" i="3" s="1"/>
  <c r="L1033" i="2"/>
  <c r="N1033" i="2" s="1"/>
  <c r="E1084" i="3" l="1"/>
  <c r="F1084" i="3" s="1"/>
  <c r="H1083" i="3"/>
  <c r="I1083" i="3" s="1"/>
  <c r="L1034" i="2"/>
  <c r="N1034" i="2" s="1"/>
  <c r="H1084" i="3" l="1"/>
  <c r="I1084" i="3" s="1"/>
  <c r="E1085" i="3"/>
  <c r="F1085" i="3" s="1"/>
  <c r="L1035" i="2"/>
  <c r="N1035" i="2" s="1"/>
  <c r="E1086" i="3" l="1"/>
  <c r="F1086" i="3" s="1"/>
  <c r="H1085" i="3"/>
  <c r="I1085" i="3" s="1"/>
  <c r="L1036" i="2"/>
  <c r="N1036" i="2" s="1"/>
  <c r="E1087" i="3" l="1"/>
  <c r="F1087" i="3" s="1"/>
  <c r="H1086" i="3"/>
  <c r="I1086" i="3" s="1"/>
  <c r="L1037" i="2"/>
  <c r="N1037" i="2" s="1"/>
  <c r="E1088" i="3" l="1"/>
  <c r="F1088" i="3" s="1"/>
  <c r="H1087" i="3"/>
  <c r="I1087" i="3" s="1"/>
  <c r="L1038" i="2"/>
  <c r="N1038" i="2" s="1"/>
  <c r="E1089" i="3" l="1"/>
  <c r="F1089" i="3" s="1"/>
  <c r="H1088" i="3"/>
  <c r="I1088" i="3" s="1"/>
  <c r="L1039" i="2"/>
  <c r="N1039" i="2" s="1"/>
  <c r="H1089" i="3" l="1"/>
  <c r="I1089" i="3" s="1"/>
  <c r="E1090" i="3"/>
  <c r="F1090" i="3" s="1"/>
  <c r="L1040" i="2"/>
  <c r="N1040" i="2" s="1"/>
  <c r="E1091" i="3" l="1"/>
  <c r="F1091" i="3" s="1"/>
  <c r="H1090" i="3"/>
  <c r="I1090" i="3" s="1"/>
  <c r="L1041" i="2"/>
  <c r="N1041" i="2" s="1"/>
  <c r="E1092" i="3" l="1"/>
  <c r="F1092" i="3" s="1"/>
  <c r="H1091" i="3"/>
  <c r="I1091" i="3" s="1"/>
  <c r="L1042" i="2"/>
  <c r="N1042" i="2" s="1"/>
  <c r="H1092" i="3" l="1"/>
  <c r="I1092" i="3" s="1"/>
  <c r="E1093" i="3"/>
  <c r="F1093" i="3" s="1"/>
  <c r="L1043" i="2"/>
  <c r="N1043" i="2" s="1"/>
  <c r="E1094" i="3" l="1"/>
  <c r="F1094" i="3" s="1"/>
  <c r="H1093" i="3"/>
  <c r="I1093" i="3" s="1"/>
  <c r="L1044" i="2"/>
  <c r="N1044" i="2" s="1"/>
  <c r="E1095" i="3" l="1"/>
  <c r="F1095" i="3" s="1"/>
  <c r="H1094" i="3"/>
  <c r="I1094" i="3" s="1"/>
  <c r="L1045" i="2"/>
  <c r="N1045" i="2" s="1"/>
  <c r="E1096" i="3" l="1"/>
  <c r="F1096" i="3" s="1"/>
  <c r="H1095" i="3"/>
  <c r="I1095" i="3" s="1"/>
  <c r="L1046" i="2"/>
  <c r="N1046" i="2" s="1"/>
  <c r="E1097" i="3" l="1"/>
  <c r="F1097" i="3" s="1"/>
  <c r="H1096" i="3"/>
  <c r="I1096" i="3" s="1"/>
  <c r="L1047" i="2"/>
  <c r="N1047" i="2" s="1"/>
  <c r="H1097" i="3" l="1"/>
  <c r="I1097" i="3" s="1"/>
  <c r="E1098" i="3"/>
  <c r="F1098" i="3" s="1"/>
  <c r="L1048" i="2"/>
  <c r="N1048" i="2" s="1"/>
  <c r="E1099" i="3" l="1"/>
  <c r="F1099" i="3" s="1"/>
  <c r="H1098" i="3"/>
  <c r="I1098" i="3" s="1"/>
  <c r="L1049" i="2"/>
  <c r="N1049" i="2" s="1"/>
  <c r="E1100" i="3" l="1"/>
  <c r="F1100" i="3" s="1"/>
  <c r="H1099" i="3"/>
  <c r="I1099" i="3" s="1"/>
  <c r="L1050" i="2"/>
  <c r="N1050" i="2" s="1"/>
  <c r="H1100" i="3" l="1"/>
  <c r="I1100" i="3" s="1"/>
  <c r="E1101" i="3"/>
  <c r="F1101" i="3" s="1"/>
  <c r="L1051" i="2"/>
  <c r="N1051" i="2" s="1"/>
  <c r="E1102" i="3" l="1"/>
  <c r="F1102" i="3" s="1"/>
  <c r="H1101" i="3"/>
  <c r="I1101" i="3" s="1"/>
  <c r="L1052" i="2"/>
  <c r="N1052" i="2" s="1"/>
  <c r="E1103" i="3" l="1"/>
  <c r="F1103" i="3" s="1"/>
  <c r="H1102" i="3"/>
  <c r="I1102" i="3" s="1"/>
  <c r="L1053" i="2"/>
  <c r="N1053" i="2" s="1"/>
  <c r="E1104" i="3" l="1"/>
  <c r="F1104" i="3" s="1"/>
  <c r="H1103" i="3"/>
  <c r="I1103" i="3" s="1"/>
  <c r="L1054" i="2"/>
  <c r="N1054" i="2" s="1"/>
  <c r="E1105" i="3" l="1"/>
  <c r="F1105" i="3" s="1"/>
  <c r="H1104" i="3"/>
  <c r="I1104" i="3" s="1"/>
  <c r="L1055" i="2"/>
  <c r="N1055" i="2" s="1"/>
  <c r="H1105" i="3" l="1"/>
  <c r="I1105" i="3" s="1"/>
  <c r="E1106" i="3"/>
  <c r="F1106" i="3" s="1"/>
  <c r="L1056" i="2"/>
  <c r="N1056" i="2" s="1"/>
  <c r="E1107" i="3" l="1"/>
  <c r="F1107" i="3" s="1"/>
  <c r="H1106" i="3"/>
  <c r="I1106" i="3" s="1"/>
  <c r="L1057" i="2"/>
  <c r="N1057" i="2" s="1"/>
  <c r="E1108" i="3" l="1"/>
  <c r="F1108" i="3" s="1"/>
  <c r="H1107" i="3"/>
  <c r="I1107" i="3" s="1"/>
  <c r="L1058" i="2"/>
  <c r="N1058" i="2" s="1"/>
  <c r="H1108" i="3" l="1"/>
  <c r="I1108" i="3" s="1"/>
  <c r="E1109" i="3"/>
  <c r="F1109" i="3" s="1"/>
  <c r="L1059" i="2"/>
  <c r="N1059" i="2" s="1"/>
  <c r="E1110" i="3" l="1"/>
  <c r="F1110" i="3" s="1"/>
  <c r="H1109" i="3"/>
  <c r="I1109" i="3" s="1"/>
  <c r="L1060" i="2"/>
  <c r="N1060" i="2" s="1"/>
  <c r="E1111" i="3" l="1"/>
  <c r="F1111" i="3" s="1"/>
  <c r="H1110" i="3"/>
  <c r="I1110" i="3" s="1"/>
  <c r="L1061" i="2"/>
  <c r="N1061" i="2" s="1"/>
  <c r="E1112" i="3" l="1"/>
  <c r="F1112" i="3" s="1"/>
  <c r="H1111" i="3"/>
  <c r="I1111" i="3" s="1"/>
  <c r="L1062" i="2"/>
  <c r="N1062" i="2" s="1"/>
  <c r="E1113" i="3" l="1"/>
  <c r="F1113" i="3" s="1"/>
  <c r="H1113" i="3" s="1"/>
  <c r="H1112" i="3"/>
  <c r="I1112" i="3" s="1"/>
  <c r="L1063" i="2"/>
  <c r="N1063" i="2" s="1"/>
  <c r="I1113" i="3" l="1"/>
  <c r="N5" i="3" s="1"/>
  <c r="M5" i="3"/>
  <c r="M6" i="3" s="1"/>
  <c r="L1064" i="2"/>
  <c r="N1064" i="2" s="1"/>
  <c r="N6" i="3" l="1"/>
  <c r="O5" i="3"/>
  <c r="O6" i="3" s="1"/>
  <c r="L1065" i="2"/>
  <c r="N1065" i="2" s="1"/>
  <c r="L1066" i="2" l="1"/>
  <c r="N1066" i="2" s="1"/>
  <c r="L1067" i="2" l="1"/>
  <c r="N1067" i="2" s="1"/>
  <c r="L1068" i="2" l="1"/>
  <c r="N1068" i="2" s="1"/>
  <c r="L1069" i="2" l="1"/>
  <c r="N1069" i="2" s="1"/>
  <c r="L1070" i="2" l="1"/>
  <c r="N1070" i="2" s="1"/>
  <c r="L1071" i="2" l="1"/>
  <c r="N1071" i="2" s="1"/>
  <c r="L1072" i="2" l="1"/>
  <c r="N1072" i="2" s="1"/>
  <c r="L1073" i="2" l="1"/>
  <c r="N1073" i="2" s="1"/>
  <c r="L1074" i="2" l="1"/>
  <c r="N1074" i="2" s="1"/>
  <c r="L1075" i="2" l="1"/>
  <c r="N1075" i="2" s="1"/>
  <c r="L1076" i="2" l="1"/>
  <c r="N1076" i="2" s="1"/>
  <c r="L1077" i="2" l="1"/>
  <c r="N1077" i="2" s="1"/>
  <c r="L1078" i="2" l="1"/>
  <c r="N1078" i="2" s="1"/>
  <c r="L1079" i="2" l="1"/>
  <c r="N1079" i="2" s="1"/>
  <c r="L1080" i="2" l="1"/>
  <c r="N1080" i="2" s="1"/>
  <c r="L1081" i="2" l="1"/>
  <c r="N1081" i="2" s="1"/>
  <c r="L1082" i="2" l="1"/>
  <c r="N1082" i="2" s="1"/>
  <c r="L1083" i="2" l="1"/>
  <c r="N1083" i="2" s="1"/>
  <c r="L1084" i="2" l="1"/>
  <c r="N1084" i="2" s="1"/>
  <c r="L1085" i="2" l="1"/>
  <c r="N1085" i="2" s="1"/>
  <c r="L1086" i="2" l="1"/>
  <c r="N1086" i="2" s="1"/>
  <c r="L1087" i="2" l="1"/>
  <c r="N1087" i="2" s="1"/>
  <c r="L1088" i="2" l="1"/>
  <c r="N1088" i="2" s="1"/>
  <c r="L1089" i="2" l="1"/>
  <c r="N1089" i="2" s="1"/>
  <c r="L1090" i="2" l="1"/>
  <c r="N1090" i="2" s="1"/>
  <c r="L1091" i="2" l="1"/>
  <c r="N1091" i="2" s="1"/>
  <c r="L1092" i="2" l="1"/>
  <c r="N1092" i="2" s="1"/>
  <c r="L1093" i="2" l="1"/>
  <c r="N1093" i="2" s="1"/>
  <c r="L1094" i="2" l="1"/>
  <c r="N1094" i="2" s="1"/>
  <c r="L1095" i="2" l="1"/>
  <c r="N1095" i="2" s="1"/>
  <c r="L1096" i="2" l="1"/>
  <c r="N1096" i="2" s="1"/>
  <c r="L1097" i="2" l="1"/>
  <c r="N1097" i="2" s="1"/>
  <c r="L1098" i="2" l="1"/>
  <c r="N1098" i="2" s="1"/>
  <c r="L1099" i="2" l="1"/>
  <c r="N1099" i="2" s="1"/>
  <c r="L1100" i="2" l="1"/>
  <c r="N1100" i="2" s="1"/>
  <c r="L1101" i="2" l="1"/>
  <c r="N1101" i="2" s="1"/>
  <c r="L1102" i="2" l="1"/>
  <c r="N1102" i="2" s="1"/>
  <c r="L1103" i="2" l="1"/>
  <c r="N1103" i="2" s="1"/>
  <c r="L1104" i="2" l="1"/>
  <c r="N1104" i="2" s="1"/>
  <c r="L1105" i="2" l="1"/>
  <c r="N1105" i="2" s="1"/>
  <c r="L1106" i="2" l="1"/>
  <c r="N1106" i="2" s="1"/>
  <c r="L1107" i="2" l="1"/>
  <c r="N1107" i="2" s="1"/>
  <c r="L1108" i="2" l="1"/>
  <c r="N1108" i="2" s="1"/>
  <c r="L1109" i="2" l="1"/>
  <c r="N1109" i="2" s="1"/>
  <c r="L1110" i="2" l="1"/>
  <c r="N1110" i="2" s="1"/>
  <c r="L1111" i="2" l="1"/>
  <c r="N1111" i="2" s="1"/>
  <c r="L1112" i="2" l="1"/>
  <c r="N1112" i="2" s="1"/>
  <c r="L1113" i="2" l="1"/>
  <c r="N11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<sst xmlns="http://schemas.openxmlformats.org/spreadsheetml/2006/main" count="489" uniqueCount="447">
  <si>
    <t>Bus</t>
  </si>
  <si>
    <t>Hora Lleg.</t>
  </si>
  <si>
    <t>Hora entre</t>
  </si>
  <si>
    <t>T. entre lleg. (seg)</t>
  </si>
  <si>
    <t>T. entre lleg. (min)</t>
  </si>
  <si>
    <t>Hora Salida</t>
  </si>
  <si>
    <t>Hora para Salida</t>
  </si>
  <si>
    <t>T. Salida (seg)</t>
  </si>
  <si>
    <t>T. Salida (min)</t>
  </si>
  <si>
    <t>Característica</t>
  </si>
  <si>
    <t>Segundos</t>
  </si>
  <si>
    <t>Minutos</t>
  </si>
  <si>
    <t>Hora</t>
  </si>
  <si>
    <t>Tiempo entre llegadas</t>
  </si>
  <si>
    <t>Tasa de llegada[bus/time]</t>
  </si>
  <si>
    <t>Persona</t>
  </si>
  <si>
    <t>Tiempo llegadas(seg)</t>
  </si>
  <si>
    <t>Tiempo llegadas(min)</t>
  </si>
  <si>
    <t>Hora subida</t>
  </si>
  <si>
    <t>Hora dif</t>
  </si>
  <si>
    <t>Tiempo entre subida</t>
  </si>
  <si>
    <t>Tiempo subida (seg)</t>
  </si>
  <si>
    <t>Tiempo subida (min)</t>
  </si>
  <si>
    <t>Tasa</t>
  </si>
  <si>
    <t>Minuto</t>
  </si>
  <si>
    <t>Promedio entre llegadas</t>
  </si>
  <si>
    <t>Tasa de llegada[pers/time]</t>
  </si>
  <si>
    <t>Promedio tiempo en cola</t>
  </si>
  <si>
    <t>Tasa atención [pers/time]</t>
  </si>
  <si>
    <t>Nombre</t>
  </si>
  <si>
    <t>Registros</t>
  </si>
  <si>
    <t>Seba</t>
  </si>
  <si>
    <t>Vicho</t>
  </si>
  <si>
    <t>Moisés</t>
  </si>
  <si>
    <t>Gabo</t>
  </si>
  <si>
    <t>Seba+Vicho</t>
  </si>
  <si>
    <t>Gabo+Moisés</t>
  </si>
  <si>
    <t>Diferencia</t>
  </si>
  <si>
    <t>2 BUSES</t>
  </si>
  <si>
    <t>1 BUS</t>
  </si>
  <si>
    <t>DIF</t>
  </si>
  <si>
    <t>Promedio(seg)</t>
  </si>
  <si>
    <t>Promedio(min)</t>
  </si>
  <si>
    <t>Tasa(per/seg)</t>
  </si>
  <si>
    <t>Tasa(per/min)</t>
  </si>
  <si>
    <t>vuelta 0</t>
  </si>
  <si>
    <t>vuelta 1</t>
  </si>
  <si>
    <t>vuelta 2</t>
  </si>
  <si>
    <t>vuelta 3</t>
  </si>
  <si>
    <t>vuelta 4</t>
  </si>
  <si>
    <t>vuelta 5</t>
  </si>
  <si>
    <t>vuelta 6</t>
  </si>
  <si>
    <t>vuelta 7</t>
  </si>
  <si>
    <t>vuelta 8</t>
  </si>
  <si>
    <t>vuelta 9</t>
  </si>
  <si>
    <t>vuelta 10</t>
  </si>
  <si>
    <t>vuelta 11</t>
  </si>
  <si>
    <t>vuelta 12</t>
  </si>
  <si>
    <t>vuelta 13</t>
  </si>
  <si>
    <t>vuelta 14</t>
  </si>
  <si>
    <t>vuelta 15</t>
  </si>
  <si>
    <t>vuelta 16</t>
  </si>
  <si>
    <t>vuelta 17</t>
  </si>
  <si>
    <t>vuelta 18</t>
  </si>
  <si>
    <t>vuelta 19</t>
  </si>
  <si>
    <t>vuelta 20</t>
  </si>
  <si>
    <t>vuelta 21</t>
  </si>
  <si>
    <t>vuelta 22</t>
  </si>
  <si>
    <t>vuelta 23</t>
  </si>
  <si>
    <t>vuelta 24</t>
  </si>
  <si>
    <t>vuelta 25</t>
  </si>
  <si>
    <t>vuelta 26</t>
  </si>
  <si>
    <t>vuelta 27</t>
  </si>
  <si>
    <t>vuelta 28</t>
  </si>
  <si>
    <t>vuelta 29</t>
  </si>
  <si>
    <t>vuelta 30</t>
  </si>
  <si>
    <t>vuelta 31</t>
  </si>
  <si>
    <t>vuelta 32</t>
  </si>
  <si>
    <t>vuelta 33</t>
  </si>
  <si>
    <t>vuelta 34</t>
  </si>
  <si>
    <t>vuelta 35</t>
  </si>
  <si>
    <t>vuelta 36</t>
  </si>
  <si>
    <t>vuelta 37</t>
  </si>
  <si>
    <t>vuelta 38</t>
  </si>
  <si>
    <t>vuelta 39</t>
  </si>
  <si>
    <t>vuelta 40</t>
  </si>
  <si>
    <t>vuelta 41</t>
  </si>
  <si>
    <t>vuelta 42</t>
  </si>
  <si>
    <t>vuelta 43</t>
  </si>
  <si>
    <t>vuelta 44</t>
  </si>
  <si>
    <t>vuelta 45</t>
  </si>
  <si>
    <t>vuelta 46</t>
  </si>
  <si>
    <t>vuelta 47</t>
  </si>
  <si>
    <t>vuelta 48</t>
  </si>
  <si>
    <t>vuelta 49</t>
  </si>
  <si>
    <t>vuelta 50</t>
  </si>
  <si>
    <t>vuelta 51</t>
  </si>
  <si>
    <t>vuelta 52</t>
  </si>
  <si>
    <t>vuelta 53</t>
  </si>
  <si>
    <t>vuelta 54</t>
  </si>
  <si>
    <t>vuelta 55</t>
  </si>
  <si>
    <t>vuelta 56</t>
  </si>
  <si>
    <t>vuelta 57</t>
  </si>
  <si>
    <t>vuelta 58</t>
  </si>
  <si>
    <t>vuelta 59</t>
  </si>
  <si>
    <t>vuelta 60</t>
  </si>
  <si>
    <t>vuelta 61</t>
  </si>
  <si>
    <t>vuelta 62</t>
  </si>
  <si>
    <t>vuelta 63</t>
  </si>
  <si>
    <t>vuelta 64</t>
  </si>
  <si>
    <t>vuelta 65</t>
  </si>
  <si>
    <t>vuelta 66</t>
  </si>
  <si>
    <t>vuelta 67</t>
  </si>
  <si>
    <t>vuelta 68</t>
  </si>
  <si>
    <t>vuelta 69</t>
  </si>
  <si>
    <t>vuelta 70</t>
  </si>
  <si>
    <t>vuelta 71</t>
  </si>
  <si>
    <t>vuelta 72</t>
  </si>
  <si>
    <t>vuelta 73</t>
  </si>
  <si>
    <t>vuelta 74</t>
  </si>
  <si>
    <t>vuelta 75</t>
  </si>
  <si>
    <t>vuelta 76</t>
  </si>
  <si>
    <t>vuelta 77</t>
  </si>
  <si>
    <t>vuelta 78</t>
  </si>
  <si>
    <t>vuelta 79</t>
  </si>
  <si>
    <t>vuelta 80</t>
  </si>
  <si>
    <t>vuelta 81</t>
  </si>
  <si>
    <t>vuelta 82</t>
  </si>
  <si>
    <t>vuelta 83</t>
  </si>
  <si>
    <t>vuelta 84</t>
  </si>
  <si>
    <t>vuelta 85</t>
  </si>
  <si>
    <t>vuelta 86</t>
  </si>
  <si>
    <t>vuelta 87</t>
  </si>
  <si>
    <t>vuelta 88</t>
  </si>
  <si>
    <t>vuelta 89</t>
  </si>
  <si>
    <t>vuelta 90</t>
  </si>
  <si>
    <t>vuelta 91</t>
  </si>
  <si>
    <t>vuelta 92</t>
  </si>
  <si>
    <t>vuelta 93</t>
  </si>
  <si>
    <t>vuelta 94</t>
  </si>
  <si>
    <t>vuelta 95</t>
  </si>
  <si>
    <t>vuelta 96</t>
  </si>
  <si>
    <t>vuelta 97</t>
  </si>
  <si>
    <t>vuelta 98</t>
  </si>
  <si>
    <t>vuelta 99</t>
  </si>
  <si>
    <t>vuelta 100</t>
  </si>
  <si>
    <t>vuelta 101</t>
  </si>
  <si>
    <t>vuelta 102</t>
  </si>
  <si>
    <t>vuelta 103</t>
  </si>
  <si>
    <t>vuelta 104</t>
  </si>
  <si>
    <t>vuelta 105</t>
  </si>
  <si>
    <t>vuelta 106</t>
  </si>
  <si>
    <t>vuelta 107</t>
  </si>
  <si>
    <t>vuelta 108</t>
  </si>
  <si>
    <t>vuelta 109</t>
  </si>
  <si>
    <t>vuelta 110</t>
  </si>
  <si>
    <t>vuelta 111</t>
  </si>
  <si>
    <t>vuelta 112</t>
  </si>
  <si>
    <t>vuelta 113</t>
  </si>
  <si>
    <t>vuelta 114</t>
  </si>
  <si>
    <t>vuelta 115</t>
  </si>
  <si>
    <t>vuelta 116</t>
  </si>
  <si>
    <t>vuelta 117</t>
  </si>
  <si>
    <t>vuelta 118</t>
  </si>
  <si>
    <t>vuelta 119</t>
  </si>
  <si>
    <t>vuelta 120</t>
  </si>
  <si>
    <t>vuelta 121</t>
  </si>
  <si>
    <t>vuelta 122</t>
  </si>
  <si>
    <t>vuelta 123</t>
  </si>
  <si>
    <t>vuelta 124</t>
  </si>
  <si>
    <t>vuelta 125</t>
  </si>
  <si>
    <t>vuelta 126</t>
  </si>
  <si>
    <t>vuelta 127</t>
  </si>
  <si>
    <t>vuelta 128</t>
  </si>
  <si>
    <t>vuelta 129</t>
  </si>
  <si>
    <t>vuelta 130</t>
  </si>
  <si>
    <t>vuelta 131</t>
  </si>
  <si>
    <t>vuelta 132</t>
  </si>
  <si>
    <t>vuelta 133</t>
  </si>
  <si>
    <t>vuelta 134</t>
  </si>
  <si>
    <t>vuelta 135</t>
  </si>
  <si>
    <t>vuelta 136</t>
  </si>
  <si>
    <t>vuelta 137</t>
  </si>
  <si>
    <t>vuelta 138</t>
  </si>
  <si>
    <t>vuelta 139</t>
  </si>
  <si>
    <t>vuelta 140</t>
  </si>
  <si>
    <t>vuelta 141</t>
  </si>
  <si>
    <t>vuelta 142</t>
  </si>
  <si>
    <t>vuelta 143</t>
  </si>
  <si>
    <t>vuelta 144</t>
  </si>
  <si>
    <t>vuelta 145</t>
  </si>
  <si>
    <t>vuelta 146</t>
  </si>
  <si>
    <t>vuelta 147</t>
  </si>
  <si>
    <t>vuelta 148</t>
  </si>
  <si>
    <t>vuelta 149</t>
  </si>
  <si>
    <t>vuelta 150</t>
  </si>
  <si>
    <t>vuelta 151</t>
  </si>
  <si>
    <t>vuelta 152</t>
  </si>
  <si>
    <t>vuelta 153</t>
  </si>
  <si>
    <t>vuelta 154</t>
  </si>
  <si>
    <t>vuelta 155</t>
  </si>
  <si>
    <t>vuelta 156</t>
  </si>
  <si>
    <t>vuelta 157</t>
  </si>
  <si>
    <t>vuelta 158</t>
  </si>
  <si>
    <t>vuelta 159</t>
  </si>
  <si>
    <t>vuelta 160</t>
  </si>
  <si>
    <t>vuelta 161</t>
  </si>
  <si>
    <t>vuelta 162</t>
  </si>
  <si>
    <t>vuelta 163</t>
  </si>
  <si>
    <t>vuelta 164</t>
  </si>
  <si>
    <t>vuelta 165</t>
  </si>
  <si>
    <t>vuelta 166</t>
  </si>
  <si>
    <t>vuelta 167</t>
  </si>
  <si>
    <t>vuelta 168</t>
  </si>
  <si>
    <t>vuelta 169</t>
  </si>
  <si>
    <t>vuelta 170</t>
  </si>
  <si>
    <t>vuelta 171</t>
  </si>
  <si>
    <t>vuelta 172</t>
  </si>
  <si>
    <t>vuelta 173</t>
  </si>
  <si>
    <t>vuelta 174</t>
  </si>
  <si>
    <t>vuelta 175</t>
  </si>
  <si>
    <t>vuelta 176</t>
  </si>
  <si>
    <t>vuelta 177</t>
  </si>
  <si>
    <t>vuelta 178</t>
  </si>
  <si>
    <t>vuelta 179</t>
  </si>
  <si>
    <t>vuelta 180</t>
  </si>
  <si>
    <t>vuelta 181</t>
  </si>
  <si>
    <t>vuelta 182</t>
  </si>
  <si>
    <t>vuelta 183</t>
  </si>
  <si>
    <t>vuelta 184</t>
  </si>
  <si>
    <t>vuelta 185</t>
  </si>
  <si>
    <t>vuelta 186</t>
  </si>
  <si>
    <t>vuelta 187</t>
  </si>
  <si>
    <t>vuelta 188</t>
  </si>
  <si>
    <t>vuelta 189</t>
  </si>
  <si>
    <t>vuelta 190</t>
  </si>
  <si>
    <t>vuelta 191</t>
  </si>
  <si>
    <t>vuelta 192</t>
  </si>
  <si>
    <t>vuelta 193</t>
  </si>
  <si>
    <t>vuelta 194</t>
  </si>
  <si>
    <t>vuelta 195</t>
  </si>
  <si>
    <t>vuelta 196</t>
  </si>
  <si>
    <t>vuelta 197</t>
  </si>
  <si>
    <t>vuelta 198</t>
  </si>
  <si>
    <t>vuelta 199</t>
  </si>
  <si>
    <t>vuelta 200</t>
  </si>
  <si>
    <t>vuelta 201</t>
  </si>
  <si>
    <t>vuelta 202</t>
  </si>
  <si>
    <t>vuelta 203</t>
  </si>
  <si>
    <t>vuelta 204</t>
  </si>
  <si>
    <t>vuelta 205</t>
  </si>
  <si>
    <t>vuelta 206</t>
  </si>
  <si>
    <t>vuelta 207</t>
  </si>
  <si>
    <t>vuelta 208</t>
  </si>
  <si>
    <t>vuelta 209</t>
  </si>
  <si>
    <t>vuelta 210</t>
  </si>
  <si>
    <t>vuelta 211</t>
  </si>
  <si>
    <t>vuelta 212</t>
  </si>
  <si>
    <t>vuelta 213</t>
  </si>
  <si>
    <t>vuelta 214</t>
  </si>
  <si>
    <t>vuelta 215</t>
  </si>
  <si>
    <t>vuelta 216</t>
  </si>
  <si>
    <t>vuelta 217</t>
  </si>
  <si>
    <t>vuelta 218</t>
  </si>
  <si>
    <t>vuelta 219</t>
  </si>
  <si>
    <t>vuelta 220</t>
  </si>
  <si>
    <t>vuelta 221</t>
  </si>
  <si>
    <t>vuelta 222</t>
  </si>
  <si>
    <t>vuelta 223</t>
  </si>
  <si>
    <t>vuelta 224</t>
  </si>
  <si>
    <t>vuelta 225</t>
  </si>
  <si>
    <t>vuelta 226</t>
  </si>
  <si>
    <t>vuelta 227</t>
  </si>
  <si>
    <t>vuelta 228</t>
  </si>
  <si>
    <t>vuelta 229</t>
  </si>
  <si>
    <t>vuelta 230</t>
  </si>
  <si>
    <t>vuelta 231</t>
  </si>
  <si>
    <t>vuelta 232</t>
  </si>
  <si>
    <t>vuelta 233</t>
  </si>
  <si>
    <t>vuelta 234</t>
  </si>
  <si>
    <t>vuelta 235</t>
  </si>
  <si>
    <t>vuelta 236</t>
  </si>
  <si>
    <t>vuelta 237</t>
  </si>
  <si>
    <t>vuelta 238</t>
  </si>
  <si>
    <t>vuelta 239</t>
  </si>
  <si>
    <t>vuelta 240</t>
  </si>
  <si>
    <t>vuelta 241</t>
  </si>
  <si>
    <t>vuelta 242</t>
  </si>
  <si>
    <t>vuelta 243</t>
  </si>
  <si>
    <t>vuelta 244</t>
  </si>
  <si>
    <t>vuelta 245</t>
  </si>
  <si>
    <t>vuelta 246</t>
  </si>
  <si>
    <t>vuelta 247</t>
  </si>
  <si>
    <t>vuelta 248</t>
  </si>
  <si>
    <t>vuelta 249</t>
  </si>
  <si>
    <t>vuelta 250</t>
  </si>
  <si>
    <t>vuelta 251</t>
  </si>
  <si>
    <t>vuelta 252</t>
  </si>
  <si>
    <t>vuelta 253</t>
  </si>
  <si>
    <t>vuelta 254</t>
  </si>
  <si>
    <t>vuelta 255</t>
  </si>
  <si>
    <t>vuelta 256</t>
  </si>
  <si>
    <t>vuelta 257</t>
  </si>
  <si>
    <t>vuelta 258</t>
  </si>
  <si>
    <t>vuelta 259</t>
  </si>
  <si>
    <t>vuelta 260</t>
  </si>
  <si>
    <t>vuelta 261</t>
  </si>
  <si>
    <t>vuelta 262</t>
  </si>
  <si>
    <t>vuelta 263</t>
  </si>
  <si>
    <t>vuelta 264</t>
  </si>
  <si>
    <t>vuelta 265</t>
  </si>
  <si>
    <t>vuelta 266</t>
  </si>
  <si>
    <t>vuelta 267</t>
  </si>
  <si>
    <t>vuelta 268</t>
  </si>
  <si>
    <t>vuelta 269</t>
  </si>
  <si>
    <t>vuelta 270</t>
  </si>
  <si>
    <t>vuelta 271</t>
  </si>
  <si>
    <t>vuelta 272</t>
  </si>
  <si>
    <t>vuelta 273</t>
  </si>
  <si>
    <t>vuelta 274</t>
  </si>
  <si>
    <t>vuelta 275</t>
  </si>
  <si>
    <t>vuelta 276</t>
  </si>
  <si>
    <t>vuelta 277</t>
  </si>
  <si>
    <t>vuelta 278</t>
  </si>
  <si>
    <t>vuelta 279</t>
  </si>
  <si>
    <t>vuelta 280</t>
  </si>
  <si>
    <t>vuelta 281</t>
  </si>
  <si>
    <t>vuelta 282</t>
  </si>
  <si>
    <t>vuelta 283</t>
  </si>
  <si>
    <t>vuelta 284</t>
  </si>
  <si>
    <t>vuelta 285</t>
  </si>
  <si>
    <t>vuelta 286</t>
  </si>
  <si>
    <t>vuelta 287</t>
  </si>
  <si>
    <t>vuelta 288</t>
  </si>
  <si>
    <t>vuelta 289</t>
  </si>
  <si>
    <t>vuelta 290</t>
  </si>
  <si>
    <t>vuelta 291</t>
  </si>
  <si>
    <t>vuelta 292</t>
  </si>
  <si>
    <t>vuelta 293</t>
  </si>
  <si>
    <t>vuelta 294</t>
  </si>
  <si>
    <t>vuelta 295</t>
  </si>
  <si>
    <t>vuelta 296</t>
  </si>
  <si>
    <t>vuelta 297</t>
  </si>
  <si>
    <t>vuelta 298</t>
  </si>
  <si>
    <t>vuelta 299</t>
  </si>
  <si>
    <t>vuelta 300</t>
  </si>
  <si>
    <t>vuelta 301</t>
  </si>
  <si>
    <t>vuelta 302</t>
  </si>
  <si>
    <t>vuelta 303</t>
  </si>
  <si>
    <t>vuelta 304</t>
  </si>
  <si>
    <t>vuelta 305</t>
  </si>
  <si>
    <t>vuelta 306</t>
  </si>
  <si>
    <t>vuelta 307</t>
  </si>
  <si>
    <t>vuelta 308</t>
  </si>
  <si>
    <t>vuelta 309</t>
  </si>
  <si>
    <t>vuelta 310</t>
  </si>
  <si>
    <t>vuelta 311</t>
  </si>
  <si>
    <t>vuelta 312</t>
  </si>
  <si>
    <t>vuelta 313</t>
  </si>
  <si>
    <t>vuelta 314</t>
  </si>
  <si>
    <t>vuelta 315</t>
  </si>
  <si>
    <t>vuelta 316</t>
  </si>
  <si>
    <t>vuelta 317</t>
  </si>
  <si>
    <t>vuelta 318</t>
  </si>
  <si>
    <t>vuelta 319</t>
  </si>
  <si>
    <t>vuelta 320</t>
  </si>
  <si>
    <t>vuelta 321</t>
  </si>
  <si>
    <t>vuelta 322</t>
  </si>
  <si>
    <t>vuelta 323</t>
  </si>
  <si>
    <t>vuelta 324</t>
  </si>
  <si>
    <t>vuelta 325</t>
  </si>
  <si>
    <t>vuelta 326</t>
  </si>
  <si>
    <t>vuelta 327</t>
  </si>
  <si>
    <t>vuelta 328</t>
  </si>
  <si>
    <t>vuelta 329</t>
  </si>
  <si>
    <t>vuelta 330</t>
  </si>
  <si>
    <t>vuelta 331</t>
  </si>
  <si>
    <t>vuelta 332</t>
  </si>
  <si>
    <t>vuelta 333</t>
  </si>
  <si>
    <t>vuelta 334</t>
  </si>
  <si>
    <t>vuelta 335</t>
  </si>
  <si>
    <t>vuelta 336</t>
  </si>
  <si>
    <t>vuelta 337</t>
  </si>
  <si>
    <t>vuelta 338</t>
  </si>
  <si>
    <t>vuelta 339</t>
  </si>
  <si>
    <t>vuelta 340</t>
  </si>
  <si>
    <t>vuelta 341</t>
  </si>
  <si>
    <t>vuelta 342</t>
  </si>
  <si>
    <t>vuelta 343</t>
  </si>
  <si>
    <t>vuelta 344</t>
  </si>
  <si>
    <t>vuelta 345</t>
  </si>
  <si>
    <t>vuelta 346</t>
  </si>
  <si>
    <t>vuelta 347</t>
  </si>
  <si>
    <t>vuelta 348</t>
  </si>
  <si>
    <t>vuelta 349</t>
  </si>
  <si>
    <t>vuelta 350</t>
  </si>
  <si>
    <t>vuelta 351</t>
  </si>
  <si>
    <t>vuelta 352</t>
  </si>
  <si>
    <t>vuelta 353</t>
  </si>
  <si>
    <t>vuelta 354</t>
  </si>
  <si>
    <t>vuelta 355</t>
  </si>
  <si>
    <t>vuelta 356</t>
  </si>
  <si>
    <t>vuelta 357</t>
  </si>
  <si>
    <t>vuelta 358</t>
  </si>
  <si>
    <t>vuelta 359</t>
  </si>
  <si>
    <t>vuelta 360</t>
  </si>
  <si>
    <t>vuelta 361</t>
  </si>
  <si>
    <t>vuelta 362</t>
  </si>
  <si>
    <t>vuelta 363</t>
  </si>
  <si>
    <t>vuelta 364</t>
  </si>
  <si>
    <t>vuelta 365</t>
  </si>
  <si>
    <t>vuelta 366</t>
  </si>
  <si>
    <t>vuelta 367</t>
  </si>
  <si>
    <t>vuelta 368</t>
  </si>
  <si>
    <t>vuelta 369</t>
  </si>
  <si>
    <t>vuelta 370</t>
  </si>
  <si>
    <t>vuelta 371</t>
  </si>
  <si>
    <t>vuelta 372</t>
  </si>
  <si>
    <t>vuelta 373</t>
  </si>
  <si>
    <t>vuelta 374</t>
  </si>
  <si>
    <t>vuelta 375</t>
  </si>
  <si>
    <t>vuelta 376</t>
  </si>
  <si>
    <t>vuelta 377</t>
  </si>
  <si>
    <t>vuelta 378</t>
  </si>
  <si>
    <t>vuelta 379</t>
  </si>
  <si>
    <t>vuelta 380</t>
  </si>
  <si>
    <t>vuelta 381</t>
  </si>
  <si>
    <t>vuelta 382</t>
  </si>
  <si>
    <t>vuelta 383</t>
  </si>
  <si>
    <t>vuelta 384</t>
  </si>
  <si>
    <t>vuelta 385</t>
  </si>
  <si>
    <t>vuelta 386</t>
  </si>
  <si>
    <t>vuelta 387</t>
  </si>
  <si>
    <t>vuelta 388</t>
  </si>
  <si>
    <t>vuelta 389</t>
  </si>
  <si>
    <t>vuelta 390</t>
  </si>
  <si>
    <t>vuelta 391</t>
  </si>
  <si>
    <t>vuelta 392</t>
  </si>
  <si>
    <t>vuelta 393</t>
  </si>
  <si>
    <t>vuelta 394</t>
  </si>
  <si>
    <t>vuelta 395</t>
  </si>
  <si>
    <t>vuelta 396</t>
  </si>
  <si>
    <t>vuelta 397</t>
  </si>
  <si>
    <t>vuelta 398</t>
  </si>
  <si>
    <t>vuelta 399</t>
  </si>
  <si>
    <t>vuelta 400</t>
  </si>
  <si>
    <t>vuelta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</si>
</sst>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21" fontId="0" fillId="2" borderId="0" xfId="0" applyNumberFormat="1" applyFill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165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9">
    <dxf>
      <numFmt numFmtId="165" formatCode="0.000"/>
    </dxf>
    <dxf>
      <numFmt numFmtId="165" formatCode="0.000"/>
    </dxf>
    <dxf>
      <numFmt numFmtId="165" formatCode="0.00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165" formatCode="0.000"/>
    </dxf>
    <dxf>
      <numFmt numFmtId="164" formatCode="[$-F400]h:mm:ss\ AM/PM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[$-F400]h:mm:ss\ AM/PM"/>
    </dxf>
    <dxf>
      <numFmt numFmtId="26" formatCode="h:mm:ss"/>
      <fill>
        <patternFill patternType="solid">
          <fgColor indexed="64"/>
          <bgColor rgb="FFFFFF00"/>
        </patternFill>
      </fill>
    </dxf>
    <dxf>
      <numFmt numFmtId="165" formatCode="0.000"/>
    </dxf>
    <dxf>
      <numFmt numFmtId="26" formatCode="h:mm:ss"/>
    </dxf>
    <dxf>
      <numFmt numFmtId="26" formatCode="h:mm:ss"/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0D12F-E438-465E-8106-25C52AF5FC26}" name="Tabla1" displayName="Tabla1" ref="A1:I21" totalsRowShown="0">
  <autoFilter ref="A1:I21" xr:uid="{F5C0D12F-E438-465E-8106-25C52AF5FC26}"/>
  <tableColumns count="9">
    <tableColumn id="1" xr3:uid="{E1A1B4B5-B626-47A4-B5B0-405625BCB44F}" name="Bus"/>
    <tableColumn id="2" xr3:uid="{9752B2DD-B941-4451-AC06-7B58C464C365}" name="Hora Lleg." dataDxfId="18"/>
    <tableColumn id="3" xr3:uid="{C66DC82D-17F7-417A-80FA-613D0F6D3E9D}" name="Hora entre" dataDxfId="17">
      <calculatedColumnFormula>B2-B1</calculatedColumnFormula>
    </tableColumn>
    <tableColumn id="4" xr3:uid="{8B7A6B58-9BB8-47BF-A140-4FFAB1818BAC}" name="T. entre lleg. (seg)"/>
    <tableColumn id="5" xr3:uid="{AE3764AA-F1B8-4383-8025-EFCB09DD8E2D}" name="T. entre lleg. (min)" dataDxfId="16">
      <calculatedColumnFormula>D2/60</calculatedColumnFormula>
    </tableColumn>
    <tableColumn id="6" xr3:uid="{9EDD4BA4-78AA-40F9-975F-46460108D194}" name="Hora Salida" dataDxfId="15"/>
    <tableColumn id="7" xr3:uid="{10D12087-324C-474A-BA0E-748277262520}" name="Hora para Salida" dataDxfId="14">
      <calculatedColumnFormula>F2-B2</calculatedColumnFormula>
    </tableColumn>
    <tableColumn id="8" xr3:uid="{865CD599-6D48-45C1-8159-7131E1F1324B}" name="T. Salida (seg)"/>
    <tableColumn id="9" xr3:uid="{F623AA02-EC21-4713-BFD8-04E9CE6790AD}" name="T. Salida (min)" dataDxfId="13">
      <calculatedColumnFormula>H2/60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5FB325-D244-4E88-A5F2-5A3F76FFF399}" name="Tabla6" displayName="Tabla6" ref="L2:O4" totalsRowShown="0">
  <autoFilter ref="L2:O4" xr:uid="{5E5FB325-D244-4E88-A5F2-5A3F76FFF399}"/>
  <tableColumns count="4">
    <tableColumn id="1" xr3:uid="{C76C2567-2F13-467F-97D9-4D91132A7494}" name="Característica"/>
    <tableColumn id="2" xr3:uid="{EBB18629-D3D1-4DCE-A1E7-AA8AFA3905DA}" name="Segundos" dataDxfId="12">
      <calculatedColumnFormula>1/M2</calculatedColumnFormula>
    </tableColumn>
    <tableColumn id="3" xr3:uid="{DEEB37BF-7D0B-4146-AE51-B0DF633F6431}" name="Minutos" dataDxfId="11">
      <calculatedColumnFormula>1/N2</calculatedColumnFormula>
    </tableColumn>
    <tableColumn id="4" xr3:uid="{74D1B9D2-5BF1-482B-B583-39279C4742D5}" name="Hora" dataDxfId="1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4422C-AC32-4414-9A61-D0ADA7E52CA9}" name="Tabla3" displayName="Tabla3" ref="A1:I1119" totalsRowShown="0">
  <autoFilter ref="A1:I1119" xr:uid="{0284422C-AC32-4414-9A61-D0ADA7E52CA9}"/>
  <tableColumns count="9">
    <tableColumn id="1" xr3:uid="{829589C2-5CC8-4574-898A-85EBD71D718C}" name="Persona" dataDxfId="9"/>
    <tableColumn id="2" xr3:uid="{3B470D39-455F-4291-886B-196E845D7B37}" name="Hora" dataDxfId="8">
      <calculatedColumnFormula>B1+C2/86400</calculatedColumnFormula>
    </tableColumn>
    <tableColumn id="3" xr3:uid="{8BA28768-A18F-4E06-BAD8-BA45C84D0A3A}" name="Tiempo llegadas(seg)"/>
    <tableColumn id="4" xr3:uid="{B9DA2B19-7BCD-4192-AECA-53F3AC8BE617}" name="Tiempo llegadas(min)" dataDxfId="7">
      <calculatedColumnFormula>C2/60</calculatedColumnFormula>
    </tableColumn>
    <tableColumn id="5" xr3:uid="{84F23876-F02E-4171-A22A-0C7A53297B36}" name="Hora subida"/>
    <tableColumn id="6" xr3:uid="{71571289-1A2D-4C57-A3D2-9E7A2ED1C566}" name="Hora dif"/>
    <tableColumn id="7" xr3:uid="{B877F2B7-0E66-4E37-84CF-962A22AF661D}" name="Tiempo entre subida"/>
    <tableColumn id="8" xr3:uid="{1C717A86-D1BB-4AD4-B8D5-1E8BB75FDDA1}" name="Tiempo subida (seg)"/>
    <tableColumn id="9" xr3:uid="{877F8F3C-7179-4985-8DE6-FDAF5C31D9D8}" name="Tiempo subida (min)" dataDxfId="6">
      <calculatedColumnFormula>Tabla3[[#This Row],[Tiempo subida (seg)]]/60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CAE125-0484-4CD2-BDC0-DCC6E15A9B65}" name="Tabla4" displayName="Tabla4" ref="L9:M16" totalsRowShown="0" headerRowDxfId="5">
  <autoFilter ref="L9:M16" xr:uid="{71CAE125-0484-4CD2-BDC0-DCC6E15A9B65}"/>
  <tableColumns count="2">
    <tableColumn id="1" xr3:uid="{250241FF-5435-478D-B6F9-B04C8C447893}" name="Nombre" dataDxfId="4"/>
    <tableColumn id="2" xr3:uid="{05D3C07B-EE51-4C7E-BC19-E7DCEA010DEE}" name="Registros" dataDxfId="3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D8D3CF-9009-46A6-91D9-6D3D29117D48}" name="Tabla5" displayName="Tabla5" ref="L2:O6" totalsRowShown="0">
  <autoFilter ref="L2:O6" xr:uid="{33D8D3CF-9009-46A6-91D9-6D3D29117D48}"/>
  <tableColumns count="4">
    <tableColumn id="1" xr3:uid="{E333370D-1B9B-4C5E-812F-210A97D1872C}" name="Tasa"/>
    <tableColumn id="2" xr3:uid="{1AA7B2B0-DFF6-4961-8862-6FD5185ED892}" name="Segundos" dataDxfId="2"/>
    <tableColumn id="3" xr3:uid="{5957834F-A555-4A86-AA87-89FF3236ECB6}" name="Minuto" dataDxfId="1"/>
    <tableColumn id="4" xr3:uid="{8227BE59-BED8-4A70-8B21-8548BA648593}" name="Hor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27" sqref="M27"/>
    </sheetView>
  </sheetViews>
  <sheetFormatPr baseColWidth="10" defaultColWidth="8.88671875" defaultRowHeight="14.4" x14ac:dyDescent="0.3"/>
  <cols>
    <col min="1" max="1" width="11.109375" customWidth="1"/>
    <col min="2" max="2" width="11" customWidth="1"/>
    <col min="3" max="3" width="11.44140625" customWidth="1"/>
    <col min="4" max="4" width="16.6640625" customWidth="1"/>
    <col min="5" max="5" width="17" customWidth="1"/>
    <col min="6" max="6" width="12.109375" customWidth="1"/>
    <col min="7" max="7" width="16.109375" customWidth="1"/>
    <col min="8" max="8" width="13.6640625" customWidth="1"/>
    <col min="9" max="9" width="14" customWidth="1"/>
    <col min="12" max="12" width="2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>
        <v>1</v>
      </c>
      <c r="B2" s="4">
        <v>0.30075231481481479</v>
      </c>
      <c r="C2" s="1">
        <v>1.0648148148148149E-3</v>
      </c>
      <c r="D2">
        <f>60+32</f>
        <v>92</v>
      </c>
      <c r="E2" s="3">
        <f>D2/60</f>
        <v>1.5333333333333334</v>
      </c>
      <c r="F2" s="5">
        <v>0.30277777777777776</v>
      </c>
      <c r="G2" s="2">
        <f>F2-B2</f>
        <v>2.025462962962965E-3</v>
      </c>
      <c r="H2">
        <f>120+55</f>
        <v>175</v>
      </c>
      <c r="I2" s="3">
        <f>H2/60</f>
        <v>2.9166666666666665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">
      <c r="A3">
        <v>2</v>
      </c>
      <c r="B3" s="5">
        <v>0.3034722222222222</v>
      </c>
      <c r="C3" s="1">
        <f>B3-B2</f>
        <v>2.719907407407407E-3</v>
      </c>
      <c r="D3">
        <f>(3*60+55)</f>
        <v>235</v>
      </c>
      <c r="E3" s="3">
        <f>D3/60</f>
        <v>3.9166666666666665</v>
      </c>
      <c r="F3" s="4">
        <v>0.3054513888888889</v>
      </c>
      <c r="G3" s="2">
        <f>F3-B3</f>
        <v>1.9791666666666985E-3</v>
      </c>
      <c r="H3">
        <f>60*2+51</f>
        <v>171</v>
      </c>
      <c r="I3" s="3">
        <f t="shared" ref="I3:I20" si="0">H3/60</f>
        <v>2.85</v>
      </c>
      <c r="L3" t="s">
        <v>13</v>
      </c>
      <c r="M3" s="3">
        <f>AVERAGE(D3:D21)</f>
        <v>207.94736842105263</v>
      </c>
      <c r="N3" s="3">
        <f>AVERAGE(E3:E21)</f>
        <v>3.4657894736842101</v>
      </c>
      <c r="O3" s="3">
        <f>(Tabla6[[#This Row],[Minutos]]/60)</f>
        <v>5.7763157894736836E-2</v>
      </c>
    </row>
    <row r="4" spans="1:15" x14ac:dyDescent="0.3">
      <c r="A4">
        <v>3</v>
      </c>
      <c r="B4" s="5">
        <v>0.30605324074074075</v>
      </c>
      <c r="C4" s="1">
        <f t="shared" ref="C4:C21" si="1">B4-B3</f>
        <v>2.5810185185185519E-3</v>
      </c>
      <c r="D4">
        <f>(3*60+43)</f>
        <v>223</v>
      </c>
      <c r="E4" s="3">
        <f t="shared" ref="E4:E21" si="2">D4/60</f>
        <v>3.7166666666666668</v>
      </c>
      <c r="F4" s="5">
        <v>0.30798611111111113</v>
      </c>
      <c r="G4" s="2">
        <f t="shared" ref="G4:G21" si="3">F4-B4</f>
        <v>1.9328703703703765E-3</v>
      </c>
      <c r="H4">
        <f>60*2+47</f>
        <v>167</v>
      </c>
      <c r="I4" s="3">
        <f t="shared" si="0"/>
        <v>2.7833333333333332</v>
      </c>
      <c r="L4" t="s">
        <v>14</v>
      </c>
      <c r="M4" s="3">
        <f>1/M3</f>
        <v>4.8089091369273602E-3</v>
      </c>
      <c r="N4" s="3">
        <f>1/N3</f>
        <v>0.28853454821564167</v>
      </c>
      <c r="O4" s="3">
        <f>1/O3</f>
        <v>17.312072892938499</v>
      </c>
    </row>
    <row r="5" spans="1:15" x14ac:dyDescent="0.3">
      <c r="A5">
        <v>4</v>
      </c>
      <c r="B5" s="5">
        <v>0.30763888888888891</v>
      </c>
      <c r="C5" s="1">
        <f t="shared" si="1"/>
        <v>1.5856481481481555E-3</v>
      </c>
      <c r="D5">
        <f>(120+17)</f>
        <v>137</v>
      </c>
      <c r="E5" s="3">
        <f t="shared" si="2"/>
        <v>2.2833333333333332</v>
      </c>
      <c r="F5" s="5">
        <v>0.30949074074074073</v>
      </c>
      <c r="G5" s="2">
        <f t="shared" si="3"/>
        <v>1.8518518518518268E-3</v>
      </c>
      <c r="H5">
        <f>60*2+40</f>
        <v>160</v>
      </c>
      <c r="I5" s="3">
        <f t="shared" si="0"/>
        <v>2.6666666666666665</v>
      </c>
    </row>
    <row r="6" spans="1:15" x14ac:dyDescent="0.3">
      <c r="A6">
        <v>5</v>
      </c>
      <c r="B6" s="5">
        <v>0.30949074074074073</v>
      </c>
      <c r="C6" s="1">
        <f t="shared" si="1"/>
        <v>1.8518518518518268E-3</v>
      </c>
      <c r="D6">
        <f>(2*60+40)</f>
        <v>160</v>
      </c>
      <c r="E6" s="3">
        <f t="shared" si="2"/>
        <v>2.6666666666666665</v>
      </c>
      <c r="F6" s="5">
        <v>0.31158564814814815</v>
      </c>
      <c r="G6" s="2">
        <f t="shared" si="3"/>
        <v>2.0949074074074203E-3</v>
      </c>
      <c r="H6">
        <f>60*3+1</f>
        <v>181</v>
      </c>
      <c r="I6" s="3">
        <f t="shared" si="0"/>
        <v>3.0166666666666666</v>
      </c>
    </row>
    <row r="7" spans="1:15" x14ac:dyDescent="0.3">
      <c r="A7">
        <v>6</v>
      </c>
      <c r="B7" s="5">
        <v>0.31179398148148146</v>
      </c>
      <c r="C7" s="1">
        <f t="shared" si="1"/>
        <v>2.3032407407407307E-3</v>
      </c>
      <c r="D7">
        <f>3*60+19</f>
        <v>199</v>
      </c>
      <c r="E7" s="3">
        <f t="shared" si="2"/>
        <v>3.3166666666666669</v>
      </c>
      <c r="F7" s="5">
        <v>0.31365740740740738</v>
      </c>
      <c r="G7" s="2">
        <f t="shared" si="3"/>
        <v>1.8634259259259212E-3</v>
      </c>
      <c r="H7">
        <f>60*2+41</f>
        <v>161</v>
      </c>
      <c r="I7" s="3">
        <f t="shared" si="0"/>
        <v>2.6833333333333331</v>
      </c>
    </row>
    <row r="8" spans="1:15" x14ac:dyDescent="0.3">
      <c r="A8">
        <v>7</v>
      </c>
      <c r="B8" s="5">
        <v>0.31354166666666666</v>
      </c>
      <c r="C8" s="1">
        <f t="shared" si="1"/>
        <v>1.7476851851851993E-3</v>
      </c>
      <c r="D8">
        <f>2*60+31</f>
        <v>151</v>
      </c>
      <c r="E8" s="3">
        <f t="shared" si="2"/>
        <v>2.5166666666666666</v>
      </c>
      <c r="F8" s="5">
        <v>0.31548611111111113</v>
      </c>
      <c r="G8" s="2">
        <f t="shared" si="3"/>
        <v>1.9444444444444708E-3</v>
      </c>
      <c r="H8">
        <f>60*2+48</f>
        <v>168</v>
      </c>
      <c r="I8" s="3">
        <f t="shared" si="0"/>
        <v>2.8</v>
      </c>
    </row>
    <row r="9" spans="1:15" x14ac:dyDescent="0.3">
      <c r="A9">
        <v>8</v>
      </c>
      <c r="B9" s="5">
        <v>0.31603009259259257</v>
      </c>
      <c r="C9" s="1">
        <f t="shared" si="1"/>
        <v>2.4884259259259078E-3</v>
      </c>
      <c r="D9">
        <f>3*60+35</f>
        <v>215</v>
      </c>
      <c r="E9" s="3">
        <f t="shared" si="2"/>
        <v>3.5833333333333335</v>
      </c>
      <c r="F9" s="5">
        <v>0.31788194444444445</v>
      </c>
      <c r="G9" s="2">
        <f t="shared" si="3"/>
        <v>1.8518518518518823E-3</v>
      </c>
      <c r="H9">
        <f>60*2+40</f>
        <v>160</v>
      </c>
      <c r="I9" s="3">
        <f t="shared" si="0"/>
        <v>2.6666666666666665</v>
      </c>
    </row>
    <row r="10" spans="1:15" x14ac:dyDescent="0.3">
      <c r="A10">
        <v>9</v>
      </c>
      <c r="B10" s="5">
        <v>0.31805555555555554</v>
      </c>
      <c r="C10" s="1">
        <f t="shared" si="1"/>
        <v>2.025462962962965E-3</v>
      </c>
      <c r="D10">
        <f>60*2+55</f>
        <v>175</v>
      </c>
      <c r="E10" s="3">
        <f t="shared" si="2"/>
        <v>2.9166666666666665</v>
      </c>
      <c r="F10" s="5">
        <v>0.31958333333333333</v>
      </c>
      <c r="G10" s="2">
        <f t="shared" si="3"/>
        <v>1.5277777777777946E-3</v>
      </c>
      <c r="H10">
        <f>60*2+12</f>
        <v>132</v>
      </c>
      <c r="I10" s="3">
        <f t="shared" si="0"/>
        <v>2.2000000000000002</v>
      </c>
    </row>
    <row r="11" spans="1:15" x14ac:dyDescent="0.3">
      <c r="A11">
        <v>10</v>
      </c>
      <c r="B11" s="5">
        <v>0.3190972222222222</v>
      </c>
      <c r="C11" s="1">
        <f t="shared" si="1"/>
        <v>1.041666666666663E-3</v>
      </c>
      <c r="D11">
        <f>60*1+30</f>
        <v>90</v>
      </c>
      <c r="E11" s="3">
        <f t="shared" si="2"/>
        <v>1.5</v>
      </c>
      <c r="F11" s="5">
        <v>0.32048611111111114</v>
      </c>
      <c r="G11" s="2">
        <f t="shared" si="3"/>
        <v>1.3888888888889395E-3</v>
      </c>
      <c r="H11">
        <f>60*2+0</f>
        <v>120</v>
      </c>
      <c r="I11" s="3">
        <f t="shared" si="0"/>
        <v>2</v>
      </c>
    </row>
    <row r="12" spans="1:15" x14ac:dyDescent="0.3">
      <c r="A12">
        <v>11</v>
      </c>
      <c r="B12" s="5">
        <v>0.32185185185185183</v>
      </c>
      <c r="C12" s="1">
        <f t="shared" si="1"/>
        <v>2.7546296296296346E-3</v>
      </c>
      <c r="D12">
        <f>60*3+58</f>
        <v>238</v>
      </c>
      <c r="E12" s="3">
        <f t="shared" si="2"/>
        <v>3.9666666666666668</v>
      </c>
      <c r="F12" s="5">
        <v>0.32356481481481481</v>
      </c>
      <c r="G12" s="2">
        <f t="shared" si="3"/>
        <v>1.7129629629629717E-3</v>
      </c>
      <c r="H12">
        <f>60*2+28</f>
        <v>148</v>
      </c>
      <c r="I12" s="3">
        <f t="shared" si="0"/>
        <v>2.4666666666666668</v>
      </c>
    </row>
    <row r="13" spans="1:15" x14ac:dyDescent="0.3">
      <c r="A13">
        <v>12</v>
      </c>
      <c r="B13" s="5">
        <v>0.32445601851851852</v>
      </c>
      <c r="C13" s="1">
        <f t="shared" si="1"/>
        <v>2.6041666666666852E-3</v>
      </c>
      <c r="D13">
        <f>60*3+45</f>
        <v>225</v>
      </c>
      <c r="E13" s="3">
        <f t="shared" si="2"/>
        <v>3.75</v>
      </c>
      <c r="F13" s="5">
        <v>0.32618055555555553</v>
      </c>
      <c r="G13" s="2">
        <f t="shared" si="3"/>
        <v>1.7245370370370106E-3</v>
      </c>
      <c r="H13">
        <f>60*2+29</f>
        <v>149</v>
      </c>
      <c r="I13" s="3">
        <f t="shared" si="0"/>
        <v>2.4833333333333334</v>
      </c>
    </row>
    <row r="14" spans="1:15" x14ac:dyDescent="0.3">
      <c r="A14">
        <v>13</v>
      </c>
      <c r="B14" s="5">
        <v>0.32701388888888888</v>
      </c>
      <c r="C14" s="1">
        <f t="shared" si="1"/>
        <v>2.5578703703703631E-3</v>
      </c>
      <c r="D14">
        <f>60*3+41</f>
        <v>221</v>
      </c>
      <c r="E14" s="3">
        <f t="shared" si="2"/>
        <v>3.6833333333333331</v>
      </c>
      <c r="F14" s="5">
        <v>0.32877314814814818</v>
      </c>
      <c r="G14" s="2">
        <f t="shared" si="3"/>
        <v>1.7592592592592937E-3</v>
      </c>
      <c r="H14">
        <f>60*2+32</f>
        <v>152</v>
      </c>
      <c r="I14" s="3">
        <f t="shared" si="0"/>
        <v>2.5333333333333332</v>
      </c>
    </row>
    <row r="15" spans="1:15" x14ac:dyDescent="0.3">
      <c r="A15">
        <v>14</v>
      </c>
      <c r="B15" s="5">
        <v>0.3291087962962963</v>
      </c>
      <c r="C15" s="1">
        <f t="shared" si="1"/>
        <v>2.0949074074074203E-3</v>
      </c>
      <c r="D15">
        <f>60*3+1</f>
        <v>181</v>
      </c>
      <c r="E15" s="3">
        <f t="shared" si="2"/>
        <v>3.0166666666666666</v>
      </c>
      <c r="F15" s="5">
        <v>0.33042824074074073</v>
      </c>
      <c r="G15" s="2">
        <f t="shared" si="3"/>
        <v>1.3194444444444287E-3</v>
      </c>
      <c r="H15">
        <f>60*1+54</f>
        <v>114</v>
      </c>
      <c r="I15" s="3">
        <f t="shared" si="0"/>
        <v>1.9</v>
      </c>
    </row>
    <row r="16" spans="1:15" x14ac:dyDescent="0.3">
      <c r="A16">
        <v>15</v>
      </c>
      <c r="B16" s="5">
        <v>0.33119212962962963</v>
      </c>
      <c r="C16" s="1">
        <f t="shared" si="1"/>
        <v>2.0833333333333259E-3</v>
      </c>
      <c r="D16">
        <f>60*3</f>
        <v>180</v>
      </c>
      <c r="E16" s="3">
        <f t="shared" si="2"/>
        <v>3</v>
      </c>
      <c r="F16" s="5">
        <v>0.33298611111111109</v>
      </c>
      <c r="G16" s="2">
        <f t="shared" si="3"/>
        <v>1.7939814814814659E-3</v>
      </c>
      <c r="H16">
        <f>60*2+35</f>
        <v>155</v>
      </c>
      <c r="I16" s="3">
        <f t="shared" si="0"/>
        <v>2.5833333333333335</v>
      </c>
    </row>
    <row r="17" spans="1:9" x14ac:dyDescent="0.3">
      <c r="A17">
        <v>16</v>
      </c>
      <c r="B17" s="5">
        <v>0.33325231481481482</v>
      </c>
      <c r="C17" s="1">
        <f t="shared" si="1"/>
        <v>2.0601851851851927E-3</v>
      </c>
      <c r="D17">
        <f>60*2+58</f>
        <v>178</v>
      </c>
      <c r="E17" s="3">
        <f t="shared" si="2"/>
        <v>2.9666666666666668</v>
      </c>
      <c r="F17" s="5">
        <v>0.33564814814814814</v>
      </c>
      <c r="G17" s="2">
        <f t="shared" si="3"/>
        <v>2.3958333333333193E-3</v>
      </c>
      <c r="H17">
        <f>60*3+27</f>
        <v>207</v>
      </c>
      <c r="I17" s="3">
        <f t="shared" si="0"/>
        <v>3.45</v>
      </c>
    </row>
    <row r="18" spans="1:9" x14ac:dyDescent="0.3">
      <c r="A18">
        <v>17</v>
      </c>
      <c r="B18" s="5">
        <v>0.33711805555555557</v>
      </c>
      <c r="C18" s="1">
        <f t="shared" si="1"/>
        <v>3.8657407407407529E-3</v>
      </c>
      <c r="D18">
        <f>60*5+34</f>
        <v>334</v>
      </c>
      <c r="E18" s="3">
        <f t="shared" si="2"/>
        <v>5.5666666666666664</v>
      </c>
      <c r="F18" s="5">
        <v>0.33827546296296296</v>
      </c>
      <c r="G18" s="2">
        <f t="shared" si="3"/>
        <v>1.1574074074073848E-3</v>
      </c>
      <c r="H18">
        <f>60*1+40</f>
        <v>100</v>
      </c>
      <c r="I18" s="3">
        <f t="shared" si="0"/>
        <v>1.6666666666666667</v>
      </c>
    </row>
    <row r="19" spans="1:9" x14ac:dyDescent="0.3">
      <c r="A19">
        <v>18</v>
      </c>
      <c r="B19" s="5">
        <v>0.33956018518518516</v>
      </c>
      <c r="C19" s="1">
        <f t="shared" si="1"/>
        <v>2.4421296296295858E-3</v>
      </c>
      <c r="D19">
        <f>60*3+31</f>
        <v>211</v>
      </c>
      <c r="E19" s="3">
        <f t="shared" si="2"/>
        <v>3.5166666666666666</v>
      </c>
      <c r="F19" s="5">
        <v>0.34125</v>
      </c>
      <c r="G19" s="2">
        <f t="shared" si="3"/>
        <v>1.6898148148148384E-3</v>
      </c>
      <c r="H19">
        <f>60*2+26</f>
        <v>146</v>
      </c>
      <c r="I19" s="3">
        <f t="shared" si="0"/>
        <v>2.4333333333333331</v>
      </c>
    </row>
    <row r="20" spans="1:9" x14ac:dyDescent="0.3">
      <c r="A20">
        <v>19</v>
      </c>
      <c r="B20" s="5">
        <v>0.34262731481481479</v>
      </c>
      <c r="C20" s="1">
        <f t="shared" si="1"/>
        <v>3.067129629629628E-3</v>
      </c>
      <c r="D20">
        <f>4*60+25</f>
        <v>265</v>
      </c>
      <c r="E20" s="3">
        <f t="shared" si="2"/>
        <v>4.416666666666667</v>
      </c>
      <c r="F20" s="5">
        <v>0.34401620370370373</v>
      </c>
      <c r="G20" s="2">
        <f t="shared" si="3"/>
        <v>1.3888888888889395E-3</v>
      </c>
      <c r="H20">
        <f>60*2+0</f>
        <v>120</v>
      </c>
      <c r="I20" s="3">
        <f t="shared" si="0"/>
        <v>2</v>
      </c>
    </row>
    <row r="21" spans="1:9" x14ac:dyDescent="0.3">
      <c r="A21">
        <v>20</v>
      </c>
      <c r="B21" s="5">
        <v>0.3464814814814815</v>
      </c>
      <c r="C21" s="1">
        <f t="shared" si="1"/>
        <v>3.854166666666714E-3</v>
      </c>
      <c r="D21">
        <f>60*5+33</f>
        <v>333</v>
      </c>
      <c r="E21" s="3">
        <f t="shared" si="2"/>
        <v>5.55</v>
      </c>
      <c r="F21" s="5">
        <v>0.34791666666666665</v>
      </c>
      <c r="G21" s="2">
        <f t="shared" si="3"/>
        <v>1.4351851851851505E-3</v>
      </c>
      <c r="H21">
        <f>60*2+4</f>
        <v>124</v>
      </c>
      <c r="I21" s="3">
        <f>H21/60</f>
        <v>2.0666666666666669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F447-87E6-42D3-A2B3-0AD74C913BC3}">
  <dimension ref="A1:O1119"/>
  <sheetViews>
    <sheetView workbookViewId="0">
      <selection activeCell="C2" sqref="C2"/>
    </sheetView>
  </sheetViews>
  <sheetFormatPr baseColWidth="10" defaultColWidth="11.44140625" defaultRowHeight="14.4" x14ac:dyDescent="0.3"/>
  <cols>
    <col min="1" max="1" width="9.5546875" style="24" customWidth="1"/>
    <col min="2" max="2" width="9.109375" style="24" customWidth="1"/>
    <col min="3" max="3" width="19.6640625" customWidth="1"/>
    <col min="4" max="4" width="19.88671875" customWidth="1"/>
    <col min="5" max="5" width="12.5546875" customWidth="1"/>
    <col min="6" max="6" width="9.44140625" customWidth="1"/>
    <col min="7" max="7" width="19" customWidth="1"/>
    <col min="8" max="8" width="18.6640625" customWidth="1"/>
    <col min="9" max="9" width="20.44140625" bestFit="1" customWidth="1"/>
    <col min="11" max="11" width="15" customWidth="1"/>
    <col min="12" max="12" width="22.33203125" bestFit="1" customWidth="1"/>
  </cols>
  <sheetData>
    <row r="1" spans="1:15" x14ac:dyDescent="0.3">
      <c r="A1" s="24" t="s">
        <v>15</v>
      </c>
      <c r="B1" s="24" t="s">
        <v>12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15" x14ac:dyDescent="0.3">
      <c r="A2" s="24">
        <v>0</v>
      </c>
      <c r="B2" s="25">
        <v>0.2996875</v>
      </c>
      <c r="C2">
        <v>0</v>
      </c>
      <c r="D2" s="3">
        <v>0</v>
      </c>
      <c r="E2" s="2">
        <v>0.3009027777777778</v>
      </c>
      <c r="F2" s="2">
        <f>E2-B2</f>
        <v>1.2152777777778012E-3</v>
      </c>
      <c r="G2">
        <v>0</v>
      </c>
      <c r="H2" s="7">
        <f>60+45</f>
        <v>105</v>
      </c>
      <c r="I2" s="8">
        <f>Tabla3[[#This Row],[Tiempo subida (seg)]]/60</f>
        <v>1.75</v>
      </c>
      <c r="L2" t="s">
        <v>23</v>
      </c>
      <c r="M2" t="s">
        <v>10</v>
      </c>
      <c r="N2" t="s">
        <v>24</v>
      </c>
      <c r="O2" t="s">
        <v>12</v>
      </c>
    </row>
    <row r="3" spans="1:15" x14ac:dyDescent="0.3">
      <c r="A3" s="24">
        <v>1</v>
      </c>
      <c r="B3" s="26">
        <f>B2+C3/86400</f>
        <v>0.29978298611111109</v>
      </c>
      <c r="C3">
        <v>8.25</v>
      </c>
      <c r="D3" s="3">
        <f>C3/60</f>
        <v>0.13750000000000001</v>
      </c>
      <c r="E3" s="2">
        <f>E2+G3/86400</f>
        <v>0.30093506944444448</v>
      </c>
      <c r="F3" s="2">
        <f t="shared" ref="F3:F66" si="0">E3-B3</f>
        <v>1.1520833333333869E-3</v>
      </c>
      <c r="G3">
        <v>2.79</v>
      </c>
      <c r="H3" s="7">
        <f>60*MINUTE(F3)+SECOND(F3)</f>
        <v>100</v>
      </c>
      <c r="I3" s="8">
        <f>Tabla3[[#This Row],[Tiempo subida (seg)]]/60</f>
        <v>1.6666666666666667</v>
      </c>
      <c r="L3" t="s">
        <v>25</v>
      </c>
      <c r="M3" s="3">
        <f>AVERAGE(C3:C1119)</f>
        <v>3.7275201432408256</v>
      </c>
      <c r="N3" s="3">
        <f>AVERAGE(D3:D1119)</f>
        <v>6.2125335720680359E-2</v>
      </c>
      <c r="O3" s="3">
        <f>Tabla5[[#This Row],[Minuto]]/60</f>
        <v>1.0354222620113393E-3</v>
      </c>
    </row>
    <row r="4" spans="1:15" x14ac:dyDescent="0.3">
      <c r="A4" s="24">
        <v>2</v>
      </c>
      <c r="B4" s="26">
        <f t="shared" ref="B4:B67" si="1">B3+C4/86400</f>
        <v>0.29982546296296292</v>
      </c>
      <c r="C4">
        <v>3.67</v>
      </c>
      <c r="D4" s="3">
        <f t="shared" ref="D4:D67" si="2">C4/60</f>
        <v>6.1166666666666668E-2</v>
      </c>
      <c r="E4" s="2">
        <f t="shared" ref="E4:E67" si="3">E3+G4/86400</f>
        <v>0.30095393518518521</v>
      </c>
      <c r="F4" s="2">
        <f t="shared" si="0"/>
        <v>1.1284722222222876E-3</v>
      </c>
      <c r="G4">
        <v>1.63</v>
      </c>
      <c r="H4" s="7">
        <f t="shared" ref="H4:H67" si="4">60*MINUTE(F4)+SECOND(F4)</f>
        <v>98</v>
      </c>
      <c r="I4" s="8">
        <f>Tabla3[[#This Row],[Tiempo subida (seg)]]/60</f>
        <v>1.6333333333333333</v>
      </c>
      <c r="L4" t="s">
        <v>26</v>
      </c>
      <c r="M4" s="3">
        <f>1/M3</f>
        <v>0.26827487486910478</v>
      </c>
      <c r="N4" s="3">
        <f>1/N3</f>
        <v>16.096492492146304</v>
      </c>
      <c r="O4" s="3">
        <f>1/O3</f>
        <v>965.78954952877825</v>
      </c>
    </row>
    <row r="5" spans="1:15" x14ac:dyDescent="0.3">
      <c r="A5" s="24">
        <v>3</v>
      </c>
      <c r="B5" s="26">
        <f t="shared" si="1"/>
        <v>0.29982962962962961</v>
      </c>
      <c r="C5">
        <v>0.36</v>
      </c>
      <c r="D5" s="3">
        <f t="shared" si="2"/>
        <v>6.0000000000000001E-3</v>
      </c>
      <c r="E5" s="2">
        <f t="shared" si="3"/>
        <v>0.30097280092592593</v>
      </c>
      <c r="F5" s="2">
        <f t="shared" si="0"/>
        <v>1.1431712962963192E-3</v>
      </c>
      <c r="G5">
        <v>1.63</v>
      </c>
      <c r="H5" s="7">
        <f t="shared" si="4"/>
        <v>99</v>
      </c>
      <c r="I5" s="8">
        <f>Tabla3[[#This Row],[Tiempo subida (seg)]]/60</f>
        <v>1.65</v>
      </c>
      <c r="L5" t="s">
        <v>27</v>
      </c>
      <c r="M5" s="3">
        <f>AVERAGE(H3:H1113)</f>
        <v>193.03330333033304</v>
      </c>
      <c r="N5" s="3">
        <f>AVERAGE(I3:I1113)</f>
        <v>3.2172217221722139</v>
      </c>
      <c r="O5" s="3">
        <f>Tabla5[[#This Row],[Minuto]]/60</f>
        <v>5.3620362036203566E-2</v>
      </c>
    </row>
    <row r="6" spans="1:15" x14ac:dyDescent="0.3">
      <c r="A6" s="24">
        <v>4</v>
      </c>
      <c r="B6" s="26">
        <f t="shared" si="1"/>
        <v>0.2998369212962963</v>
      </c>
      <c r="C6">
        <v>0.63</v>
      </c>
      <c r="D6" s="3">
        <f t="shared" si="2"/>
        <v>1.0500000000000001E-2</v>
      </c>
      <c r="E6" s="2">
        <f t="shared" si="3"/>
        <v>0.3009894675925926</v>
      </c>
      <c r="F6" s="2">
        <f t="shared" si="0"/>
        <v>1.1525462962962973E-3</v>
      </c>
      <c r="G6">
        <v>1.44</v>
      </c>
      <c r="H6" s="7">
        <f t="shared" si="4"/>
        <v>100</v>
      </c>
      <c r="I6" s="8">
        <f>Tabla3[[#This Row],[Tiempo subida (seg)]]/60</f>
        <v>1.6666666666666667</v>
      </c>
      <c r="L6" t="s">
        <v>28</v>
      </c>
      <c r="M6" s="3">
        <f>1/M5</f>
        <v>5.1804532313718173E-3</v>
      </c>
      <c r="N6" s="3">
        <f>1/N5</f>
        <v>0.31082719388230939</v>
      </c>
      <c r="O6" s="3">
        <f>1/O5</f>
        <v>18.649631632938561</v>
      </c>
    </row>
    <row r="7" spans="1:15" x14ac:dyDescent="0.3">
      <c r="A7" s="24">
        <v>5</v>
      </c>
      <c r="B7" s="26">
        <f t="shared" si="1"/>
        <v>0.29994525462962962</v>
      </c>
      <c r="C7">
        <v>9.36</v>
      </c>
      <c r="D7" s="3">
        <f t="shared" si="2"/>
        <v>0.156</v>
      </c>
      <c r="E7" s="2">
        <f t="shared" si="3"/>
        <v>0.30102210648148148</v>
      </c>
      <c r="F7" s="2">
        <f t="shared" si="0"/>
        <v>1.0768518518518566E-3</v>
      </c>
      <c r="G7">
        <v>2.82</v>
      </c>
      <c r="H7" s="7">
        <f t="shared" si="4"/>
        <v>93</v>
      </c>
      <c r="I7" s="8">
        <f>Tabla3[[#This Row],[Tiempo subida (seg)]]/60</f>
        <v>1.55</v>
      </c>
    </row>
    <row r="8" spans="1:15" x14ac:dyDescent="0.3">
      <c r="A8" s="24">
        <v>6</v>
      </c>
      <c r="B8" s="26">
        <f t="shared" si="1"/>
        <v>0.29996886574074072</v>
      </c>
      <c r="C8">
        <v>2.04</v>
      </c>
      <c r="D8" s="3">
        <f t="shared" si="2"/>
        <v>3.4000000000000002E-2</v>
      </c>
      <c r="E8" s="2">
        <f t="shared" si="3"/>
        <v>0.30105474537037036</v>
      </c>
      <c r="F8" s="2">
        <f t="shared" si="0"/>
        <v>1.085879629629638E-3</v>
      </c>
      <c r="G8">
        <v>2.82</v>
      </c>
      <c r="H8" s="7">
        <f t="shared" si="4"/>
        <v>94</v>
      </c>
      <c r="I8" s="8">
        <f>Tabla3[[#This Row],[Tiempo subida (seg)]]/60</f>
        <v>1.5666666666666667</v>
      </c>
    </row>
    <row r="9" spans="1:15" x14ac:dyDescent="0.3">
      <c r="A9" s="24">
        <v>7</v>
      </c>
      <c r="B9" s="26">
        <f t="shared" si="1"/>
        <v>0.30005775462962964</v>
      </c>
      <c r="C9">
        <v>7.68</v>
      </c>
      <c r="D9" s="3">
        <f t="shared" si="2"/>
        <v>0.128</v>
      </c>
      <c r="E9" s="2">
        <f t="shared" si="3"/>
        <v>0.3010733796296296</v>
      </c>
      <c r="F9" s="2">
        <f t="shared" si="0"/>
        <v>1.0156249999999645E-3</v>
      </c>
      <c r="G9">
        <v>1.61</v>
      </c>
      <c r="H9" s="7">
        <f t="shared" si="4"/>
        <v>88</v>
      </c>
      <c r="I9" s="8">
        <f>Tabla3[[#This Row],[Tiempo subida (seg)]]/60</f>
        <v>1.4666666666666666</v>
      </c>
      <c r="L9" s="23" t="s">
        <v>29</v>
      </c>
      <c r="M9" s="23" t="s">
        <v>30</v>
      </c>
    </row>
    <row r="10" spans="1:15" x14ac:dyDescent="0.3">
      <c r="A10" s="24">
        <v>8</v>
      </c>
      <c r="B10" s="26">
        <f t="shared" si="1"/>
        <v>0.30007384259259262</v>
      </c>
      <c r="C10">
        <v>1.39</v>
      </c>
      <c r="D10" s="3">
        <f t="shared" si="2"/>
        <v>2.3166666666666665E-2</v>
      </c>
      <c r="E10" s="2">
        <f t="shared" si="3"/>
        <v>0.30111111111111111</v>
      </c>
      <c r="F10" s="2">
        <f t="shared" si="0"/>
        <v>1.037268518518486E-3</v>
      </c>
      <c r="G10">
        <v>3.26</v>
      </c>
      <c r="H10" s="7">
        <f t="shared" si="4"/>
        <v>90</v>
      </c>
      <c r="I10" s="8">
        <f>Tabla3[[#This Row],[Tiempo subida (seg)]]/60</f>
        <v>1.5</v>
      </c>
      <c r="L10" s="29" t="s">
        <v>31</v>
      </c>
      <c r="M10" s="23">
        <v>716</v>
      </c>
    </row>
    <row r="11" spans="1:15" x14ac:dyDescent="0.3">
      <c r="A11" s="24">
        <v>9</v>
      </c>
      <c r="B11" s="26">
        <f t="shared" si="1"/>
        <v>0.30008009259259261</v>
      </c>
      <c r="C11">
        <v>0.54</v>
      </c>
      <c r="D11" s="3">
        <f t="shared" si="2"/>
        <v>9.0000000000000011E-3</v>
      </c>
      <c r="E11" s="2">
        <f t="shared" si="3"/>
        <v>0.3011378472222222</v>
      </c>
      <c r="F11" s="2">
        <f t="shared" si="0"/>
        <v>1.0577546296295925E-3</v>
      </c>
      <c r="G11">
        <v>2.31</v>
      </c>
      <c r="H11" s="7">
        <f t="shared" si="4"/>
        <v>91</v>
      </c>
      <c r="I11" s="8">
        <f>Tabla3[[#This Row],[Tiempo subida (seg)]]/60</f>
        <v>1.5166666666666666</v>
      </c>
      <c r="L11" s="29" t="s">
        <v>32</v>
      </c>
      <c r="M11" s="23">
        <v>401</v>
      </c>
    </row>
    <row r="12" spans="1:15" x14ac:dyDescent="0.3">
      <c r="A12" s="24">
        <v>10</v>
      </c>
      <c r="B12" s="26">
        <f t="shared" si="1"/>
        <v>0.30008657407407408</v>
      </c>
      <c r="C12">
        <v>0.56000000000000005</v>
      </c>
      <c r="D12" s="3">
        <f t="shared" si="2"/>
        <v>9.3333333333333341E-3</v>
      </c>
      <c r="E12" s="2">
        <f t="shared" si="3"/>
        <v>0.30116018518518517</v>
      </c>
      <c r="F12" s="2">
        <f t="shared" si="0"/>
        <v>1.0736111111110946E-3</v>
      </c>
      <c r="G12">
        <v>1.93</v>
      </c>
      <c r="H12" s="7">
        <f t="shared" si="4"/>
        <v>93</v>
      </c>
      <c r="I12" s="8">
        <f>Tabla3[[#This Row],[Tiempo subida (seg)]]/60</f>
        <v>1.55</v>
      </c>
      <c r="L12" s="29" t="s">
        <v>33</v>
      </c>
      <c r="M12" s="23">
        <v>1063</v>
      </c>
    </row>
    <row r="13" spans="1:15" x14ac:dyDescent="0.3">
      <c r="A13" s="24">
        <v>11</v>
      </c>
      <c r="B13" s="26">
        <f t="shared" si="1"/>
        <v>0.30014756944444443</v>
      </c>
      <c r="C13">
        <v>5.27</v>
      </c>
      <c r="D13" s="3">
        <f t="shared" si="2"/>
        <v>8.7833333333333333E-2</v>
      </c>
      <c r="E13" s="2">
        <f t="shared" si="3"/>
        <v>0.30118912037037038</v>
      </c>
      <c r="F13" s="2">
        <f t="shared" si="0"/>
        <v>1.0415509259259492E-3</v>
      </c>
      <c r="G13">
        <v>2.5</v>
      </c>
      <c r="H13" s="7">
        <f t="shared" si="4"/>
        <v>90</v>
      </c>
      <c r="I13" s="8">
        <f>Tabla3[[#This Row],[Tiempo subida (seg)]]/60</f>
        <v>1.5</v>
      </c>
      <c r="L13" s="29" t="s">
        <v>34</v>
      </c>
      <c r="M13" s="23">
        <v>49</v>
      </c>
    </row>
    <row r="14" spans="1:15" x14ac:dyDescent="0.3">
      <c r="A14" s="24">
        <v>12</v>
      </c>
      <c r="B14" s="26">
        <f t="shared" si="1"/>
        <v>0.30017048611111108</v>
      </c>
      <c r="C14">
        <v>1.98</v>
      </c>
      <c r="D14" s="3">
        <f t="shared" si="2"/>
        <v>3.3000000000000002E-2</v>
      </c>
      <c r="E14" s="2">
        <f t="shared" si="3"/>
        <v>0.3012167824074074</v>
      </c>
      <c r="F14" s="2">
        <f t="shared" si="0"/>
        <v>1.0462962962963229E-3</v>
      </c>
      <c r="G14">
        <v>2.39</v>
      </c>
      <c r="H14" s="7">
        <f t="shared" si="4"/>
        <v>90</v>
      </c>
      <c r="I14" s="8">
        <f>Tabla3[[#This Row],[Tiempo subida (seg)]]/60</f>
        <v>1.5</v>
      </c>
      <c r="L14" s="29" t="s">
        <v>35</v>
      </c>
      <c r="M14" s="23">
        <f>M10+M11</f>
        <v>1117</v>
      </c>
    </row>
    <row r="15" spans="1:15" x14ac:dyDescent="0.3">
      <c r="A15" s="24">
        <v>13</v>
      </c>
      <c r="B15" s="26">
        <f t="shared" si="1"/>
        <v>0.30020300925925925</v>
      </c>
      <c r="C15">
        <v>2.81</v>
      </c>
      <c r="D15" s="3">
        <f t="shared" si="2"/>
        <v>4.6833333333333331E-2</v>
      </c>
      <c r="E15" s="2">
        <f t="shared" si="3"/>
        <v>0.30124641203703706</v>
      </c>
      <c r="F15" s="2">
        <f t="shared" si="0"/>
        <v>1.0434027777778132E-3</v>
      </c>
      <c r="G15">
        <v>2.56</v>
      </c>
      <c r="H15" s="7">
        <f t="shared" si="4"/>
        <v>90</v>
      </c>
      <c r="I15" s="8">
        <f>Tabla3[[#This Row],[Tiempo subida (seg)]]/60</f>
        <v>1.5</v>
      </c>
      <c r="L15" s="29" t="s">
        <v>36</v>
      </c>
      <c r="M15" s="23">
        <f>M12+M13</f>
        <v>1112</v>
      </c>
    </row>
    <row r="16" spans="1:15" x14ac:dyDescent="0.3">
      <c r="A16" s="24">
        <v>14</v>
      </c>
      <c r="B16" s="26">
        <f t="shared" si="1"/>
        <v>0.30022662037037035</v>
      </c>
      <c r="C16">
        <v>2.04</v>
      </c>
      <c r="D16" s="3">
        <f t="shared" si="2"/>
        <v>3.4000000000000002E-2</v>
      </c>
      <c r="E16" s="2">
        <f t="shared" si="3"/>
        <v>0.30126423611111114</v>
      </c>
      <c r="F16" s="2">
        <f t="shared" si="0"/>
        <v>1.0376157407407938E-3</v>
      </c>
      <c r="G16">
        <v>1.54</v>
      </c>
      <c r="H16" s="7">
        <f t="shared" si="4"/>
        <v>90</v>
      </c>
      <c r="I16" s="8">
        <f>Tabla3[[#This Row],[Tiempo subida (seg)]]/60</f>
        <v>1.5</v>
      </c>
      <c r="L16" s="29" t="s">
        <v>37</v>
      </c>
      <c r="M16" s="23">
        <v>5</v>
      </c>
    </row>
    <row r="17" spans="1:9" x14ac:dyDescent="0.3">
      <c r="A17" s="24">
        <v>15</v>
      </c>
      <c r="B17" s="26">
        <f t="shared" si="1"/>
        <v>0.30029456018518513</v>
      </c>
      <c r="C17">
        <v>5.87</v>
      </c>
      <c r="D17" s="3">
        <f t="shared" si="2"/>
        <v>9.7833333333333342E-2</v>
      </c>
      <c r="E17" s="2">
        <f t="shared" si="3"/>
        <v>0.30130497685185187</v>
      </c>
      <c r="F17" s="2">
        <f t="shared" si="0"/>
        <v>1.0104166666667358E-3</v>
      </c>
      <c r="G17">
        <v>3.52</v>
      </c>
      <c r="H17" s="7">
        <f t="shared" si="4"/>
        <v>87</v>
      </c>
      <c r="I17" s="8">
        <f>Tabla3[[#This Row],[Tiempo subida (seg)]]/60</f>
        <v>1.45</v>
      </c>
    </row>
    <row r="18" spans="1:9" x14ac:dyDescent="0.3">
      <c r="A18" s="24">
        <v>16</v>
      </c>
      <c r="B18" s="26">
        <f t="shared" si="1"/>
        <v>0.30050844907407404</v>
      </c>
      <c r="C18">
        <v>18.48</v>
      </c>
      <c r="D18" s="3">
        <f t="shared" si="2"/>
        <v>0.308</v>
      </c>
      <c r="E18" s="2">
        <f t="shared" si="3"/>
        <v>0.30132615740740742</v>
      </c>
      <c r="F18" s="2">
        <f t="shared" si="0"/>
        <v>8.1770833333338899E-4</v>
      </c>
      <c r="G18">
        <v>1.83</v>
      </c>
      <c r="H18" s="7">
        <f t="shared" si="4"/>
        <v>71</v>
      </c>
      <c r="I18" s="8">
        <f>Tabla3[[#This Row],[Tiempo subida (seg)]]/60</f>
        <v>1.1833333333333333</v>
      </c>
    </row>
    <row r="19" spans="1:9" x14ac:dyDescent="0.3">
      <c r="A19" s="24">
        <v>17</v>
      </c>
      <c r="B19" s="26">
        <f t="shared" si="1"/>
        <v>0.3005268518518518</v>
      </c>
      <c r="C19">
        <v>1.59</v>
      </c>
      <c r="D19" s="3">
        <f t="shared" si="2"/>
        <v>2.6500000000000003E-2</v>
      </c>
      <c r="E19" s="2">
        <f t="shared" si="3"/>
        <v>0.30135162037037039</v>
      </c>
      <c r="F19" s="2">
        <f t="shared" si="0"/>
        <v>8.2476851851859267E-4</v>
      </c>
      <c r="G19">
        <v>2.2000000000000002</v>
      </c>
      <c r="H19" s="7">
        <f t="shared" si="4"/>
        <v>71</v>
      </c>
      <c r="I19" s="8">
        <f>Tabla3[[#This Row],[Tiempo subida (seg)]]/60</f>
        <v>1.1833333333333333</v>
      </c>
    </row>
    <row r="20" spans="1:9" x14ac:dyDescent="0.3">
      <c r="A20" s="24">
        <v>18</v>
      </c>
      <c r="B20" s="26">
        <f t="shared" si="1"/>
        <v>0.30061226851851847</v>
      </c>
      <c r="C20">
        <v>7.38</v>
      </c>
      <c r="D20" s="3">
        <f t="shared" si="2"/>
        <v>0.123</v>
      </c>
      <c r="E20" s="2">
        <f t="shared" si="3"/>
        <v>0.30138587962962965</v>
      </c>
      <c r="F20" s="2">
        <f t="shared" si="0"/>
        <v>7.7361111111118319E-4</v>
      </c>
      <c r="G20">
        <v>2.96</v>
      </c>
      <c r="H20" s="7">
        <f t="shared" si="4"/>
        <v>67</v>
      </c>
      <c r="I20" s="8">
        <f>Tabla3[[#This Row],[Tiempo subida (seg)]]/60</f>
        <v>1.1166666666666667</v>
      </c>
    </row>
    <row r="21" spans="1:9" x14ac:dyDescent="0.3">
      <c r="A21" s="24">
        <v>19</v>
      </c>
      <c r="B21" s="26">
        <f t="shared" si="1"/>
        <v>0.3006586805555555</v>
      </c>
      <c r="C21">
        <v>4.01</v>
      </c>
      <c r="D21" s="3">
        <f t="shared" si="2"/>
        <v>6.6833333333333328E-2</v>
      </c>
      <c r="E21" s="2">
        <f t="shared" si="3"/>
        <v>0.30140648148148153</v>
      </c>
      <c r="F21" s="2">
        <f t="shared" si="0"/>
        <v>7.4780092592602321E-4</v>
      </c>
      <c r="G21">
        <v>1.78</v>
      </c>
      <c r="H21" s="7">
        <f t="shared" si="4"/>
        <v>65</v>
      </c>
      <c r="I21" s="8">
        <f>Tabla3[[#This Row],[Tiempo subida (seg)]]/60</f>
        <v>1.0833333333333333</v>
      </c>
    </row>
    <row r="22" spans="1:9" x14ac:dyDescent="0.3">
      <c r="A22" s="24">
        <v>20</v>
      </c>
      <c r="B22" s="26">
        <f t="shared" si="1"/>
        <v>0.30075740740740736</v>
      </c>
      <c r="C22">
        <v>8.5299999999999994</v>
      </c>
      <c r="D22" s="3">
        <f t="shared" si="2"/>
        <v>0.14216666666666666</v>
      </c>
      <c r="E22" s="2">
        <f t="shared" si="3"/>
        <v>0.30143263888888894</v>
      </c>
      <c r="F22" s="2">
        <f t="shared" si="0"/>
        <v>6.7523148148157519E-4</v>
      </c>
      <c r="G22">
        <v>2.2599999999999998</v>
      </c>
      <c r="H22" s="7">
        <f t="shared" si="4"/>
        <v>58</v>
      </c>
      <c r="I22" s="8">
        <f>Tabla3[[#This Row],[Tiempo subida (seg)]]/60</f>
        <v>0.96666666666666667</v>
      </c>
    </row>
    <row r="23" spans="1:9" x14ac:dyDescent="0.3">
      <c r="A23" s="24">
        <v>21</v>
      </c>
      <c r="B23" s="26">
        <f t="shared" si="1"/>
        <v>0.30076817129629624</v>
      </c>
      <c r="C23" s="8">
        <v>0.93</v>
      </c>
      <c r="D23" s="3">
        <f t="shared" si="2"/>
        <v>1.5500000000000002E-2</v>
      </c>
      <c r="E23" s="2">
        <f t="shared" si="3"/>
        <v>0.3014577546296297</v>
      </c>
      <c r="F23" s="2">
        <f t="shared" si="0"/>
        <v>6.8958333333346555E-4</v>
      </c>
      <c r="G23">
        <v>2.17</v>
      </c>
      <c r="H23" s="7">
        <f t="shared" si="4"/>
        <v>60</v>
      </c>
      <c r="I23" s="8">
        <f>Tabla3[[#This Row],[Tiempo subida (seg)]]/60</f>
        <v>1</v>
      </c>
    </row>
    <row r="24" spans="1:9" x14ac:dyDescent="0.3">
      <c r="A24" s="24">
        <v>22</v>
      </c>
      <c r="B24" s="26">
        <f t="shared" si="1"/>
        <v>0.3008112268518518</v>
      </c>
      <c r="C24">
        <v>3.72</v>
      </c>
      <c r="D24" s="3">
        <f t="shared" si="2"/>
        <v>6.2000000000000006E-2</v>
      </c>
      <c r="E24" s="2">
        <f t="shared" si="3"/>
        <v>0.30147835648148158</v>
      </c>
      <c r="F24" s="2">
        <f t="shared" si="0"/>
        <v>6.6712962962978128E-4</v>
      </c>
      <c r="G24">
        <v>1.78</v>
      </c>
      <c r="H24" s="7">
        <f t="shared" si="4"/>
        <v>58</v>
      </c>
      <c r="I24" s="8">
        <f>Tabla3[[#This Row],[Tiempo subida (seg)]]/60</f>
        <v>0.96666666666666667</v>
      </c>
    </row>
    <row r="25" spans="1:9" x14ac:dyDescent="0.3">
      <c r="A25" s="24">
        <v>23</v>
      </c>
      <c r="B25" s="26">
        <f t="shared" si="1"/>
        <v>0.30083252314814807</v>
      </c>
      <c r="C25">
        <v>1.84</v>
      </c>
      <c r="D25" s="3">
        <f t="shared" si="2"/>
        <v>3.0666666666666668E-2</v>
      </c>
      <c r="E25" s="2">
        <f t="shared" si="3"/>
        <v>0.30149803240740752</v>
      </c>
      <c r="F25" s="2">
        <f t="shared" si="0"/>
        <v>6.6550925925945581E-4</v>
      </c>
      <c r="G25">
        <v>1.7</v>
      </c>
      <c r="H25" s="7">
        <f t="shared" si="4"/>
        <v>58</v>
      </c>
      <c r="I25" s="8">
        <f>Tabla3[[#This Row],[Tiempo subida (seg)]]/60</f>
        <v>0.96666666666666667</v>
      </c>
    </row>
    <row r="26" spans="1:9" x14ac:dyDescent="0.3">
      <c r="A26" s="24">
        <v>24</v>
      </c>
      <c r="B26" s="26">
        <f t="shared" si="1"/>
        <v>0.30086365740740734</v>
      </c>
      <c r="C26">
        <v>2.69</v>
      </c>
      <c r="D26" s="3">
        <f t="shared" si="2"/>
        <v>4.4833333333333329E-2</v>
      </c>
      <c r="E26" s="2">
        <f t="shared" si="3"/>
        <v>0.30152997685185196</v>
      </c>
      <c r="F26" s="2">
        <f t="shared" si="0"/>
        <v>6.6631944444461855E-4</v>
      </c>
      <c r="G26">
        <v>2.76</v>
      </c>
      <c r="H26" s="7">
        <f t="shared" si="4"/>
        <v>58</v>
      </c>
      <c r="I26" s="8">
        <f>Tabla3[[#This Row],[Tiempo subida (seg)]]/60</f>
        <v>0.96666666666666667</v>
      </c>
    </row>
    <row r="27" spans="1:9" x14ac:dyDescent="0.3">
      <c r="A27" s="24">
        <v>25</v>
      </c>
      <c r="B27" s="26">
        <f t="shared" si="1"/>
        <v>0.30089687499999995</v>
      </c>
      <c r="C27">
        <v>2.87</v>
      </c>
      <c r="D27" s="3">
        <f t="shared" si="2"/>
        <v>4.7833333333333332E-2</v>
      </c>
      <c r="E27" s="2">
        <f t="shared" si="3"/>
        <v>0.30156192129629639</v>
      </c>
      <c r="F27" s="2">
        <f t="shared" si="0"/>
        <v>6.650462962964343E-4</v>
      </c>
      <c r="G27">
        <v>2.76</v>
      </c>
      <c r="H27" s="7">
        <f t="shared" si="4"/>
        <v>57</v>
      </c>
      <c r="I27" s="8">
        <f>Tabla3[[#This Row],[Tiempo subida (seg)]]/60</f>
        <v>0.95</v>
      </c>
    </row>
    <row r="28" spans="1:9" x14ac:dyDescent="0.3">
      <c r="A28" s="24">
        <v>26</v>
      </c>
      <c r="B28" s="26">
        <f t="shared" si="1"/>
        <v>0.30097442129629626</v>
      </c>
      <c r="C28">
        <v>6.7</v>
      </c>
      <c r="D28" s="3">
        <f t="shared" si="2"/>
        <v>0.11166666666666666</v>
      </c>
      <c r="E28" s="2">
        <f t="shared" si="3"/>
        <v>0.30158229166666678</v>
      </c>
      <c r="F28" s="2">
        <f t="shared" si="0"/>
        <v>6.0787037037052238E-4</v>
      </c>
      <c r="G28">
        <v>1.76</v>
      </c>
      <c r="H28" s="7">
        <f t="shared" si="4"/>
        <v>53</v>
      </c>
      <c r="I28" s="8">
        <f>Tabla3[[#This Row],[Tiempo subida (seg)]]/60</f>
        <v>0.8833333333333333</v>
      </c>
    </row>
    <row r="29" spans="1:9" x14ac:dyDescent="0.3">
      <c r="A29" s="24">
        <v>27</v>
      </c>
      <c r="B29" s="26">
        <f t="shared" si="1"/>
        <v>0.30100023148148142</v>
      </c>
      <c r="C29">
        <v>2.23</v>
      </c>
      <c r="D29" s="3">
        <f t="shared" si="2"/>
        <v>3.7166666666666667E-2</v>
      </c>
      <c r="E29" s="2">
        <f t="shared" si="3"/>
        <v>0.3016155092592594</v>
      </c>
      <c r="F29" s="2">
        <f t="shared" si="0"/>
        <v>6.1527777777797832E-4</v>
      </c>
      <c r="G29">
        <v>2.87</v>
      </c>
      <c r="H29" s="7">
        <f t="shared" si="4"/>
        <v>53</v>
      </c>
      <c r="I29" s="8">
        <f>Tabla3[[#This Row],[Tiempo subida (seg)]]/60</f>
        <v>0.8833333333333333</v>
      </c>
    </row>
    <row r="30" spans="1:9" x14ac:dyDescent="0.3">
      <c r="A30" s="24">
        <v>28</v>
      </c>
      <c r="B30" s="26">
        <f t="shared" si="1"/>
        <v>0.30101770833333324</v>
      </c>
      <c r="C30">
        <v>1.51</v>
      </c>
      <c r="D30" s="3">
        <f t="shared" si="2"/>
        <v>2.5166666666666667E-2</v>
      </c>
      <c r="E30" s="2">
        <f t="shared" si="3"/>
        <v>0.30164293981481494</v>
      </c>
      <c r="F30" s="2">
        <f t="shared" si="0"/>
        <v>6.2523148148169172E-4</v>
      </c>
      <c r="G30">
        <v>2.37</v>
      </c>
      <c r="H30" s="7">
        <f t="shared" si="4"/>
        <v>54</v>
      </c>
      <c r="I30" s="8">
        <f>Tabla3[[#This Row],[Tiempo subida (seg)]]/60</f>
        <v>0.9</v>
      </c>
    </row>
    <row r="31" spans="1:9" x14ac:dyDescent="0.3">
      <c r="A31" s="24">
        <v>29</v>
      </c>
      <c r="B31" s="26">
        <f t="shared" si="1"/>
        <v>0.30103831018518512</v>
      </c>
      <c r="C31">
        <v>1.78</v>
      </c>
      <c r="D31" s="3">
        <f t="shared" si="2"/>
        <v>2.9666666666666668E-2</v>
      </c>
      <c r="E31" s="2">
        <f t="shared" si="3"/>
        <v>0.30166458333333346</v>
      </c>
      <c r="F31" s="2">
        <f t="shared" si="0"/>
        <v>6.2627314814833746E-4</v>
      </c>
      <c r="G31">
        <v>1.87</v>
      </c>
      <c r="H31" s="7">
        <f t="shared" si="4"/>
        <v>54</v>
      </c>
      <c r="I31" s="8">
        <f>Tabla3[[#This Row],[Tiempo subida (seg)]]/60</f>
        <v>0.9</v>
      </c>
    </row>
    <row r="32" spans="1:9" x14ac:dyDescent="0.3">
      <c r="A32" s="24">
        <v>30</v>
      </c>
      <c r="B32" s="26">
        <f t="shared" si="1"/>
        <v>0.30105208333333328</v>
      </c>
      <c r="C32">
        <v>1.19</v>
      </c>
      <c r="D32" s="3">
        <f t="shared" si="2"/>
        <v>1.9833333333333331E-2</v>
      </c>
      <c r="E32" s="2">
        <f t="shared" si="3"/>
        <v>0.30168703703703714</v>
      </c>
      <c r="F32" s="2">
        <f t="shared" si="0"/>
        <v>6.3495370370386661E-4</v>
      </c>
      <c r="G32">
        <v>1.94</v>
      </c>
      <c r="H32" s="7">
        <f t="shared" si="4"/>
        <v>55</v>
      </c>
      <c r="I32" s="8">
        <f>Tabla3[[#This Row],[Tiempo subida (seg)]]/60</f>
        <v>0.91666666666666663</v>
      </c>
    </row>
    <row r="33" spans="1:9" x14ac:dyDescent="0.3">
      <c r="A33" s="24">
        <v>31</v>
      </c>
      <c r="B33" s="26">
        <f t="shared" si="1"/>
        <v>0.30105833333333326</v>
      </c>
      <c r="C33">
        <v>0.54</v>
      </c>
      <c r="D33" s="3">
        <f t="shared" si="2"/>
        <v>9.0000000000000011E-3</v>
      </c>
      <c r="E33" s="2">
        <f t="shared" si="3"/>
        <v>0.30170532407407419</v>
      </c>
      <c r="F33" s="2">
        <f t="shared" si="0"/>
        <v>6.46990740740927E-4</v>
      </c>
      <c r="G33">
        <v>1.58</v>
      </c>
      <c r="H33" s="7">
        <f t="shared" si="4"/>
        <v>56</v>
      </c>
      <c r="I33" s="8">
        <f>Tabla3[[#This Row],[Tiempo subida (seg)]]/60</f>
        <v>0.93333333333333335</v>
      </c>
    </row>
    <row r="34" spans="1:9" x14ac:dyDescent="0.3">
      <c r="A34" s="24">
        <v>32</v>
      </c>
      <c r="B34" s="26">
        <f t="shared" si="1"/>
        <v>0.3010726851851851</v>
      </c>
      <c r="C34">
        <v>1.24</v>
      </c>
      <c r="D34" s="3">
        <f t="shared" si="2"/>
        <v>2.0666666666666667E-2</v>
      </c>
      <c r="E34" s="2">
        <f t="shared" si="3"/>
        <v>0.30173159722222231</v>
      </c>
      <c r="F34" s="2">
        <f t="shared" si="0"/>
        <v>6.5891203703721812E-4</v>
      </c>
      <c r="G34">
        <v>2.27</v>
      </c>
      <c r="H34" s="7">
        <f t="shared" si="4"/>
        <v>57</v>
      </c>
      <c r="I34" s="8">
        <f>Tabla3[[#This Row],[Tiempo subida (seg)]]/60</f>
        <v>0.95</v>
      </c>
    </row>
    <row r="35" spans="1:9" x14ac:dyDescent="0.3">
      <c r="A35" s="24">
        <v>33</v>
      </c>
      <c r="B35" s="26">
        <f t="shared" si="1"/>
        <v>0.30109652777777768</v>
      </c>
      <c r="C35">
        <v>2.06</v>
      </c>
      <c r="D35" s="3">
        <f t="shared" si="2"/>
        <v>3.4333333333333334E-2</v>
      </c>
      <c r="E35" s="2">
        <f t="shared" si="3"/>
        <v>0.30176655092592602</v>
      </c>
      <c r="F35" s="2">
        <f t="shared" si="0"/>
        <v>6.7002314814834651E-4</v>
      </c>
      <c r="G35">
        <v>3.02</v>
      </c>
      <c r="H35" s="7">
        <f t="shared" si="4"/>
        <v>58</v>
      </c>
      <c r="I35" s="8">
        <f>Tabla3[[#This Row],[Tiempo subida (seg)]]/60</f>
        <v>0.96666666666666667</v>
      </c>
    </row>
    <row r="36" spans="1:9" x14ac:dyDescent="0.3">
      <c r="A36" s="24">
        <v>34</v>
      </c>
      <c r="B36" s="26">
        <f t="shared" si="1"/>
        <v>0.30110266203703695</v>
      </c>
      <c r="C36">
        <v>0.53</v>
      </c>
      <c r="D36" s="3">
        <f t="shared" si="2"/>
        <v>8.8333333333333337E-3</v>
      </c>
      <c r="E36" s="2">
        <f t="shared" si="3"/>
        <v>0.30181354166666674</v>
      </c>
      <c r="F36" s="2">
        <f t="shared" si="0"/>
        <v>7.1087962962979034E-4</v>
      </c>
      <c r="G36">
        <v>4.0599999999999996</v>
      </c>
      <c r="H36" s="7">
        <f t="shared" si="4"/>
        <v>61</v>
      </c>
      <c r="I36" s="8">
        <f>Tabla3[[#This Row],[Tiempo subida (seg)]]/60</f>
        <v>1.0166666666666666</v>
      </c>
    </row>
    <row r="37" spans="1:9" x14ac:dyDescent="0.3">
      <c r="A37" s="24">
        <v>35</v>
      </c>
      <c r="B37" s="26">
        <f t="shared" si="1"/>
        <v>0.3011474537037036</v>
      </c>
      <c r="C37">
        <v>3.87</v>
      </c>
      <c r="D37" s="3">
        <f t="shared" si="2"/>
        <v>6.4500000000000002E-2</v>
      </c>
      <c r="E37" s="2">
        <f t="shared" si="3"/>
        <v>0.30183587962962971</v>
      </c>
      <c r="F37" s="2">
        <f t="shared" si="0"/>
        <v>6.8842592592610607E-4</v>
      </c>
      <c r="G37">
        <v>1.93</v>
      </c>
      <c r="H37" s="7">
        <f t="shared" si="4"/>
        <v>59</v>
      </c>
      <c r="I37" s="8">
        <f>Tabla3[[#This Row],[Tiempo subida (seg)]]/60</f>
        <v>0.98333333333333328</v>
      </c>
    </row>
    <row r="38" spans="1:9" x14ac:dyDescent="0.3">
      <c r="A38" s="24">
        <v>36</v>
      </c>
      <c r="B38" s="26">
        <f t="shared" si="1"/>
        <v>0.30115717592592584</v>
      </c>
      <c r="C38">
        <v>0.84</v>
      </c>
      <c r="D38" s="3">
        <f t="shared" si="2"/>
        <v>1.4E-2</v>
      </c>
      <c r="E38" s="2">
        <f t="shared" si="3"/>
        <v>0.30185601851851862</v>
      </c>
      <c r="F38" s="2">
        <f t="shared" si="0"/>
        <v>6.9884259259278547E-4</v>
      </c>
      <c r="G38">
        <v>1.74</v>
      </c>
      <c r="H38" s="7">
        <f t="shared" si="4"/>
        <v>60</v>
      </c>
      <c r="I38" s="8">
        <f>Tabla3[[#This Row],[Tiempo subida (seg)]]/60</f>
        <v>1</v>
      </c>
    </row>
    <row r="39" spans="1:9" x14ac:dyDescent="0.3">
      <c r="A39" s="24">
        <v>37</v>
      </c>
      <c r="B39" s="26">
        <f t="shared" si="1"/>
        <v>0.30119178240740729</v>
      </c>
      <c r="C39">
        <v>2.99</v>
      </c>
      <c r="D39" s="3">
        <f t="shared" si="2"/>
        <v>4.9833333333333334E-2</v>
      </c>
      <c r="E39" s="2">
        <f t="shared" si="3"/>
        <v>0.30186967592592601</v>
      </c>
      <c r="F39" s="2">
        <f t="shared" si="0"/>
        <v>6.7789351851871293E-4</v>
      </c>
      <c r="G39">
        <v>1.18</v>
      </c>
      <c r="H39" s="7">
        <f t="shared" si="4"/>
        <v>59</v>
      </c>
      <c r="I39" s="8">
        <f>Tabla3[[#This Row],[Tiempo subida (seg)]]/60</f>
        <v>0.98333333333333328</v>
      </c>
    </row>
    <row r="40" spans="1:9" x14ac:dyDescent="0.3">
      <c r="A40" s="24">
        <v>38</v>
      </c>
      <c r="B40" s="26">
        <f t="shared" si="1"/>
        <v>0.30120844907407396</v>
      </c>
      <c r="C40">
        <v>1.44</v>
      </c>
      <c r="D40" s="3">
        <f t="shared" si="2"/>
        <v>2.4E-2</v>
      </c>
      <c r="E40" s="2">
        <f t="shared" si="3"/>
        <v>0.30189317129629639</v>
      </c>
      <c r="F40" s="2">
        <f t="shared" si="0"/>
        <v>6.8472222222243362E-4</v>
      </c>
      <c r="G40">
        <v>2.0299999999999998</v>
      </c>
      <c r="H40" s="7">
        <f t="shared" si="4"/>
        <v>59</v>
      </c>
      <c r="I40" s="8">
        <f>Tabla3[[#This Row],[Tiempo subida (seg)]]/60</f>
        <v>0.98333333333333328</v>
      </c>
    </row>
    <row r="41" spans="1:9" x14ac:dyDescent="0.3">
      <c r="A41" s="24">
        <v>39</v>
      </c>
      <c r="B41" s="26">
        <f t="shared" si="1"/>
        <v>0.30121585648148136</v>
      </c>
      <c r="C41">
        <v>0.64</v>
      </c>
      <c r="D41" s="3">
        <f t="shared" si="2"/>
        <v>1.0666666666666666E-2</v>
      </c>
      <c r="E41" s="2">
        <f t="shared" si="3"/>
        <v>0.30192465277777786</v>
      </c>
      <c r="F41" s="2">
        <f t="shared" si="0"/>
        <v>7.0879629629649887E-4</v>
      </c>
      <c r="G41">
        <v>2.72</v>
      </c>
      <c r="H41" s="7">
        <f t="shared" si="4"/>
        <v>61</v>
      </c>
      <c r="I41" s="8">
        <f>Tabla3[[#This Row],[Tiempo subida (seg)]]/60</f>
        <v>1.0166666666666666</v>
      </c>
    </row>
    <row r="42" spans="1:9" x14ac:dyDescent="0.3">
      <c r="A42" s="24">
        <v>40</v>
      </c>
      <c r="B42" s="26">
        <f t="shared" si="1"/>
        <v>0.30129745370370359</v>
      </c>
      <c r="C42">
        <v>7.05</v>
      </c>
      <c r="D42" s="3">
        <f t="shared" si="2"/>
        <v>0.11749999999999999</v>
      </c>
      <c r="E42" s="2">
        <f t="shared" si="3"/>
        <v>0.30194837962962973</v>
      </c>
      <c r="F42" s="2">
        <f t="shared" si="0"/>
        <v>6.5092592592613796E-4</v>
      </c>
      <c r="G42">
        <v>2.0499999999999998</v>
      </c>
      <c r="H42" s="7">
        <f t="shared" si="4"/>
        <v>56</v>
      </c>
      <c r="I42" s="8">
        <f>Tabla3[[#This Row],[Tiempo subida (seg)]]/60</f>
        <v>0.93333333333333335</v>
      </c>
    </row>
    <row r="43" spans="1:9" x14ac:dyDescent="0.3">
      <c r="A43" s="24">
        <v>41</v>
      </c>
      <c r="B43" s="26">
        <f t="shared" si="1"/>
        <v>0.30131724537037025</v>
      </c>
      <c r="C43">
        <v>1.71</v>
      </c>
      <c r="D43" s="3">
        <f t="shared" si="2"/>
        <v>2.8500000000000001E-2</v>
      </c>
      <c r="E43" s="2">
        <f t="shared" si="3"/>
        <v>0.30197384259259269</v>
      </c>
      <c r="F43" s="2">
        <f t="shared" si="0"/>
        <v>6.5659722222244365E-4</v>
      </c>
      <c r="G43">
        <v>2.2000000000000002</v>
      </c>
      <c r="H43" s="7">
        <f t="shared" si="4"/>
        <v>57</v>
      </c>
      <c r="I43" s="8">
        <f>Tabla3[[#This Row],[Tiempo subida (seg)]]/60</f>
        <v>0.95</v>
      </c>
    </row>
    <row r="44" spans="1:9" x14ac:dyDescent="0.3">
      <c r="A44" s="24">
        <v>42</v>
      </c>
      <c r="B44" s="26">
        <f t="shared" si="1"/>
        <v>0.3013384259259258</v>
      </c>
      <c r="C44">
        <v>1.83</v>
      </c>
      <c r="D44" s="3">
        <f t="shared" si="2"/>
        <v>3.0500000000000003E-2</v>
      </c>
      <c r="E44" s="2">
        <f t="shared" si="3"/>
        <v>0.30199687500000011</v>
      </c>
      <c r="F44" s="2">
        <f t="shared" si="0"/>
        <v>6.5844907407430764E-4</v>
      </c>
      <c r="G44">
        <v>1.99</v>
      </c>
      <c r="H44" s="7">
        <f t="shared" si="4"/>
        <v>57</v>
      </c>
      <c r="I44" s="8">
        <f>Tabla3[[#This Row],[Tiempo subida (seg)]]/60</f>
        <v>0.95</v>
      </c>
    </row>
    <row r="45" spans="1:9" x14ac:dyDescent="0.3">
      <c r="A45" s="24">
        <v>43</v>
      </c>
      <c r="B45" s="26">
        <f t="shared" si="1"/>
        <v>0.30135844907407394</v>
      </c>
      <c r="C45">
        <v>1.73</v>
      </c>
      <c r="D45" s="3">
        <f t="shared" si="2"/>
        <v>2.8833333333333332E-2</v>
      </c>
      <c r="E45" s="2">
        <f t="shared" si="3"/>
        <v>0.30201678240740754</v>
      </c>
      <c r="F45" s="2">
        <f t="shared" si="0"/>
        <v>6.583333333335939E-4</v>
      </c>
      <c r="G45">
        <v>1.72</v>
      </c>
      <c r="H45" s="7">
        <f t="shared" si="4"/>
        <v>57</v>
      </c>
      <c r="I45" s="8">
        <f>Tabla3[[#This Row],[Tiempo subida (seg)]]/60</f>
        <v>0.95</v>
      </c>
    </row>
    <row r="46" spans="1:9" x14ac:dyDescent="0.3">
      <c r="A46" s="24">
        <v>44</v>
      </c>
      <c r="B46" s="26">
        <f t="shared" si="1"/>
        <v>0.30137037037037023</v>
      </c>
      <c r="C46">
        <v>1.03</v>
      </c>
      <c r="D46" s="3">
        <f t="shared" si="2"/>
        <v>1.7166666666666667E-2</v>
      </c>
      <c r="E46" s="2">
        <f t="shared" si="3"/>
        <v>0.30204548611111126</v>
      </c>
      <c r="F46" s="2">
        <f t="shared" si="0"/>
        <v>6.7511574074102798E-4</v>
      </c>
      <c r="G46">
        <v>2.48</v>
      </c>
      <c r="H46" s="7">
        <f t="shared" si="4"/>
        <v>58</v>
      </c>
      <c r="I46" s="8">
        <f>Tabla3[[#This Row],[Tiempo subida (seg)]]/60</f>
        <v>0.96666666666666667</v>
      </c>
    </row>
    <row r="47" spans="1:9" x14ac:dyDescent="0.3">
      <c r="A47" s="24">
        <v>45</v>
      </c>
      <c r="B47" s="26">
        <f>B46+C47/86400</f>
        <v>0.30137974537037021</v>
      </c>
      <c r="C47">
        <v>0.81</v>
      </c>
      <c r="D47" s="3">
        <f t="shared" si="2"/>
        <v>1.3500000000000002E-2</v>
      </c>
      <c r="E47" s="2">
        <f t="shared" si="3"/>
        <v>0.30209872685185202</v>
      </c>
      <c r="F47" s="2">
        <f t="shared" si="0"/>
        <v>7.1898148148180629E-4</v>
      </c>
      <c r="G47">
        <v>4.5999999999999996</v>
      </c>
      <c r="H47" s="7">
        <f t="shared" si="4"/>
        <v>62</v>
      </c>
      <c r="I47" s="8">
        <f>Tabla3[[#This Row],[Tiempo subida (seg)]]/60</f>
        <v>1.0333333333333334</v>
      </c>
    </row>
    <row r="48" spans="1:9" x14ac:dyDescent="0.3">
      <c r="A48" s="24">
        <v>46</v>
      </c>
      <c r="B48" s="26">
        <f>B47+C48/86400</f>
        <v>0.301385648148148</v>
      </c>
      <c r="C48">
        <v>0.51</v>
      </c>
      <c r="D48" s="3">
        <f t="shared" si="2"/>
        <v>8.5000000000000006E-3</v>
      </c>
      <c r="E48" s="2">
        <f t="shared" si="3"/>
        <v>0.30212696759259278</v>
      </c>
      <c r="F48" s="2">
        <f t="shared" si="0"/>
        <v>7.4131944444477682E-4</v>
      </c>
      <c r="G48">
        <v>2.44</v>
      </c>
      <c r="H48" s="7">
        <f t="shared" si="4"/>
        <v>64</v>
      </c>
      <c r="I48" s="8">
        <f>Tabla3[[#This Row],[Tiempo subida (seg)]]/60</f>
        <v>1.0666666666666667</v>
      </c>
    </row>
    <row r="49" spans="1:9" x14ac:dyDescent="0.3">
      <c r="A49" s="24">
        <v>47</v>
      </c>
      <c r="B49" s="26">
        <f t="shared" si="1"/>
        <v>0.3013940972222221</v>
      </c>
      <c r="C49">
        <v>0.73</v>
      </c>
      <c r="D49" s="3">
        <f t="shared" si="2"/>
        <v>1.2166666666666666E-2</v>
      </c>
      <c r="E49" s="2">
        <f t="shared" si="3"/>
        <v>0.30215474537037057</v>
      </c>
      <c r="F49" s="2">
        <f t="shared" si="0"/>
        <v>7.6064814814846837E-4</v>
      </c>
      <c r="G49">
        <v>2.4</v>
      </c>
      <c r="H49" s="7">
        <f t="shared" si="4"/>
        <v>66</v>
      </c>
      <c r="I49" s="8">
        <f>Tabla3[[#This Row],[Tiempo subida (seg)]]/60</f>
        <v>1.1000000000000001</v>
      </c>
    </row>
    <row r="50" spans="1:9" x14ac:dyDescent="0.3">
      <c r="A50" s="24">
        <v>48</v>
      </c>
      <c r="B50" s="26">
        <f t="shared" si="1"/>
        <v>0.30140092592592582</v>
      </c>
      <c r="C50">
        <v>0.59</v>
      </c>
      <c r="D50" s="3">
        <f t="shared" si="2"/>
        <v>9.8333333333333328E-3</v>
      </c>
      <c r="E50" s="2">
        <f t="shared" si="3"/>
        <v>0.3021853009259261</v>
      </c>
      <c r="F50" s="2">
        <f t="shared" si="0"/>
        <v>7.8437500000028137E-4</v>
      </c>
      <c r="G50">
        <v>2.64</v>
      </c>
      <c r="H50" s="7">
        <f t="shared" si="4"/>
        <v>68</v>
      </c>
      <c r="I50" s="8">
        <f>Tabla3[[#This Row],[Tiempo subida (seg)]]/60</f>
        <v>1.1333333333333333</v>
      </c>
    </row>
    <row r="51" spans="1:9" x14ac:dyDescent="0.3">
      <c r="A51" s="24">
        <v>49</v>
      </c>
      <c r="B51" s="26">
        <f t="shared" si="1"/>
        <v>0.3014346064814814</v>
      </c>
      <c r="C51">
        <v>2.91</v>
      </c>
      <c r="D51" s="3">
        <f t="shared" si="2"/>
        <v>4.8500000000000001E-2</v>
      </c>
      <c r="E51" s="2">
        <f t="shared" si="3"/>
        <v>0.30220578703703721</v>
      </c>
      <c r="F51" s="2">
        <f t="shared" si="0"/>
        <v>7.71180555555806E-4</v>
      </c>
      <c r="G51">
        <v>1.77</v>
      </c>
      <c r="H51" s="7">
        <f t="shared" si="4"/>
        <v>67</v>
      </c>
      <c r="I51" s="8">
        <f>Tabla3[[#This Row],[Tiempo subida (seg)]]/60</f>
        <v>1.1166666666666667</v>
      </c>
    </row>
    <row r="52" spans="1:9" x14ac:dyDescent="0.3">
      <c r="A52" s="24">
        <v>50</v>
      </c>
      <c r="B52" s="26">
        <f t="shared" si="1"/>
        <v>0.30143969907407397</v>
      </c>
      <c r="C52">
        <v>0.44</v>
      </c>
      <c r="D52" s="3">
        <f t="shared" si="2"/>
        <v>7.3333333333333332E-3</v>
      </c>
      <c r="E52" s="2">
        <f t="shared" si="3"/>
        <v>0.30222951388888908</v>
      </c>
      <c r="F52" s="2">
        <f t="shared" si="0"/>
        <v>7.8981481481510407E-4</v>
      </c>
      <c r="G52">
        <v>2.0499999999999998</v>
      </c>
      <c r="H52" s="7">
        <f t="shared" si="4"/>
        <v>68</v>
      </c>
      <c r="I52" s="8">
        <f>Tabla3[[#This Row],[Tiempo subida (seg)]]/60</f>
        <v>1.1333333333333333</v>
      </c>
    </row>
    <row r="53" spans="1:9" x14ac:dyDescent="0.3">
      <c r="A53" s="24">
        <v>51</v>
      </c>
      <c r="B53" s="26">
        <f t="shared" si="1"/>
        <v>0.30144467592592583</v>
      </c>
      <c r="C53">
        <v>0.43</v>
      </c>
      <c r="D53" s="3">
        <f t="shared" si="2"/>
        <v>7.1666666666666667E-3</v>
      </c>
      <c r="E53" s="2">
        <f t="shared" si="3"/>
        <v>0.30225891203703725</v>
      </c>
      <c r="F53" s="2">
        <f t="shared" si="0"/>
        <v>8.1423611111142158E-4</v>
      </c>
      <c r="G53">
        <v>2.54</v>
      </c>
      <c r="H53" s="7">
        <f t="shared" si="4"/>
        <v>70</v>
      </c>
      <c r="I53" s="8">
        <f>Tabla3[[#This Row],[Tiempo subida (seg)]]/60</f>
        <v>1.1666666666666667</v>
      </c>
    </row>
    <row r="54" spans="1:9" x14ac:dyDescent="0.3">
      <c r="A54" s="24">
        <v>52</v>
      </c>
      <c r="B54" s="26">
        <f t="shared" si="1"/>
        <v>0.30145208333333323</v>
      </c>
      <c r="C54">
        <v>0.64</v>
      </c>
      <c r="D54" s="3">
        <f t="shared" si="2"/>
        <v>1.0666666666666666E-2</v>
      </c>
      <c r="E54" s="2">
        <f t="shared" si="3"/>
        <v>0.30227476851851875</v>
      </c>
      <c r="F54" s="2">
        <f t="shared" si="0"/>
        <v>8.2268518518552325E-4</v>
      </c>
      <c r="G54">
        <v>1.37</v>
      </c>
      <c r="H54" s="7">
        <f t="shared" si="4"/>
        <v>71</v>
      </c>
      <c r="I54" s="8">
        <f>Tabla3[[#This Row],[Tiempo subida (seg)]]/60</f>
        <v>1.1833333333333333</v>
      </c>
    </row>
    <row r="55" spans="1:9" x14ac:dyDescent="0.3">
      <c r="A55" s="24">
        <v>53</v>
      </c>
      <c r="B55" s="26">
        <f t="shared" si="1"/>
        <v>0.30145972222222212</v>
      </c>
      <c r="C55">
        <v>0.66</v>
      </c>
      <c r="D55" s="3">
        <f t="shared" si="2"/>
        <v>1.1000000000000001E-2</v>
      </c>
      <c r="E55" s="2">
        <f t="shared" si="3"/>
        <v>0.30230775462962989</v>
      </c>
      <c r="F55" s="2">
        <f t="shared" si="0"/>
        <v>8.4803240740777275E-4</v>
      </c>
      <c r="G55">
        <v>2.85</v>
      </c>
      <c r="H55" s="7">
        <f t="shared" si="4"/>
        <v>73</v>
      </c>
      <c r="I55" s="8">
        <f>Tabla3[[#This Row],[Tiempo subida (seg)]]/60</f>
        <v>1.2166666666666666</v>
      </c>
    </row>
    <row r="56" spans="1:9" x14ac:dyDescent="0.3">
      <c r="A56" s="24">
        <v>54</v>
      </c>
      <c r="B56" s="26">
        <f t="shared" si="1"/>
        <v>0.30146828703703693</v>
      </c>
      <c r="C56">
        <v>0.74</v>
      </c>
      <c r="D56" s="3">
        <f t="shared" si="2"/>
        <v>1.2333333333333333E-2</v>
      </c>
      <c r="E56" s="2">
        <f t="shared" si="3"/>
        <v>0.30234247685185212</v>
      </c>
      <c r="F56" s="2">
        <f t="shared" si="0"/>
        <v>8.7418981481518498E-4</v>
      </c>
      <c r="G56">
        <v>3</v>
      </c>
      <c r="H56" s="7">
        <f t="shared" si="4"/>
        <v>76</v>
      </c>
      <c r="I56" s="8">
        <f>Tabla3[[#This Row],[Tiempo subida (seg)]]/60</f>
        <v>1.2666666666666666</v>
      </c>
    </row>
    <row r="57" spans="1:9" x14ac:dyDescent="0.3">
      <c r="A57" s="24">
        <v>55</v>
      </c>
      <c r="B57" s="26">
        <f t="shared" si="1"/>
        <v>0.3014747685185184</v>
      </c>
      <c r="C57">
        <v>0.56000000000000005</v>
      </c>
      <c r="D57" s="3">
        <f t="shared" si="2"/>
        <v>9.3333333333333341E-3</v>
      </c>
      <c r="E57" s="2">
        <f t="shared" si="3"/>
        <v>0.30236516203703728</v>
      </c>
      <c r="F57" s="2">
        <f t="shared" si="0"/>
        <v>8.9039351851888382E-4</v>
      </c>
      <c r="G57">
        <v>1.96</v>
      </c>
      <c r="H57" s="7">
        <f t="shared" si="4"/>
        <v>77</v>
      </c>
      <c r="I57" s="8">
        <f>Tabla3[[#This Row],[Tiempo subida (seg)]]/60</f>
        <v>1.2833333333333334</v>
      </c>
    </row>
    <row r="58" spans="1:9" x14ac:dyDescent="0.3">
      <c r="A58" s="24">
        <v>56</v>
      </c>
      <c r="B58" s="26">
        <f t="shared" si="1"/>
        <v>0.30149652777777763</v>
      </c>
      <c r="C58">
        <v>1.88</v>
      </c>
      <c r="D58" s="3">
        <f t="shared" si="2"/>
        <v>3.1333333333333331E-2</v>
      </c>
      <c r="E58" s="2">
        <f t="shared" si="3"/>
        <v>0.30238796296296322</v>
      </c>
      <c r="F58" s="2">
        <f t="shared" si="0"/>
        <v>8.9143518518558507E-4</v>
      </c>
      <c r="G58">
        <v>1.97</v>
      </c>
      <c r="H58" s="7">
        <f t="shared" si="4"/>
        <v>77</v>
      </c>
      <c r="I58" s="8">
        <f>Tabla3[[#This Row],[Tiempo subida (seg)]]/60</f>
        <v>1.2833333333333334</v>
      </c>
    </row>
    <row r="59" spans="1:9" x14ac:dyDescent="0.3">
      <c r="A59" s="24">
        <v>57</v>
      </c>
      <c r="B59" s="26">
        <f t="shared" si="1"/>
        <v>0.30158009259259244</v>
      </c>
      <c r="C59">
        <v>7.22</v>
      </c>
      <c r="D59" s="3">
        <f t="shared" si="2"/>
        <v>0.12033333333333333</v>
      </c>
      <c r="E59" s="2">
        <f t="shared" si="3"/>
        <v>0.30241863425925952</v>
      </c>
      <c r="F59" s="2">
        <f t="shared" si="0"/>
        <v>8.3854166666708085E-4</v>
      </c>
      <c r="G59">
        <v>2.65</v>
      </c>
      <c r="H59" s="7">
        <f t="shared" si="4"/>
        <v>72</v>
      </c>
      <c r="I59" s="8">
        <f>Tabla3[[#This Row],[Tiempo subida (seg)]]/60</f>
        <v>1.2</v>
      </c>
    </row>
    <row r="60" spans="1:9" x14ac:dyDescent="0.3">
      <c r="A60" s="24">
        <v>58</v>
      </c>
      <c r="B60" s="26">
        <f t="shared" si="1"/>
        <v>0.30158888888888874</v>
      </c>
      <c r="C60">
        <v>0.76</v>
      </c>
      <c r="D60" s="3">
        <f t="shared" si="2"/>
        <v>1.2666666666666666E-2</v>
      </c>
      <c r="E60" s="2">
        <f t="shared" si="3"/>
        <v>0.30244872685185209</v>
      </c>
      <c r="F60" s="2">
        <f t="shared" si="0"/>
        <v>8.5983796296335013E-4</v>
      </c>
      <c r="G60">
        <v>2.6</v>
      </c>
      <c r="H60" s="7">
        <f t="shared" si="4"/>
        <v>74</v>
      </c>
      <c r="I60" s="8">
        <f>Tabla3[[#This Row],[Tiempo subida (seg)]]/60</f>
        <v>1.2333333333333334</v>
      </c>
    </row>
    <row r="61" spans="1:9" x14ac:dyDescent="0.3">
      <c r="A61" s="24">
        <v>59</v>
      </c>
      <c r="B61" s="26">
        <f t="shared" si="1"/>
        <v>0.30160844907407391</v>
      </c>
      <c r="C61">
        <v>1.69</v>
      </c>
      <c r="D61" s="3">
        <f t="shared" si="2"/>
        <v>2.8166666666666666E-2</v>
      </c>
      <c r="E61" s="2">
        <f t="shared" si="3"/>
        <v>0.30247199074074099</v>
      </c>
      <c r="F61" s="2">
        <f t="shared" si="0"/>
        <v>8.635416666670781E-4</v>
      </c>
      <c r="G61">
        <v>2.0099999999999998</v>
      </c>
      <c r="H61" s="7">
        <f t="shared" si="4"/>
        <v>75</v>
      </c>
      <c r="I61" s="8">
        <f>Tabla3[[#This Row],[Tiempo subida (seg)]]/60</f>
        <v>1.25</v>
      </c>
    </row>
    <row r="62" spans="1:9" x14ac:dyDescent="0.3">
      <c r="A62" s="24">
        <v>60</v>
      </c>
      <c r="B62" s="26">
        <f t="shared" si="1"/>
        <v>0.3016763888888887</v>
      </c>
      <c r="C62">
        <v>5.87</v>
      </c>
      <c r="D62" s="3">
        <f t="shared" si="2"/>
        <v>9.7833333333333342E-2</v>
      </c>
      <c r="E62" s="2">
        <f t="shared" si="3"/>
        <v>0.30249050925925952</v>
      </c>
      <c r="F62" s="2">
        <f t="shared" si="0"/>
        <v>8.1412037037081886E-4</v>
      </c>
      <c r="G62">
        <v>1.6</v>
      </c>
      <c r="H62" s="7">
        <f t="shared" si="4"/>
        <v>70</v>
      </c>
      <c r="I62" s="8">
        <f>Tabla3[[#This Row],[Tiempo subida (seg)]]/60</f>
        <v>1.1666666666666667</v>
      </c>
    </row>
    <row r="63" spans="1:9" x14ac:dyDescent="0.3">
      <c r="A63" s="24">
        <v>61</v>
      </c>
      <c r="B63" s="26">
        <f t="shared" si="1"/>
        <v>0.30168726851851835</v>
      </c>
      <c r="C63">
        <v>0.94</v>
      </c>
      <c r="D63" s="3">
        <f t="shared" si="2"/>
        <v>1.5666666666666666E-2</v>
      </c>
      <c r="E63" s="2">
        <f t="shared" si="3"/>
        <v>0.30252245370370395</v>
      </c>
      <c r="F63" s="2">
        <f t="shared" si="0"/>
        <v>8.3518518518560514E-4</v>
      </c>
      <c r="G63">
        <v>2.76</v>
      </c>
      <c r="H63" s="7">
        <f t="shared" si="4"/>
        <v>72</v>
      </c>
      <c r="I63" s="8">
        <f>Tabla3[[#This Row],[Tiempo subida (seg)]]/60</f>
        <v>1.2</v>
      </c>
    </row>
    <row r="64" spans="1:9" x14ac:dyDescent="0.3">
      <c r="A64" s="24">
        <v>62</v>
      </c>
      <c r="B64" s="26">
        <f t="shared" si="1"/>
        <v>0.30169895833333316</v>
      </c>
      <c r="C64">
        <v>1.01</v>
      </c>
      <c r="D64" s="3">
        <f t="shared" si="2"/>
        <v>1.6833333333333332E-2</v>
      </c>
      <c r="E64" s="2">
        <f t="shared" si="3"/>
        <v>0.3025478009259262</v>
      </c>
      <c r="F64" s="2">
        <f t="shared" si="0"/>
        <v>8.4884259259304651E-4</v>
      </c>
      <c r="G64">
        <v>2.19</v>
      </c>
      <c r="H64" s="7">
        <f t="shared" si="4"/>
        <v>73</v>
      </c>
      <c r="I64" s="8">
        <f>Tabla3[[#This Row],[Tiempo subida (seg)]]/60</f>
        <v>1.2166666666666666</v>
      </c>
    </row>
    <row r="65" spans="1:10" x14ac:dyDescent="0.3">
      <c r="A65" s="24">
        <v>63</v>
      </c>
      <c r="B65" s="26">
        <f t="shared" si="1"/>
        <v>0.30171064814814796</v>
      </c>
      <c r="C65">
        <v>1.01</v>
      </c>
      <c r="D65" s="3">
        <f t="shared" si="2"/>
        <v>1.6833333333333332E-2</v>
      </c>
      <c r="E65" s="15">
        <f t="shared" si="3"/>
        <v>0.30256909722222247</v>
      </c>
      <c r="F65" s="15">
        <f t="shared" si="0"/>
        <v>8.5844907407450766E-4</v>
      </c>
      <c r="G65" s="14">
        <v>1.84</v>
      </c>
      <c r="H65" s="16">
        <f t="shared" si="4"/>
        <v>74</v>
      </c>
      <c r="I65" s="18">
        <f>Tabla3[[#This Row],[Tiempo subida (seg)]]/60</f>
        <v>1.2333333333333334</v>
      </c>
      <c r="J65">
        <v>1</v>
      </c>
    </row>
    <row r="66" spans="1:10" x14ac:dyDescent="0.3">
      <c r="A66" s="24">
        <v>64</v>
      </c>
      <c r="B66" s="26">
        <f t="shared" si="1"/>
        <v>0.30171979166666646</v>
      </c>
      <c r="C66">
        <v>0.79</v>
      </c>
      <c r="D66" s="3">
        <f t="shared" si="2"/>
        <v>1.3166666666666667E-2</v>
      </c>
      <c r="E66" s="4">
        <f t="shared" si="3"/>
        <v>0.3035689814814817</v>
      </c>
      <c r="F66" s="4">
        <f t="shared" si="0"/>
        <v>1.8491898148152441E-3</v>
      </c>
      <c r="G66" s="6">
        <f>60+26.39</f>
        <v>86.39</v>
      </c>
      <c r="H66" s="9">
        <f t="shared" si="4"/>
        <v>160</v>
      </c>
      <c r="I66" s="17">
        <f>Tabla3[[#This Row],[Tiempo subida (seg)]]/60</f>
        <v>2.6666666666666665</v>
      </c>
    </row>
    <row r="67" spans="1:10" x14ac:dyDescent="0.3">
      <c r="A67" s="24">
        <v>65</v>
      </c>
      <c r="B67" s="26">
        <f t="shared" si="1"/>
        <v>0.30172569444444425</v>
      </c>
      <c r="C67">
        <v>0.51</v>
      </c>
      <c r="D67" s="3">
        <f t="shared" si="2"/>
        <v>8.5000000000000006E-3</v>
      </c>
      <c r="E67" s="2">
        <f t="shared" si="3"/>
        <v>0.30359224537037061</v>
      </c>
      <c r="F67" s="2">
        <f t="shared" ref="F67:F130" si="5">E67-B67</f>
        <v>1.866550925926358E-3</v>
      </c>
      <c r="G67">
        <v>2.0099999999999998</v>
      </c>
      <c r="H67" s="7">
        <f t="shared" si="4"/>
        <v>161</v>
      </c>
      <c r="I67" s="8">
        <f>Tabla3[[#This Row],[Tiempo subida (seg)]]/60</f>
        <v>2.6833333333333331</v>
      </c>
    </row>
    <row r="68" spans="1:10" x14ac:dyDescent="0.3">
      <c r="A68" s="24">
        <v>66</v>
      </c>
      <c r="B68" s="26">
        <f t="shared" ref="B68:B96" si="6">B67+C68/86400</f>
        <v>0.30173483796296274</v>
      </c>
      <c r="C68">
        <v>0.79</v>
      </c>
      <c r="D68" s="3">
        <f t="shared" ref="D68:D131" si="7">C68/60</f>
        <v>1.3166666666666667E-2</v>
      </c>
      <c r="E68" s="2">
        <f t="shared" ref="E68:E131" si="8">E67+G68/86400</f>
        <v>0.30361446759259281</v>
      </c>
      <c r="F68" s="2">
        <f t="shared" si="5"/>
        <v>1.8796296296300641E-3</v>
      </c>
      <c r="G68">
        <v>1.92</v>
      </c>
      <c r="H68" s="7">
        <f t="shared" ref="H68:H131" si="9">60*MINUTE(F68)+SECOND(F68)</f>
        <v>162</v>
      </c>
      <c r="I68" s="8">
        <f>Tabla3[[#This Row],[Tiempo subida (seg)]]/60</f>
        <v>2.7</v>
      </c>
    </row>
    <row r="69" spans="1:10" x14ac:dyDescent="0.3">
      <c r="A69" s="24">
        <v>67</v>
      </c>
      <c r="B69" s="26">
        <f t="shared" si="6"/>
        <v>0.30187962962962939</v>
      </c>
      <c r="C69">
        <v>12.51</v>
      </c>
      <c r="D69" s="3">
        <f t="shared" si="7"/>
        <v>0.20849999999999999</v>
      </c>
      <c r="E69" s="2">
        <f t="shared" si="8"/>
        <v>0.30362488425925949</v>
      </c>
      <c r="F69" s="2">
        <f t="shared" si="5"/>
        <v>1.7452546296300997E-3</v>
      </c>
      <c r="G69">
        <v>0.9</v>
      </c>
      <c r="H69" s="7">
        <f t="shared" si="9"/>
        <v>151</v>
      </c>
      <c r="I69" s="8">
        <f>Tabla3[[#This Row],[Tiempo subida (seg)]]/60</f>
        <v>2.5166666666666666</v>
      </c>
    </row>
    <row r="70" spans="1:10" x14ac:dyDescent="0.3">
      <c r="A70" s="24">
        <v>68</v>
      </c>
      <c r="B70" s="26">
        <f t="shared" si="6"/>
        <v>0.30192488425925901</v>
      </c>
      <c r="C70">
        <v>3.91</v>
      </c>
      <c r="D70" s="3">
        <f t="shared" si="7"/>
        <v>6.5166666666666664E-2</v>
      </c>
      <c r="E70" s="2">
        <f t="shared" si="8"/>
        <v>0.30364351851851873</v>
      </c>
      <c r="F70" s="2">
        <f t="shared" si="5"/>
        <v>1.7186342592597215E-3</v>
      </c>
      <c r="G70">
        <v>1.61</v>
      </c>
      <c r="H70" s="7">
        <f t="shared" si="9"/>
        <v>148</v>
      </c>
      <c r="I70" s="8">
        <f>Tabla3[[#This Row],[Tiempo subida (seg)]]/60</f>
        <v>2.4666666666666668</v>
      </c>
    </row>
    <row r="71" spans="1:10" x14ac:dyDescent="0.3">
      <c r="A71" s="24">
        <v>69</v>
      </c>
      <c r="B71" s="26">
        <f t="shared" si="6"/>
        <v>0.30208333333333309</v>
      </c>
      <c r="C71">
        <v>13.69</v>
      </c>
      <c r="D71" s="3">
        <f t="shared" si="7"/>
        <v>0.22816666666666666</v>
      </c>
      <c r="E71" s="2">
        <f t="shared" si="8"/>
        <v>0.30367511574074096</v>
      </c>
      <c r="F71" s="2">
        <f t="shared" si="5"/>
        <v>1.5917824074078712E-3</v>
      </c>
      <c r="G71">
        <v>2.73</v>
      </c>
      <c r="H71" s="7">
        <f t="shared" si="9"/>
        <v>138</v>
      </c>
      <c r="I71" s="8">
        <f>Tabla3[[#This Row],[Tiempo subida (seg)]]/60</f>
        <v>2.2999999999999998</v>
      </c>
    </row>
    <row r="72" spans="1:10" x14ac:dyDescent="0.3">
      <c r="A72" s="24">
        <v>70</v>
      </c>
      <c r="B72" s="26">
        <f t="shared" si="6"/>
        <v>0.30209062499999978</v>
      </c>
      <c r="C72">
        <v>0.63</v>
      </c>
      <c r="D72" s="3">
        <f t="shared" si="7"/>
        <v>1.0500000000000001E-2</v>
      </c>
      <c r="E72" s="2">
        <f t="shared" si="8"/>
        <v>0.30369594907407432</v>
      </c>
      <c r="F72" s="2">
        <f t="shared" si="5"/>
        <v>1.6053240740745434E-3</v>
      </c>
      <c r="G72">
        <v>1.8</v>
      </c>
      <c r="H72" s="7">
        <f t="shared" si="9"/>
        <v>139</v>
      </c>
      <c r="I72" s="8">
        <f>Tabla3[[#This Row],[Tiempo subida (seg)]]/60</f>
        <v>2.3166666666666669</v>
      </c>
    </row>
    <row r="73" spans="1:10" x14ac:dyDescent="0.3">
      <c r="A73" s="24">
        <v>71</v>
      </c>
      <c r="B73" s="26">
        <f t="shared" si="6"/>
        <v>0.30209629629629609</v>
      </c>
      <c r="C73">
        <v>0.49</v>
      </c>
      <c r="D73" s="3">
        <f t="shared" si="7"/>
        <v>8.1666666666666658E-3</v>
      </c>
      <c r="E73" s="2">
        <f t="shared" si="8"/>
        <v>0.30371585648148175</v>
      </c>
      <c r="F73" s="2">
        <f t="shared" si="5"/>
        <v>1.6195601851856645E-3</v>
      </c>
      <c r="G73">
        <v>1.72</v>
      </c>
      <c r="H73" s="7">
        <f t="shared" si="9"/>
        <v>140</v>
      </c>
      <c r="I73" s="8">
        <f>Tabla3[[#This Row],[Tiempo subida (seg)]]/60</f>
        <v>2.3333333333333335</v>
      </c>
    </row>
    <row r="74" spans="1:10" x14ac:dyDescent="0.3">
      <c r="A74" s="24">
        <v>72</v>
      </c>
      <c r="B74" s="26">
        <f t="shared" si="6"/>
        <v>0.30210219907407387</v>
      </c>
      <c r="C74">
        <v>0.51</v>
      </c>
      <c r="D74" s="3">
        <f t="shared" si="7"/>
        <v>8.5000000000000006E-3</v>
      </c>
      <c r="E74" s="2">
        <f t="shared" si="8"/>
        <v>0.30373865740740769</v>
      </c>
      <c r="F74" s="2">
        <f t="shared" si="5"/>
        <v>1.6364583333338123E-3</v>
      </c>
      <c r="G74">
        <v>1.97</v>
      </c>
      <c r="H74" s="7">
        <f t="shared" si="9"/>
        <v>141</v>
      </c>
      <c r="I74" s="8">
        <f>Tabla3[[#This Row],[Tiempo subida (seg)]]/60</f>
        <v>2.35</v>
      </c>
    </row>
    <row r="75" spans="1:10" x14ac:dyDescent="0.3">
      <c r="A75" s="24">
        <v>73</v>
      </c>
      <c r="B75" s="26">
        <f t="shared" si="6"/>
        <v>0.30240879629629608</v>
      </c>
      <c r="C75">
        <v>26.49</v>
      </c>
      <c r="D75" s="3">
        <f t="shared" si="7"/>
        <v>0.44149999999999995</v>
      </c>
      <c r="E75" s="2">
        <f t="shared" si="8"/>
        <v>0.3037587962962966</v>
      </c>
      <c r="F75" s="2">
        <f t="shared" si="5"/>
        <v>1.3500000000005175E-3</v>
      </c>
      <c r="G75">
        <v>1.74</v>
      </c>
      <c r="H75" s="7">
        <f t="shared" si="9"/>
        <v>117</v>
      </c>
      <c r="I75" s="8">
        <f>Tabla3[[#This Row],[Tiempo subida (seg)]]/60</f>
        <v>1.95</v>
      </c>
    </row>
    <row r="76" spans="1:10" x14ac:dyDescent="0.3">
      <c r="A76" s="24">
        <v>74</v>
      </c>
      <c r="B76" s="26">
        <f t="shared" si="6"/>
        <v>0.30244976851851829</v>
      </c>
      <c r="C76">
        <v>3.54</v>
      </c>
      <c r="D76" s="3">
        <f t="shared" si="7"/>
        <v>5.9000000000000004E-2</v>
      </c>
      <c r="E76" s="2">
        <f t="shared" si="8"/>
        <v>0.30378900462962993</v>
      </c>
      <c r="F76" s="2">
        <f t="shared" si="5"/>
        <v>1.3392361111116413E-3</v>
      </c>
      <c r="G76">
        <v>2.61</v>
      </c>
      <c r="H76" s="7">
        <f t="shared" si="9"/>
        <v>116</v>
      </c>
      <c r="I76" s="8">
        <f>Tabla3[[#This Row],[Tiempo subida (seg)]]/60</f>
        <v>1.9333333333333333</v>
      </c>
    </row>
    <row r="77" spans="1:10" x14ac:dyDescent="0.3">
      <c r="A77" s="24">
        <v>75</v>
      </c>
      <c r="B77" s="26">
        <f t="shared" si="6"/>
        <v>0.30245798611111091</v>
      </c>
      <c r="C77">
        <v>0.71</v>
      </c>
      <c r="D77" s="3">
        <f t="shared" si="7"/>
        <v>1.1833333333333333E-2</v>
      </c>
      <c r="E77" s="2">
        <f t="shared" si="8"/>
        <v>0.30381087962962994</v>
      </c>
      <c r="F77" s="2">
        <f t="shared" si="5"/>
        <v>1.3528935185190272E-3</v>
      </c>
      <c r="G77">
        <v>1.89</v>
      </c>
      <c r="H77" s="7">
        <f t="shared" si="9"/>
        <v>117</v>
      </c>
      <c r="I77" s="8">
        <f>Tabla3[[#This Row],[Tiempo subida (seg)]]/60</f>
        <v>1.95</v>
      </c>
    </row>
    <row r="78" spans="1:10" x14ac:dyDescent="0.3">
      <c r="A78" s="24">
        <v>76</v>
      </c>
      <c r="B78" s="26">
        <f t="shared" si="6"/>
        <v>0.30249236111111089</v>
      </c>
      <c r="C78">
        <v>2.97</v>
      </c>
      <c r="D78" s="3">
        <f t="shared" si="7"/>
        <v>4.9500000000000002E-2</v>
      </c>
      <c r="E78" s="2">
        <f t="shared" si="8"/>
        <v>0.30384884259259293</v>
      </c>
      <c r="F78" s="2">
        <f t="shared" si="5"/>
        <v>1.3564814814820414E-3</v>
      </c>
      <c r="G78">
        <v>3.28</v>
      </c>
      <c r="H78" s="7">
        <f t="shared" si="9"/>
        <v>117</v>
      </c>
      <c r="I78" s="8">
        <f>Tabla3[[#This Row],[Tiempo subida (seg)]]/60</f>
        <v>1.95</v>
      </c>
    </row>
    <row r="79" spans="1:10" x14ac:dyDescent="0.3">
      <c r="A79" s="24">
        <v>77</v>
      </c>
      <c r="B79" s="26">
        <f t="shared" si="6"/>
        <v>0.30255856481481458</v>
      </c>
      <c r="C79">
        <v>5.72</v>
      </c>
      <c r="D79" s="3">
        <f t="shared" si="7"/>
        <v>9.5333333333333325E-2</v>
      </c>
      <c r="E79" s="2">
        <f t="shared" si="8"/>
        <v>0.30387534722222254</v>
      </c>
      <c r="F79" s="2">
        <f t="shared" si="5"/>
        <v>1.316782407407957E-3</v>
      </c>
      <c r="G79">
        <v>2.29</v>
      </c>
      <c r="H79" s="7">
        <f t="shared" si="9"/>
        <v>114</v>
      </c>
      <c r="I79" s="8">
        <f>Tabla3[[#This Row],[Tiempo subida (seg)]]/60</f>
        <v>1.9</v>
      </c>
    </row>
    <row r="80" spans="1:10" x14ac:dyDescent="0.3">
      <c r="A80" s="24">
        <v>78</v>
      </c>
      <c r="B80" s="26">
        <f t="shared" si="6"/>
        <v>0.30259895833333311</v>
      </c>
      <c r="C80">
        <v>3.49</v>
      </c>
      <c r="D80" s="3">
        <f t="shared" si="7"/>
        <v>5.8166666666666672E-2</v>
      </c>
      <c r="E80" s="2">
        <f t="shared" si="8"/>
        <v>0.30390532407407439</v>
      </c>
      <c r="F80" s="2">
        <f t="shared" si="5"/>
        <v>1.3063657407412776E-3</v>
      </c>
      <c r="G80">
        <v>2.59</v>
      </c>
      <c r="H80" s="7">
        <f t="shared" si="9"/>
        <v>113</v>
      </c>
      <c r="I80" s="8">
        <f>Tabla3[[#This Row],[Tiempo subida (seg)]]/60</f>
        <v>1.8833333333333333</v>
      </c>
    </row>
    <row r="81" spans="1:9" x14ac:dyDescent="0.3">
      <c r="A81" s="24">
        <v>79</v>
      </c>
      <c r="B81" s="26">
        <f t="shared" si="6"/>
        <v>0.30266666666666647</v>
      </c>
      <c r="C81">
        <v>5.85</v>
      </c>
      <c r="D81" s="3">
        <f t="shared" si="7"/>
        <v>9.7499999999999989E-2</v>
      </c>
      <c r="E81" s="2">
        <f t="shared" si="8"/>
        <v>0.30393530092592624</v>
      </c>
      <c r="F81" s="2">
        <f t="shared" si="5"/>
        <v>1.268634259259771E-3</v>
      </c>
      <c r="G81">
        <v>2.59</v>
      </c>
      <c r="H81" s="7">
        <f t="shared" si="9"/>
        <v>110</v>
      </c>
      <c r="I81" s="8">
        <f>Tabla3[[#This Row],[Tiempo subida (seg)]]/60</f>
        <v>1.8333333333333333</v>
      </c>
    </row>
    <row r="82" spans="1:9" x14ac:dyDescent="0.3">
      <c r="A82" s="24">
        <v>80</v>
      </c>
      <c r="B82" s="26">
        <f t="shared" si="6"/>
        <v>0.30273425925925906</v>
      </c>
      <c r="C82">
        <v>5.84</v>
      </c>
      <c r="D82" s="3">
        <f t="shared" si="7"/>
        <v>9.7333333333333327E-2</v>
      </c>
      <c r="E82" s="2">
        <f t="shared" si="8"/>
        <v>0.30396099537037069</v>
      </c>
      <c r="F82" s="2">
        <f t="shared" si="5"/>
        <v>1.2267361111116259E-3</v>
      </c>
      <c r="G82">
        <v>2.2200000000000002</v>
      </c>
      <c r="H82" s="7">
        <f t="shared" si="9"/>
        <v>106</v>
      </c>
      <c r="I82" s="8">
        <f>Tabla3[[#This Row],[Tiempo subida (seg)]]/60</f>
        <v>1.7666666666666666</v>
      </c>
    </row>
    <row r="83" spans="1:9" x14ac:dyDescent="0.3">
      <c r="A83" s="24">
        <v>81</v>
      </c>
      <c r="B83" s="26">
        <f t="shared" si="6"/>
        <v>0.30275949074074054</v>
      </c>
      <c r="C83">
        <v>2.1800000000000002</v>
      </c>
      <c r="D83" s="3">
        <f t="shared" si="7"/>
        <v>3.6333333333333336E-2</v>
      </c>
      <c r="E83" s="2">
        <f t="shared" si="8"/>
        <v>0.30399178240740771</v>
      </c>
      <c r="F83" s="2">
        <f t="shared" si="5"/>
        <v>1.2322916666671624E-3</v>
      </c>
      <c r="G83">
        <v>2.66</v>
      </c>
      <c r="H83" s="7">
        <f t="shared" si="9"/>
        <v>106</v>
      </c>
      <c r="I83" s="8">
        <f>Tabla3[[#This Row],[Tiempo subida (seg)]]/60</f>
        <v>1.7666666666666666</v>
      </c>
    </row>
    <row r="84" spans="1:9" x14ac:dyDescent="0.3">
      <c r="A84" s="24">
        <v>82</v>
      </c>
      <c r="B84" s="26">
        <f t="shared" si="6"/>
        <v>0.3027806712962961</v>
      </c>
      <c r="C84">
        <v>1.83</v>
      </c>
      <c r="D84" s="3">
        <f t="shared" si="7"/>
        <v>3.0500000000000003E-2</v>
      </c>
      <c r="E84" s="2">
        <f t="shared" si="8"/>
        <v>0.30401307870370398</v>
      </c>
      <c r="F84" s="2">
        <f t="shared" si="5"/>
        <v>1.2324074074078761E-3</v>
      </c>
      <c r="G84">
        <v>1.84</v>
      </c>
      <c r="H84" s="7">
        <f t="shared" si="9"/>
        <v>106</v>
      </c>
      <c r="I84" s="8">
        <f>Tabla3[[#This Row],[Tiempo subida (seg)]]/60</f>
        <v>1.7666666666666666</v>
      </c>
    </row>
    <row r="85" spans="1:9" x14ac:dyDescent="0.3">
      <c r="A85" s="24">
        <v>83</v>
      </c>
      <c r="B85" s="26">
        <f t="shared" si="6"/>
        <v>0.30281956018518497</v>
      </c>
      <c r="C85">
        <v>3.36</v>
      </c>
      <c r="D85" s="3">
        <f t="shared" si="7"/>
        <v>5.6000000000000001E-2</v>
      </c>
      <c r="E85" s="2">
        <f t="shared" si="8"/>
        <v>0.30404641203703731</v>
      </c>
      <c r="F85" s="2">
        <f t="shared" si="5"/>
        <v>1.2268518518523397E-3</v>
      </c>
      <c r="G85">
        <v>2.88</v>
      </c>
      <c r="H85" s="7">
        <f t="shared" si="9"/>
        <v>106</v>
      </c>
      <c r="I85" s="8">
        <f>Tabla3[[#This Row],[Tiempo subida (seg)]]/60</f>
        <v>1.7666666666666666</v>
      </c>
    </row>
    <row r="86" spans="1:9" x14ac:dyDescent="0.3">
      <c r="A86" s="24">
        <v>84</v>
      </c>
      <c r="B86" s="26">
        <f t="shared" si="6"/>
        <v>0.3028251157407405</v>
      </c>
      <c r="C86">
        <v>0.48</v>
      </c>
      <c r="D86" s="3">
        <f t="shared" si="7"/>
        <v>8.0000000000000002E-3</v>
      </c>
      <c r="E86" s="2">
        <f t="shared" si="8"/>
        <v>0.30406805555555583</v>
      </c>
      <c r="F86" s="2">
        <f t="shared" si="5"/>
        <v>1.2429398148153248E-3</v>
      </c>
      <c r="G86">
        <v>1.87</v>
      </c>
      <c r="H86" s="7">
        <f t="shared" si="9"/>
        <v>107</v>
      </c>
      <c r="I86" s="8">
        <f>Tabla3[[#This Row],[Tiempo subida (seg)]]/60</f>
        <v>1.7833333333333334</v>
      </c>
    </row>
    <row r="87" spans="1:9" x14ac:dyDescent="0.3">
      <c r="A87" s="24">
        <v>85</v>
      </c>
      <c r="B87" s="26">
        <f t="shared" si="6"/>
        <v>0.30284791666666644</v>
      </c>
      <c r="C87">
        <v>1.97</v>
      </c>
      <c r="D87" s="3">
        <f t="shared" si="7"/>
        <v>3.2833333333333332E-2</v>
      </c>
      <c r="E87" s="2">
        <f t="shared" si="8"/>
        <v>0.30408611111111139</v>
      </c>
      <c r="F87" s="2">
        <f t="shared" si="5"/>
        <v>1.2381944444449511E-3</v>
      </c>
      <c r="G87">
        <v>1.56</v>
      </c>
      <c r="H87" s="7">
        <f t="shared" si="9"/>
        <v>107</v>
      </c>
      <c r="I87" s="8">
        <f>Tabla3[[#This Row],[Tiempo subida (seg)]]/60</f>
        <v>1.7833333333333334</v>
      </c>
    </row>
    <row r="88" spans="1:9" x14ac:dyDescent="0.3">
      <c r="A88" s="24">
        <v>86</v>
      </c>
      <c r="B88" s="26">
        <f t="shared" si="6"/>
        <v>0.30292511574074049</v>
      </c>
      <c r="C88">
        <v>6.67</v>
      </c>
      <c r="D88" s="3">
        <f t="shared" si="7"/>
        <v>0.11116666666666666</v>
      </c>
      <c r="E88" s="2">
        <f t="shared" si="8"/>
        <v>0.30410706018518546</v>
      </c>
      <c r="F88" s="2">
        <f t="shared" si="5"/>
        <v>1.1819444444449712E-3</v>
      </c>
      <c r="G88">
        <v>1.81</v>
      </c>
      <c r="H88" s="7">
        <f t="shared" si="9"/>
        <v>102</v>
      </c>
      <c r="I88" s="8">
        <f>Tabla3[[#This Row],[Tiempo subida (seg)]]/60</f>
        <v>1.7</v>
      </c>
    </row>
    <row r="89" spans="1:9" x14ac:dyDescent="0.3">
      <c r="A89" s="24">
        <v>87</v>
      </c>
      <c r="B89" s="26">
        <f t="shared" si="6"/>
        <v>0.30294143518518496</v>
      </c>
      <c r="C89">
        <v>1.41</v>
      </c>
      <c r="D89" s="3">
        <f t="shared" si="7"/>
        <v>2.35E-2</v>
      </c>
      <c r="E89" s="2">
        <f t="shared" si="8"/>
        <v>0.30413194444444475</v>
      </c>
      <c r="F89" s="2">
        <f t="shared" si="5"/>
        <v>1.1905092592597866E-3</v>
      </c>
      <c r="G89">
        <v>2.15</v>
      </c>
      <c r="H89" s="7">
        <f t="shared" si="9"/>
        <v>103</v>
      </c>
      <c r="I89" s="8">
        <f>Tabla3[[#This Row],[Tiempo subida (seg)]]/60</f>
        <v>1.7166666666666666</v>
      </c>
    </row>
    <row r="90" spans="1:9" x14ac:dyDescent="0.3">
      <c r="A90" s="24">
        <v>88</v>
      </c>
      <c r="B90" s="26">
        <f t="shared" si="6"/>
        <v>0.30295659722222201</v>
      </c>
      <c r="C90">
        <v>1.31</v>
      </c>
      <c r="D90" s="3">
        <f t="shared" si="7"/>
        <v>2.1833333333333333E-2</v>
      </c>
      <c r="E90" s="2">
        <f t="shared" si="8"/>
        <v>0.3041753472222225</v>
      </c>
      <c r="F90" s="2">
        <f t="shared" si="5"/>
        <v>1.2187500000004903E-3</v>
      </c>
      <c r="G90">
        <v>3.75</v>
      </c>
      <c r="H90" s="7">
        <f t="shared" si="9"/>
        <v>105</v>
      </c>
      <c r="I90" s="8">
        <f>Tabla3[[#This Row],[Tiempo subida (seg)]]/60</f>
        <v>1.75</v>
      </c>
    </row>
    <row r="91" spans="1:9" x14ac:dyDescent="0.3">
      <c r="A91" s="24">
        <v>89</v>
      </c>
      <c r="B91" s="26">
        <f t="shared" si="6"/>
        <v>0.30297638888888867</v>
      </c>
      <c r="C91">
        <v>1.71</v>
      </c>
      <c r="D91" s="3">
        <f t="shared" si="7"/>
        <v>2.8500000000000001E-2</v>
      </c>
      <c r="E91" s="2">
        <f t="shared" si="8"/>
        <v>0.30419641203703734</v>
      </c>
      <c r="F91" s="2">
        <f t="shared" si="5"/>
        <v>1.2200231481486745E-3</v>
      </c>
      <c r="G91">
        <v>1.82</v>
      </c>
      <c r="H91" s="7">
        <f t="shared" si="9"/>
        <v>105</v>
      </c>
      <c r="I91" s="8">
        <f>Tabla3[[#This Row],[Tiempo subida (seg)]]/60</f>
        <v>1.75</v>
      </c>
    </row>
    <row r="92" spans="1:9" x14ac:dyDescent="0.3">
      <c r="A92" s="24">
        <v>90</v>
      </c>
      <c r="B92" s="26">
        <f t="shared" si="6"/>
        <v>0.30300312499999976</v>
      </c>
      <c r="C92">
        <v>2.31</v>
      </c>
      <c r="D92" s="3">
        <f t="shared" si="7"/>
        <v>3.85E-2</v>
      </c>
      <c r="E92" s="2">
        <f t="shared" si="8"/>
        <v>0.30423252314814847</v>
      </c>
      <c r="F92" s="2">
        <f t="shared" si="5"/>
        <v>1.2293981481487082E-3</v>
      </c>
      <c r="G92">
        <v>3.12</v>
      </c>
      <c r="H92" s="7">
        <f t="shared" si="9"/>
        <v>106</v>
      </c>
      <c r="I92" s="8">
        <f>Tabla3[[#This Row],[Tiempo subida (seg)]]/60</f>
        <v>1.7666666666666666</v>
      </c>
    </row>
    <row r="93" spans="1:9" x14ac:dyDescent="0.3">
      <c r="A93" s="24">
        <v>91</v>
      </c>
      <c r="B93" s="26">
        <f t="shared" si="6"/>
        <v>0.3030111111111109</v>
      </c>
      <c r="C93">
        <v>0.69</v>
      </c>
      <c r="D93" s="3">
        <f t="shared" si="7"/>
        <v>1.15E-2</v>
      </c>
      <c r="E93" s="2">
        <f t="shared" si="8"/>
        <v>0.30425555555555589</v>
      </c>
      <c r="F93" s="2">
        <f t="shared" si="5"/>
        <v>1.244444444444992E-3</v>
      </c>
      <c r="G93">
        <v>1.99</v>
      </c>
      <c r="H93" s="7">
        <f t="shared" si="9"/>
        <v>108</v>
      </c>
      <c r="I93" s="8">
        <f>Tabla3[[#This Row],[Tiempo subida (seg)]]/60</f>
        <v>1.8</v>
      </c>
    </row>
    <row r="94" spans="1:9" x14ac:dyDescent="0.3">
      <c r="A94" s="24">
        <v>92</v>
      </c>
      <c r="B94" s="26">
        <f t="shared" si="6"/>
        <v>0.30307523148148124</v>
      </c>
      <c r="C94">
        <v>5.54</v>
      </c>
      <c r="D94" s="3">
        <f t="shared" si="7"/>
        <v>9.2333333333333337E-2</v>
      </c>
      <c r="E94" s="2">
        <f t="shared" si="8"/>
        <v>0.30428611111111142</v>
      </c>
      <c r="F94" s="2">
        <f t="shared" si="5"/>
        <v>1.2108796296301794E-3</v>
      </c>
      <c r="G94">
        <v>2.64</v>
      </c>
      <c r="H94" s="7">
        <f t="shared" si="9"/>
        <v>105</v>
      </c>
      <c r="I94" s="8">
        <f>Tabla3[[#This Row],[Tiempo subida (seg)]]/60</f>
        <v>1.75</v>
      </c>
    </row>
    <row r="95" spans="1:9" x14ac:dyDescent="0.3">
      <c r="A95" s="24">
        <v>93</v>
      </c>
      <c r="B95" s="26">
        <f t="shared" si="6"/>
        <v>0.30313854166666643</v>
      </c>
      <c r="C95">
        <v>5.47</v>
      </c>
      <c r="D95" s="3">
        <f t="shared" si="7"/>
        <v>9.116666666666666E-2</v>
      </c>
      <c r="E95" s="2">
        <f t="shared" si="8"/>
        <v>0.30431030092592626</v>
      </c>
      <c r="F95" s="2">
        <f t="shared" si="5"/>
        <v>1.1717592592598303E-3</v>
      </c>
      <c r="G95">
        <v>2.09</v>
      </c>
      <c r="H95" s="7">
        <f t="shared" si="9"/>
        <v>101</v>
      </c>
      <c r="I95" s="8">
        <f>Tabla3[[#This Row],[Tiempo subida (seg)]]/60</f>
        <v>1.6833333333333333</v>
      </c>
    </row>
    <row r="96" spans="1:9" x14ac:dyDescent="0.3">
      <c r="A96" s="24">
        <v>94</v>
      </c>
      <c r="B96" s="26">
        <f t="shared" si="6"/>
        <v>0.30320451388888864</v>
      </c>
      <c r="C96">
        <v>5.7</v>
      </c>
      <c r="D96" s="3">
        <f t="shared" si="7"/>
        <v>9.5000000000000001E-2</v>
      </c>
      <c r="E96" s="2">
        <f t="shared" si="8"/>
        <v>0.30433981481481515</v>
      </c>
      <c r="F96" s="2">
        <f t="shared" si="5"/>
        <v>1.1353009259265079E-3</v>
      </c>
      <c r="G96">
        <v>2.5499999999999998</v>
      </c>
      <c r="H96" s="7">
        <f t="shared" si="9"/>
        <v>98</v>
      </c>
      <c r="I96" s="8">
        <f>Tabla3[[#This Row],[Tiempo subida (seg)]]/60</f>
        <v>1.6333333333333333</v>
      </c>
    </row>
    <row r="97" spans="1:9" x14ac:dyDescent="0.3">
      <c r="A97" s="24">
        <v>95</v>
      </c>
      <c r="B97" s="26">
        <f>B96+C97/86400</f>
        <v>0.30323680555555532</v>
      </c>
      <c r="C97">
        <v>2.79</v>
      </c>
      <c r="D97" s="3">
        <f t="shared" si="7"/>
        <v>4.65E-2</v>
      </c>
      <c r="E97" s="2">
        <f t="shared" si="8"/>
        <v>0.30436828703703739</v>
      </c>
      <c r="F97" s="2">
        <f t="shared" si="5"/>
        <v>1.1314814814820662E-3</v>
      </c>
      <c r="G97">
        <v>2.46</v>
      </c>
      <c r="H97" s="7">
        <f t="shared" si="9"/>
        <v>98</v>
      </c>
      <c r="I97" s="8">
        <f>Tabla3[[#This Row],[Tiempo subida (seg)]]/60</f>
        <v>1.6333333333333333</v>
      </c>
    </row>
    <row r="98" spans="1:9" x14ac:dyDescent="0.3">
      <c r="A98" s="24">
        <v>96</v>
      </c>
      <c r="B98" s="26">
        <f t="shared" ref="B98:B161" si="10">B97+C98/86400</f>
        <v>0.30324189814814789</v>
      </c>
      <c r="C98">
        <v>0.44</v>
      </c>
      <c r="D98" s="3">
        <f t="shared" si="7"/>
        <v>7.3333333333333332E-3</v>
      </c>
      <c r="E98" s="2">
        <f t="shared" si="8"/>
        <v>0.30439236111111145</v>
      </c>
      <c r="F98" s="2">
        <f t="shared" si="5"/>
        <v>1.150462962963561E-3</v>
      </c>
      <c r="G98">
        <v>2.08</v>
      </c>
      <c r="H98" s="7">
        <f t="shared" si="9"/>
        <v>99</v>
      </c>
      <c r="I98" s="8">
        <f>Tabla3[[#This Row],[Tiempo subida (seg)]]/60</f>
        <v>1.65</v>
      </c>
    </row>
    <row r="99" spans="1:9" x14ac:dyDescent="0.3">
      <c r="A99" s="24">
        <v>97</v>
      </c>
      <c r="B99" s="26">
        <f t="shared" si="10"/>
        <v>0.30324722222222195</v>
      </c>
      <c r="C99">
        <v>0.46</v>
      </c>
      <c r="D99" s="3">
        <f t="shared" si="7"/>
        <v>7.6666666666666671E-3</v>
      </c>
      <c r="E99" s="2">
        <f t="shared" si="8"/>
        <v>0.3044120370370374</v>
      </c>
      <c r="F99" s="2">
        <f t="shared" si="5"/>
        <v>1.1648148148154513E-3</v>
      </c>
      <c r="G99">
        <v>1.7</v>
      </c>
      <c r="H99" s="7">
        <f t="shared" si="9"/>
        <v>101</v>
      </c>
      <c r="I99" s="8">
        <f>Tabla3[[#This Row],[Tiempo subida (seg)]]/60</f>
        <v>1.6833333333333333</v>
      </c>
    </row>
    <row r="100" spans="1:9" x14ac:dyDescent="0.3">
      <c r="A100" s="24">
        <v>98</v>
      </c>
      <c r="B100" s="26">
        <f t="shared" si="10"/>
        <v>0.30325196759259232</v>
      </c>
      <c r="C100">
        <v>0.41</v>
      </c>
      <c r="D100" s="3">
        <f t="shared" si="7"/>
        <v>6.8333333333333328E-3</v>
      </c>
      <c r="E100" s="2">
        <f t="shared" si="8"/>
        <v>0.30443379629629663</v>
      </c>
      <c r="F100" s="2">
        <f t="shared" si="5"/>
        <v>1.1818287037043129E-3</v>
      </c>
      <c r="G100">
        <v>1.88</v>
      </c>
      <c r="H100" s="7">
        <f t="shared" si="9"/>
        <v>102</v>
      </c>
      <c r="I100" s="8">
        <f>Tabla3[[#This Row],[Tiempo subida (seg)]]/60</f>
        <v>1.7</v>
      </c>
    </row>
    <row r="101" spans="1:9" x14ac:dyDescent="0.3">
      <c r="A101" s="24">
        <v>99</v>
      </c>
      <c r="B101" s="26">
        <f t="shared" si="10"/>
        <v>0.3032596064814812</v>
      </c>
      <c r="C101">
        <v>0.66</v>
      </c>
      <c r="D101" s="3">
        <f t="shared" si="7"/>
        <v>1.1000000000000001E-2</v>
      </c>
      <c r="E101" s="2">
        <f t="shared" si="8"/>
        <v>0.30446273148148184</v>
      </c>
      <c r="F101" s="2">
        <f t="shared" si="5"/>
        <v>1.2031250000006377E-3</v>
      </c>
      <c r="G101">
        <v>2.5</v>
      </c>
      <c r="H101" s="7">
        <f t="shared" si="9"/>
        <v>104</v>
      </c>
      <c r="I101" s="8">
        <f>Tabla3[[#This Row],[Tiempo subida (seg)]]/60</f>
        <v>1.7333333333333334</v>
      </c>
    </row>
    <row r="102" spans="1:9" x14ac:dyDescent="0.3">
      <c r="A102" s="24">
        <v>100</v>
      </c>
      <c r="B102" s="26">
        <f t="shared" si="10"/>
        <v>0.30326550925925899</v>
      </c>
      <c r="C102">
        <v>0.51</v>
      </c>
      <c r="D102" s="3">
        <f t="shared" si="7"/>
        <v>8.5000000000000006E-3</v>
      </c>
      <c r="E102" s="2">
        <f t="shared" si="8"/>
        <v>0.3044913194444448</v>
      </c>
      <c r="F102" s="2">
        <f t="shared" si="5"/>
        <v>1.225810185185805E-3</v>
      </c>
      <c r="G102">
        <v>2.4700000000000002</v>
      </c>
      <c r="H102" s="7">
        <f t="shared" si="9"/>
        <v>106</v>
      </c>
      <c r="I102" s="8">
        <f>Tabla3[[#This Row],[Tiempo subida (seg)]]/60</f>
        <v>1.7666666666666666</v>
      </c>
    </row>
    <row r="103" spans="1:9" x14ac:dyDescent="0.3">
      <c r="A103" s="24">
        <v>101</v>
      </c>
      <c r="B103" s="26">
        <f t="shared" si="10"/>
        <v>0.30332222222222194</v>
      </c>
      <c r="C103">
        <v>4.9000000000000004</v>
      </c>
      <c r="D103" s="3">
        <f t="shared" si="7"/>
        <v>8.1666666666666679E-2</v>
      </c>
      <c r="E103" s="2">
        <f t="shared" si="8"/>
        <v>0.30451643518518556</v>
      </c>
      <c r="F103" s="2">
        <f t="shared" si="5"/>
        <v>1.1942129629636256E-3</v>
      </c>
      <c r="G103">
        <v>2.17</v>
      </c>
      <c r="H103" s="7">
        <f t="shared" si="9"/>
        <v>103</v>
      </c>
      <c r="I103" s="8">
        <f>Tabla3[[#This Row],[Tiempo subida (seg)]]/60</f>
        <v>1.7166666666666666</v>
      </c>
    </row>
    <row r="104" spans="1:9" x14ac:dyDescent="0.3">
      <c r="A104" s="24">
        <v>102</v>
      </c>
      <c r="B104" s="26">
        <f t="shared" si="10"/>
        <v>0.30333101851851824</v>
      </c>
      <c r="C104">
        <v>0.76</v>
      </c>
      <c r="D104" s="3">
        <f t="shared" si="7"/>
        <v>1.2666666666666666E-2</v>
      </c>
      <c r="E104" s="2">
        <f t="shared" si="8"/>
        <v>0.30454108796296336</v>
      </c>
      <c r="F104" s="2">
        <f t="shared" si="5"/>
        <v>1.2100694444451277E-3</v>
      </c>
      <c r="G104">
        <v>2.13</v>
      </c>
      <c r="H104" s="7">
        <f t="shared" si="9"/>
        <v>105</v>
      </c>
      <c r="I104" s="8">
        <f>Tabla3[[#This Row],[Tiempo subida (seg)]]/60</f>
        <v>1.75</v>
      </c>
    </row>
    <row r="105" spans="1:9" x14ac:dyDescent="0.3">
      <c r="A105" s="24">
        <v>103</v>
      </c>
      <c r="B105" s="26">
        <f t="shared" si="10"/>
        <v>0.30333958333333305</v>
      </c>
      <c r="C105">
        <v>0.74</v>
      </c>
      <c r="D105" s="3">
        <f t="shared" si="7"/>
        <v>1.2333333333333333E-2</v>
      </c>
      <c r="E105" s="2">
        <f t="shared" si="8"/>
        <v>0.30456701388888929</v>
      </c>
      <c r="F105" s="2">
        <f t="shared" si="5"/>
        <v>1.2274305555562415E-3</v>
      </c>
      <c r="G105">
        <v>2.2400000000000002</v>
      </c>
      <c r="H105" s="7">
        <f t="shared" si="9"/>
        <v>106</v>
      </c>
      <c r="I105" s="8">
        <f>Tabla3[[#This Row],[Tiempo subida (seg)]]/60</f>
        <v>1.7666666666666666</v>
      </c>
    </row>
    <row r="106" spans="1:9" x14ac:dyDescent="0.3">
      <c r="A106" s="24">
        <v>104</v>
      </c>
      <c r="B106" s="26">
        <f t="shared" si="10"/>
        <v>0.3033564814814812</v>
      </c>
      <c r="C106">
        <v>1.46</v>
      </c>
      <c r="D106" s="3">
        <f t="shared" si="7"/>
        <v>2.4333333333333332E-2</v>
      </c>
      <c r="E106" s="2">
        <f t="shared" si="8"/>
        <v>0.30458946759259298</v>
      </c>
      <c r="F106" s="2">
        <f t="shared" si="5"/>
        <v>1.2329861111117779E-3</v>
      </c>
      <c r="G106">
        <v>1.94</v>
      </c>
      <c r="H106" s="7">
        <f t="shared" si="9"/>
        <v>107</v>
      </c>
      <c r="I106" s="8">
        <f>Tabla3[[#This Row],[Tiempo subida (seg)]]/60</f>
        <v>1.7833333333333334</v>
      </c>
    </row>
    <row r="107" spans="1:9" x14ac:dyDescent="0.3">
      <c r="A107" s="24">
        <v>105</v>
      </c>
      <c r="B107" s="26">
        <f t="shared" si="10"/>
        <v>0.30337592592592566</v>
      </c>
      <c r="C107">
        <v>1.68</v>
      </c>
      <c r="D107" s="3">
        <f t="shared" si="7"/>
        <v>2.8000000000000001E-2</v>
      </c>
      <c r="E107" s="2">
        <f t="shared" si="8"/>
        <v>0.30462650462963003</v>
      </c>
      <c r="F107" s="2">
        <f t="shared" si="5"/>
        <v>1.2505787037043747E-3</v>
      </c>
      <c r="G107">
        <v>3.2</v>
      </c>
      <c r="H107" s="7">
        <f t="shared" si="9"/>
        <v>108</v>
      </c>
      <c r="I107" s="8">
        <f>Tabla3[[#This Row],[Tiempo subida (seg)]]/60</f>
        <v>1.8</v>
      </c>
    </row>
    <row r="108" spans="1:9" x14ac:dyDescent="0.3">
      <c r="A108" s="24">
        <v>106</v>
      </c>
      <c r="B108" s="26">
        <f t="shared" si="10"/>
        <v>0.30341655092592568</v>
      </c>
      <c r="C108">
        <v>3.51</v>
      </c>
      <c r="D108" s="3">
        <f t="shared" si="7"/>
        <v>5.8499999999999996E-2</v>
      </c>
      <c r="E108" s="2">
        <f t="shared" si="8"/>
        <v>0.30465555555555596</v>
      </c>
      <c r="F108" s="2">
        <f t="shared" si="5"/>
        <v>1.2390046296302804E-3</v>
      </c>
      <c r="G108">
        <v>2.5099999999999998</v>
      </c>
      <c r="H108" s="7">
        <f t="shared" si="9"/>
        <v>107</v>
      </c>
      <c r="I108" s="8">
        <f>Tabla3[[#This Row],[Tiempo subida (seg)]]/60</f>
        <v>1.7833333333333334</v>
      </c>
    </row>
    <row r="109" spans="1:9" x14ac:dyDescent="0.3">
      <c r="A109" s="24">
        <v>107</v>
      </c>
      <c r="B109" s="26">
        <f t="shared" si="10"/>
        <v>0.30343634259259233</v>
      </c>
      <c r="C109">
        <v>1.71</v>
      </c>
      <c r="D109" s="3">
        <f t="shared" si="7"/>
        <v>2.8500000000000001E-2</v>
      </c>
      <c r="E109" s="2">
        <f t="shared" si="8"/>
        <v>0.30467673611111151</v>
      </c>
      <c r="F109" s="2">
        <f t="shared" si="5"/>
        <v>1.2403935185191783E-3</v>
      </c>
      <c r="G109">
        <v>1.83</v>
      </c>
      <c r="H109" s="7">
        <f t="shared" si="9"/>
        <v>107</v>
      </c>
      <c r="I109" s="8">
        <f>Tabla3[[#This Row],[Tiempo subida (seg)]]/60</f>
        <v>1.7833333333333334</v>
      </c>
    </row>
    <row r="110" spans="1:9" x14ac:dyDescent="0.3">
      <c r="A110" s="24">
        <v>108</v>
      </c>
      <c r="B110" s="26">
        <f t="shared" si="10"/>
        <v>0.30344479166666644</v>
      </c>
      <c r="C110">
        <v>0.73</v>
      </c>
      <c r="D110" s="3">
        <f t="shared" si="7"/>
        <v>1.2166666666666666E-2</v>
      </c>
      <c r="E110" s="2">
        <f t="shared" si="8"/>
        <v>0.30470127314814854</v>
      </c>
      <c r="F110" s="2">
        <f t="shared" si="5"/>
        <v>1.2564814814821079E-3</v>
      </c>
      <c r="G110">
        <v>2.12</v>
      </c>
      <c r="H110" s="7">
        <f t="shared" si="9"/>
        <v>109</v>
      </c>
      <c r="I110" s="8">
        <f>Tabla3[[#This Row],[Tiempo subida (seg)]]/60</f>
        <v>1.8166666666666667</v>
      </c>
    </row>
    <row r="111" spans="1:9" x14ac:dyDescent="0.3">
      <c r="A111" s="24">
        <v>109</v>
      </c>
      <c r="B111" s="26">
        <f t="shared" si="10"/>
        <v>0.30345740740740718</v>
      </c>
      <c r="C111">
        <v>1.0900000000000001</v>
      </c>
      <c r="D111" s="3">
        <f t="shared" si="7"/>
        <v>1.8166666666666668E-2</v>
      </c>
      <c r="E111" s="2">
        <f t="shared" si="8"/>
        <v>0.30472141203703745</v>
      </c>
      <c r="F111" s="2">
        <f t="shared" si="5"/>
        <v>1.2640046296302776E-3</v>
      </c>
      <c r="G111">
        <v>1.74</v>
      </c>
      <c r="H111" s="7">
        <f t="shared" si="9"/>
        <v>109</v>
      </c>
      <c r="I111" s="8">
        <f>Tabla3[[#This Row],[Tiempo subida (seg)]]/60</f>
        <v>1.8166666666666667</v>
      </c>
    </row>
    <row r="112" spans="1:9" x14ac:dyDescent="0.3">
      <c r="A112" s="24">
        <v>110</v>
      </c>
      <c r="B112" s="26">
        <f t="shared" si="10"/>
        <v>0.3034699074074072</v>
      </c>
      <c r="C112">
        <v>1.08</v>
      </c>
      <c r="D112" s="3">
        <f t="shared" si="7"/>
        <v>1.8000000000000002E-2</v>
      </c>
      <c r="E112" s="2">
        <f t="shared" si="8"/>
        <v>0.30474236111111153</v>
      </c>
      <c r="F112" s="2">
        <f t="shared" si="5"/>
        <v>1.2724537037043238E-3</v>
      </c>
      <c r="G112">
        <v>1.81</v>
      </c>
      <c r="H112" s="7">
        <f t="shared" si="9"/>
        <v>110</v>
      </c>
      <c r="I112" s="8">
        <f>Tabla3[[#This Row],[Tiempo subida (seg)]]/60</f>
        <v>1.8333333333333333</v>
      </c>
    </row>
    <row r="113" spans="1:10" x14ac:dyDescent="0.3">
      <c r="A113" s="24">
        <v>111</v>
      </c>
      <c r="B113" s="26">
        <f t="shared" si="10"/>
        <v>0.30347638888888867</v>
      </c>
      <c r="C113">
        <v>0.56000000000000005</v>
      </c>
      <c r="D113" s="3">
        <f t="shared" si="7"/>
        <v>9.3333333333333341E-3</v>
      </c>
      <c r="E113" s="2">
        <f t="shared" si="8"/>
        <v>0.30476770833333378</v>
      </c>
      <c r="F113" s="2">
        <f t="shared" si="5"/>
        <v>1.2913194444451048E-3</v>
      </c>
      <c r="G113">
        <v>2.19</v>
      </c>
      <c r="H113" s="7">
        <f t="shared" si="9"/>
        <v>112</v>
      </c>
      <c r="I113" s="8">
        <f>Tabla3[[#This Row],[Tiempo subida (seg)]]/60</f>
        <v>1.8666666666666667</v>
      </c>
    </row>
    <row r="114" spans="1:10" x14ac:dyDescent="0.3">
      <c r="A114" s="24">
        <v>112</v>
      </c>
      <c r="B114" s="26">
        <f t="shared" si="10"/>
        <v>0.30348136574074053</v>
      </c>
      <c r="C114">
        <v>0.43</v>
      </c>
      <c r="D114" s="3">
        <f t="shared" si="7"/>
        <v>7.1666666666666667E-3</v>
      </c>
      <c r="E114" s="2">
        <f t="shared" si="8"/>
        <v>0.30478773148148192</v>
      </c>
      <c r="F114" s="2">
        <f t="shared" si="5"/>
        <v>1.3063657407413887E-3</v>
      </c>
      <c r="G114">
        <v>1.73</v>
      </c>
      <c r="H114" s="7">
        <f t="shared" si="9"/>
        <v>113</v>
      </c>
      <c r="I114" s="8">
        <f>Tabla3[[#This Row],[Tiempo subida (seg)]]/60</f>
        <v>1.8833333333333333</v>
      </c>
    </row>
    <row r="115" spans="1:10" x14ac:dyDescent="0.3">
      <c r="A115" s="24">
        <v>113</v>
      </c>
      <c r="B115" s="26">
        <f t="shared" si="10"/>
        <v>0.30349791666666648</v>
      </c>
      <c r="C115">
        <v>1.43</v>
      </c>
      <c r="D115" s="3">
        <f t="shared" si="7"/>
        <v>2.3833333333333331E-2</v>
      </c>
      <c r="E115" s="2">
        <f t="shared" si="8"/>
        <v>0.30481319444444488</v>
      </c>
      <c r="F115" s="2">
        <f t="shared" si="5"/>
        <v>1.3152777777784008E-3</v>
      </c>
      <c r="G115">
        <v>2.2000000000000002</v>
      </c>
      <c r="H115" s="7">
        <f t="shared" si="9"/>
        <v>114</v>
      </c>
      <c r="I115" s="8">
        <f>Tabla3[[#This Row],[Tiempo subida (seg)]]/60</f>
        <v>1.9</v>
      </c>
    </row>
    <row r="116" spans="1:10" x14ac:dyDescent="0.3">
      <c r="A116" s="24">
        <v>114</v>
      </c>
      <c r="B116" s="26">
        <f t="shared" si="10"/>
        <v>0.30350729166666646</v>
      </c>
      <c r="C116">
        <v>0.81</v>
      </c>
      <c r="D116" s="3">
        <f t="shared" si="7"/>
        <v>1.3500000000000002E-2</v>
      </c>
      <c r="E116" s="2">
        <f t="shared" si="8"/>
        <v>0.3048376157407412</v>
      </c>
      <c r="F116" s="2">
        <f t="shared" si="5"/>
        <v>1.3303240740747402E-3</v>
      </c>
      <c r="G116">
        <v>2.11</v>
      </c>
      <c r="H116" s="7">
        <f t="shared" si="9"/>
        <v>115</v>
      </c>
      <c r="I116" s="8">
        <f>Tabla3[[#This Row],[Tiempo subida (seg)]]/60</f>
        <v>1.9166666666666667</v>
      </c>
    </row>
    <row r="117" spans="1:10" x14ac:dyDescent="0.3">
      <c r="A117" s="24">
        <v>115</v>
      </c>
      <c r="B117" s="26">
        <f t="shared" si="10"/>
        <v>0.30351458333333314</v>
      </c>
      <c r="C117">
        <v>0.63</v>
      </c>
      <c r="D117" s="3">
        <f t="shared" si="7"/>
        <v>1.0500000000000001E-2</v>
      </c>
      <c r="E117" s="2">
        <f t="shared" si="8"/>
        <v>0.30486284722222268</v>
      </c>
      <c r="F117" s="2">
        <f t="shared" si="5"/>
        <v>1.3482638888895337E-3</v>
      </c>
      <c r="G117">
        <v>2.1800000000000002</v>
      </c>
      <c r="H117" s="7">
        <f t="shared" si="9"/>
        <v>116</v>
      </c>
      <c r="I117" s="8">
        <f>Tabla3[[#This Row],[Tiempo subida (seg)]]/60</f>
        <v>1.9333333333333333</v>
      </c>
    </row>
    <row r="118" spans="1:10" x14ac:dyDescent="0.3">
      <c r="A118" s="24">
        <v>116</v>
      </c>
      <c r="B118" s="26">
        <f t="shared" si="10"/>
        <v>0.30352164351851835</v>
      </c>
      <c r="C118">
        <v>0.61</v>
      </c>
      <c r="D118" s="3">
        <f t="shared" si="7"/>
        <v>1.0166666666666666E-2</v>
      </c>
      <c r="E118" s="2">
        <f t="shared" si="8"/>
        <v>0.3048858796296301</v>
      </c>
      <c r="F118" s="2">
        <f t="shared" si="5"/>
        <v>1.3642361111117496E-3</v>
      </c>
      <c r="G118">
        <v>1.99</v>
      </c>
      <c r="H118" s="7">
        <f t="shared" si="9"/>
        <v>118</v>
      </c>
      <c r="I118" s="8">
        <f>Tabla3[[#This Row],[Tiempo subida (seg)]]/60</f>
        <v>1.9666666666666666</v>
      </c>
    </row>
    <row r="119" spans="1:10" x14ac:dyDescent="0.3">
      <c r="A119" s="24">
        <v>117</v>
      </c>
      <c r="B119" s="26">
        <f t="shared" si="10"/>
        <v>0.30352893518518503</v>
      </c>
      <c r="C119">
        <v>0.63</v>
      </c>
      <c r="D119" s="3">
        <f t="shared" si="7"/>
        <v>1.0500000000000001E-2</v>
      </c>
      <c r="E119" s="2">
        <f t="shared" si="8"/>
        <v>0.30490891203703752</v>
      </c>
      <c r="F119" s="2">
        <f t="shared" si="5"/>
        <v>1.3799768518524824E-3</v>
      </c>
      <c r="G119">
        <v>1.99</v>
      </c>
      <c r="H119" s="7">
        <f t="shared" si="9"/>
        <v>119</v>
      </c>
      <c r="I119" s="8">
        <f>Tabla3[[#This Row],[Tiempo subida (seg)]]/60</f>
        <v>1.9833333333333334</v>
      </c>
    </row>
    <row r="120" spans="1:10" x14ac:dyDescent="0.3">
      <c r="A120" s="24">
        <v>118</v>
      </c>
      <c r="B120" s="26">
        <f t="shared" si="10"/>
        <v>0.30353564814814799</v>
      </c>
      <c r="C120">
        <v>0.57999999999999996</v>
      </c>
      <c r="D120" s="3">
        <f t="shared" si="7"/>
        <v>9.6666666666666654E-3</v>
      </c>
      <c r="E120" s="2">
        <f t="shared" si="8"/>
        <v>0.30493715277777828</v>
      </c>
      <c r="F120" s="2">
        <f t="shared" si="5"/>
        <v>1.4015046296302902E-3</v>
      </c>
      <c r="G120">
        <v>2.44</v>
      </c>
      <c r="H120" s="7">
        <f t="shared" si="9"/>
        <v>121</v>
      </c>
      <c r="I120" s="8">
        <f>Tabla3[[#This Row],[Tiempo subida (seg)]]/60</f>
        <v>2.0166666666666666</v>
      </c>
    </row>
    <row r="121" spans="1:10" x14ac:dyDescent="0.3">
      <c r="A121" s="24">
        <v>119</v>
      </c>
      <c r="B121" s="26">
        <f t="shared" si="10"/>
        <v>0.30354178240740726</v>
      </c>
      <c r="C121">
        <v>0.53</v>
      </c>
      <c r="D121" s="3">
        <f t="shared" si="7"/>
        <v>8.8333333333333337E-3</v>
      </c>
      <c r="E121" s="2">
        <f t="shared" si="8"/>
        <v>0.30496018518518569</v>
      </c>
      <c r="F121" s="2">
        <f t="shared" si="5"/>
        <v>1.418402777778438E-3</v>
      </c>
      <c r="G121">
        <v>1.99</v>
      </c>
      <c r="H121" s="7">
        <f t="shared" si="9"/>
        <v>123</v>
      </c>
      <c r="I121" s="8">
        <f>Tabla3[[#This Row],[Tiempo subida (seg)]]/60</f>
        <v>2.0499999999999998</v>
      </c>
    </row>
    <row r="122" spans="1:10" x14ac:dyDescent="0.3">
      <c r="A122" s="24">
        <v>120</v>
      </c>
      <c r="B122" s="26">
        <f t="shared" si="10"/>
        <v>0.30354791666666653</v>
      </c>
      <c r="C122">
        <v>0.53</v>
      </c>
      <c r="D122" s="3">
        <f t="shared" si="7"/>
        <v>8.8333333333333337E-3</v>
      </c>
      <c r="E122" s="2">
        <f>E121+G122/86400</f>
        <v>0.3049894675925931</v>
      </c>
      <c r="F122" s="2">
        <f t="shared" si="5"/>
        <v>1.4415509259265713E-3</v>
      </c>
      <c r="G122">
        <v>2.5299999999999998</v>
      </c>
      <c r="H122" s="7">
        <f t="shared" si="9"/>
        <v>125</v>
      </c>
      <c r="I122" s="8">
        <f>Tabla3[[#This Row],[Tiempo subida (seg)]]/60</f>
        <v>2.0833333333333335</v>
      </c>
    </row>
    <row r="123" spans="1:10" x14ac:dyDescent="0.3">
      <c r="A123" s="24">
        <v>121</v>
      </c>
      <c r="B123" s="26">
        <f t="shared" si="10"/>
        <v>0.30355381944444432</v>
      </c>
      <c r="C123">
        <v>0.51</v>
      </c>
      <c r="D123" s="3">
        <f t="shared" si="7"/>
        <v>8.5000000000000006E-3</v>
      </c>
      <c r="E123" s="2">
        <f>E122+G123/86400</f>
        <v>0.30501111111111162</v>
      </c>
      <c r="F123" s="2">
        <f t="shared" si="5"/>
        <v>1.4572916666673041E-3</v>
      </c>
      <c r="G123">
        <v>1.87</v>
      </c>
      <c r="H123" s="7">
        <f t="shared" si="9"/>
        <v>126</v>
      </c>
      <c r="I123" s="8">
        <f>Tabla3[[#This Row],[Tiempo subida (seg)]]/60</f>
        <v>2.1</v>
      </c>
    </row>
    <row r="124" spans="1:10" x14ac:dyDescent="0.3">
      <c r="A124" s="24">
        <v>122</v>
      </c>
      <c r="B124" s="26">
        <f t="shared" si="10"/>
        <v>0.30356203703703694</v>
      </c>
      <c r="C124">
        <v>0.71</v>
      </c>
      <c r="D124" s="3">
        <f t="shared" si="7"/>
        <v>1.1833333333333333E-2</v>
      </c>
      <c r="E124" s="2">
        <f t="shared" si="8"/>
        <v>0.3050380787037042</v>
      </c>
      <c r="F124" s="2">
        <f t="shared" si="5"/>
        <v>1.4760416666672604E-3</v>
      </c>
      <c r="G124">
        <v>2.33</v>
      </c>
      <c r="H124" s="7">
        <f t="shared" si="9"/>
        <v>128</v>
      </c>
      <c r="I124" s="8">
        <f>Tabla3[[#This Row],[Tiempo subida (seg)]]/60</f>
        <v>2.1333333333333333</v>
      </c>
    </row>
    <row r="125" spans="1:10" x14ac:dyDescent="0.3">
      <c r="A125" s="24">
        <v>123</v>
      </c>
      <c r="B125" s="26">
        <f t="shared" si="10"/>
        <v>0.30357777777777767</v>
      </c>
      <c r="C125">
        <v>1.36</v>
      </c>
      <c r="D125" s="3">
        <f t="shared" si="7"/>
        <v>2.2666666666666668E-2</v>
      </c>
      <c r="E125" s="2">
        <f t="shared" si="8"/>
        <v>0.30505879629629679</v>
      </c>
      <c r="F125" s="2">
        <f t="shared" si="5"/>
        <v>1.4810185185191171E-3</v>
      </c>
      <c r="G125">
        <v>1.79</v>
      </c>
      <c r="H125" s="7">
        <f t="shared" si="9"/>
        <v>128</v>
      </c>
      <c r="I125" s="8">
        <f>Tabla3[[#This Row],[Tiempo subida (seg)]]/60</f>
        <v>2.1333333333333333</v>
      </c>
    </row>
    <row r="126" spans="1:10" x14ac:dyDescent="0.3">
      <c r="A126" s="24">
        <v>124</v>
      </c>
      <c r="B126" s="26">
        <f t="shared" si="10"/>
        <v>0.3037052083333332</v>
      </c>
      <c r="C126">
        <v>11.01</v>
      </c>
      <c r="D126" s="3">
        <f t="shared" si="7"/>
        <v>0.1835</v>
      </c>
      <c r="E126" s="2">
        <f t="shared" si="8"/>
        <v>0.30508310185185233</v>
      </c>
      <c r="F126" s="2">
        <f t="shared" si="5"/>
        <v>1.3778935185191354E-3</v>
      </c>
      <c r="G126">
        <v>2.1</v>
      </c>
      <c r="H126" s="7">
        <f t="shared" si="9"/>
        <v>119</v>
      </c>
      <c r="I126" s="8">
        <f>Tabla3[[#This Row],[Tiempo subida (seg)]]/60</f>
        <v>1.9833333333333334</v>
      </c>
    </row>
    <row r="127" spans="1:10" x14ac:dyDescent="0.3">
      <c r="A127" s="24">
        <v>125</v>
      </c>
      <c r="B127" s="26">
        <f t="shared" si="10"/>
        <v>0.3037436342592591</v>
      </c>
      <c r="C127">
        <v>3.32</v>
      </c>
      <c r="D127" s="3">
        <f t="shared" si="7"/>
        <v>5.5333333333333332E-2</v>
      </c>
      <c r="E127" s="2">
        <f t="shared" si="8"/>
        <v>0.30521550925925972</v>
      </c>
      <c r="F127" s="2">
        <f t="shared" si="5"/>
        <v>1.471875000000622E-3</v>
      </c>
      <c r="G127">
        <v>11.44</v>
      </c>
      <c r="H127" s="7">
        <f t="shared" si="9"/>
        <v>127</v>
      </c>
      <c r="I127" s="8">
        <f>Tabla3[[#This Row],[Tiempo subida (seg)]]/60</f>
        <v>2.1166666666666667</v>
      </c>
    </row>
    <row r="128" spans="1:10" x14ac:dyDescent="0.3">
      <c r="A128" s="24">
        <v>126</v>
      </c>
      <c r="B128" s="26">
        <f t="shared" si="10"/>
        <v>0.30383333333333318</v>
      </c>
      <c r="C128">
        <v>7.75</v>
      </c>
      <c r="D128" s="3">
        <f t="shared" si="7"/>
        <v>0.12916666666666668</v>
      </c>
      <c r="E128" s="15">
        <f t="shared" si="8"/>
        <v>0.30523784722222269</v>
      </c>
      <c r="F128" s="15">
        <f t="shared" si="5"/>
        <v>1.4045138888895137E-3</v>
      </c>
      <c r="G128" s="14">
        <v>1.93</v>
      </c>
      <c r="H128" s="16">
        <f t="shared" si="9"/>
        <v>121</v>
      </c>
      <c r="I128" s="18">
        <f>Tabla3[[#This Row],[Tiempo subida (seg)]]/60</f>
        <v>2.0166666666666666</v>
      </c>
      <c r="J128">
        <v>2</v>
      </c>
    </row>
    <row r="129" spans="1:9" x14ac:dyDescent="0.3">
      <c r="A129" s="24">
        <v>127</v>
      </c>
      <c r="B129" s="26">
        <f t="shared" si="10"/>
        <v>0.30394363425925908</v>
      </c>
      <c r="C129">
        <v>9.5299999999999994</v>
      </c>
      <c r="D129" s="3">
        <f t="shared" si="7"/>
        <v>0.15883333333333333</v>
      </c>
      <c r="E129" s="4">
        <f t="shared" si="8"/>
        <v>0.3061395833333338</v>
      </c>
      <c r="F129" s="4">
        <f t="shared" si="5"/>
        <v>2.1959490740747212E-3</v>
      </c>
      <c r="G129" s="6">
        <f>60+17.91</f>
        <v>77.91</v>
      </c>
      <c r="H129" s="9">
        <f t="shared" si="9"/>
        <v>190</v>
      </c>
      <c r="I129" s="17">
        <f>Tabla3[[#This Row],[Tiempo subida (seg)]]/60</f>
        <v>3.1666666666666665</v>
      </c>
    </row>
    <row r="130" spans="1:9" x14ac:dyDescent="0.3">
      <c r="A130" s="24">
        <v>128</v>
      </c>
      <c r="B130" s="26">
        <f t="shared" si="10"/>
        <v>0.30396979166666649</v>
      </c>
      <c r="C130">
        <v>2.2599999999999998</v>
      </c>
      <c r="D130" s="3">
        <f t="shared" si="7"/>
        <v>3.7666666666666661E-2</v>
      </c>
      <c r="E130" s="2">
        <f t="shared" si="8"/>
        <v>0.30616539351851896</v>
      </c>
      <c r="F130" s="2">
        <f t="shared" si="5"/>
        <v>2.1956018518524689E-3</v>
      </c>
      <c r="G130">
        <v>2.23</v>
      </c>
      <c r="H130" s="7">
        <f t="shared" si="9"/>
        <v>190</v>
      </c>
      <c r="I130" s="8">
        <f>Tabla3[[#This Row],[Tiempo subida (seg)]]/60</f>
        <v>3.1666666666666665</v>
      </c>
    </row>
    <row r="131" spans="1:9" x14ac:dyDescent="0.3">
      <c r="A131" s="24">
        <v>129</v>
      </c>
      <c r="B131" s="26">
        <f t="shared" si="10"/>
        <v>0.30397916666666647</v>
      </c>
      <c r="C131">
        <v>0.81</v>
      </c>
      <c r="D131" s="3">
        <f t="shared" si="7"/>
        <v>1.3500000000000002E-2</v>
      </c>
      <c r="E131" s="2">
        <f t="shared" si="8"/>
        <v>0.30618379629629672</v>
      </c>
      <c r="F131" s="2">
        <f t="shared" ref="F131:F194" si="11">E131-B131</f>
        <v>2.2046296296302503E-3</v>
      </c>
      <c r="G131">
        <v>1.59</v>
      </c>
      <c r="H131" s="7">
        <f t="shared" si="9"/>
        <v>190</v>
      </c>
      <c r="I131" s="8">
        <f>Tabla3[[#This Row],[Tiempo subida (seg)]]/60</f>
        <v>3.1666666666666665</v>
      </c>
    </row>
    <row r="132" spans="1:9" x14ac:dyDescent="0.3">
      <c r="A132" s="24">
        <v>130</v>
      </c>
      <c r="B132" s="26">
        <f t="shared" si="10"/>
        <v>0.30398541666666645</v>
      </c>
      <c r="C132">
        <v>0.54</v>
      </c>
      <c r="D132" s="3">
        <f t="shared" ref="D132:D195" si="12">C132/60</f>
        <v>9.0000000000000011E-3</v>
      </c>
      <c r="E132" s="2">
        <f t="shared" ref="E132:E195" si="13">E131+G132/86400</f>
        <v>0.30620555555555595</v>
      </c>
      <c r="F132" s="2">
        <f t="shared" si="11"/>
        <v>2.2201388888895002E-3</v>
      </c>
      <c r="G132">
        <v>1.88</v>
      </c>
      <c r="H132" s="7">
        <f t="shared" ref="H132:H195" si="14">60*MINUTE(F132)+SECOND(F132)</f>
        <v>192</v>
      </c>
      <c r="I132" s="8">
        <f>Tabla3[[#This Row],[Tiempo subida (seg)]]/60</f>
        <v>3.2</v>
      </c>
    </row>
    <row r="133" spans="1:9" x14ac:dyDescent="0.3">
      <c r="A133" s="24">
        <v>131</v>
      </c>
      <c r="B133" s="26">
        <f t="shared" si="10"/>
        <v>0.30399074074074051</v>
      </c>
      <c r="C133">
        <v>0.46</v>
      </c>
      <c r="D133" s="3">
        <f t="shared" si="12"/>
        <v>7.6666666666666671E-3</v>
      </c>
      <c r="E133" s="2">
        <f t="shared" si="13"/>
        <v>0.30623449074074116</v>
      </c>
      <c r="F133" s="2">
        <f t="shared" si="11"/>
        <v>2.2437500000006549E-3</v>
      </c>
      <c r="G133">
        <v>2.5</v>
      </c>
      <c r="H133" s="7">
        <f t="shared" si="14"/>
        <v>194</v>
      </c>
      <c r="I133" s="8">
        <f>Tabla3[[#This Row],[Tiempo subida (seg)]]/60</f>
        <v>3.2333333333333334</v>
      </c>
    </row>
    <row r="134" spans="1:9" x14ac:dyDescent="0.3">
      <c r="A134" s="24">
        <v>132</v>
      </c>
      <c r="B134" s="26">
        <f t="shared" si="10"/>
        <v>0.30399687499999978</v>
      </c>
      <c r="C134">
        <v>0.53</v>
      </c>
      <c r="D134" s="3">
        <f t="shared" si="12"/>
        <v>8.8333333333333337E-3</v>
      </c>
      <c r="E134" s="2">
        <f t="shared" si="13"/>
        <v>0.30625752314814858</v>
      </c>
      <c r="F134" s="2">
        <f t="shared" si="11"/>
        <v>2.2606481481488028E-3</v>
      </c>
      <c r="G134">
        <v>1.99</v>
      </c>
      <c r="H134" s="7">
        <f t="shared" si="14"/>
        <v>195</v>
      </c>
      <c r="I134" s="8">
        <f>Tabla3[[#This Row],[Tiempo subida (seg)]]/60</f>
        <v>3.25</v>
      </c>
    </row>
    <row r="135" spans="1:9" x14ac:dyDescent="0.3">
      <c r="A135" s="24">
        <v>133</v>
      </c>
      <c r="B135" s="26">
        <f t="shared" si="10"/>
        <v>0.30400219907407383</v>
      </c>
      <c r="C135">
        <v>0.46</v>
      </c>
      <c r="D135" s="3">
        <f t="shared" si="12"/>
        <v>7.6666666666666671E-3</v>
      </c>
      <c r="E135" s="2">
        <f t="shared" si="13"/>
        <v>0.30627731481481524</v>
      </c>
      <c r="F135" s="2">
        <f t="shared" si="11"/>
        <v>2.2751157407414069E-3</v>
      </c>
      <c r="G135">
        <v>1.71</v>
      </c>
      <c r="H135" s="7">
        <f t="shared" si="14"/>
        <v>197</v>
      </c>
      <c r="I135" s="8">
        <f>Tabla3[[#This Row],[Tiempo subida (seg)]]/60</f>
        <v>3.2833333333333332</v>
      </c>
    </row>
    <row r="136" spans="1:9" x14ac:dyDescent="0.3">
      <c r="A136" s="24">
        <v>134</v>
      </c>
      <c r="B136" s="26">
        <f t="shared" si="10"/>
        <v>0.30407708333333311</v>
      </c>
      <c r="C136">
        <v>6.47</v>
      </c>
      <c r="D136" s="3">
        <f t="shared" si="12"/>
        <v>0.10783333333333332</v>
      </c>
      <c r="E136" s="2">
        <f t="shared" si="13"/>
        <v>0.30630000000000041</v>
      </c>
      <c r="F136" s="2">
        <f t="shared" si="11"/>
        <v>2.2229166666672961E-3</v>
      </c>
      <c r="G136">
        <v>1.96</v>
      </c>
      <c r="H136" s="7">
        <f t="shared" si="14"/>
        <v>192</v>
      </c>
      <c r="I136" s="8">
        <f>Tabla3[[#This Row],[Tiempo subida (seg)]]/60</f>
        <v>3.2</v>
      </c>
    </row>
    <row r="137" spans="1:9" x14ac:dyDescent="0.3">
      <c r="A137" s="24">
        <v>135</v>
      </c>
      <c r="B137" s="26">
        <f t="shared" si="10"/>
        <v>0.30408182870370348</v>
      </c>
      <c r="C137">
        <v>0.41</v>
      </c>
      <c r="D137" s="3">
        <f t="shared" si="12"/>
        <v>6.8333333333333328E-3</v>
      </c>
      <c r="E137" s="2">
        <f t="shared" si="13"/>
        <v>0.3063351851851856</v>
      </c>
      <c r="F137" s="2">
        <f t="shared" si="11"/>
        <v>2.2533564814821161E-3</v>
      </c>
      <c r="G137">
        <v>3.04</v>
      </c>
      <c r="H137" s="7">
        <f t="shared" si="14"/>
        <v>195</v>
      </c>
      <c r="I137" s="8">
        <f>Tabla3[[#This Row],[Tiempo subida (seg)]]/60</f>
        <v>3.25</v>
      </c>
    </row>
    <row r="138" spans="1:9" x14ac:dyDescent="0.3">
      <c r="A138" s="24">
        <v>136</v>
      </c>
      <c r="B138" s="26">
        <f t="shared" si="10"/>
        <v>0.30408634259259237</v>
      </c>
      <c r="C138">
        <v>0.39</v>
      </c>
      <c r="D138" s="3">
        <f t="shared" si="12"/>
        <v>6.5000000000000006E-3</v>
      </c>
      <c r="E138" s="2">
        <f t="shared" si="13"/>
        <v>0.30635775462963005</v>
      </c>
      <c r="F138" s="2">
        <f t="shared" si="11"/>
        <v>2.2714120370376789E-3</v>
      </c>
      <c r="G138">
        <v>1.95</v>
      </c>
      <c r="H138" s="7">
        <f t="shared" si="14"/>
        <v>196</v>
      </c>
      <c r="I138" s="8">
        <f>Tabla3[[#This Row],[Tiempo subida (seg)]]/60</f>
        <v>3.2666666666666666</v>
      </c>
    </row>
    <row r="139" spans="1:9" x14ac:dyDescent="0.3">
      <c r="A139" s="24">
        <v>137</v>
      </c>
      <c r="B139" s="26">
        <f t="shared" si="10"/>
        <v>0.30409999999999976</v>
      </c>
      <c r="C139">
        <v>1.18</v>
      </c>
      <c r="D139" s="3">
        <f t="shared" si="12"/>
        <v>1.9666666666666666E-2</v>
      </c>
      <c r="E139" s="2">
        <f t="shared" si="13"/>
        <v>0.30637858796296341</v>
      </c>
      <c r="F139" s="2">
        <f t="shared" si="11"/>
        <v>2.2785879629636518E-3</v>
      </c>
      <c r="G139">
        <v>1.8</v>
      </c>
      <c r="H139" s="7">
        <f t="shared" si="14"/>
        <v>197</v>
      </c>
      <c r="I139" s="8">
        <f>Tabla3[[#This Row],[Tiempo subida (seg)]]/60</f>
        <v>3.2833333333333332</v>
      </c>
    </row>
    <row r="140" spans="1:9" x14ac:dyDescent="0.3">
      <c r="A140" s="24">
        <v>138</v>
      </c>
      <c r="B140" s="26">
        <f t="shared" si="10"/>
        <v>0.30413668981481456</v>
      </c>
      <c r="C140">
        <v>3.17</v>
      </c>
      <c r="D140" s="3">
        <f t="shared" si="12"/>
        <v>5.2833333333333329E-2</v>
      </c>
      <c r="E140" s="2">
        <f t="shared" si="13"/>
        <v>0.30641585648148195</v>
      </c>
      <c r="F140" s="2">
        <f t="shared" si="11"/>
        <v>2.2791666666673871E-3</v>
      </c>
      <c r="G140">
        <v>3.22</v>
      </c>
      <c r="H140" s="7">
        <f t="shared" si="14"/>
        <v>197</v>
      </c>
      <c r="I140" s="8">
        <f>Tabla3[[#This Row],[Tiempo subida (seg)]]/60</f>
        <v>3.2833333333333332</v>
      </c>
    </row>
    <row r="141" spans="1:9" x14ac:dyDescent="0.3">
      <c r="A141" s="24">
        <v>139</v>
      </c>
      <c r="B141" s="26">
        <f t="shared" si="10"/>
        <v>0.30414432870370345</v>
      </c>
      <c r="C141">
        <v>0.66</v>
      </c>
      <c r="D141" s="3">
        <f t="shared" si="12"/>
        <v>1.1000000000000001E-2</v>
      </c>
      <c r="E141" s="2">
        <f t="shared" si="13"/>
        <v>0.30644432870370419</v>
      </c>
      <c r="F141" s="2">
        <f t="shared" si="11"/>
        <v>2.3000000000007459E-3</v>
      </c>
      <c r="G141">
        <v>2.46</v>
      </c>
      <c r="H141" s="7">
        <f t="shared" si="14"/>
        <v>199</v>
      </c>
      <c r="I141" s="8">
        <f>Tabla3[[#This Row],[Tiempo subida (seg)]]/60</f>
        <v>3.3166666666666669</v>
      </c>
    </row>
    <row r="142" spans="1:9" x14ac:dyDescent="0.3">
      <c r="A142" s="24">
        <v>140</v>
      </c>
      <c r="B142" s="26">
        <f t="shared" si="10"/>
        <v>0.3041743055555553</v>
      </c>
      <c r="C142">
        <v>2.59</v>
      </c>
      <c r="D142" s="3">
        <f t="shared" si="12"/>
        <v>4.3166666666666666E-2</v>
      </c>
      <c r="E142" s="2">
        <f t="shared" si="13"/>
        <v>0.30646458333333382</v>
      </c>
      <c r="F142" s="2">
        <f t="shared" si="11"/>
        <v>2.2902777777785155E-3</v>
      </c>
      <c r="G142">
        <v>1.75</v>
      </c>
      <c r="H142" s="7">
        <f t="shared" si="14"/>
        <v>198</v>
      </c>
      <c r="I142" s="8">
        <f>Tabla3[[#This Row],[Tiempo subida (seg)]]/60</f>
        <v>3.3</v>
      </c>
    </row>
    <row r="143" spans="1:9" x14ac:dyDescent="0.3">
      <c r="A143" s="24">
        <v>141</v>
      </c>
      <c r="B143" s="26">
        <f t="shared" si="10"/>
        <v>0.30418194444444419</v>
      </c>
      <c r="C143">
        <v>0.66</v>
      </c>
      <c r="D143" s="3">
        <f t="shared" si="12"/>
        <v>1.1000000000000001E-2</v>
      </c>
      <c r="E143" s="2">
        <f t="shared" si="13"/>
        <v>0.3064898148148153</v>
      </c>
      <c r="F143" s="2">
        <f t="shared" si="11"/>
        <v>2.3078703703711123E-3</v>
      </c>
      <c r="G143">
        <v>2.1800000000000002</v>
      </c>
      <c r="H143" s="7">
        <f t="shared" si="14"/>
        <v>199</v>
      </c>
      <c r="I143" s="8">
        <f>Tabla3[[#This Row],[Tiempo subida (seg)]]/60</f>
        <v>3.3166666666666669</v>
      </c>
    </row>
    <row r="144" spans="1:9" x14ac:dyDescent="0.3">
      <c r="A144" s="24">
        <v>142</v>
      </c>
      <c r="B144" s="26">
        <f t="shared" si="10"/>
        <v>0.30418784722222197</v>
      </c>
      <c r="C144">
        <v>0.51</v>
      </c>
      <c r="D144" s="3">
        <f t="shared" si="12"/>
        <v>8.5000000000000006E-3</v>
      </c>
      <c r="E144" s="2">
        <f t="shared" si="13"/>
        <v>0.30651863425925974</v>
      </c>
      <c r="F144" s="2">
        <f t="shared" si="11"/>
        <v>2.3307870370377626E-3</v>
      </c>
      <c r="G144">
        <v>2.4900000000000002</v>
      </c>
      <c r="H144" s="7">
        <f t="shared" si="14"/>
        <v>201</v>
      </c>
      <c r="I144" s="8">
        <f>Tabla3[[#This Row],[Tiempo subida (seg)]]/60</f>
        <v>3.35</v>
      </c>
    </row>
    <row r="145" spans="1:9" x14ac:dyDescent="0.3">
      <c r="A145" s="24">
        <v>143</v>
      </c>
      <c r="B145" s="26">
        <f t="shared" si="10"/>
        <v>0.30427037037037014</v>
      </c>
      <c r="C145">
        <v>7.13</v>
      </c>
      <c r="D145" s="3">
        <f t="shared" si="12"/>
        <v>0.11883333333333333</v>
      </c>
      <c r="E145" s="2">
        <f t="shared" si="13"/>
        <v>0.30654456018518567</v>
      </c>
      <c r="F145" s="2">
        <f t="shared" si="11"/>
        <v>2.2741898148155304E-3</v>
      </c>
      <c r="G145">
        <v>2.2400000000000002</v>
      </c>
      <c r="H145" s="7">
        <f t="shared" si="14"/>
        <v>196</v>
      </c>
      <c r="I145" s="8">
        <f>Tabla3[[#This Row],[Tiempo subida (seg)]]/60</f>
        <v>3.2666666666666666</v>
      </c>
    </row>
    <row r="146" spans="1:9" x14ac:dyDescent="0.3">
      <c r="A146" s="24">
        <v>144</v>
      </c>
      <c r="B146" s="26">
        <f t="shared" si="10"/>
        <v>0.30427650462962941</v>
      </c>
      <c r="C146">
        <v>0.53</v>
      </c>
      <c r="D146" s="3">
        <f t="shared" si="12"/>
        <v>8.8333333333333337E-3</v>
      </c>
      <c r="E146" s="2">
        <f t="shared" si="13"/>
        <v>0.30656712962963012</v>
      </c>
      <c r="F146" s="2">
        <f t="shared" si="11"/>
        <v>2.2906250000007122E-3</v>
      </c>
      <c r="G146">
        <v>1.95</v>
      </c>
      <c r="H146" s="7">
        <f t="shared" si="14"/>
        <v>198</v>
      </c>
      <c r="I146" s="8">
        <f>Tabla3[[#This Row],[Tiempo subida (seg)]]/60</f>
        <v>3.3</v>
      </c>
    </row>
    <row r="147" spans="1:9" x14ac:dyDescent="0.3">
      <c r="A147" s="24">
        <v>145</v>
      </c>
      <c r="B147" s="26">
        <f t="shared" si="10"/>
        <v>0.30429074074074053</v>
      </c>
      <c r="C147">
        <v>1.23</v>
      </c>
      <c r="D147" s="3">
        <f t="shared" si="12"/>
        <v>2.0500000000000001E-2</v>
      </c>
      <c r="E147" s="2">
        <f t="shared" si="13"/>
        <v>0.3065895833333338</v>
      </c>
      <c r="F147" s="2">
        <f t="shared" si="11"/>
        <v>2.2988425925932754E-3</v>
      </c>
      <c r="G147">
        <v>1.94</v>
      </c>
      <c r="H147" s="7">
        <f t="shared" si="14"/>
        <v>199</v>
      </c>
      <c r="I147" s="8">
        <f>Tabla3[[#This Row],[Tiempo subida (seg)]]/60</f>
        <v>3.3166666666666669</v>
      </c>
    </row>
    <row r="148" spans="1:9" x14ac:dyDescent="0.3">
      <c r="A148" s="24">
        <v>146</v>
      </c>
      <c r="B148" s="26">
        <f t="shared" si="10"/>
        <v>0.30429814814814793</v>
      </c>
      <c r="C148">
        <v>0.64</v>
      </c>
      <c r="D148" s="3">
        <f t="shared" si="12"/>
        <v>1.0666666666666666E-2</v>
      </c>
      <c r="E148" s="2">
        <f t="shared" si="13"/>
        <v>0.30661238425925974</v>
      </c>
      <c r="F148" s="2">
        <f t="shared" si="11"/>
        <v>2.3142361111118115E-3</v>
      </c>
      <c r="G148">
        <v>1.97</v>
      </c>
      <c r="H148" s="7">
        <f t="shared" si="14"/>
        <v>200</v>
      </c>
      <c r="I148" s="8">
        <f>Tabla3[[#This Row],[Tiempo subida (seg)]]/60</f>
        <v>3.3333333333333335</v>
      </c>
    </row>
    <row r="149" spans="1:9" x14ac:dyDescent="0.3">
      <c r="A149" s="24">
        <v>147</v>
      </c>
      <c r="B149" s="26">
        <f t="shared" si="10"/>
        <v>0.3043046296296294</v>
      </c>
      <c r="C149">
        <v>0.56000000000000005</v>
      </c>
      <c r="D149" s="3">
        <f t="shared" si="12"/>
        <v>9.3333333333333341E-3</v>
      </c>
      <c r="E149" s="2">
        <f t="shared" si="13"/>
        <v>0.3066409722222227</v>
      </c>
      <c r="F149" s="2">
        <f t="shared" si="11"/>
        <v>2.336342592593299E-3</v>
      </c>
      <c r="G149">
        <v>2.4700000000000002</v>
      </c>
      <c r="H149" s="7">
        <f t="shared" si="14"/>
        <v>202</v>
      </c>
      <c r="I149" s="8">
        <f>Tabla3[[#This Row],[Tiempo subida (seg)]]/60</f>
        <v>3.3666666666666667</v>
      </c>
    </row>
    <row r="150" spans="1:9" x14ac:dyDescent="0.3">
      <c r="A150" s="24">
        <v>148</v>
      </c>
      <c r="B150" s="26">
        <f t="shared" si="10"/>
        <v>0.30431145833333312</v>
      </c>
      <c r="C150">
        <v>0.59</v>
      </c>
      <c r="D150" s="3">
        <f t="shared" si="12"/>
        <v>9.8333333333333328E-3</v>
      </c>
      <c r="E150" s="2">
        <f t="shared" si="13"/>
        <v>0.30667534722222267</v>
      </c>
      <c r="F150" s="2">
        <f t="shared" si="11"/>
        <v>2.3638888888895537E-3</v>
      </c>
      <c r="G150">
        <v>2.97</v>
      </c>
      <c r="H150" s="7">
        <f t="shared" si="14"/>
        <v>204</v>
      </c>
      <c r="I150" s="8">
        <f>Tabla3[[#This Row],[Tiempo subida (seg)]]/60</f>
        <v>3.4</v>
      </c>
    </row>
    <row r="151" spans="1:9" x14ac:dyDescent="0.3">
      <c r="A151" s="24">
        <v>149</v>
      </c>
      <c r="B151" s="26">
        <f t="shared" si="10"/>
        <v>0.30431678240740717</v>
      </c>
      <c r="C151">
        <v>0.46</v>
      </c>
      <c r="D151" s="3">
        <f t="shared" si="12"/>
        <v>7.6666666666666671E-3</v>
      </c>
      <c r="E151" s="2">
        <f t="shared" si="13"/>
        <v>0.30669398148148191</v>
      </c>
      <c r="F151" s="2">
        <f t="shared" si="11"/>
        <v>2.3771990740747428E-3</v>
      </c>
      <c r="G151">
        <v>1.61</v>
      </c>
      <c r="H151" s="7">
        <f t="shared" si="14"/>
        <v>205</v>
      </c>
      <c r="I151" s="8">
        <f>Tabla3[[#This Row],[Tiempo subida (seg)]]/60</f>
        <v>3.4166666666666665</v>
      </c>
    </row>
    <row r="152" spans="1:9" x14ac:dyDescent="0.3">
      <c r="A152" s="24">
        <v>150</v>
      </c>
      <c r="B152" s="26">
        <f t="shared" si="10"/>
        <v>0.30432418981481457</v>
      </c>
      <c r="C152">
        <v>0.64</v>
      </c>
      <c r="D152" s="3">
        <f t="shared" si="12"/>
        <v>1.0666666666666666E-2</v>
      </c>
      <c r="E152" s="2">
        <f t="shared" si="13"/>
        <v>0.30673148148148194</v>
      </c>
      <c r="F152" s="2">
        <f t="shared" si="11"/>
        <v>2.407291666667366E-3</v>
      </c>
      <c r="G152">
        <v>3.24</v>
      </c>
      <c r="H152" s="7">
        <f t="shared" si="14"/>
        <v>208</v>
      </c>
      <c r="I152" s="8">
        <f>Tabla3[[#This Row],[Tiempo subida (seg)]]/60</f>
        <v>3.4666666666666668</v>
      </c>
    </row>
    <row r="153" spans="1:9" x14ac:dyDescent="0.3">
      <c r="A153" s="24">
        <v>151</v>
      </c>
      <c r="B153" s="26">
        <f t="shared" si="10"/>
        <v>0.30452384259259235</v>
      </c>
      <c r="C153">
        <v>17.25</v>
      </c>
      <c r="D153" s="3">
        <f t="shared" si="12"/>
        <v>0.28749999999999998</v>
      </c>
      <c r="E153" s="2">
        <f t="shared" si="13"/>
        <v>0.30676886574074119</v>
      </c>
      <c r="F153" s="2">
        <f t="shared" si="11"/>
        <v>2.2450231481488392E-3</v>
      </c>
      <c r="G153">
        <v>3.23</v>
      </c>
      <c r="H153" s="7">
        <f t="shared" si="14"/>
        <v>194</v>
      </c>
      <c r="I153" s="8">
        <f>Tabla3[[#This Row],[Tiempo subida (seg)]]/60</f>
        <v>3.2333333333333334</v>
      </c>
    </row>
    <row r="154" spans="1:9" x14ac:dyDescent="0.3">
      <c r="A154" s="24">
        <v>152</v>
      </c>
      <c r="B154" s="26">
        <f t="shared" si="10"/>
        <v>0.30477326388888865</v>
      </c>
      <c r="C154">
        <v>21.55</v>
      </c>
      <c r="D154" s="3">
        <f t="shared" si="12"/>
        <v>0.35916666666666669</v>
      </c>
      <c r="E154" s="2">
        <f t="shared" si="13"/>
        <v>0.30679027777777823</v>
      </c>
      <c r="F154" s="2">
        <f t="shared" si="11"/>
        <v>2.017013888889585E-3</v>
      </c>
      <c r="G154">
        <v>1.85</v>
      </c>
      <c r="H154" s="7">
        <f t="shared" si="14"/>
        <v>174</v>
      </c>
      <c r="I154" s="8">
        <f>Tabla3[[#This Row],[Tiempo subida (seg)]]/60</f>
        <v>2.9</v>
      </c>
    </row>
    <row r="155" spans="1:9" x14ac:dyDescent="0.3">
      <c r="A155" s="24">
        <v>153</v>
      </c>
      <c r="B155" s="26">
        <f t="shared" si="10"/>
        <v>0.30482638888888863</v>
      </c>
      <c r="C155">
        <v>4.59</v>
      </c>
      <c r="D155" s="3">
        <f t="shared" si="12"/>
        <v>7.6499999999999999E-2</v>
      </c>
      <c r="E155" s="2">
        <f t="shared" si="13"/>
        <v>0.3068129629629634</v>
      </c>
      <c r="F155" s="2">
        <f t="shared" si="11"/>
        <v>1.9865740740747651E-3</v>
      </c>
      <c r="G155">
        <v>1.96</v>
      </c>
      <c r="H155" s="7">
        <f t="shared" si="14"/>
        <v>172</v>
      </c>
      <c r="I155" s="8">
        <f>Tabla3[[#This Row],[Tiempo subida (seg)]]/60</f>
        <v>2.8666666666666667</v>
      </c>
    </row>
    <row r="156" spans="1:9" x14ac:dyDescent="0.3">
      <c r="A156" s="24">
        <v>154</v>
      </c>
      <c r="B156" s="26">
        <f t="shared" si="10"/>
        <v>0.30500104166666642</v>
      </c>
      <c r="C156">
        <v>15.09</v>
      </c>
      <c r="D156" s="3">
        <f t="shared" si="12"/>
        <v>0.2515</v>
      </c>
      <c r="E156" s="2">
        <f t="shared" si="13"/>
        <v>0.30684212962963009</v>
      </c>
      <c r="F156" s="2">
        <f t="shared" si="11"/>
        <v>1.8410879629636723E-3</v>
      </c>
      <c r="G156">
        <v>2.52</v>
      </c>
      <c r="H156" s="7">
        <f t="shared" si="14"/>
        <v>159</v>
      </c>
      <c r="I156" s="8">
        <f>Tabla3[[#This Row],[Tiempo subida (seg)]]/60</f>
        <v>2.65</v>
      </c>
    </row>
    <row r="157" spans="1:9" x14ac:dyDescent="0.3">
      <c r="A157" s="24">
        <v>155</v>
      </c>
      <c r="B157" s="26">
        <f t="shared" si="10"/>
        <v>0.30501354166666644</v>
      </c>
      <c r="C157">
        <v>1.08</v>
      </c>
      <c r="D157" s="3">
        <f t="shared" si="12"/>
        <v>1.8000000000000002E-2</v>
      </c>
      <c r="E157" s="2">
        <f t="shared" si="13"/>
        <v>0.30686192129629675</v>
      </c>
      <c r="F157" s="2">
        <f t="shared" si="11"/>
        <v>1.8483796296303034E-3</v>
      </c>
      <c r="G157">
        <v>1.71</v>
      </c>
      <c r="H157" s="7">
        <f t="shared" si="14"/>
        <v>160</v>
      </c>
      <c r="I157" s="8">
        <f>Tabla3[[#This Row],[Tiempo subida (seg)]]/60</f>
        <v>2.6666666666666665</v>
      </c>
    </row>
    <row r="158" spans="1:9" x14ac:dyDescent="0.3">
      <c r="A158" s="24">
        <v>156</v>
      </c>
      <c r="B158" s="26">
        <f t="shared" si="10"/>
        <v>0.30501967592592572</v>
      </c>
      <c r="C158">
        <v>0.53</v>
      </c>
      <c r="D158" s="3">
        <f t="shared" si="12"/>
        <v>8.8333333333333337E-3</v>
      </c>
      <c r="E158" s="2">
        <f t="shared" si="13"/>
        <v>0.30688541666666713</v>
      </c>
      <c r="F158" s="2">
        <f t="shared" si="11"/>
        <v>1.8657407407414173E-3</v>
      </c>
      <c r="G158">
        <v>2.0299999999999998</v>
      </c>
      <c r="H158" s="7">
        <f t="shared" si="14"/>
        <v>161</v>
      </c>
      <c r="I158" s="8">
        <f>Tabla3[[#This Row],[Tiempo subida (seg)]]/60</f>
        <v>2.6833333333333331</v>
      </c>
    </row>
    <row r="159" spans="1:9" x14ac:dyDescent="0.3">
      <c r="A159" s="24">
        <v>157</v>
      </c>
      <c r="B159" s="26">
        <f t="shared" si="10"/>
        <v>0.3050269675925924</v>
      </c>
      <c r="C159">
        <v>0.63</v>
      </c>
      <c r="D159" s="3">
        <f t="shared" si="12"/>
        <v>1.0500000000000001E-2</v>
      </c>
      <c r="E159" s="2">
        <f t="shared" si="13"/>
        <v>0.30691250000000048</v>
      </c>
      <c r="F159" s="2">
        <f t="shared" si="11"/>
        <v>1.8855324074080748E-3</v>
      </c>
      <c r="G159">
        <v>2.34</v>
      </c>
      <c r="H159" s="7">
        <f t="shared" si="14"/>
        <v>163</v>
      </c>
      <c r="I159" s="8">
        <f>Tabla3[[#This Row],[Tiempo subida (seg)]]/60</f>
        <v>2.7166666666666668</v>
      </c>
    </row>
    <row r="160" spans="1:9" x14ac:dyDescent="0.3">
      <c r="A160" s="24">
        <v>158</v>
      </c>
      <c r="B160" s="26">
        <f t="shared" si="10"/>
        <v>0.30516562499999983</v>
      </c>
      <c r="C160">
        <v>11.98</v>
      </c>
      <c r="D160" s="3">
        <f t="shared" si="12"/>
        <v>0.19966666666666669</v>
      </c>
      <c r="E160" s="2">
        <f t="shared" si="13"/>
        <v>0.30693333333333384</v>
      </c>
      <c r="F160" s="2">
        <f t="shared" si="11"/>
        <v>1.767708333334006E-3</v>
      </c>
      <c r="G160">
        <v>1.8</v>
      </c>
      <c r="H160" s="7">
        <f t="shared" si="14"/>
        <v>153</v>
      </c>
      <c r="I160" s="8">
        <f>Tabla3[[#This Row],[Tiempo subida (seg)]]/60</f>
        <v>2.5499999999999998</v>
      </c>
    </row>
    <row r="161" spans="1:9" x14ac:dyDescent="0.3">
      <c r="A161" s="24">
        <v>159</v>
      </c>
      <c r="B161" s="26">
        <f t="shared" si="10"/>
        <v>0.30524803240740722</v>
      </c>
      <c r="C161">
        <v>7.12</v>
      </c>
      <c r="D161" s="3">
        <f t="shared" si="12"/>
        <v>0.11866666666666667</v>
      </c>
      <c r="E161" s="2">
        <f t="shared" si="13"/>
        <v>0.30695937500000048</v>
      </c>
      <c r="F161" s="2">
        <f t="shared" si="11"/>
        <v>1.7113425925932568E-3</v>
      </c>
      <c r="G161">
        <v>2.25</v>
      </c>
      <c r="H161" s="7">
        <f t="shared" si="14"/>
        <v>148</v>
      </c>
      <c r="I161" s="8">
        <f>Tabla3[[#This Row],[Tiempo subida (seg)]]/60</f>
        <v>2.4666666666666668</v>
      </c>
    </row>
    <row r="162" spans="1:9" x14ac:dyDescent="0.3">
      <c r="A162" s="24">
        <v>160</v>
      </c>
      <c r="B162" s="26">
        <f t="shared" ref="B162:B225" si="15">B161+C162/86400</f>
        <v>0.30529155092592575</v>
      </c>
      <c r="C162">
        <v>3.76</v>
      </c>
      <c r="D162" s="3">
        <f t="shared" si="12"/>
        <v>6.2666666666666662E-2</v>
      </c>
      <c r="E162" s="2">
        <f t="shared" si="13"/>
        <v>0.30698506944444492</v>
      </c>
      <c r="F162" s="2">
        <f t="shared" si="11"/>
        <v>1.693518518519177E-3</v>
      </c>
      <c r="G162">
        <v>2.2200000000000002</v>
      </c>
      <c r="H162" s="7">
        <f t="shared" si="14"/>
        <v>146</v>
      </c>
      <c r="I162" s="8">
        <f>Tabla3[[#This Row],[Tiempo subida (seg)]]/60</f>
        <v>2.4333333333333331</v>
      </c>
    </row>
    <row r="163" spans="1:9" x14ac:dyDescent="0.3">
      <c r="A163" s="24">
        <v>161</v>
      </c>
      <c r="B163" s="26">
        <f t="shared" si="15"/>
        <v>0.30529629629629612</v>
      </c>
      <c r="C163">
        <v>0.41</v>
      </c>
      <c r="D163" s="3">
        <f t="shared" si="12"/>
        <v>6.8333333333333328E-3</v>
      </c>
      <c r="E163" s="2">
        <f t="shared" si="13"/>
        <v>0.30701145833333382</v>
      </c>
      <c r="F163" s="2">
        <f t="shared" si="11"/>
        <v>1.7151620370376985E-3</v>
      </c>
      <c r="G163">
        <v>2.2799999999999998</v>
      </c>
      <c r="H163" s="7">
        <f t="shared" si="14"/>
        <v>148</v>
      </c>
      <c r="I163" s="8">
        <f>Tabla3[[#This Row],[Tiempo subida (seg)]]/60</f>
        <v>2.4666666666666668</v>
      </c>
    </row>
    <row r="164" spans="1:9" x14ac:dyDescent="0.3">
      <c r="A164" s="24">
        <v>162</v>
      </c>
      <c r="B164" s="26">
        <f t="shared" si="15"/>
        <v>0.3052996527777776</v>
      </c>
      <c r="C164">
        <v>0.28999999999999998</v>
      </c>
      <c r="D164" s="3">
        <f t="shared" si="12"/>
        <v>4.8333333333333327E-3</v>
      </c>
      <c r="E164" s="2">
        <f t="shared" si="13"/>
        <v>0.30704756944444495</v>
      </c>
      <c r="F164" s="2">
        <f t="shared" si="11"/>
        <v>1.7479166666673485E-3</v>
      </c>
      <c r="G164">
        <v>3.12</v>
      </c>
      <c r="H164" s="7">
        <f t="shared" si="14"/>
        <v>151</v>
      </c>
      <c r="I164" s="8">
        <f>Tabla3[[#This Row],[Tiempo subida (seg)]]/60</f>
        <v>2.5166666666666666</v>
      </c>
    </row>
    <row r="165" spans="1:9" x14ac:dyDescent="0.3">
      <c r="A165" s="24">
        <v>163</v>
      </c>
      <c r="B165" s="26">
        <f t="shared" si="15"/>
        <v>0.30533020833333313</v>
      </c>
      <c r="C165">
        <v>2.64</v>
      </c>
      <c r="D165" s="3">
        <f t="shared" si="12"/>
        <v>4.4000000000000004E-2</v>
      </c>
      <c r="E165" s="2">
        <f t="shared" si="13"/>
        <v>0.30706863425925979</v>
      </c>
      <c r="F165" s="2">
        <f t="shared" si="11"/>
        <v>1.7384259259266566E-3</v>
      </c>
      <c r="G165">
        <v>1.82</v>
      </c>
      <c r="H165" s="7">
        <f t="shared" si="14"/>
        <v>150</v>
      </c>
      <c r="I165" s="8">
        <f>Tabla3[[#This Row],[Tiempo subida (seg)]]/60</f>
        <v>2.5</v>
      </c>
    </row>
    <row r="166" spans="1:9" x14ac:dyDescent="0.3">
      <c r="A166" s="24">
        <v>164</v>
      </c>
      <c r="B166" s="26">
        <f t="shared" si="15"/>
        <v>0.30533356481481461</v>
      </c>
      <c r="C166">
        <v>0.28999999999999998</v>
      </c>
      <c r="D166" s="3">
        <f t="shared" si="12"/>
        <v>4.8333333333333327E-3</v>
      </c>
      <c r="E166" s="2">
        <f t="shared" si="13"/>
        <v>0.30709236111111166</v>
      </c>
      <c r="F166" s="2">
        <f t="shared" si="11"/>
        <v>1.7587962962970494E-3</v>
      </c>
      <c r="G166">
        <v>2.0499999999999998</v>
      </c>
      <c r="H166" s="7">
        <f t="shared" si="14"/>
        <v>152</v>
      </c>
      <c r="I166" s="8">
        <f>Tabla3[[#This Row],[Tiempo subida (seg)]]/60</f>
        <v>2.5333333333333332</v>
      </c>
    </row>
    <row r="167" spans="1:9" x14ac:dyDescent="0.3">
      <c r="A167" s="24">
        <v>165</v>
      </c>
      <c r="B167" s="26">
        <f t="shared" si="15"/>
        <v>0.30534027777777756</v>
      </c>
      <c r="C167">
        <v>0.57999999999999996</v>
      </c>
      <c r="D167" s="3">
        <f t="shared" si="12"/>
        <v>9.6666666666666654E-3</v>
      </c>
      <c r="E167" s="2">
        <f t="shared" si="13"/>
        <v>0.30711793981481533</v>
      </c>
      <c r="F167" s="2">
        <f t="shared" si="11"/>
        <v>1.7776620370377749E-3</v>
      </c>
      <c r="G167">
        <v>2.21</v>
      </c>
      <c r="H167" s="7">
        <f t="shared" si="14"/>
        <v>154</v>
      </c>
      <c r="I167" s="8">
        <f>Tabla3[[#This Row],[Tiempo subida (seg)]]/60</f>
        <v>2.5666666666666669</v>
      </c>
    </row>
    <row r="168" spans="1:9" x14ac:dyDescent="0.3">
      <c r="A168" s="24">
        <v>166</v>
      </c>
      <c r="B168" s="26">
        <f t="shared" si="15"/>
        <v>0.30534907407407386</v>
      </c>
      <c r="C168">
        <v>0.76</v>
      </c>
      <c r="D168" s="3">
        <f t="shared" si="12"/>
        <v>1.2666666666666666E-2</v>
      </c>
      <c r="E168" s="2">
        <f t="shared" si="13"/>
        <v>0.30715173611111163</v>
      </c>
      <c r="F168" s="2">
        <f t="shared" si="11"/>
        <v>1.8026620370377722E-3</v>
      </c>
      <c r="G168">
        <v>2.92</v>
      </c>
      <c r="H168" s="7">
        <f t="shared" si="14"/>
        <v>156</v>
      </c>
      <c r="I168" s="8">
        <f>Tabla3[[#This Row],[Tiempo subida (seg)]]/60</f>
        <v>2.6</v>
      </c>
    </row>
    <row r="169" spans="1:9" x14ac:dyDescent="0.3">
      <c r="A169" s="24">
        <v>167</v>
      </c>
      <c r="B169" s="26">
        <f t="shared" si="15"/>
        <v>0.30547476851851829</v>
      </c>
      <c r="C169">
        <v>10.86</v>
      </c>
      <c r="D169" s="3">
        <f t="shared" si="12"/>
        <v>0.18099999999999999</v>
      </c>
      <c r="E169" s="2">
        <f t="shared" si="13"/>
        <v>0.30716608796296346</v>
      </c>
      <c r="F169" s="2">
        <f t="shared" si="11"/>
        <v>1.6913194444451718E-3</v>
      </c>
      <c r="G169">
        <v>1.24</v>
      </c>
      <c r="H169" s="7">
        <f t="shared" si="14"/>
        <v>146</v>
      </c>
      <c r="I169" s="8">
        <f>Tabla3[[#This Row],[Tiempo subida (seg)]]/60</f>
        <v>2.4333333333333331</v>
      </c>
    </row>
    <row r="170" spans="1:9" x14ac:dyDescent="0.3">
      <c r="A170" s="24">
        <v>168</v>
      </c>
      <c r="B170" s="26">
        <f t="shared" si="15"/>
        <v>0.30551481481481457</v>
      </c>
      <c r="C170">
        <v>3.46</v>
      </c>
      <c r="D170" s="3">
        <f t="shared" si="12"/>
        <v>5.7666666666666665E-2</v>
      </c>
      <c r="E170" s="2">
        <f t="shared" si="13"/>
        <v>0.30719375000000049</v>
      </c>
      <c r="F170" s="2">
        <f t="shared" si="11"/>
        <v>1.6789351851859147E-3</v>
      </c>
      <c r="G170">
        <v>2.39</v>
      </c>
      <c r="H170" s="7">
        <f t="shared" si="14"/>
        <v>145</v>
      </c>
      <c r="I170" s="8">
        <f>Tabla3[[#This Row],[Tiempo subida (seg)]]/60</f>
        <v>2.4166666666666665</v>
      </c>
    </row>
    <row r="171" spans="1:9" x14ac:dyDescent="0.3">
      <c r="A171" s="24">
        <v>169</v>
      </c>
      <c r="B171" s="26">
        <f t="shared" si="15"/>
        <v>0.30555752314814788</v>
      </c>
      <c r="C171">
        <v>3.69</v>
      </c>
      <c r="D171" s="3">
        <f t="shared" si="12"/>
        <v>6.1499999999999999E-2</v>
      </c>
      <c r="E171" s="2">
        <f t="shared" si="13"/>
        <v>0.30721435185185236</v>
      </c>
      <c r="F171" s="2">
        <f t="shared" si="11"/>
        <v>1.6568287037044827E-3</v>
      </c>
      <c r="G171">
        <v>1.78</v>
      </c>
      <c r="H171" s="7">
        <f t="shared" si="14"/>
        <v>143</v>
      </c>
      <c r="I171" s="8">
        <f>Tabla3[[#This Row],[Tiempo subida (seg)]]/60</f>
        <v>2.3833333333333333</v>
      </c>
    </row>
    <row r="172" spans="1:9" x14ac:dyDescent="0.3">
      <c r="A172" s="24">
        <v>170</v>
      </c>
      <c r="B172" s="26">
        <f t="shared" si="15"/>
        <v>0.30556666666666638</v>
      </c>
      <c r="C172">
        <v>0.79</v>
      </c>
      <c r="D172" s="3">
        <f t="shared" si="12"/>
        <v>1.3166666666666667E-2</v>
      </c>
      <c r="E172" s="2">
        <f t="shared" si="13"/>
        <v>0.30723530092592644</v>
      </c>
      <c r="F172" s="2">
        <f t="shared" si="11"/>
        <v>1.66863425926006E-3</v>
      </c>
      <c r="G172">
        <v>1.81</v>
      </c>
      <c r="H172" s="7">
        <f t="shared" si="14"/>
        <v>144</v>
      </c>
      <c r="I172" s="8">
        <f>Tabla3[[#This Row],[Tiempo subida (seg)]]/60</f>
        <v>2.4</v>
      </c>
    </row>
    <row r="173" spans="1:9" x14ac:dyDescent="0.3">
      <c r="A173" s="24">
        <v>171</v>
      </c>
      <c r="B173" s="26">
        <f t="shared" si="15"/>
        <v>0.30557407407407378</v>
      </c>
      <c r="C173">
        <v>0.64</v>
      </c>
      <c r="D173" s="3">
        <f t="shared" si="12"/>
        <v>1.0666666666666666E-2</v>
      </c>
      <c r="E173" s="2">
        <f t="shared" si="13"/>
        <v>0.30725393518518568</v>
      </c>
      <c r="F173" s="2">
        <f t="shared" si="11"/>
        <v>1.6798611111119022E-3</v>
      </c>
      <c r="G173">
        <v>1.61</v>
      </c>
      <c r="H173" s="7">
        <f t="shared" si="14"/>
        <v>145</v>
      </c>
      <c r="I173" s="8">
        <f>Tabla3[[#This Row],[Tiempo subida (seg)]]/60</f>
        <v>2.4166666666666665</v>
      </c>
    </row>
    <row r="174" spans="1:9" x14ac:dyDescent="0.3">
      <c r="A174" s="24">
        <v>172</v>
      </c>
      <c r="B174" s="26">
        <f t="shared" si="15"/>
        <v>0.30557997685185156</v>
      </c>
      <c r="C174">
        <v>0.51</v>
      </c>
      <c r="D174" s="3">
        <f t="shared" si="12"/>
        <v>8.5000000000000006E-3</v>
      </c>
      <c r="E174" s="2">
        <f t="shared" si="13"/>
        <v>0.30727245370370421</v>
      </c>
      <c r="F174" s="2">
        <f t="shared" si="11"/>
        <v>1.6924768518526423E-3</v>
      </c>
      <c r="G174">
        <v>1.6</v>
      </c>
      <c r="H174" s="7">
        <f t="shared" si="14"/>
        <v>146</v>
      </c>
      <c r="I174" s="8">
        <f>Tabla3[[#This Row],[Tiempo subida (seg)]]/60</f>
        <v>2.4333333333333331</v>
      </c>
    </row>
    <row r="175" spans="1:9" x14ac:dyDescent="0.3">
      <c r="A175" s="24">
        <v>173</v>
      </c>
      <c r="B175" s="26">
        <f t="shared" si="15"/>
        <v>0.30558530092592562</v>
      </c>
      <c r="C175">
        <v>0.46</v>
      </c>
      <c r="D175" s="3">
        <f t="shared" si="12"/>
        <v>7.6666666666666671E-3</v>
      </c>
      <c r="E175" s="2">
        <f t="shared" si="13"/>
        <v>0.30731307870370422</v>
      </c>
      <c r="F175" s="2">
        <f t="shared" si="11"/>
        <v>1.7277777777786052E-3</v>
      </c>
      <c r="G175">
        <v>3.51</v>
      </c>
      <c r="H175" s="7">
        <f t="shared" si="14"/>
        <v>149</v>
      </c>
      <c r="I175" s="8">
        <f>Tabla3[[#This Row],[Tiempo subida (seg)]]/60</f>
        <v>2.4833333333333334</v>
      </c>
    </row>
    <row r="176" spans="1:9" x14ac:dyDescent="0.3">
      <c r="A176" s="24">
        <v>174</v>
      </c>
      <c r="B176" s="26">
        <f t="shared" si="15"/>
        <v>0.30559085648148115</v>
      </c>
      <c r="C176">
        <v>0.48</v>
      </c>
      <c r="D176" s="3">
        <f t="shared" si="12"/>
        <v>8.0000000000000002E-3</v>
      </c>
      <c r="E176" s="2">
        <f t="shared" si="13"/>
        <v>0.30733668981481532</v>
      </c>
      <c r="F176" s="2">
        <f t="shared" si="11"/>
        <v>1.745833333334168E-3</v>
      </c>
      <c r="G176">
        <v>2.04</v>
      </c>
      <c r="H176" s="7">
        <f t="shared" si="14"/>
        <v>151</v>
      </c>
      <c r="I176" s="8">
        <f>Tabla3[[#This Row],[Tiempo subida (seg)]]/60</f>
        <v>2.5166666666666666</v>
      </c>
    </row>
    <row r="177" spans="1:10" x14ac:dyDescent="0.3">
      <c r="A177" s="24">
        <v>175</v>
      </c>
      <c r="B177" s="26">
        <f t="shared" si="15"/>
        <v>0.30559618055555521</v>
      </c>
      <c r="C177">
        <v>0.46</v>
      </c>
      <c r="D177" s="3">
        <f t="shared" si="12"/>
        <v>7.6666666666666671E-3</v>
      </c>
      <c r="E177" s="2">
        <f t="shared" si="13"/>
        <v>0.30737511574074122</v>
      </c>
      <c r="F177" s="2">
        <f t="shared" si="11"/>
        <v>1.7789351851860147E-3</v>
      </c>
      <c r="G177">
        <v>3.32</v>
      </c>
      <c r="H177" s="7">
        <f t="shared" si="14"/>
        <v>154</v>
      </c>
      <c r="I177" s="8">
        <f>Tabla3[[#This Row],[Tiempo subida (seg)]]/60</f>
        <v>2.5666666666666669</v>
      </c>
    </row>
    <row r="178" spans="1:10" x14ac:dyDescent="0.3">
      <c r="A178" s="24">
        <v>176</v>
      </c>
      <c r="B178" s="26">
        <f t="shared" si="15"/>
        <v>0.30560115740740706</v>
      </c>
      <c r="C178">
        <v>0.43</v>
      </c>
      <c r="D178" s="3">
        <f t="shared" si="12"/>
        <v>7.1666666666666667E-3</v>
      </c>
      <c r="E178" s="2">
        <f t="shared" si="13"/>
        <v>0.30740138888888935</v>
      </c>
      <c r="F178" s="2">
        <f t="shared" si="11"/>
        <v>1.800231481482284E-3</v>
      </c>
      <c r="G178">
        <v>2.27</v>
      </c>
      <c r="H178" s="7">
        <f t="shared" si="14"/>
        <v>156</v>
      </c>
      <c r="I178" s="8">
        <f>Tabla3[[#This Row],[Tiempo subida (seg)]]/60</f>
        <v>2.6</v>
      </c>
    </row>
    <row r="179" spans="1:10" x14ac:dyDescent="0.3">
      <c r="A179" s="24">
        <v>177</v>
      </c>
      <c r="B179" s="26">
        <f t="shared" si="15"/>
        <v>0.30560624999999964</v>
      </c>
      <c r="C179">
        <v>0.44</v>
      </c>
      <c r="D179" s="3">
        <f t="shared" si="12"/>
        <v>7.3333333333333332E-3</v>
      </c>
      <c r="E179" s="2">
        <f t="shared" si="13"/>
        <v>0.30743101851851901</v>
      </c>
      <c r="F179" s="2">
        <f t="shared" si="11"/>
        <v>1.8247685185193707E-3</v>
      </c>
      <c r="G179">
        <v>2.56</v>
      </c>
      <c r="H179" s="7">
        <f t="shared" si="14"/>
        <v>158</v>
      </c>
      <c r="I179" s="8">
        <f>Tabla3[[#This Row],[Tiempo subida (seg)]]/60</f>
        <v>2.6333333333333333</v>
      </c>
    </row>
    <row r="180" spans="1:10" x14ac:dyDescent="0.3">
      <c r="A180" s="24">
        <v>178</v>
      </c>
      <c r="B180" s="26">
        <f t="shared" si="15"/>
        <v>0.30561215277777742</v>
      </c>
      <c r="C180">
        <v>0.51</v>
      </c>
      <c r="D180" s="3">
        <f t="shared" si="12"/>
        <v>8.5000000000000006E-3</v>
      </c>
      <c r="E180" s="2">
        <f t="shared" si="13"/>
        <v>0.30745810185185235</v>
      </c>
      <c r="F180" s="2">
        <f t="shared" si="11"/>
        <v>1.8459490740749263E-3</v>
      </c>
      <c r="G180">
        <v>2.34</v>
      </c>
      <c r="H180" s="7">
        <f t="shared" si="14"/>
        <v>159</v>
      </c>
      <c r="I180" s="8">
        <f>Tabla3[[#This Row],[Tiempo subida (seg)]]/60</f>
        <v>2.65</v>
      </c>
    </row>
    <row r="181" spans="1:10" x14ac:dyDescent="0.3">
      <c r="A181" s="24">
        <v>179</v>
      </c>
      <c r="B181" s="26">
        <f t="shared" si="15"/>
        <v>0.3056182870370367</v>
      </c>
      <c r="C181">
        <v>0.53</v>
      </c>
      <c r="D181" s="3">
        <f t="shared" si="12"/>
        <v>8.8333333333333337E-3</v>
      </c>
      <c r="E181" s="2">
        <f t="shared" si="13"/>
        <v>0.30747708333333384</v>
      </c>
      <c r="F181" s="2">
        <f t="shared" si="11"/>
        <v>1.8587962962971494E-3</v>
      </c>
      <c r="G181">
        <v>1.64</v>
      </c>
      <c r="H181" s="7">
        <f t="shared" si="14"/>
        <v>161</v>
      </c>
      <c r="I181" s="8">
        <f>Tabla3[[#This Row],[Tiempo subida (seg)]]/60</f>
        <v>2.6833333333333331</v>
      </c>
    </row>
    <row r="182" spans="1:10" x14ac:dyDescent="0.3">
      <c r="A182" s="24">
        <v>180</v>
      </c>
      <c r="B182" s="26">
        <f t="shared" si="15"/>
        <v>0.30562511574074042</v>
      </c>
      <c r="C182">
        <v>0.59</v>
      </c>
      <c r="D182" s="3">
        <f t="shared" si="12"/>
        <v>9.8333333333333328E-3</v>
      </c>
      <c r="E182" s="2">
        <f t="shared" si="13"/>
        <v>0.30750370370370422</v>
      </c>
      <c r="F182" s="2">
        <f t="shared" si="11"/>
        <v>1.8785879629638069E-3</v>
      </c>
      <c r="G182">
        <v>2.2999999999999998</v>
      </c>
      <c r="H182" s="7">
        <f t="shared" si="14"/>
        <v>162</v>
      </c>
      <c r="I182" s="8">
        <f>Tabla3[[#This Row],[Tiempo subida (seg)]]/60</f>
        <v>2.7</v>
      </c>
    </row>
    <row r="183" spans="1:10" x14ac:dyDescent="0.3">
      <c r="A183" s="24">
        <v>181</v>
      </c>
      <c r="B183" s="26">
        <f t="shared" si="15"/>
        <v>0.305717708333333</v>
      </c>
      <c r="C183">
        <v>8</v>
      </c>
      <c r="D183" s="3">
        <f t="shared" si="12"/>
        <v>0.13333333333333333</v>
      </c>
      <c r="E183" s="2">
        <f t="shared" si="13"/>
        <v>0.30752719907407461</v>
      </c>
      <c r="F183" s="2">
        <f t="shared" si="11"/>
        <v>1.8094907407416039E-3</v>
      </c>
      <c r="G183">
        <v>2.0299999999999998</v>
      </c>
      <c r="H183" s="7">
        <f t="shared" si="14"/>
        <v>156</v>
      </c>
      <c r="I183" s="8">
        <f>Tabla3[[#This Row],[Tiempo subida (seg)]]/60</f>
        <v>2.6</v>
      </c>
    </row>
    <row r="184" spans="1:10" x14ac:dyDescent="0.3">
      <c r="A184" s="24">
        <v>182</v>
      </c>
      <c r="B184" s="26">
        <f t="shared" si="15"/>
        <v>0.30572106481481448</v>
      </c>
      <c r="C184">
        <v>0.28999999999999998</v>
      </c>
      <c r="D184" s="3">
        <f t="shared" si="12"/>
        <v>4.8333333333333327E-3</v>
      </c>
      <c r="E184" s="2">
        <f t="shared" si="13"/>
        <v>0.30754675925925978</v>
      </c>
      <c r="F184" s="2">
        <f t="shared" si="11"/>
        <v>1.8256944444453027E-3</v>
      </c>
      <c r="G184">
        <v>1.69</v>
      </c>
      <c r="H184" s="7">
        <f t="shared" si="14"/>
        <v>158</v>
      </c>
      <c r="I184" s="8">
        <f>Tabla3[[#This Row],[Tiempo subida (seg)]]/60</f>
        <v>2.6333333333333333</v>
      </c>
    </row>
    <row r="185" spans="1:10" x14ac:dyDescent="0.3">
      <c r="A185" s="24">
        <v>183</v>
      </c>
      <c r="B185" s="26">
        <f t="shared" si="15"/>
        <v>0.30574513888888855</v>
      </c>
      <c r="C185">
        <v>2.08</v>
      </c>
      <c r="D185" s="3">
        <f t="shared" si="12"/>
        <v>3.4666666666666665E-2</v>
      </c>
      <c r="E185" s="2">
        <f t="shared" si="13"/>
        <v>0.30757523148148203</v>
      </c>
      <c r="F185" s="2">
        <f t="shared" si="11"/>
        <v>1.8300925925934797E-3</v>
      </c>
      <c r="G185">
        <v>2.46</v>
      </c>
      <c r="H185" s="7">
        <f t="shared" si="14"/>
        <v>158</v>
      </c>
      <c r="I185" s="8">
        <f>Tabla3[[#This Row],[Tiempo subida (seg)]]/60</f>
        <v>2.6333333333333333</v>
      </c>
    </row>
    <row r="186" spans="1:10" x14ac:dyDescent="0.3">
      <c r="A186" s="24">
        <v>184</v>
      </c>
      <c r="B186" s="26">
        <f t="shared" si="15"/>
        <v>0.3058057870370367</v>
      </c>
      <c r="C186">
        <v>5.24</v>
      </c>
      <c r="D186" s="3">
        <f t="shared" si="12"/>
        <v>8.7333333333333332E-2</v>
      </c>
      <c r="E186" s="2">
        <f t="shared" si="13"/>
        <v>0.30761875000000055</v>
      </c>
      <c r="F186" s="2">
        <f t="shared" si="11"/>
        <v>1.8129629629638488E-3</v>
      </c>
      <c r="G186">
        <v>3.76</v>
      </c>
      <c r="H186" s="7">
        <f t="shared" si="14"/>
        <v>157</v>
      </c>
      <c r="I186" s="8">
        <f>Tabla3[[#This Row],[Tiempo subida (seg)]]/60</f>
        <v>2.6166666666666667</v>
      </c>
    </row>
    <row r="187" spans="1:10" x14ac:dyDescent="0.3">
      <c r="A187" s="24">
        <v>185</v>
      </c>
      <c r="B187" s="26">
        <f t="shared" si="15"/>
        <v>0.30581956018518486</v>
      </c>
      <c r="C187">
        <v>1.19</v>
      </c>
      <c r="D187" s="3">
        <f t="shared" si="12"/>
        <v>1.9833333333333331E-2</v>
      </c>
      <c r="E187" s="2">
        <f t="shared" si="13"/>
        <v>0.30764317129629687</v>
      </c>
      <c r="F187" s="2">
        <f t="shared" si="11"/>
        <v>1.8236111111120112E-3</v>
      </c>
      <c r="G187">
        <v>2.11</v>
      </c>
      <c r="H187" s="7">
        <f t="shared" si="14"/>
        <v>158</v>
      </c>
      <c r="I187" s="8">
        <f>Tabla3[[#This Row],[Tiempo subida (seg)]]/60</f>
        <v>2.6333333333333333</v>
      </c>
    </row>
    <row r="188" spans="1:10" x14ac:dyDescent="0.3">
      <c r="A188" s="24">
        <v>186</v>
      </c>
      <c r="B188" s="26">
        <f t="shared" si="15"/>
        <v>0.3058233796296293</v>
      </c>
      <c r="C188">
        <v>0.33</v>
      </c>
      <c r="D188" s="3">
        <f t="shared" si="12"/>
        <v>5.5000000000000005E-3</v>
      </c>
      <c r="E188" s="2">
        <f t="shared" si="13"/>
        <v>0.30768159722222277</v>
      </c>
      <c r="F188" s="2">
        <f t="shared" si="11"/>
        <v>1.8582175925934696E-3</v>
      </c>
      <c r="G188">
        <v>3.32</v>
      </c>
      <c r="H188" s="7">
        <f t="shared" si="14"/>
        <v>161</v>
      </c>
      <c r="I188" s="8">
        <f>Tabla3[[#This Row],[Tiempo subida (seg)]]/60</f>
        <v>2.6833333333333331</v>
      </c>
    </row>
    <row r="189" spans="1:10" x14ac:dyDescent="0.3">
      <c r="A189" s="24">
        <v>187</v>
      </c>
      <c r="B189" s="26">
        <f t="shared" si="15"/>
        <v>0.30582754629629599</v>
      </c>
      <c r="C189">
        <v>0.36</v>
      </c>
      <c r="D189" s="3">
        <f t="shared" si="12"/>
        <v>6.0000000000000001E-3</v>
      </c>
      <c r="E189" s="2">
        <f t="shared" si="13"/>
        <v>0.30772592592592646</v>
      </c>
      <c r="F189" s="2">
        <f t="shared" si="11"/>
        <v>1.8983796296304645E-3</v>
      </c>
      <c r="G189">
        <v>3.83</v>
      </c>
      <c r="H189" s="7">
        <f t="shared" si="14"/>
        <v>164</v>
      </c>
      <c r="I189" s="8">
        <f>Tabla3[[#This Row],[Tiempo subida (seg)]]/60</f>
        <v>2.7333333333333334</v>
      </c>
    </row>
    <row r="190" spans="1:10" x14ac:dyDescent="0.3">
      <c r="A190" s="24">
        <v>188</v>
      </c>
      <c r="B190" s="26">
        <f t="shared" si="15"/>
        <v>0.30583252314814785</v>
      </c>
      <c r="C190">
        <v>0.43</v>
      </c>
      <c r="D190" s="3">
        <f t="shared" si="12"/>
        <v>7.1666666666666667E-3</v>
      </c>
      <c r="E190" s="2">
        <f t="shared" si="13"/>
        <v>0.30776747685185241</v>
      </c>
      <c r="F190" s="2">
        <f t="shared" si="11"/>
        <v>1.9349537037045561E-3</v>
      </c>
      <c r="G190">
        <v>3.59</v>
      </c>
      <c r="H190" s="7">
        <f t="shared" si="14"/>
        <v>167</v>
      </c>
      <c r="I190" s="8">
        <f>Tabla3[[#This Row],[Tiempo subida (seg)]]/60</f>
        <v>2.7833333333333332</v>
      </c>
    </row>
    <row r="191" spans="1:10" x14ac:dyDescent="0.3">
      <c r="A191" s="24">
        <v>189</v>
      </c>
      <c r="B191" s="26">
        <f t="shared" si="15"/>
        <v>0.30583645833333306</v>
      </c>
      <c r="C191">
        <v>0.34</v>
      </c>
      <c r="D191" s="3">
        <f t="shared" si="12"/>
        <v>5.6666666666666671E-3</v>
      </c>
      <c r="E191" s="15">
        <f t="shared" si="13"/>
        <v>0.30779212962963021</v>
      </c>
      <c r="F191" s="15">
        <f t="shared" si="11"/>
        <v>1.9556712962971456E-3</v>
      </c>
      <c r="G191" s="14">
        <v>2.13</v>
      </c>
      <c r="H191" s="16">
        <f t="shared" si="14"/>
        <v>169</v>
      </c>
      <c r="I191" s="18">
        <f>Tabla3[[#This Row],[Tiempo subida (seg)]]/60</f>
        <v>2.8166666666666669</v>
      </c>
      <c r="J191">
        <v>3</v>
      </c>
    </row>
    <row r="192" spans="1:10" x14ac:dyDescent="0.3">
      <c r="A192" s="24">
        <v>190</v>
      </c>
      <c r="B192" s="26">
        <f t="shared" si="15"/>
        <v>0.30584085648148118</v>
      </c>
      <c r="C192">
        <v>0.38</v>
      </c>
      <c r="D192" s="3">
        <f t="shared" si="12"/>
        <v>6.3333333333333332E-3</v>
      </c>
      <c r="E192" s="4">
        <f t="shared" si="13"/>
        <v>0.30819560185185241</v>
      </c>
      <c r="F192" s="4">
        <f t="shared" si="11"/>
        <v>2.3547453703712251E-3</v>
      </c>
      <c r="G192" s="6">
        <v>34.86</v>
      </c>
      <c r="H192" s="9">
        <f t="shared" si="14"/>
        <v>203</v>
      </c>
      <c r="I192" s="17">
        <f>Tabla3[[#This Row],[Tiempo subida (seg)]]/60</f>
        <v>3.3833333333333333</v>
      </c>
    </row>
    <row r="193" spans="1:9" x14ac:dyDescent="0.3">
      <c r="A193" s="24">
        <v>191</v>
      </c>
      <c r="B193" s="26">
        <f t="shared" si="15"/>
        <v>0.30584502314814788</v>
      </c>
      <c r="C193">
        <v>0.36</v>
      </c>
      <c r="D193" s="3">
        <f t="shared" si="12"/>
        <v>6.0000000000000001E-3</v>
      </c>
      <c r="E193" s="2">
        <f t="shared" si="13"/>
        <v>0.30820625000000057</v>
      </c>
      <c r="F193" s="2">
        <f t="shared" si="11"/>
        <v>2.3612268518526935E-3</v>
      </c>
      <c r="G193">
        <v>0.92</v>
      </c>
      <c r="H193" s="7">
        <f t="shared" si="14"/>
        <v>204</v>
      </c>
      <c r="I193" s="8">
        <f>Tabla3[[#This Row],[Tiempo subida (seg)]]/60</f>
        <v>3.4</v>
      </c>
    </row>
    <row r="194" spans="1:9" x14ac:dyDescent="0.3">
      <c r="A194" s="24">
        <v>192</v>
      </c>
      <c r="B194" s="26">
        <f t="shared" si="15"/>
        <v>0.30584976851851825</v>
      </c>
      <c r="C194">
        <v>0.41</v>
      </c>
      <c r="D194" s="3">
        <f t="shared" si="12"/>
        <v>6.8333333333333328E-3</v>
      </c>
      <c r="E194" s="2">
        <f t="shared" si="13"/>
        <v>0.30821909722222279</v>
      </c>
      <c r="F194" s="2">
        <f t="shared" si="11"/>
        <v>2.369328703704543E-3</v>
      </c>
      <c r="G194">
        <v>1.1100000000000001</v>
      </c>
      <c r="H194" s="7">
        <f t="shared" si="14"/>
        <v>205</v>
      </c>
      <c r="I194" s="8">
        <f>Tabla3[[#This Row],[Tiempo subida (seg)]]/60</f>
        <v>3.4166666666666665</v>
      </c>
    </row>
    <row r="195" spans="1:9" x14ac:dyDescent="0.3">
      <c r="A195" s="24">
        <v>193</v>
      </c>
      <c r="B195" s="26">
        <f t="shared" si="15"/>
        <v>0.30585416666666637</v>
      </c>
      <c r="C195">
        <v>0.38</v>
      </c>
      <c r="D195" s="3">
        <f t="shared" si="12"/>
        <v>6.3333333333333332E-3</v>
      </c>
      <c r="E195" s="2">
        <f t="shared" si="13"/>
        <v>0.30823738425925984</v>
      </c>
      <c r="F195" s="2">
        <f t="shared" ref="F195:F258" si="16">E195-B195</f>
        <v>2.3832175925934673E-3</v>
      </c>
      <c r="G195">
        <v>1.58</v>
      </c>
      <c r="H195" s="7">
        <f t="shared" si="14"/>
        <v>206</v>
      </c>
      <c r="I195" s="8">
        <f>Tabla3[[#This Row],[Tiempo subida (seg)]]/60</f>
        <v>3.4333333333333331</v>
      </c>
    </row>
    <row r="196" spans="1:9" x14ac:dyDescent="0.3">
      <c r="A196" s="24">
        <v>194</v>
      </c>
      <c r="B196" s="26">
        <f t="shared" si="15"/>
        <v>0.30588206018518488</v>
      </c>
      <c r="C196">
        <v>2.41</v>
      </c>
      <c r="D196" s="3">
        <f t="shared" ref="D196:D259" si="17">C196/60</f>
        <v>4.016666666666667E-2</v>
      </c>
      <c r="E196" s="2">
        <f t="shared" ref="E196:E259" si="18">E195+G196/86400</f>
        <v>0.3082554398148154</v>
      </c>
      <c r="F196" s="2">
        <f t="shared" si="16"/>
        <v>2.3733796296305232E-3</v>
      </c>
      <c r="G196">
        <v>1.56</v>
      </c>
      <c r="H196" s="7">
        <f t="shared" ref="H196:H259" si="19">60*MINUTE(F196)+SECOND(F196)</f>
        <v>205</v>
      </c>
      <c r="I196" s="8">
        <f>Tabla3[[#This Row],[Tiempo subida (seg)]]/60</f>
        <v>3.4166666666666665</v>
      </c>
    </row>
    <row r="197" spans="1:9" x14ac:dyDescent="0.3">
      <c r="A197" s="24">
        <v>195</v>
      </c>
      <c r="B197" s="26">
        <f t="shared" si="15"/>
        <v>0.30588819444444415</v>
      </c>
      <c r="C197">
        <v>0.53</v>
      </c>
      <c r="D197" s="3">
        <f t="shared" si="17"/>
        <v>8.8333333333333337E-3</v>
      </c>
      <c r="E197" s="2">
        <f t="shared" si="18"/>
        <v>0.30827754629629689</v>
      </c>
      <c r="F197" s="2">
        <f t="shared" si="16"/>
        <v>2.389351851852739E-3</v>
      </c>
      <c r="G197">
        <v>1.91</v>
      </c>
      <c r="H197" s="7">
        <f t="shared" si="19"/>
        <v>206</v>
      </c>
      <c r="I197" s="8">
        <f>Tabla3[[#This Row],[Tiempo subida (seg)]]/60</f>
        <v>3.4333333333333331</v>
      </c>
    </row>
    <row r="198" spans="1:9" x14ac:dyDescent="0.3">
      <c r="A198" s="24">
        <v>196</v>
      </c>
      <c r="B198" s="26">
        <f t="shared" si="15"/>
        <v>0.30591724537037007</v>
      </c>
      <c r="C198">
        <v>2.5099999999999998</v>
      </c>
      <c r="D198" s="3">
        <f t="shared" si="17"/>
        <v>4.1833333333333327E-2</v>
      </c>
      <c r="E198" s="2">
        <f t="shared" si="18"/>
        <v>0.30829675925925987</v>
      </c>
      <c r="F198" s="2">
        <f t="shared" si="16"/>
        <v>2.3795138888897949E-3</v>
      </c>
      <c r="G198">
        <v>1.66</v>
      </c>
      <c r="H198" s="7">
        <f t="shared" si="19"/>
        <v>206</v>
      </c>
      <c r="I198" s="8">
        <f>Tabla3[[#This Row],[Tiempo subida (seg)]]/60</f>
        <v>3.4333333333333331</v>
      </c>
    </row>
    <row r="199" spans="1:9" x14ac:dyDescent="0.3">
      <c r="A199" s="24">
        <v>197</v>
      </c>
      <c r="B199" s="26">
        <f t="shared" si="15"/>
        <v>0.30592337962962934</v>
      </c>
      <c r="C199">
        <v>0.53</v>
      </c>
      <c r="D199" s="3">
        <f t="shared" si="17"/>
        <v>8.8333333333333337E-3</v>
      </c>
      <c r="E199" s="2">
        <f t="shared" si="18"/>
        <v>0.30831643518518581</v>
      </c>
      <c r="F199" s="2">
        <f t="shared" si="16"/>
        <v>2.393055555556467E-3</v>
      </c>
      <c r="G199">
        <v>1.7</v>
      </c>
      <c r="H199" s="7">
        <f t="shared" si="19"/>
        <v>207</v>
      </c>
      <c r="I199" s="8">
        <f>Tabla3[[#This Row],[Tiempo subida (seg)]]/60</f>
        <v>3.45</v>
      </c>
    </row>
    <row r="200" spans="1:9" x14ac:dyDescent="0.3">
      <c r="A200" s="24">
        <v>198</v>
      </c>
      <c r="B200" s="26">
        <f t="shared" si="15"/>
        <v>0.3059287037037034</v>
      </c>
      <c r="C200">
        <v>0.46</v>
      </c>
      <c r="D200" s="3">
        <f t="shared" si="17"/>
        <v>7.6666666666666671E-3</v>
      </c>
      <c r="E200" s="2">
        <f t="shared" si="18"/>
        <v>0.3083399305555562</v>
      </c>
      <c r="F200" s="2">
        <f t="shared" si="16"/>
        <v>2.4112268518527991E-3</v>
      </c>
      <c r="G200">
        <v>2.0299999999999998</v>
      </c>
      <c r="H200" s="7">
        <f t="shared" si="19"/>
        <v>208</v>
      </c>
      <c r="I200" s="8">
        <f>Tabla3[[#This Row],[Tiempo subida (seg)]]/60</f>
        <v>3.4666666666666668</v>
      </c>
    </row>
    <row r="201" spans="1:9" x14ac:dyDescent="0.3">
      <c r="A201" s="24">
        <v>199</v>
      </c>
      <c r="B201" s="26">
        <f t="shared" si="15"/>
        <v>0.30593807870370338</v>
      </c>
      <c r="C201">
        <v>0.81</v>
      </c>
      <c r="D201" s="3">
        <f t="shared" si="17"/>
        <v>1.3500000000000002E-2</v>
      </c>
      <c r="E201" s="2">
        <f t="shared" si="18"/>
        <v>0.30837187500000063</v>
      </c>
      <c r="F201" s="2">
        <f t="shared" si="16"/>
        <v>2.4337962962972526E-3</v>
      </c>
      <c r="G201">
        <v>2.76</v>
      </c>
      <c r="H201" s="7">
        <f t="shared" si="19"/>
        <v>210</v>
      </c>
      <c r="I201" s="8">
        <f>Tabla3[[#This Row],[Tiempo subida (seg)]]/60</f>
        <v>3.5</v>
      </c>
    </row>
    <row r="202" spans="1:9" x14ac:dyDescent="0.3">
      <c r="A202" s="24">
        <v>200</v>
      </c>
      <c r="B202" s="26">
        <f t="shared" si="15"/>
        <v>0.30595474537037004</v>
      </c>
      <c r="C202">
        <v>1.44</v>
      </c>
      <c r="D202" s="3">
        <f t="shared" si="17"/>
        <v>2.4E-2</v>
      </c>
      <c r="E202" s="2">
        <f t="shared" si="18"/>
        <v>0.30839097222222284</v>
      </c>
      <c r="F202" s="2">
        <f t="shared" si="16"/>
        <v>2.4362268518527963E-3</v>
      </c>
      <c r="G202">
        <v>1.65</v>
      </c>
      <c r="H202" s="7">
        <f t="shared" si="19"/>
        <v>210</v>
      </c>
      <c r="I202" s="8">
        <f>Tabla3[[#This Row],[Tiempo subida (seg)]]/60</f>
        <v>3.5</v>
      </c>
    </row>
    <row r="203" spans="1:9" x14ac:dyDescent="0.3">
      <c r="A203" s="24">
        <v>201</v>
      </c>
      <c r="B203" s="26">
        <f t="shared" si="15"/>
        <v>0.30597199074074038</v>
      </c>
      <c r="C203">
        <v>1.49</v>
      </c>
      <c r="D203" s="3">
        <f t="shared" si="17"/>
        <v>2.4833333333333332E-2</v>
      </c>
      <c r="E203" s="2">
        <f t="shared" si="18"/>
        <v>0.30841886574074134</v>
      </c>
      <c r="F203" s="2">
        <f t="shared" si="16"/>
        <v>2.4468750000009587E-3</v>
      </c>
      <c r="G203">
        <v>2.41</v>
      </c>
      <c r="H203" s="7">
        <f t="shared" si="19"/>
        <v>211</v>
      </c>
      <c r="I203" s="8">
        <f>Tabla3[[#This Row],[Tiempo subida (seg)]]/60</f>
        <v>3.5166666666666666</v>
      </c>
    </row>
    <row r="204" spans="1:9" x14ac:dyDescent="0.3">
      <c r="A204" s="24">
        <v>202</v>
      </c>
      <c r="B204" s="26">
        <f t="shared" si="15"/>
        <v>0.30597638888888851</v>
      </c>
      <c r="C204">
        <v>0.38</v>
      </c>
      <c r="D204" s="3">
        <f t="shared" si="17"/>
        <v>6.3333333333333332E-3</v>
      </c>
      <c r="E204" s="2">
        <f t="shared" si="18"/>
        <v>0.30843854166666729</v>
      </c>
      <c r="F204" s="2">
        <f t="shared" si="16"/>
        <v>2.4621527777787811E-3</v>
      </c>
      <c r="G204">
        <v>1.7</v>
      </c>
      <c r="H204" s="7">
        <f t="shared" si="19"/>
        <v>213</v>
      </c>
      <c r="I204" s="8">
        <f>Tabla3[[#This Row],[Tiempo subida (seg)]]/60</f>
        <v>3.55</v>
      </c>
    </row>
    <row r="205" spans="1:9" x14ac:dyDescent="0.3">
      <c r="A205" s="24">
        <v>203</v>
      </c>
      <c r="B205" s="26">
        <f t="shared" si="15"/>
        <v>0.30598402777777739</v>
      </c>
      <c r="C205">
        <v>0.66</v>
      </c>
      <c r="D205" s="3">
        <f t="shared" si="17"/>
        <v>1.1000000000000001E-2</v>
      </c>
      <c r="E205" s="2">
        <f t="shared" si="18"/>
        <v>0.3084660879629636</v>
      </c>
      <c r="F205" s="2">
        <f t="shared" si="16"/>
        <v>2.4820601851862079E-3</v>
      </c>
      <c r="G205">
        <v>2.38</v>
      </c>
      <c r="H205" s="7">
        <f t="shared" si="19"/>
        <v>214</v>
      </c>
      <c r="I205" s="8">
        <f>Tabla3[[#This Row],[Tiempo subida (seg)]]/60</f>
        <v>3.5666666666666669</v>
      </c>
    </row>
    <row r="206" spans="1:9" x14ac:dyDescent="0.3">
      <c r="A206" s="24">
        <v>204</v>
      </c>
      <c r="B206" s="26">
        <f t="shared" si="15"/>
        <v>0.30598680555555519</v>
      </c>
      <c r="C206">
        <v>0.24</v>
      </c>
      <c r="D206" s="3">
        <f t="shared" si="17"/>
        <v>4.0000000000000001E-3</v>
      </c>
      <c r="E206" s="2">
        <f t="shared" si="18"/>
        <v>0.30848310185185246</v>
      </c>
      <c r="F206" s="2">
        <f t="shared" si="16"/>
        <v>2.4962962962972735E-3</v>
      </c>
      <c r="G206">
        <v>1.47</v>
      </c>
      <c r="H206" s="7">
        <f t="shared" si="19"/>
        <v>216</v>
      </c>
      <c r="I206" s="8">
        <f>Tabla3[[#This Row],[Tiempo subida (seg)]]/60</f>
        <v>3.6</v>
      </c>
    </row>
    <row r="207" spans="1:9" x14ac:dyDescent="0.3">
      <c r="A207" s="24">
        <v>205</v>
      </c>
      <c r="B207" s="26">
        <f t="shared" si="15"/>
        <v>0.30599097222222188</v>
      </c>
      <c r="C207">
        <v>0.36</v>
      </c>
      <c r="D207" s="3">
        <f t="shared" si="17"/>
        <v>6.0000000000000001E-3</v>
      </c>
      <c r="E207" s="2">
        <f t="shared" si="18"/>
        <v>0.30850335648148208</v>
      </c>
      <c r="F207" s="2">
        <f t="shared" si="16"/>
        <v>2.512384259260203E-3</v>
      </c>
      <c r="G207">
        <v>1.75</v>
      </c>
      <c r="H207" s="7">
        <f t="shared" si="19"/>
        <v>217</v>
      </c>
      <c r="I207" s="8">
        <f>Tabla3[[#This Row],[Tiempo subida (seg)]]/60</f>
        <v>3.6166666666666667</v>
      </c>
    </row>
    <row r="208" spans="1:9" x14ac:dyDescent="0.3">
      <c r="A208" s="24">
        <v>206</v>
      </c>
      <c r="B208" s="26">
        <f t="shared" si="15"/>
        <v>0.30599513888888857</v>
      </c>
      <c r="C208">
        <v>0.36</v>
      </c>
      <c r="D208" s="3">
        <f t="shared" si="17"/>
        <v>6.0000000000000001E-3</v>
      </c>
      <c r="E208" s="2">
        <f t="shared" si="18"/>
        <v>0.30853113425925988</v>
      </c>
      <c r="F208" s="2">
        <f t="shared" si="16"/>
        <v>2.5359953703713023E-3</v>
      </c>
      <c r="G208">
        <v>2.4</v>
      </c>
      <c r="H208" s="7">
        <f t="shared" si="19"/>
        <v>219</v>
      </c>
      <c r="I208" s="8">
        <f>Tabla3[[#This Row],[Tiempo subida (seg)]]/60</f>
        <v>3.65</v>
      </c>
    </row>
    <row r="209" spans="1:9" x14ac:dyDescent="0.3">
      <c r="A209" s="24">
        <v>207</v>
      </c>
      <c r="B209" s="26">
        <f t="shared" si="15"/>
        <v>0.30604826388888856</v>
      </c>
      <c r="C209">
        <v>4.59</v>
      </c>
      <c r="D209" s="3">
        <f t="shared" si="17"/>
        <v>7.6499999999999999E-2</v>
      </c>
      <c r="E209" s="2">
        <f t="shared" si="18"/>
        <v>0.30855011574074137</v>
      </c>
      <c r="F209" s="2">
        <f t="shared" si="16"/>
        <v>2.5018518518528099E-3</v>
      </c>
      <c r="G209">
        <v>1.64</v>
      </c>
      <c r="H209" s="7">
        <f t="shared" si="19"/>
        <v>216</v>
      </c>
      <c r="I209" s="8">
        <f>Tabla3[[#This Row],[Tiempo subida (seg)]]/60</f>
        <v>3.6</v>
      </c>
    </row>
    <row r="210" spans="1:9" x14ac:dyDescent="0.3">
      <c r="A210" s="24">
        <v>208</v>
      </c>
      <c r="B210" s="26">
        <f t="shared" si="15"/>
        <v>0.3060872685185182</v>
      </c>
      <c r="C210">
        <v>3.37</v>
      </c>
      <c r="D210" s="3">
        <f t="shared" si="17"/>
        <v>5.616666666666667E-2</v>
      </c>
      <c r="E210" s="2">
        <f t="shared" si="18"/>
        <v>0.30857048611111176</v>
      </c>
      <c r="F210" s="2">
        <f t="shared" si="16"/>
        <v>2.4832175925935673E-3</v>
      </c>
      <c r="G210">
        <v>1.76</v>
      </c>
      <c r="H210" s="7">
        <f t="shared" si="19"/>
        <v>215</v>
      </c>
      <c r="I210" s="8">
        <f>Tabla3[[#This Row],[Tiempo subida (seg)]]/60</f>
        <v>3.5833333333333335</v>
      </c>
    </row>
    <row r="211" spans="1:9" x14ac:dyDescent="0.3">
      <c r="A211" s="24">
        <v>209</v>
      </c>
      <c r="B211" s="26">
        <f t="shared" si="15"/>
        <v>0.30609861111111081</v>
      </c>
      <c r="C211">
        <v>0.98</v>
      </c>
      <c r="D211" s="3">
        <f t="shared" si="17"/>
        <v>1.6333333333333332E-2</v>
      </c>
      <c r="E211" s="2">
        <f t="shared" si="18"/>
        <v>0.30859409722222286</v>
      </c>
      <c r="F211" s="2">
        <f t="shared" si="16"/>
        <v>2.4954861111120552E-3</v>
      </c>
      <c r="G211">
        <v>2.04</v>
      </c>
      <c r="H211" s="7">
        <f t="shared" si="19"/>
        <v>216</v>
      </c>
      <c r="I211" s="8">
        <f>Tabla3[[#This Row],[Tiempo subida (seg)]]/60</f>
        <v>3.6</v>
      </c>
    </row>
    <row r="212" spans="1:9" x14ac:dyDescent="0.3">
      <c r="A212" s="24">
        <v>210</v>
      </c>
      <c r="B212" s="26">
        <f t="shared" si="15"/>
        <v>0.3061031249999997</v>
      </c>
      <c r="C212">
        <v>0.39</v>
      </c>
      <c r="D212" s="3">
        <f t="shared" si="17"/>
        <v>6.5000000000000006E-3</v>
      </c>
      <c r="E212" s="2">
        <f t="shared" si="18"/>
        <v>0.30861076388888953</v>
      </c>
      <c r="F212" s="2">
        <f t="shared" si="16"/>
        <v>2.5076388888898293E-3</v>
      </c>
      <c r="G212">
        <v>1.44</v>
      </c>
      <c r="H212" s="7">
        <f t="shared" si="19"/>
        <v>217</v>
      </c>
      <c r="I212" s="8">
        <f>Tabla3[[#This Row],[Tiempo subida (seg)]]/60</f>
        <v>3.6166666666666667</v>
      </c>
    </row>
    <row r="213" spans="1:9" x14ac:dyDescent="0.3">
      <c r="A213" s="24">
        <v>211</v>
      </c>
      <c r="B213" s="26">
        <f t="shared" si="15"/>
        <v>0.30610729166666639</v>
      </c>
      <c r="C213">
        <v>0.36</v>
      </c>
      <c r="D213" s="3">
        <f t="shared" si="17"/>
        <v>6.0000000000000001E-3</v>
      </c>
      <c r="E213" s="2">
        <f t="shared" si="18"/>
        <v>0.30864120370370435</v>
      </c>
      <c r="F213" s="2">
        <f t="shared" si="16"/>
        <v>2.5339120370379553E-3</v>
      </c>
      <c r="G213">
        <v>2.63</v>
      </c>
      <c r="H213" s="7">
        <f t="shared" si="19"/>
        <v>219</v>
      </c>
      <c r="I213" s="8">
        <f>Tabla3[[#This Row],[Tiempo subida (seg)]]/60</f>
        <v>3.65</v>
      </c>
    </row>
    <row r="214" spans="1:9" x14ac:dyDescent="0.3">
      <c r="A214" s="24">
        <v>212</v>
      </c>
      <c r="B214" s="26">
        <f t="shared" si="15"/>
        <v>0.30611203703703677</v>
      </c>
      <c r="C214">
        <v>0.41</v>
      </c>
      <c r="D214" s="3">
        <f t="shared" si="17"/>
        <v>6.8333333333333328E-3</v>
      </c>
      <c r="E214" s="2">
        <f t="shared" si="18"/>
        <v>0.30865983796296359</v>
      </c>
      <c r="F214" s="2">
        <f t="shared" si="16"/>
        <v>2.5478009259268242E-3</v>
      </c>
      <c r="G214">
        <v>1.61</v>
      </c>
      <c r="H214" s="7">
        <f t="shared" si="19"/>
        <v>220</v>
      </c>
      <c r="I214" s="8">
        <f>Tabla3[[#This Row],[Tiempo subida (seg)]]/60</f>
        <v>3.6666666666666665</v>
      </c>
    </row>
    <row r="215" spans="1:9" x14ac:dyDescent="0.3">
      <c r="A215" s="24">
        <v>213</v>
      </c>
      <c r="B215" s="26">
        <f t="shared" si="15"/>
        <v>0.30611585648148121</v>
      </c>
      <c r="C215">
        <v>0.33</v>
      </c>
      <c r="D215" s="3">
        <f t="shared" si="17"/>
        <v>5.5000000000000005E-3</v>
      </c>
      <c r="E215" s="2">
        <f t="shared" si="18"/>
        <v>0.30869039351851912</v>
      </c>
      <c r="F215" s="2">
        <f t="shared" si="16"/>
        <v>2.5745370370379161E-3</v>
      </c>
      <c r="G215">
        <v>2.64</v>
      </c>
      <c r="H215" s="7">
        <f t="shared" si="19"/>
        <v>222</v>
      </c>
      <c r="I215" s="8">
        <f>Tabla3[[#This Row],[Tiempo subida (seg)]]/60</f>
        <v>3.7</v>
      </c>
    </row>
    <row r="216" spans="1:9" x14ac:dyDescent="0.3">
      <c r="A216" s="24">
        <v>214</v>
      </c>
      <c r="B216" s="26">
        <f t="shared" si="15"/>
        <v>0.30612083333333306</v>
      </c>
      <c r="C216">
        <v>0.43</v>
      </c>
      <c r="D216" s="3">
        <f t="shared" si="17"/>
        <v>7.1666666666666667E-3</v>
      </c>
      <c r="E216" s="2">
        <f t="shared" si="18"/>
        <v>0.30871539351851912</v>
      </c>
      <c r="F216" s="2">
        <f t="shared" si="16"/>
        <v>2.5945601851860567E-3</v>
      </c>
      <c r="G216">
        <v>2.16</v>
      </c>
      <c r="H216" s="7">
        <f t="shared" si="19"/>
        <v>224</v>
      </c>
      <c r="I216" s="8">
        <f>Tabla3[[#This Row],[Tiempo subida (seg)]]/60</f>
        <v>3.7333333333333334</v>
      </c>
    </row>
    <row r="217" spans="1:9" x14ac:dyDescent="0.3">
      <c r="A217" s="24">
        <v>215</v>
      </c>
      <c r="B217" s="26">
        <f t="shared" si="15"/>
        <v>0.30612534722222196</v>
      </c>
      <c r="C217">
        <v>0.39</v>
      </c>
      <c r="D217" s="3">
        <f t="shared" si="17"/>
        <v>6.5000000000000006E-3</v>
      </c>
      <c r="E217" s="2">
        <f t="shared" si="18"/>
        <v>0.30874178240740802</v>
      </c>
      <c r="F217" s="2">
        <f t="shared" si="16"/>
        <v>2.6164351851860612E-3</v>
      </c>
      <c r="G217">
        <v>2.2799999999999998</v>
      </c>
      <c r="H217" s="7">
        <f t="shared" si="19"/>
        <v>226</v>
      </c>
      <c r="I217" s="8">
        <f>Tabla3[[#This Row],[Tiempo subida (seg)]]/60</f>
        <v>3.7666666666666666</v>
      </c>
    </row>
    <row r="218" spans="1:9" x14ac:dyDescent="0.3">
      <c r="A218" s="24">
        <v>216</v>
      </c>
      <c r="B218" s="26">
        <f t="shared" si="15"/>
        <v>0.30613148148148123</v>
      </c>
      <c r="C218">
        <v>0.53</v>
      </c>
      <c r="D218" s="3">
        <f t="shared" si="17"/>
        <v>8.8333333333333337E-3</v>
      </c>
      <c r="E218" s="2">
        <f t="shared" si="18"/>
        <v>0.30877175925925987</v>
      </c>
      <c r="F218" s="2">
        <f t="shared" si="16"/>
        <v>2.6402777777786435E-3</v>
      </c>
      <c r="G218">
        <v>2.59</v>
      </c>
      <c r="H218" s="7">
        <f t="shared" si="19"/>
        <v>228</v>
      </c>
      <c r="I218" s="8">
        <f>Tabla3[[#This Row],[Tiempo subida (seg)]]/60</f>
        <v>3.8</v>
      </c>
    </row>
    <row r="219" spans="1:9" x14ac:dyDescent="0.3">
      <c r="A219" s="24">
        <v>217</v>
      </c>
      <c r="B219" s="26">
        <f t="shared" si="15"/>
        <v>0.30623217592592566</v>
      </c>
      <c r="C219">
        <v>8.6999999999999993</v>
      </c>
      <c r="D219" s="3">
        <f t="shared" si="17"/>
        <v>0.14499999999999999</v>
      </c>
      <c r="E219" s="2">
        <f t="shared" si="18"/>
        <v>0.30880462962963023</v>
      </c>
      <c r="F219" s="2">
        <f t="shared" si="16"/>
        <v>2.5724537037045692E-3</v>
      </c>
      <c r="G219">
        <v>2.84</v>
      </c>
      <c r="H219" s="7">
        <f t="shared" si="19"/>
        <v>222</v>
      </c>
      <c r="I219" s="8">
        <f>Tabla3[[#This Row],[Tiempo subida (seg)]]/60</f>
        <v>3.7</v>
      </c>
    </row>
    <row r="220" spans="1:9" x14ac:dyDescent="0.3">
      <c r="A220" s="24">
        <v>218</v>
      </c>
      <c r="B220" s="26">
        <f t="shared" si="15"/>
        <v>0.30623692129629604</v>
      </c>
      <c r="C220">
        <v>0.41</v>
      </c>
      <c r="D220" s="3">
        <f t="shared" si="17"/>
        <v>6.8333333333333328E-3</v>
      </c>
      <c r="E220" s="2">
        <f t="shared" si="18"/>
        <v>0.30883553240740802</v>
      </c>
      <c r="F220" s="2">
        <f t="shared" si="16"/>
        <v>2.5986111111119814E-3</v>
      </c>
      <c r="G220">
        <v>2.67</v>
      </c>
      <c r="H220" s="7">
        <f t="shared" si="19"/>
        <v>225</v>
      </c>
      <c r="I220" s="8">
        <f>Tabla3[[#This Row],[Tiempo subida (seg)]]/60</f>
        <v>3.75</v>
      </c>
    </row>
    <row r="221" spans="1:9" x14ac:dyDescent="0.3">
      <c r="A221" s="24">
        <v>219</v>
      </c>
      <c r="B221" s="26">
        <f t="shared" si="15"/>
        <v>0.3062418981481479</v>
      </c>
      <c r="C221">
        <v>0.43</v>
      </c>
      <c r="D221" s="3">
        <f t="shared" si="17"/>
        <v>7.1666666666666667E-3</v>
      </c>
      <c r="E221" s="2">
        <f t="shared" si="18"/>
        <v>0.30886331018518581</v>
      </c>
      <c r="F221" s="2">
        <f t="shared" si="16"/>
        <v>2.6214120370379179E-3</v>
      </c>
      <c r="G221">
        <v>2.4</v>
      </c>
      <c r="H221" s="7">
        <f t="shared" si="19"/>
        <v>226</v>
      </c>
      <c r="I221" s="8">
        <f>Tabla3[[#This Row],[Tiempo subida (seg)]]/60</f>
        <v>3.7666666666666666</v>
      </c>
    </row>
    <row r="222" spans="1:9" x14ac:dyDescent="0.3">
      <c r="A222" s="24">
        <v>220</v>
      </c>
      <c r="B222" s="26">
        <f t="shared" si="15"/>
        <v>0.306250347222222</v>
      </c>
      <c r="C222">
        <v>0.73</v>
      </c>
      <c r="D222" s="3">
        <f t="shared" si="17"/>
        <v>1.2166666666666666E-2</v>
      </c>
      <c r="E222" s="2">
        <f t="shared" si="18"/>
        <v>0.30888287037037099</v>
      </c>
      <c r="F222" s="2">
        <f t="shared" si="16"/>
        <v>2.6325231481489908E-3</v>
      </c>
      <c r="G222">
        <v>1.69</v>
      </c>
      <c r="H222" s="7">
        <f t="shared" si="19"/>
        <v>227</v>
      </c>
      <c r="I222" s="8">
        <f>Tabla3[[#This Row],[Tiempo subida (seg)]]/60</f>
        <v>3.7833333333333332</v>
      </c>
    </row>
    <row r="223" spans="1:9" x14ac:dyDescent="0.3">
      <c r="A223" s="24">
        <v>221</v>
      </c>
      <c r="B223" s="26">
        <f t="shared" si="15"/>
        <v>0.30625532407407385</v>
      </c>
      <c r="C223">
        <v>0.43</v>
      </c>
      <c r="D223" s="3">
        <f t="shared" si="17"/>
        <v>7.1666666666666667E-3</v>
      </c>
      <c r="E223" s="2">
        <f t="shared" si="18"/>
        <v>0.3089164351851858</v>
      </c>
      <c r="F223" s="2">
        <f t="shared" si="16"/>
        <v>2.6611111111119468E-3</v>
      </c>
      <c r="G223">
        <v>2.9</v>
      </c>
      <c r="H223" s="7">
        <f t="shared" si="19"/>
        <v>230</v>
      </c>
      <c r="I223" s="8">
        <f>Tabla3[[#This Row],[Tiempo subida (seg)]]/60</f>
        <v>3.8333333333333335</v>
      </c>
    </row>
    <row r="224" spans="1:9" x14ac:dyDescent="0.3">
      <c r="A224" s="24">
        <v>222</v>
      </c>
      <c r="B224" s="26">
        <f t="shared" si="15"/>
        <v>0.30627245370370348</v>
      </c>
      <c r="C224">
        <v>1.48</v>
      </c>
      <c r="D224" s="3">
        <f t="shared" si="17"/>
        <v>2.4666666666666667E-2</v>
      </c>
      <c r="E224" s="2">
        <f t="shared" si="18"/>
        <v>0.30894699074074133</v>
      </c>
      <c r="F224" s="2">
        <f t="shared" si="16"/>
        <v>2.6745370370378496E-3</v>
      </c>
      <c r="G224">
        <v>2.64</v>
      </c>
      <c r="H224" s="7">
        <f t="shared" si="19"/>
        <v>231</v>
      </c>
      <c r="I224" s="8">
        <f>Tabla3[[#This Row],[Tiempo subida (seg)]]/60</f>
        <v>3.85</v>
      </c>
    </row>
    <row r="225" spans="1:9" x14ac:dyDescent="0.3">
      <c r="A225" s="24">
        <v>223</v>
      </c>
      <c r="B225" s="26">
        <f t="shared" si="15"/>
        <v>0.3062870370370368</v>
      </c>
      <c r="C225">
        <v>1.26</v>
      </c>
      <c r="D225" s="3">
        <f t="shared" si="17"/>
        <v>2.1000000000000001E-2</v>
      </c>
      <c r="E225" s="2">
        <f t="shared" si="18"/>
        <v>0.30897013888888947</v>
      </c>
      <c r="F225" s="2">
        <f t="shared" si="16"/>
        <v>2.683101851852665E-3</v>
      </c>
      <c r="G225">
        <v>2</v>
      </c>
      <c r="H225" s="7">
        <f t="shared" si="19"/>
        <v>232</v>
      </c>
      <c r="I225" s="8">
        <f>Tabla3[[#This Row],[Tiempo subida (seg)]]/60</f>
        <v>3.8666666666666667</v>
      </c>
    </row>
    <row r="226" spans="1:9" x14ac:dyDescent="0.3">
      <c r="A226" s="24">
        <v>224</v>
      </c>
      <c r="B226" s="26">
        <f t="shared" ref="B226:B289" si="20">B225+C226/86400</f>
        <v>0.30629409722222201</v>
      </c>
      <c r="C226">
        <v>0.61</v>
      </c>
      <c r="D226" s="3">
        <f t="shared" si="17"/>
        <v>1.0166666666666666E-2</v>
      </c>
      <c r="E226" s="2">
        <f t="shared" si="18"/>
        <v>0.30900567129629686</v>
      </c>
      <c r="F226" s="2">
        <f t="shared" si="16"/>
        <v>2.7115740740748517E-3</v>
      </c>
      <c r="G226">
        <v>3.07</v>
      </c>
      <c r="H226" s="7">
        <f t="shared" si="19"/>
        <v>234</v>
      </c>
      <c r="I226" s="8">
        <f>Tabla3[[#This Row],[Tiempo subida (seg)]]/60</f>
        <v>3.9</v>
      </c>
    </row>
    <row r="227" spans="1:9" x14ac:dyDescent="0.3">
      <c r="A227" s="24">
        <v>225</v>
      </c>
      <c r="B227" s="26">
        <f t="shared" si="20"/>
        <v>0.30631423611111092</v>
      </c>
      <c r="C227">
        <v>1.74</v>
      </c>
      <c r="D227" s="3">
        <f t="shared" si="17"/>
        <v>2.9000000000000001E-2</v>
      </c>
      <c r="E227" s="2">
        <f t="shared" si="18"/>
        <v>0.30903402777777833</v>
      </c>
      <c r="F227" s="2">
        <f t="shared" si="16"/>
        <v>2.7197916666674149E-3</v>
      </c>
      <c r="G227">
        <v>2.4500000000000002</v>
      </c>
      <c r="H227" s="7">
        <f t="shared" si="19"/>
        <v>235</v>
      </c>
      <c r="I227" s="8">
        <f>Tabla3[[#This Row],[Tiempo subida (seg)]]/60</f>
        <v>3.9166666666666665</v>
      </c>
    </row>
    <row r="228" spans="1:9" x14ac:dyDescent="0.3">
      <c r="A228" s="24">
        <v>226</v>
      </c>
      <c r="B228" s="26">
        <f t="shared" si="20"/>
        <v>0.30636967592592573</v>
      </c>
      <c r="C228">
        <v>4.79</v>
      </c>
      <c r="D228" s="3">
        <f t="shared" si="17"/>
        <v>7.9833333333333339E-2</v>
      </c>
      <c r="E228" s="2">
        <f t="shared" si="18"/>
        <v>0.30906747685185243</v>
      </c>
      <c r="F228" s="2">
        <f t="shared" si="16"/>
        <v>2.6978009259266966E-3</v>
      </c>
      <c r="G228">
        <v>2.89</v>
      </c>
      <c r="H228" s="7">
        <f t="shared" si="19"/>
        <v>233</v>
      </c>
      <c r="I228" s="8">
        <f>Tabla3[[#This Row],[Tiempo subida (seg)]]/60</f>
        <v>3.8833333333333333</v>
      </c>
    </row>
    <row r="229" spans="1:9" x14ac:dyDescent="0.3">
      <c r="A229" s="24">
        <v>227</v>
      </c>
      <c r="B229" s="26">
        <f t="shared" si="20"/>
        <v>0.30649178240740721</v>
      </c>
      <c r="C229">
        <v>10.55</v>
      </c>
      <c r="D229" s="3">
        <f t="shared" si="17"/>
        <v>0.17583333333333334</v>
      </c>
      <c r="E229" s="2">
        <f t="shared" si="18"/>
        <v>0.30908819444444502</v>
      </c>
      <c r="F229" s="2">
        <f t="shared" si="16"/>
        <v>2.5964120370378097E-3</v>
      </c>
      <c r="G229">
        <v>1.79</v>
      </c>
      <c r="H229" s="7">
        <f t="shared" si="19"/>
        <v>224</v>
      </c>
      <c r="I229" s="8">
        <f>Tabla3[[#This Row],[Tiempo subida (seg)]]/60</f>
        <v>3.7333333333333334</v>
      </c>
    </row>
    <row r="230" spans="1:9" x14ac:dyDescent="0.3">
      <c r="A230" s="24">
        <v>228</v>
      </c>
      <c r="B230" s="26">
        <f t="shared" si="20"/>
        <v>0.30649456018518501</v>
      </c>
      <c r="C230">
        <v>0.24</v>
      </c>
      <c r="D230" s="3">
        <f t="shared" si="17"/>
        <v>4.0000000000000001E-3</v>
      </c>
      <c r="E230" s="2">
        <f t="shared" si="18"/>
        <v>0.3091180555555561</v>
      </c>
      <c r="F230" s="2">
        <f t="shared" si="16"/>
        <v>2.6234953703710984E-3</v>
      </c>
      <c r="G230">
        <v>2.58</v>
      </c>
      <c r="H230" s="7">
        <f t="shared" si="19"/>
        <v>227</v>
      </c>
      <c r="I230" s="8">
        <f>Tabla3[[#This Row],[Tiempo subida (seg)]]/60</f>
        <v>3.7833333333333332</v>
      </c>
    </row>
    <row r="231" spans="1:9" x14ac:dyDescent="0.3">
      <c r="A231" s="24">
        <v>229</v>
      </c>
      <c r="B231" s="26">
        <f t="shared" si="20"/>
        <v>0.30664479166666647</v>
      </c>
      <c r="C231">
        <v>12.98</v>
      </c>
      <c r="D231" s="3">
        <f t="shared" si="17"/>
        <v>0.21633333333333335</v>
      </c>
      <c r="E231" s="2">
        <f t="shared" si="18"/>
        <v>0.30913807870370424</v>
      </c>
      <c r="F231" s="2">
        <f t="shared" si="16"/>
        <v>2.4932870370377724E-3</v>
      </c>
      <c r="G231">
        <v>1.73</v>
      </c>
      <c r="H231" s="7">
        <f t="shared" si="19"/>
        <v>215</v>
      </c>
      <c r="I231" s="8">
        <f>Tabla3[[#This Row],[Tiempo subida (seg)]]/60</f>
        <v>3.5833333333333335</v>
      </c>
    </row>
    <row r="232" spans="1:9" x14ac:dyDescent="0.3">
      <c r="A232" s="24">
        <v>230</v>
      </c>
      <c r="B232" s="26">
        <f t="shared" si="20"/>
        <v>0.30664895833333317</v>
      </c>
      <c r="C232">
        <v>0.36</v>
      </c>
      <c r="D232" s="3">
        <f t="shared" si="17"/>
        <v>6.0000000000000001E-3</v>
      </c>
      <c r="E232" s="2">
        <f t="shared" si="18"/>
        <v>0.3091677083333339</v>
      </c>
      <c r="F232" s="2">
        <f t="shared" si="16"/>
        <v>2.5187500000007357E-3</v>
      </c>
      <c r="G232">
        <v>2.56</v>
      </c>
      <c r="H232" s="7">
        <f t="shared" si="19"/>
        <v>218</v>
      </c>
      <c r="I232" s="8">
        <f>Tabla3[[#This Row],[Tiempo subida (seg)]]/60</f>
        <v>3.6333333333333333</v>
      </c>
    </row>
    <row r="233" spans="1:9" x14ac:dyDescent="0.3">
      <c r="A233" s="24">
        <v>231</v>
      </c>
      <c r="B233" s="26">
        <f t="shared" si="20"/>
        <v>0.30669189814814796</v>
      </c>
      <c r="C233">
        <v>3.71</v>
      </c>
      <c r="D233" s="3">
        <f t="shared" si="17"/>
        <v>6.183333333333333E-2</v>
      </c>
      <c r="E233" s="2">
        <f t="shared" si="18"/>
        <v>0.30920925925925985</v>
      </c>
      <c r="F233" s="2">
        <f t="shared" si="16"/>
        <v>2.5173611111118932E-3</v>
      </c>
      <c r="G233">
        <v>3.59</v>
      </c>
      <c r="H233" s="7">
        <f t="shared" si="19"/>
        <v>218</v>
      </c>
      <c r="I233" s="8">
        <f>Tabla3[[#This Row],[Tiempo subida (seg)]]/60</f>
        <v>3.6333333333333333</v>
      </c>
    </row>
    <row r="234" spans="1:9" x14ac:dyDescent="0.3">
      <c r="A234" s="24">
        <v>232</v>
      </c>
      <c r="B234" s="26">
        <f t="shared" si="20"/>
        <v>0.30674594907407388</v>
      </c>
      <c r="C234">
        <v>4.67</v>
      </c>
      <c r="D234" s="3">
        <f t="shared" si="17"/>
        <v>7.7833333333333338E-2</v>
      </c>
      <c r="E234" s="2">
        <f t="shared" si="18"/>
        <v>0.30923611111111171</v>
      </c>
      <c r="F234" s="2">
        <f t="shared" si="16"/>
        <v>2.4901620370378352E-3</v>
      </c>
      <c r="G234">
        <v>2.3199999999999998</v>
      </c>
      <c r="H234" s="7">
        <f t="shared" si="19"/>
        <v>215</v>
      </c>
      <c r="I234" s="8">
        <f>Tabla3[[#This Row],[Tiempo subida (seg)]]/60</f>
        <v>3.5833333333333335</v>
      </c>
    </row>
    <row r="235" spans="1:9" x14ac:dyDescent="0.3">
      <c r="A235" s="24">
        <v>233</v>
      </c>
      <c r="B235" s="26">
        <f t="shared" si="20"/>
        <v>0.30712708333333316</v>
      </c>
      <c r="C235">
        <v>32.93</v>
      </c>
      <c r="D235" s="3">
        <f t="shared" si="17"/>
        <v>0.54883333333333328</v>
      </c>
      <c r="E235" s="2">
        <f t="shared" si="18"/>
        <v>0.30926018518518578</v>
      </c>
      <c r="F235" s="2">
        <f t="shared" si="16"/>
        <v>2.1331018518526146E-3</v>
      </c>
      <c r="G235">
        <v>2.08</v>
      </c>
      <c r="H235" s="7">
        <f t="shared" si="19"/>
        <v>184</v>
      </c>
      <c r="I235" s="8">
        <f>Tabla3[[#This Row],[Tiempo subida (seg)]]/60</f>
        <v>3.0666666666666669</v>
      </c>
    </row>
    <row r="236" spans="1:9" x14ac:dyDescent="0.3">
      <c r="A236" s="24">
        <v>234</v>
      </c>
      <c r="B236" s="26">
        <f t="shared" si="20"/>
        <v>0.30722893518518501</v>
      </c>
      <c r="C236">
        <v>8.8000000000000007</v>
      </c>
      <c r="D236" s="3">
        <f t="shared" si="17"/>
        <v>0.14666666666666667</v>
      </c>
      <c r="E236" s="2">
        <f t="shared" si="18"/>
        <v>0.30928518518518577</v>
      </c>
      <c r="F236" s="2">
        <f t="shared" si="16"/>
        <v>2.0562500000007589E-3</v>
      </c>
      <c r="G236">
        <v>2.16</v>
      </c>
      <c r="H236" s="7">
        <f t="shared" si="19"/>
        <v>178</v>
      </c>
      <c r="I236" s="8">
        <f>Tabla3[[#This Row],[Tiempo subida (seg)]]/60</f>
        <v>2.9666666666666668</v>
      </c>
    </row>
    <row r="237" spans="1:9" x14ac:dyDescent="0.3">
      <c r="A237" s="24">
        <v>235</v>
      </c>
      <c r="B237" s="26">
        <f t="shared" si="20"/>
        <v>0.30735810185185169</v>
      </c>
      <c r="C237">
        <v>11.16</v>
      </c>
      <c r="D237" s="3">
        <f t="shared" si="17"/>
        <v>0.186</v>
      </c>
      <c r="E237" s="2">
        <f t="shared" si="18"/>
        <v>0.30930601851851913</v>
      </c>
      <c r="F237" s="2">
        <f t="shared" si="16"/>
        <v>1.9479166666674375E-3</v>
      </c>
      <c r="G237">
        <v>1.8</v>
      </c>
      <c r="H237" s="7">
        <f t="shared" si="19"/>
        <v>168</v>
      </c>
      <c r="I237" s="8">
        <f>Tabla3[[#This Row],[Tiempo subida (seg)]]/60</f>
        <v>2.8</v>
      </c>
    </row>
    <row r="238" spans="1:9" x14ac:dyDescent="0.3">
      <c r="A238" s="24">
        <v>236</v>
      </c>
      <c r="B238" s="26">
        <f t="shared" si="20"/>
        <v>0.30754467592592577</v>
      </c>
      <c r="C238">
        <v>16.12</v>
      </c>
      <c r="D238" s="3">
        <f>C238/60</f>
        <v>0.26866666666666666</v>
      </c>
      <c r="E238" s="2">
        <f t="shared" si="18"/>
        <v>0.3093269675925932</v>
      </c>
      <c r="F238" s="2">
        <f t="shared" si="16"/>
        <v>1.7822916666674349E-3</v>
      </c>
      <c r="G238">
        <v>1.81</v>
      </c>
      <c r="H238" s="7">
        <f t="shared" si="19"/>
        <v>154</v>
      </c>
      <c r="I238" s="8">
        <f>Tabla3[[#This Row],[Tiempo subida (seg)]]/60</f>
        <v>2.5666666666666669</v>
      </c>
    </row>
    <row r="239" spans="1:9" x14ac:dyDescent="0.3">
      <c r="A239" s="24">
        <v>237</v>
      </c>
      <c r="B239" s="26">
        <f t="shared" si="20"/>
        <v>0.30766539351851835</v>
      </c>
      <c r="C239">
        <v>10.43</v>
      </c>
      <c r="D239" s="3">
        <f t="shared" si="17"/>
        <v>0.17383333333333334</v>
      </c>
      <c r="E239" s="2">
        <f t="shared" si="18"/>
        <v>0.30934965277777837</v>
      </c>
      <c r="F239" s="2">
        <f t="shared" si="16"/>
        <v>1.6842592592600236E-3</v>
      </c>
      <c r="G239">
        <v>1.96</v>
      </c>
      <c r="H239" s="7">
        <f t="shared" si="19"/>
        <v>146</v>
      </c>
      <c r="I239" s="8">
        <f>Tabla3[[#This Row],[Tiempo subida (seg)]]/60</f>
        <v>2.4333333333333331</v>
      </c>
    </row>
    <row r="240" spans="1:9" x14ac:dyDescent="0.3">
      <c r="A240" s="24">
        <v>238</v>
      </c>
      <c r="B240" s="26">
        <f t="shared" si="20"/>
        <v>0.30778703703703686</v>
      </c>
      <c r="C240">
        <v>10.51</v>
      </c>
      <c r="D240" s="3">
        <f t="shared" si="17"/>
        <v>0.17516666666666666</v>
      </c>
      <c r="E240" s="2">
        <f t="shared" si="18"/>
        <v>0.30938379629629686</v>
      </c>
      <c r="F240" s="2">
        <f t="shared" si="16"/>
        <v>1.5967592592600055E-3</v>
      </c>
      <c r="G240">
        <v>2.95</v>
      </c>
      <c r="H240" s="7">
        <f t="shared" si="19"/>
        <v>138</v>
      </c>
      <c r="I240" s="8">
        <f>Tabla3[[#This Row],[Tiempo subida (seg)]]/60</f>
        <v>2.2999999999999998</v>
      </c>
    </row>
    <row r="241" spans="1:10" x14ac:dyDescent="0.3">
      <c r="A241" s="24">
        <v>239</v>
      </c>
      <c r="B241" s="26">
        <f t="shared" si="20"/>
        <v>0.30798206018518498</v>
      </c>
      <c r="C241">
        <v>16.850000000000001</v>
      </c>
      <c r="D241" s="3">
        <f t="shared" si="17"/>
        <v>0.28083333333333338</v>
      </c>
      <c r="E241" s="2">
        <f t="shared" si="18"/>
        <v>0.30940983796296351</v>
      </c>
      <c r="F241" s="2">
        <f t="shared" si="16"/>
        <v>1.4277777777785272E-3</v>
      </c>
      <c r="G241">
        <v>2.25</v>
      </c>
      <c r="H241" s="7">
        <f t="shared" si="19"/>
        <v>123</v>
      </c>
      <c r="I241" s="8">
        <f>Tabla3[[#This Row],[Tiempo subida (seg)]]/60</f>
        <v>2.0499999999999998</v>
      </c>
    </row>
    <row r="242" spans="1:10" x14ac:dyDescent="0.3">
      <c r="A242" s="24">
        <v>240</v>
      </c>
      <c r="B242" s="26">
        <f t="shared" si="20"/>
        <v>0.30804513888888868</v>
      </c>
      <c r="C242">
        <v>5.45</v>
      </c>
      <c r="D242" s="3">
        <f t="shared" si="17"/>
        <v>9.0833333333333335E-2</v>
      </c>
      <c r="E242" s="15">
        <f t="shared" si="18"/>
        <v>0.30942800925925978</v>
      </c>
      <c r="F242" s="15">
        <f t="shared" si="16"/>
        <v>1.3828703703711032E-3</v>
      </c>
      <c r="G242" s="14">
        <v>1.57</v>
      </c>
      <c r="H242" s="16">
        <f t="shared" si="19"/>
        <v>119</v>
      </c>
      <c r="I242" s="18">
        <f>Tabla3[[#This Row],[Tiempo subida (seg)]]/60</f>
        <v>1.9833333333333334</v>
      </c>
      <c r="J242">
        <v>4</v>
      </c>
    </row>
    <row r="243" spans="1:10" x14ac:dyDescent="0.3">
      <c r="A243" s="24">
        <v>241</v>
      </c>
      <c r="B243" s="26">
        <f t="shared" si="20"/>
        <v>0.3081153935185183</v>
      </c>
      <c r="C243">
        <v>6.07</v>
      </c>
      <c r="D243" s="3">
        <f t="shared" si="17"/>
        <v>0.10116666666666667</v>
      </c>
      <c r="E243" s="4">
        <f t="shared" si="18"/>
        <v>0.30973333333333386</v>
      </c>
      <c r="F243" s="4">
        <f t="shared" si="16"/>
        <v>1.617939814815561E-3</v>
      </c>
      <c r="G243" s="6">
        <v>26.38</v>
      </c>
      <c r="H243" s="9">
        <f t="shared" si="19"/>
        <v>140</v>
      </c>
      <c r="I243" s="17">
        <f>Tabla3[[#This Row],[Tiempo subida (seg)]]/60</f>
        <v>2.3333333333333335</v>
      </c>
    </row>
    <row r="244" spans="1:10" x14ac:dyDescent="0.3">
      <c r="A244" s="24">
        <v>242</v>
      </c>
      <c r="B244" s="26">
        <f t="shared" si="20"/>
        <v>0.30816562499999978</v>
      </c>
      <c r="C244">
        <v>4.34</v>
      </c>
      <c r="D244" s="3">
        <f t="shared" si="17"/>
        <v>7.2333333333333333E-2</v>
      </c>
      <c r="E244" s="2">
        <f t="shared" si="18"/>
        <v>0.3097431712962968</v>
      </c>
      <c r="F244" s="2">
        <f t="shared" si="16"/>
        <v>1.5775462962970277E-3</v>
      </c>
      <c r="G244">
        <v>0.85</v>
      </c>
      <c r="H244" s="7">
        <f t="shared" si="19"/>
        <v>136</v>
      </c>
      <c r="I244" s="8">
        <f>Tabla3[[#This Row],[Tiempo subida (seg)]]/60</f>
        <v>2.2666666666666666</v>
      </c>
    </row>
    <row r="245" spans="1:10" x14ac:dyDescent="0.3">
      <c r="A245" s="24">
        <v>243</v>
      </c>
      <c r="B245" s="26">
        <f t="shared" si="20"/>
        <v>0.30817326388888866</v>
      </c>
      <c r="C245">
        <v>0.66</v>
      </c>
      <c r="D245" s="3">
        <f t="shared" si="17"/>
        <v>1.1000000000000001E-2</v>
      </c>
      <c r="E245" s="2">
        <f t="shared" si="18"/>
        <v>0.30975636574074122</v>
      </c>
      <c r="F245" s="2">
        <f t="shared" si="16"/>
        <v>1.5831018518525641E-3</v>
      </c>
      <c r="G245">
        <v>1.1399999999999999</v>
      </c>
      <c r="H245" s="7">
        <f t="shared" si="19"/>
        <v>137</v>
      </c>
      <c r="I245" s="8">
        <f>Tabla3[[#This Row],[Tiempo subida (seg)]]/60</f>
        <v>2.2833333333333332</v>
      </c>
    </row>
    <row r="246" spans="1:10" x14ac:dyDescent="0.3">
      <c r="A246" s="24">
        <v>244</v>
      </c>
      <c r="B246" s="26">
        <f t="shared" si="20"/>
        <v>0.30818032407407386</v>
      </c>
      <c r="C246">
        <v>0.61</v>
      </c>
      <c r="D246" s="3">
        <f t="shared" si="17"/>
        <v>1.0166666666666666E-2</v>
      </c>
      <c r="E246" s="2">
        <f t="shared" si="18"/>
        <v>0.30977673611111162</v>
      </c>
      <c r="F246" s="2">
        <f t="shared" si="16"/>
        <v>1.5964120370377533E-3</v>
      </c>
      <c r="G246">
        <v>1.76</v>
      </c>
      <c r="H246" s="7">
        <f t="shared" si="19"/>
        <v>138</v>
      </c>
      <c r="I246" s="8">
        <f>Tabla3[[#This Row],[Tiempo subida (seg)]]/60</f>
        <v>2.2999999999999998</v>
      </c>
    </row>
    <row r="247" spans="1:10" x14ac:dyDescent="0.3">
      <c r="A247" s="24">
        <v>245</v>
      </c>
      <c r="B247" s="26">
        <f t="shared" si="20"/>
        <v>0.30822210648148129</v>
      </c>
      <c r="C247">
        <v>3.61</v>
      </c>
      <c r="D247" s="3">
        <f t="shared" si="17"/>
        <v>6.0166666666666667E-2</v>
      </c>
      <c r="E247" s="2">
        <f t="shared" si="18"/>
        <v>0.30979305555555608</v>
      </c>
      <c r="F247" s="2">
        <f t="shared" si="16"/>
        <v>1.57094907407479E-3</v>
      </c>
      <c r="G247">
        <v>1.41</v>
      </c>
      <c r="H247" s="7">
        <f t="shared" si="19"/>
        <v>136</v>
      </c>
      <c r="I247" s="8">
        <f>Tabla3[[#This Row],[Tiempo subida (seg)]]/60</f>
        <v>2.2666666666666666</v>
      </c>
    </row>
    <row r="248" spans="1:10" x14ac:dyDescent="0.3">
      <c r="A248" s="24">
        <v>246</v>
      </c>
      <c r="B248" s="26">
        <f t="shared" si="20"/>
        <v>0.308235185185185</v>
      </c>
      <c r="C248">
        <v>1.1299999999999999</v>
      </c>
      <c r="D248" s="3">
        <f t="shared" si="17"/>
        <v>1.883333333333333E-2</v>
      </c>
      <c r="E248" s="2">
        <f t="shared" si="18"/>
        <v>0.30980659722222276</v>
      </c>
      <c r="F248" s="2">
        <f t="shared" si="16"/>
        <v>1.571412037037756E-3</v>
      </c>
      <c r="G248">
        <v>1.17</v>
      </c>
      <c r="H248" s="7">
        <f t="shared" si="19"/>
        <v>136</v>
      </c>
      <c r="I248" s="8">
        <f>Tabla3[[#This Row],[Tiempo subida (seg)]]/60</f>
        <v>2.2666666666666666</v>
      </c>
    </row>
    <row r="249" spans="1:10" x14ac:dyDescent="0.3">
      <c r="A249" s="24">
        <v>247</v>
      </c>
      <c r="B249" s="26">
        <f t="shared" si="20"/>
        <v>0.30826307870370351</v>
      </c>
      <c r="C249">
        <v>2.41</v>
      </c>
      <c r="D249" s="3">
        <f t="shared" si="17"/>
        <v>4.016666666666667E-2</v>
      </c>
      <c r="E249" s="2">
        <f t="shared" si="18"/>
        <v>0.30985254629629683</v>
      </c>
      <c r="F249" s="2">
        <f t="shared" si="16"/>
        <v>1.5894675925933188E-3</v>
      </c>
      <c r="G249">
        <v>3.97</v>
      </c>
      <c r="H249" s="7">
        <f t="shared" si="19"/>
        <v>137</v>
      </c>
      <c r="I249" s="8">
        <f>Tabla3[[#This Row],[Tiempo subida (seg)]]/60</f>
        <v>2.2833333333333332</v>
      </c>
    </row>
    <row r="250" spans="1:10" x14ac:dyDescent="0.3">
      <c r="A250" s="24">
        <v>248</v>
      </c>
      <c r="B250" s="26">
        <f t="shared" si="20"/>
        <v>0.30826921296296278</v>
      </c>
      <c r="C250">
        <v>0.53</v>
      </c>
      <c r="D250" s="3">
        <f t="shared" si="17"/>
        <v>8.8333333333333337E-3</v>
      </c>
      <c r="E250" s="2">
        <f t="shared" si="18"/>
        <v>0.30987141203703755</v>
      </c>
      <c r="F250" s="2">
        <f t="shared" si="16"/>
        <v>1.6021990740747727E-3</v>
      </c>
      <c r="G250">
        <v>1.63</v>
      </c>
      <c r="H250" s="7">
        <f t="shared" si="19"/>
        <v>138</v>
      </c>
      <c r="I250" s="8">
        <f>Tabla3[[#This Row],[Tiempo subida (seg)]]/60</f>
        <v>2.2999999999999998</v>
      </c>
    </row>
    <row r="251" spans="1:10" x14ac:dyDescent="0.3">
      <c r="A251" s="24">
        <v>249</v>
      </c>
      <c r="B251" s="26">
        <f t="shared" si="20"/>
        <v>0.30831793981481465</v>
      </c>
      <c r="C251">
        <v>4.21</v>
      </c>
      <c r="D251" s="3">
        <f t="shared" si="17"/>
        <v>7.0166666666666669E-2</v>
      </c>
      <c r="E251" s="2">
        <f t="shared" si="18"/>
        <v>0.30988993055555608</v>
      </c>
      <c r="F251" s="2">
        <f t="shared" si="16"/>
        <v>1.5719907407414357E-3</v>
      </c>
      <c r="G251">
        <v>1.6</v>
      </c>
      <c r="H251" s="7">
        <f t="shared" si="19"/>
        <v>136</v>
      </c>
      <c r="I251" s="8">
        <f>Tabla3[[#This Row],[Tiempo subida (seg)]]/60</f>
        <v>2.2666666666666666</v>
      </c>
    </row>
    <row r="252" spans="1:10" x14ac:dyDescent="0.3">
      <c r="A252" s="24">
        <v>250</v>
      </c>
      <c r="B252" s="26">
        <f t="shared" si="20"/>
        <v>0.30834768518518502</v>
      </c>
      <c r="C252">
        <v>2.57</v>
      </c>
      <c r="D252" s="3">
        <f t="shared" si="17"/>
        <v>4.2833333333333327E-2</v>
      </c>
      <c r="E252" s="2">
        <f t="shared" si="18"/>
        <v>0.30990706018518571</v>
      </c>
      <c r="F252" s="2">
        <f t="shared" si="16"/>
        <v>1.5593750000006956E-3</v>
      </c>
      <c r="G252">
        <v>1.48</v>
      </c>
      <c r="H252" s="7">
        <f t="shared" si="19"/>
        <v>135</v>
      </c>
      <c r="I252" s="8">
        <f>Tabla3[[#This Row],[Tiempo subida (seg)]]/60</f>
        <v>2.25</v>
      </c>
    </row>
    <row r="253" spans="1:10" x14ac:dyDescent="0.3">
      <c r="A253" s="24">
        <v>251</v>
      </c>
      <c r="B253" s="26">
        <f t="shared" si="20"/>
        <v>0.30839861111111094</v>
      </c>
      <c r="C253">
        <v>4.4000000000000004</v>
      </c>
      <c r="D253" s="3">
        <f t="shared" si="17"/>
        <v>7.3333333333333334E-2</v>
      </c>
      <c r="E253" s="2">
        <f t="shared" si="18"/>
        <v>0.30994861111111166</v>
      </c>
      <c r="F253" s="2">
        <f t="shared" si="16"/>
        <v>1.5500000000007175E-3</v>
      </c>
      <c r="G253">
        <v>3.59</v>
      </c>
      <c r="H253" s="7">
        <f t="shared" si="19"/>
        <v>134</v>
      </c>
      <c r="I253" s="8">
        <f>Tabla3[[#This Row],[Tiempo subida (seg)]]/60</f>
        <v>2.2333333333333334</v>
      </c>
    </row>
    <row r="254" spans="1:10" x14ac:dyDescent="0.3">
      <c r="A254" s="24">
        <v>252</v>
      </c>
      <c r="B254" s="26">
        <f t="shared" si="20"/>
        <v>0.30842222222222204</v>
      </c>
      <c r="C254">
        <v>2.04</v>
      </c>
      <c r="D254" s="3">
        <f t="shared" si="17"/>
        <v>3.4000000000000002E-2</v>
      </c>
      <c r="E254" s="2">
        <f t="shared" si="18"/>
        <v>0.30997106481481534</v>
      </c>
      <c r="F254" s="2">
        <f t="shared" si="16"/>
        <v>1.5488425925933025E-3</v>
      </c>
      <c r="G254">
        <v>1.94</v>
      </c>
      <c r="H254" s="7">
        <f t="shared" si="19"/>
        <v>134</v>
      </c>
      <c r="I254" s="8">
        <f>Tabla3[[#This Row],[Tiempo subida (seg)]]/60</f>
        <v>2.2333333333333334</v>
      </c>
    </row>
    <row r="255" spans="1:10" x14ac:dyDescent="0.3">
      <c r="A255" s="24">
        <v>253</v>
      </c>
      <c r="B255" s="26">
        <f t="shared" si="20"/>
        <v>0.30843194444444427</v>
      </c>
      <c r="C255">
        <v>0.84</v>
      </c>
      <c r="D255" s="3">
        <f t="shared" si="17"/>
        <v>1.4E-2</v>
      </c>
      <c r="E255" s="2">
        <f t="shared" si="18"/>
        <v>0.30999340277777832</v>
      </c>
      <c r="F255" s="2">
        <f t="shared" si="16"/>
        <v>1.5614583333340426E-3</v>
      </c>
      <c r="G255">
        <v>1.93</v>
      </c>
      <c r="H255" s="7">
        <f t="shared" si="19"/>
        <v>135</v>
      </c>
      <c r="I255" s="8">
        <f>Tabla3[[#This Row],[Tiempo subida (seg)]]/60</f>
        <v>2.25</v>
      </c>
    </row>
    <row r="256" spans="1:10" x14ac:dyDescent="0.3">
      <c r="A256" s="24">
        <v>254</v>
      </c>
      <c r="B256" s="26">
        <f t="shared" si="20"/>
        <v>0.3084430555555554</v>
      </c>
      <c r="C256">
        <v>0.96</v>
      </c>
      <c r="D256" s="3">
        <f t="shared" si="17"/>
        <v>1.6E-2</v>
      </c>
      <c r="E256" s="2">
        <f t="shared" si="18"/>
        <v>0.31001400462963019</v>
      </c>
      <c r="F256" s="2">
        <f t="shared" si="16"/>
        <v>1.57094907407479E-3</v>
      </c>
      <c r="G256">
        <v>1.78</v>
      </c>
      <c r="H256" s="7">
        <f t="shared" si="19"/>
        <v>136</v>
      </c>
      <c r="I256" s="8">
        <f>Tabla3[[#This Row],[Tiempo subida (seg)]]/60</f>
        <v>2.2666666666666666</v>
      </c>
    </row>
    <row r="257" spans="1:9" x14ac:dyDescent="0.3">
      <c r="A257" s="24">
        <v>255</v>
      </c>
      <c r="B257" s="26">
        <f t="shared" si="20"/>
        <v>0.30849918981481467</v>
      </c>
      <c r="C257">
        <v>4.8499999999999996</v>
      </c>
      <c r="D257" s="3">
        <f t="shared" si="17"/>
        <v>8.0833333333333326E-2</v>
      </c>
      <c r="E257" s="2">
        <f t="shared" si="18"/>
        <v>0.3100479166666672</v>
      </c>
      <c r="F257" s="2">
        <f t="shared" si="16"/>
        <v>1.5487268518525332E-3</v>
      </c>
      <c r="G257">
        <v>2.93</v>
      </c>
      <c r="H257" s="7">
        <f t="shared" si="19"/>
        <v>134</v>
      </c>
      <c r="I257" s="8">
        <f>Tabla3[[#This Row],[Tiempo subida (seg)]]/60</f>
        <v>2.2333333333333334</v>
      </c>
    </row>
    <row r="258" spans="1:9" x14ac:dyDescent="0.3">
      <c r="A258" s="24">
        <v>256</v>
      </c>
      <c r="B258" s="26">
        <f t="shared" si="20"/>
        <v>0.30851087962962948</v>
      </c>
      <c r="C258">
        <v>1.01</v>
      </c>
      <c r="D258" s="3">
        <f t="shared" si="17"/>
        <v>1.6833333333333332E-2</v>
      </c>
      <c r="E258" s="2">
        <f t="shared" si="18"/>
        <v>0.31008298611111162</v>
      </c>
      <c r="F258" s="2">
        <f t="shared" si="16"/>
        <v>1.5721064814821495E-3</v>
      </c>
      <c r="G258">
        <v>3.03</v>
      </c>
      <c r="H258" s="7">
        <f t="shared" si="19"/>
        <v>136</v>
      </c>
      <c r="I258" s="8">
        <f>Tabla3[[#This Row],[Tiempo subida (seg)]]/60</f>
        <v>2.2666666666666666</v>
      </c>
    </row>
    <row r="259" spans="1:9" x14ac:dyDescent="0.3">
      <c r="A259" s="24">
        <v>257</v>
      </c>
      <c r="B259" s="26">
        <f t="shared" si="20"/>
        <v>0.30851886574074061</v>
      </c>
      <c r="C259">
        <v>0.69</v>
      </c>
      <c r="D259" s="3">
        <f t="shared" si="17"/>
        <v>1.15E-2</v>
      </c>
      <c r="E259" s="2">
        <f t="shared" si="18"/>
        <v>0.31013425925925975</v>
      </c>
      <c r="F259" s="2">
        <f t="shared" ref="F259:F322" si="21">E259-B259</f>
        <v>1.615393518519137E-3</v>
      </c>
      <c r="G259">
        <v>4.43</v>
      </c>
      <c r="H259" s="7">
        <f t="shared" si="19"/>
        <v>140</v>
      </c>
      <c r="I259" s="8">
        <f>Tabla3[[#This Row],[Tiempo subida (seg)]]/60</f>
        <v>2.3333333333333335</v>
      </c>
    </row>
    <row r="260" spans="1:9" x14ac:dyDescent="0.3">
      <c r="A260" s="24">
        <v>258</v>
      </c>
      <c r="B260" s="26">
        <f t="shared" si="20"/>
        <v>0.30853668981481469</v>
      </c>
      <c r="C260">
        <v>1.54</v>
      </c>
      <c r="D260" s="3">
        <f t="shared" ref="D260:D323" si="22">C260/60</f>
        <v>2.5666666666666667E-2</v>
      </c>
      <c r="E260" s="2">
        <f t="shared" ref="E260:E323" si="23">E259+G260/86400</f>
        <v>0.31016851851851901</v>
      </c>
      <c r="F260" s="2">
        <f t="shared" si="21"/>
        <v>1.6318287037043189E-3</v>
      </c>
      <c r="G260">
        <v>2.96</v>
      </c>
      <c r="H260" s="7">
        <f t="shared" ref="H260:H323" si="24">60*MINUTE(F260)+SECOND(F260)</f>
        <v>141</v>
      </c>
      <c r="I260" s="8">
        <f>Tabla3[[#This Row],[Tiempo subida (seg)]]/60</f>
        <v>2.35</v>
      </c>
    </row>
    <row r="261" spans="1:9" x14ac:dyDescent="0.3">
      <c r="A261" s="24">
        <v>259</v>
      </c>
      <c r="B261" s="26">
        <f t="shared" si="20"/>
        <v>0.30854571759259247</v>
      </c>
      <c r="C261">
        <v>0.78</v>
      </c>
      <c r="D261" s="3">
        <f t="shared" si="22"/>
        <v>1.3000000000000001E-2</v>
      </c>
      <c r="E261" s="2">
        <f t="shared" si="23"/>
        <v>0.31019722222222273</v>
      </c>
      <c r="F261" s="2">
        <f t="shared" si="21"/>
        <v>1.6515046296302627E-3</v>
      </c>
      <c r="G261">
        <v>2.48</v>
      </c>
      <c r="H261" s="7">
        <f t="shared" si="24"/>
        <v>143</v>
      </c>
      <c r="I261" s="8">
        <f>Tabla3[[#This Row],[Tiempo subida (seg)]]/60</f>
        <v>2.3833333333333333</v>
      </c>
    </row>
    <row r="262" spans="1:9" x14ac:dyDescent="0.3">
      <c r="A262" s="24">
        <v>260</v>
      </c>
      <c r="B262" s="26">
        <f t="shared" si="20"/>
        <v>0.308601273148148</v>
      </c>
      <c r="C262">
        <v>4.8</v>
      </c>
      <c r="D262" s="3">
        <f t="shared" si="22"/>
        <v>0.08</v>
      </c>
      <c r="E262" s="2">
        <f t="shared" si="23"/>
        <v>0.31021597222222275</v>
      </c>
      <c r="F262" s="2">
        <f t="shared" si="21"/>
        <v>1.6146990740747436E-3</v>
      </c>
      <c r="G262">
        <v>1.62</v>
      </c>
      <c r="H262" s="7">
        <f t="shared" si="24"/>
        <v>140</v>
      </c>
      <c r="I262" s="8">
        <f>Tabla3[[#This Row],[Tiempo subida (seg)]]/60</f>
        <v>2.3333333333333335</v>
      </c>
    </row>
    <row r="263" spans="1:9" x14ac:dyDescent="0.3">
      <c r="A263" s="24">
        <v>261</v>
      </c>
      <c r="B263" s="26">
        <f t="shared" si="20"/>
        <v>0.30860370370370355</v>
      </c>
      <c r="C263">
        <v>0.21</v>
      </c>
      <c r="D263" s="3">
        <f t="shared" si="22"/>
        <v>3.5000000000000001E-3</v>
      </c>
      <c r="E263" s="2">
        <f t="shared" si="23"/>
        <v>0.31023159722222277</v>
      </c>
      <c r="F263" s="2">
        <f t="shared" si="21"/>
        <v>1.6278935185192189E-3</v>
      </c>
      <c r="G263">
        <v>1.35</v>
      </c>
      <c r="H263" s="7">
        <f t="shared" si="24"/>
        <v>141</v>
      </c>
      <c r="I263" s="8">
        <f>Tabla3[[#This Row],[Tiempo subida (seg)]]/60</f>
        <v>2.35</v>
      </c>
    </row>
    <row r="264" spans="1:9" x14ac:dyDescent="0.3">
      <c r="A264" s="24">
        <v>262</v>
      </c>
      <c r="B264" s="26">
        <f t="shared" si="20"/>
        <v>0.30860694444444431</v>
      </c>
      <c r="C264">
        <v>0.28000000000000003</v>
      </c>
      <c r="D264" s="3">
        <f t="shared" si="22"/>
        <v>4.6666666666666671E-3</v>
      </c>
      <c r="E264" s="2">
        <f t="shared" si="23"/>
        <v>0.31026736111111164</v>
      </c>
      <c r="F264" s="2">
        <f t="shared" si="21"/>
        <v>1.6604166666673303E-3</v>
      </c>
      <c r="G264">
        <v>3.09</v>
      </c>
      <c r="H264" s="7">
        <f t="shared" si="24"/>
        <v>143</v>
      </c>
      <c r="I264" s="8">
        <f>Tabla3[[#This Row],[Tiempo subida (seg)]]/60</f>
        <v>2.3833333333333333</v>
      </c>
    </row>
    <row r="265" spans="1:9" x14ac:dyDescent="0.3">
      <c r="A265" s="24">
        <v>263</v>
      </c>
      <c r="B265" s="26">
        <f t="shared" si="20"/>
        <v>0.30861018518518507</v>
      </c>
      <c r="C265">
        <v>0.28000000000000003</v>
      </c>
      <c r="D265" s="3">
        <f t="shared" si="22"/>
        <v>4.6666666666666671E-3</v>
      </c>
      <c r="E265" s="2">
        <f t="shared" si="23"/>
        <v>0.31029409722222273</v>
      </c>
      <c r="F265" s="2">
        <f t="shared" si="21"/>
        <v>1.6839120370376603E-3</v>
      </c>
      <c r="G265">
        <v>2.31</v>
      </c>
      <c r="H265" s="7">
        <f t="shared" si="24"/>
        <v>145</v>
      </c>
      <c r="I265" s="8">
        <f>Tabla3[[#This Row],[Tiempo subida (seg)]]/60</f>
        <v>2.4166666666666665</v>
      </c>
    </row>
    <row r="266" spans="1:9" x14ac:dyDescent="0.3">
      <c r="A266" s="24">
        <v>264</v>
      </c>
      <c r="B266" s="26">
        <f t="shared" si="20"/>
        <v>0.30862037037037027</v>
      </c>
      <c r="C266">
        <v>0.88</v>
      </c>
      <c r="D266" s="3">
        <f t="shared" si="22"/>
        <v>1.4666666666666666E-2</v>
      </c>
      <c r="E266" s="2">
        <f t="shared" si="23"/>
        <v>0.31033287037037088</v>
      </c>
      <c r="F266" s="2">
        <f t="shared" si="21"/>
        <v>1.7125000000006163E-3</v>
      </c>
      <c r="G266">
        <v>3.35</v>
      </c>
      <c r="H266" s="7">
        <f t="shared" si="24"/>
        <v>148</v>
      </c>
      <c r="I266" s="8">
        <f>Tabla3[[#This Row],[Tiempo subida (seg)]]/60</f>
        <v>2.4666666666666668</v>
      </c>
    </row>
    <row r="267" spans="1:9" x14ac:dyDescent="0.3">
      <c r="A267" s="24">
        <v>265</v>
      </c>
      <c r="B267" s="26">
        <f t="shared" si="20"/>
        <v>0.30862800925925915</v>
      </c>
      <c r="C267">
        <v>0.66</v>
      </c>
      <c r="D267" s="3">
        <f t="shared" si="22"/>
        <v>1.1000000000000001E-2</v>
      </c>
      <c r="E267" s="2">
        <f t="shared" si="23"/>
        <v>0.31036076388888939</v>
      </c>
      <c r="F267" s="2">
        <f t="shared" si="21"/>
        <v>1.7327546296302399E-3</v>
      </c>
      <c r="G267">
        <v>2.41</v>
      </c>
      <c r="H267" s="7">
        <f t="shared" si="24"/>
        <v>150</v>
      </c>
      <c r="I267" s="8">
        <f>Tabla3[[#This Row],[Tiempo subida (seg)]]/60</f>
        <v>2.5</v>
      </c>
    </row>
    <row r="268" spans="1:9" x14ac:dyDescent="0.3">
      <c r="A268" s="24">
        <v>266</v>
      </c>
      <c r="B268" s="26">
        <f t="shared" si="20"/>
        <v>0.30863506944444435</v>
      </c>
      <c r="C268">
        <v>0.61</v>
      </c>
      <c r="D268" s="3">
        <f t="shared" si="22"/>
        <v>1.0166666666666666E-2</v>
      </c>
      <c r="E268" s="2">
        <f t="shared" si="23"/>
        <v>0.31038333333333384</v>
      </c>
      <c r="F268" s="2">
        <f t="shared" si="21"/>
        <v>1.7482638888894897E-3</v>
      </c>
      <c r="G268">
        <v>1.95</v>
      </c>
      <c r="H268" s="7">
        <f t="shared" si="24"/>
        <v>151</v>
      </c>
      <c r="I268" s="8">
        <f>Tabla3[[#This Row],[Tiempo subida (seg)]]/60</f>
        <v>2.5166666666666666</v>
      </c>
    </row>
    <row r="269" spans="1:9" x14ac:dyDescent="0.3">
      <c r="A269" s="24">
        <v>267</v>
      </c>
      <c r="B269" s="26">
        <f t="shared" si="20"/>
        <v>0.30864004629629621</v>
      </c>
      <c r="C269">
        <v>0.43</v>
      </c>
      <c r="D269" s="3">
        <f t="shared" si="22"/>
        <v>7.1666666666666667E-3</v>
      </c>
      <c r="E269" s="2">
        <f t="shared" si="23"/>
        <v>0.31041076388888938</v>
      </c>
      <c r="F269" s="2">
        <f t="shared" si="21"/>
        <v>1.770717592593174E-3</v>
      </c>
      <c r="G269">
        <v>2.37</v>
      </c>
      <c r="H269" s="7">
        <f t="shared" si="24"/>
        <v>153</v>
      </c>
      <c r="I269" s="8">
        <f>Tabla3[[#This Row],[Tiempo subida (seg)]]/60</f>
        <v>2.5499999999999998</v>
      </c>
    </row>
    <row r="270" spans="1:9" x14ac:dyDescent="0.3">
      <c r="A270" s="24">
        <v>268</v>
      </c>
      <c r="B270" s="26">
        <f t="shared" si="20"/>
        <v>0.30864502314814807</v>
      </c>
      <c r="C270">
        <v>0.43</v>
      </c>
      <c r="D270" s="3">
        <f t="shared" si="22"/>
        <v>7.1666666666666667E-3</v>
      </c>
      <c r="E270" s="2">
        <f t="shared" si="23"/>
        <v>0.31043472222222274</v>
      </c>
      <c r="F270" s="2">
        <f t="shared" si="21"/>
        <v>1.7896990740746688E-3</v>
      </c>
      <c r="G270">
        <v>2.0699999999999998</v>
      </c>
      <c r="H270" s="7">
        <f t="shared" si="24"/>
        <v>155</v>
      </c>
      <c r="I270" s="8">
        <f>Tabla3[[#This Row],[Tiempo subida (seg)]]/60</f>
        <v>2.5833333333333335</v>
      </c>
    </row>
    <row r="271" spans="1:9" x14ac:dyDescent="0.3">
      <c r="A271" s="24">
        <v>269</v>
      </c>
      <c r="B271" s="26">
        <f t="shared" si="20"/>
        <v>0.30864953703703696</v>
      </c>
      <c r="C271">
        <v>0.39</v>
      </c>
      <c r="D271" s="3">
        <f t="shared" si="22"/>
        <v>6.5000000000000006E-3</v>
      </c>
      <c r="E271" s="2">
        <f t="shared" si="23"/>
        <v>0.3104615740740746</v>
      </c>
      <c r="F271" s="2">
        <f t="shared" si="21"/>
        <v>1.8120370370376393E-3</v>
      </c>
      <c r="G271">
        <v>2.3199999999999998</v>
      </c>
      <c r="H271" s="7">
        <f t="shared" si="24"/>
        <v>157</v>
      </c>
      <c r="I271" s="8">
        <f>Tabla3[[#This Row],[Tiempo subida (seg)]]/60</f>
        <v>2.6166666666666667</v>
      </c>
    </row>
    <row r="272" spans="1:9" x14ac:dyDescent="0.3">
      <c r="A272" s="24">
        <v>270</v>
      </c>
      <c r="B272" s="26">
        <f t="shared" si="20"/>
        <v>0.30865486111111101</v>
      </c>
      <c r="C272">
        <v>0.46</v>
      </c>
      <c r="D272" s="3">
        <f t="shared" si="22"/>
        <v>7.6666666666666671E-3</v>
      </c>
      <c r="E272" s="2">
        <f t="shared" si="23"/>
        <v>0.31047546296296347</v>
      </c>
      <c r="F272" s="2">
        <f t="shared" si="21"/>
        <v>1.8206018518524547E-3</v>
      </c>
      <c r="G272">
        <v>1.2</v>
      </c>
      <c r="H272" s="7">
        <f t="shared" si="24"/>
        <v>157</v>
      </c>
      <c r="I272" s="8">
        <f>Tabla3[[#This Row],[Tiempo subida (seg)]]/60</f>
        <v>2.6166666666666667</v>
      </c>
    </row>
    <row r="273" spans="1:9" x14ac:dyDescent="0.3">
      <c r="A273" s="24">
        <v>271</v>
      </c>
      <c r="B273" s="26">
        <f t="shared" si="20"/>
        <v>0.30866168981481473</v>
      </c>
      <c r="C273">
        <v>0.59</v>
      </c>
      <c r="D273" s="3">
        <f t="shared" si="22"/>
        <v>9.8333333333333328E-3</v>
      </c>
      <c r="E273" s="2">
        <f t="shared" si="23"/>
        <v>0.31049675925925974</v>
      </c>
      <c r="F273" s="2">
        <f t="shared" si="21"/>
        <v>1.8350694444450033E-3</v>
      </c>
      <c r="G273">
        <v>1.84</v>
      </c>
      <c r="H273" s="7">
        <f t="shared" si="24"/>
        <v>159</v>
      </c>
      <c r="I273" s="8">
        <f>Tabla3[[#This Row],[Tiempo subida (seg)]]/60</f>
        <v>2.65</v>
      </c>
    </row>
    <row r="274" spans="1:9" x14ac:dyDescent="0.3">
      <c r="A274" s="24">
        <v>272</v>
      </c>
      <c r="B274" s="26">
        <f t="shared" si="20"/>
        <v>0.30866620370370362</v>
      </c>
      <c r="C274">
        <v>0.39</v>
      </c>
      <c r="D274" s="3">
        <f t="shared" si="22"/>
        <v>6.5000000000000006E-3</v>
      </c>
      <c r="E274" s="2">
        <f t="shared" si="23"/>
        <v>0.31052141203703754</v>
      </c>
      <c r="F274" s="2">
        <f t="shared" si="21"/>
        <v>1.8552083333339131E-3</v>
      </c>
      <c r="G274">
        <v>2.13</v>
      </c>
      <c r="H274" s="7">
        <f t="shared" si="24"/>
        <v>160</v>
      </c>
      <c r="I274" s="8">
        <f>Tabla3[[#This Row],[Tiempo subida (seg)]]/60</f>
        <v>2.6666666666666665</v>
      </c>
    </row>
    <row r="275" spans="1:9" x14ac:dyDescent="0.3">
      <c r="A275" s="24">
        <v>273</v>
      </c>
      <c r="B275" s="26">
        <f t="shared" si="20"/>
        <v>0.30867210648148141</v>
      </c>
      <c r="C275">
        <v>0.51</v>
      </c>
      <c r="D275" s="3">
        <f t="shared" si="22"/>
        <v>8.5000000000000006E-3</v>
      </c>
      <c r="E275" s="2">
        <f t="shared" si="23"/>
        <v>0.31055196759259307</v>
      </c>
      <c r="F275" s="2">
        <f t="shared" si="21"/>
        <v>1.8798611111116581E-3</v>
      </c>
      <c r="G275">
        <v>2.64</v>
      </c>
      <c r="H275" s="7">
        <f t="shared" si="24"/>
        <v>162</v>
      </c>
      <c r="I275" s="8">
        <f>Tabla3[[#This Row],[Tiempo subida (seg)]]/60</f>
        <v>2.7</v>
      </c>
    </row>
    <row r="276" spans="1:9" x14ac:dyDescent="0.3">
      <c r="A276" s="24">
        <v>274</v>
      </c>
      <c r="B276" s="26">
        <f t="shared" si="20"/>
        <v>0.30867881944444436</v>
      </c>
      <c r="C276">
        <v>0.57999999999999996</v>
      </c>
      <c r="D276" s="3">
        <f t="shared" si="22"/>
        <v>9.6666666666666654E-3</v>
      </c>
      <c r="E276" s="2">
        <f t="shared" si="23"/>
        <v>0.31057719907407455</v>
      </c>
      <c r="F276" s="2">
        <f t="shared" si="21"/>
        <v>1.8983796296301869E-3</v>
      </c>
      <c r="G276">
        <v>2.1800000000000002</v>
      </c>
      <c r="H276" s="7">
        <f t="shared" si="24"/>
        <v>164</v>
      </c>
      <c r="I276" s="8">
        <f>Tabla3[[#This Row],[Tiempo subida (seg)]]/60</f>
        <v>2.7333333333333334</v>
      </c>
    </row>
    <row r="277" spans="1:9" x14ac:dyDescent="0.3">
      <c r="A277" s="24">
        <v>275</v>
      </c>
      <c r="B277" s="26">
        <f t="shared" si="20"/>
        <v>0.3086843749999999</v>
      </c>
      <c r="C277">
        <v>0.48</v>
      </c>
      <c r="D277" s="3">
        <f t="shared" si="22"/>
        <v>8.0000000000000002E-3</v>
      </c>
      <c r="E277" s="2">
        <f t="shared" si="23"/>
        <v>0.31060324074074119</v>
      </c>
      <c r="F277" s="2">
        <f t="shared" si="21"/>
        <v>1.9188657407412935E-3</v>
      </c>
      <c r="G277">
        <v>2.25</v>
      </c>
      <c r="H277" s="7">
        <f t="shared" si="24"/>
        <v>166</v>
      </c>
      <c r="I277" s="8">
        <f>Tabla3[[#This Row],[Tiempo subida (seg)]]/60</f>
        <v>2.7666666666666666</v>
      </c>
    </row>
    <row r="278" spans="1:9" x14ac:dyDescent="0.3">
      <c r="A278" s="24">
        <v>276</v>
      </c>
      <c r="B278" s="26">
        <f t="shared" si="20"/>
        <v>0.30869050925925917</v>
      </c>
      <c r="C278">
        <v>0.53</v>
      </c>
      <c r="D278" s="3">
        <f t="shared" si="22"/>
        <v>8.8333333333333337E-3</v>
      </c>
      <c r="E278" s="2">
        <f t="shared" si="23"/>
        <v>0.31062604166666713</v>
      </c>
      <c r="F278" s="2">
        <f t="shared" si="21"/>
        <v>1.9355324074079583E-3</v>
      </c>
      <c r="G278">
        <v>1.97</v>
      </c>
      <c r="H278" s="7">
        <f t="shared" si="24"/>
        <v>167</v>
      </c>
      <c r="I278" s="8">
        <f>Tabla3[[#This Row],[Tiempo subida (seg)]]/60</f>
        <v>2.7833333333333332</v>
      </c>
    </row>
    <row r="279" spans="1:9" x14ac:dyDescent="0.3">
      <c r="A279" s="24">
        <v>277</v>
      </c>
      <c r="B279" s="26">
        <f t="shared" si="20"/>
        <v>0.30869525462962955</v>
      </c>
      <c r="C279">
        <v>0.41</v>
      </c>
      <c r="D279" s="3">
        <f t="shared" si="22"/>
        <v>6.8333333333333328E-3</v>
      </c>
      <c r="E279" s="2">
        <f t="shared" si="23"/>
        <v>0.3106631944444449</v>
      </c>
      <c r="F279" s="2">
        <f t="shared" si="21"/>
        <v>1.967939814815356E-3</v>
      </c>
      <c r="G279">
        <v>3.21</v>
      </c>
      <c r="H279" s="7">
        <f t="shared" si="24"/>
        <v>170</v>
      </c>
      <c r="I279" s="8">
        <f>Tabla3[[#This Row],[Tiempo subida (seg)]]/60</f>
        <v>2.8333333333333335</v>
      </c>
    </row>
    <row r="280" spans="1:9" x14ac:dyDescent="0.3">
      <c r="A280" s="24">
        <v>278</v>
      </c>
      <c r="B280" s="26">
        <f t="shared" si="20"/>
        <v>0.30886527777777767</v>
      </c>
      <c r="C280">
        <v>14.69</v>
      </c>
      <c r="D280" s="3">
        <f t="shared" si="22"/>
        <v>0.24483333333333332</v>
      </c>
      <c r="E280" s="2">
        <f t="shared" si="23"/>
        <v>0.310743518518519</v>
      </c>
      <c r="F280" s="2">
        <f t="shared" si="21"/>
        <v>1.8782407407413326E-3</v>
      </c>
      <c r="G280">
        <v>6.94</v>
      </c>
      <c r="H280" s="7">
        <f t="shared" si="24"/>
        <v>162</v>
      </c>
      <c r="I280" s="8">
        <f>Tabla3[[#This Row],[Tiempo subida (seg)]]/60</f>
        <v>2.7</v>
      </c>
    </row>
    <row r="281" spans="1:9" x14ac:dyDescent="0.3">
      <c r="A281" s="24">
        <v>279</v>
      </c>
      <c r="B281" s="26">
        <f t="shared" si="20"/>
        <v>0.30887268518518507</v>
      </c>
      <c r="C281">
        <v>0.64</v>
      </c>
      <c r="D281" s="3">
        <f t="shared" si="22"/>
        <v>1.0666666666666666E-2</v>
      </c>
      <c r="E281" s="2">
        <f t="shared" si="23"/>
        <v>0.31075960648148199</v>
      </c>
      <c r="F281" s="2">
        <f t="shared" si="21"/>
        <v>1.8869212962969173E-3</v>
      </c>
      <c r="G281">
        <v>1.39</v>
      </c>
      <c r="H281" s="7">
        <f t="shared" si="24"/>
        <v>163</v>
      </c>
      <c r="I281" s="8">
        <f>Tabla3[[#This Row],[Tiempo subida (seg)]]/60</f>
        <v>2.7166666666666668</v>
      </c>
    </row>
    <row r="282" spans="1:9" x14ac:dyDescent="0.3">
      <c r="A282" s="24">
        <v>280</v>
      </c>
      <c r="B282" s="26">
        <f t="shared" si="20"/>
        <v>0.30887719907407396</v>
      </c>
      <c r="C282">
        <v>0.39</v>
      </c>
      <c r="D282" s="3">
        <f t="shared" si="22"/>
        <v>6.5000000000000006E-3</v>
      </c>
      <c r="E282" s="2">
        <f t="shared" si="23"/>
        <v>0.31077847222222271</v>
      </c>
      <c r="F282" s="2">
        <f t="shared" si="21"/>
        <v>1.9012731481487521E-3</v>
      </c>
      <c r="G282">
        <v>1.63</v>
      </c>
      <c r="H282" s="7">
        <f t="shared" si="24"/>
        <v>164</v>
      </c>
      <c r="I282" s="8">
        <f>Tabla3[[#This Row],[Tiempo subida (seg)]]/60</f>
        <v>2.7333333333333334</v>
      </c>
    </row>
    <row r="283" spans="1:9" x14ac:dyDescent="0.3">
      <c r="A283" s="24">
        <v>281</v>
      </c>
      <c r="B283" s="26">
        <f t="shared" si="20"/>
        <v>0.30888229166666653</v>
      </c>
      <c r="C283">
        <v>0.44</v>
      </c>
      <c r="D283" s="3">
        <f t="shared" si="22"/>
        <v>7.3333333333333332E-3</v>
      </c>
      <c r="E283" s="2">
        <f t="shared" si="23"/>
        <v>0.31080555555555606</v>
      </c>
      <c r="F283" s="2">
        <f t="shared" si="21"/>
        <v>1.9232638888895259E-3</v>
      </c>
      <c r="G283">
        <v>2.34</v>
      </c>
      <c r="H283" s="7">
        <f t="shared" si="24"/>
        <v>166</v>
      </c>
      <c r="I283" s="8">
        <f>Tabla3[[#This Row],[Tiempo subida (seg)]]/60</f>
        <v>2.7666666666666666</v>
      </c>
    </row>
    <row r="284" spans="1:9" x14ac:dyDescent="0.3">
      <c r="A284" s="24">
        <v>282</v>
      </c>
      <c r="B284" s="26">
        <f t="shared" si="20"/>
        <v>0.30889050925925915</v>
      </c>
      <c r="C284">
        <v>0.71</v>
      </c>
      <c r="D284" s="3">
        <f t="shared" si="22"/>
        <v>1.1833333333333333E-2</v>
      </c>
      <c r="E284" s="2">
        <f t="shared" si="23"/>
        <v>0.31082962962963012</v>
      </c>
      <c r="F284" s="2">
        <f t="shared" si="21"/>
        <v>1.9391203703709725E-3</v>
      </c>
      <c r="G284">
        <v>2.08</v>
      </c>
      <c r="H284" s="7">
        <f t="shared" si="24"/>
        <v>168</v>
      </c>
      <c r="I284" s="8">
        <f>Tabla3[[#This Row],[Tiempo subida (seg)]]/60</f>
        <v>2.8</v>
      </c>
    </row>
    <row r="285" spans="1:9" x14ac:dyDescent="0.3">
      <c r="A285" s="24">
        <v>283</v>
      </c>
      <c r="B285" s="26">
        <f t="shared" si="20"/>
        <v>0.30902372685185175</v>
      </c>
      <c r="C285">
        <v>11.51</v>
      </c>
      <c r="D285" s="3">
        <f t="shared" si="22"/>
        <v>0.19183333333333333</v>
      </c>
      <c r="E285" s="2">
        <f t="shared" si="23"/>
        <v>0.31084733796296343</v>
      </c>
      <c r="F285" s="2">
        <f t="shared" si="21"/>
        <v>1.8236111111116782E-3</v>
      </c>
      <c r="G285">
        <v>1.53</v>
      </c>
      <c r="H285" s="7">
        <f t="shared" si="24"/>
        <v>158</v>
      </c>
      <c r="I285" s="8">
        <f>Tabla3[[#This Row],[Tiempo subida (seg)]]/60</f>
        <v>2.6333333333333333</v>
      </c>
    </row>
    <row r="286" spans="1:9" x14ac:dyDescent="0.3">
      <c r="A286" s="24">
        <v>284</v>
      </c>
      <c r="B286" s="26">
        <f t="shared" si="20"/>
        <v>0.30912557870370361</v>
      </c>
      <c r="C286">
        <v>8.8000000000000007</v>
      </c>
      <c r="D286" s="3">
        <f t="shared" si="22"/>
        <v>0.14666666666666667</v>
      </c>
      <c r="E286" s="2">
        <f t="shared" si="23"/>
        <v>0.31087789351851897</v>
      </c>
      <c r="F286" s="2">
        <f t="shared" si="21"/>
        <v>1.7523148148153589E-3</v>
      </c>
      <c r="G286">
        <v>2.64</v>
      </c>
      <c r="H286" s="7">
        <f t="shared" si="24"/>
        <v>151</v>
      </c>
      <c r="I286" s="8">
        <f>Tabla3[[#This Row],[Tiempo subida (seg)]]/60</f>
        <v>2.5166666666666666</v>
      </c>
    </row>
    <row r="287" spans="1:9" x14ac:dyDescent="0.3">
      <c r="A287" s="24">
        <v>285</v>
      </c>
      <c r="B287" s="26">
        <f t="shared" si="20"/>
        <v>0.30919097222222214</v>
      </c>
      <c r="C287">
        <v>5.65</v>
      </c>
      <c r="D287" s="3">
        <f t="shared" si="22"/>
        <v>9.4166666666666676E-2</v>
      </c>
      <c r="E287" s="2">
        <f t="shared" si="23"/>
        <v>0.31089571759259305</v>
      </c>
      <c r="F287" s="2">
        <f t="shared" si="21"/>
        <v>1.7047453703709081E-3</v>
      </c>
      <c r="G287">
        <v>1.54</v>
      </c>
      <c r="H287" s="7">
        <f t="shared" si="24"/>
        <v>147</v>
      </c>
      <c r="I287" s="8">
        <f>Tabla3[[#This Row],[Tiempo subida (seg)]]/60</f>
        <v>2.4500000000000002</v>
      </c>
    </row>
    <row r="288" spans="1:9" x14ac:dyDescent="0.3">
      <c r="A288" s="24">
        <v>286</v>
      </c>
      <c r="B288" s="26">
        <f t="shared" si="20"/>
        <v>0.30919479166666658</v>
      </c>
      <c r="C288">
        <v>0.33</v>
      </c>
      <c r="D288" s="3">
        <f t="shared" si="22"/>
        <v>5.5000000000000005E-3</v>
      </c>
      <c r="E288" s="2">
        <f t="shared" si="23"/>
        <v>0.31092245370370414</v>
      </c>
      <c r="F288" s="2">
        <f t="shared" si="21"/>
        <v>1.7276620370375584E-3</v>
      </c>
      <c r="G288">
        <v>2.31</v>
      </c>
      <c r="H288" s="7">
        <f t="shared" si="24"/>
        <v>149</v>
      </c>
      <c r="I288" s="8">
        <f>Tabla3[[#This Row],[Tiempo subida (seg)]]/60</f>
        <v>2.4833333333333334</v>
      </c>
    </row>
    <row r="289" spans="1:9" x14ac:dyDescent="0.3">
      <c r="A289" s="24">
        <v>287</v>
      </c>
      <c r="B289" s="26">
        <f t="shared" si="20"/>
        <v>0.30928877314814807</v>
      </c>
      <c r="C289">
        <v>8.1199999999999992</v>
      </c>
      <c r="D289" s="3">
        <f t="shared" si="22"/>
        <v>0.13533333333333333</v>
      </c>
      <c r="E289" s="2">
        <f t="shared" si="23"/>
        <v>0.31094976851851897</v>
      </c>
      <c r="F289" s="2">
        <f t="shared" si="21"/>
        <v>1.6609953703708991E-3</v>
      </c>
      <c r="G289">
        <v>2.36</v>
      </c>
      <c r="H289" s="7">
        <f t="shared" si="24"/>
        <v>144</v>
      </c>
      <c r="I289" s="8">
        <f>Tabla3[[#This Row],[Tiempo subida (seg)]]/60</f>
        <v>2.4</v>
      </c>
    </row>
    <row r="290" spans="1:9" x14ac:dyDescent="0.3">
      <c r="A290" s="24">
        <v>288</v>
      </c>
      <c r="B290" s="26">
        <f t="shared" ref="B290:B353" si="25">B289+C290/86400</f>
        <v>0.3093912037037036</v>
      </c>
      <c r="C290">
        <v>8.85</v>
      </c>
      <c r="D290" s="3">
        <f t="shared" si="22"/>
        <v>0.14749999999999999</v>
      </c>
      <c r="E290" s="2">
        <f t="shared" si="23"/>
        <v>0.31098657407407454</v>
      </c>
      <c r="F290" s="2">
        <f t="shared" si="21"/>
        <v>1.595370370370941E-3</v>
      </c>
      <c r="G290">
        <v>3.18</v>
      </c>
      <c r="H290" s="7">
        <f t="shared" si="24"/>
        <v>138</v>
      </c>
      <c r="I290" s="8">
        <f>Tabla3[[#This Row],[Tiempo subida (seg)]]/60</f>
        <v>2.2999999999999998</v>
      </c>
    </row>
    <row r="291" spans="1:9" x14ac:dyDescent="0.3">
      <c r="A291" s="24">
        <v>289</v>
      </c>
      <c r="B291" s="26">
        <f t="shared" si="25"/>
        <v>0.30948414351851844</v>
      </c>
      <c r="C291">
        <v>8.0299999999999994</v>
      </c>
      <c r="D291" s="3">
        <f t="shared" si="22"/>
        <v>0.13383333333333333</v>
      </c>
      <c r="E291" s="2">
        <f t="shared" si="23"/>
        <v>0.31100810185185229</v>
      </c>
      <c r="F291" s="2">
        <f t="shared" si="21"/>
        <v>1.5239583333338524E-3</v>
      </c>
      <c r="G291">
        <v>1.86</v>
      </c>
      <c r="H291" s="7">
        <f t="shared" si="24"/>
        <v>132</v>
      </c>
      <c r="I291" s="8">
        <f>Tabla3[[#This Row],[Tiempo subida (seg)]]/60</f>
        <v>2.2000000000000002</v>
      </c>
    </row>
    <row r="292" spans="1:9" x14ac:dyDescent="0.3">
      <c r="A292" s="24">
        <v>290</v>
      </c>
      <c r="B292" s="26">
        <f t="shared" si="25"/>
        <v>0.30955231481481471</v>
      </c>
      <c r="C292">
        <v>5.89</v>
      </c>
      <c r="D292" s="3">
        <f t="shared" si="22"/>
        <v>9.8166666666666666E-2</v>
      </c>
      <c r="E292" s="2">
        <f t="shared" si="23"/>
        <v>0.31104097222222266</v>
      </c>
      <c r="F292" s="2">
        <f t="shared" si="21"/>
        <v>1.4886574074079451E-3</v>
      </c>
      <c r="G292">
        <v>2.84</v>
      </c>
      <c r="H292" s="7">
        <f t="shared" si="24"/>
        <v>129</v>
      </c>
      <c r="I292" s="8">
        <f>Tabla3[[#This Row],[Tiempo subida (seg)]]/60</f>
        <v>2.15</v>
      </c>
    </row>
    <row r="293" spans="1:9" x14ac:dyDescent="0.3">
      <c r="A293" s="24">
        <v>291</v>
      </c>
      <c r="B293" s="26">
        <f t="shared" si="25"/>
        <v>0.3095596064814814</v>
      </c>
      <c r="C293">
        <v>0.63</v>
      </c>
      <c r="D293" s="3">
        <f t="shared" si="22"/>
        <v>1.0500000000000001E-2</v>
      </c>
      <c r="E293" s="2">
        <f t="shared" si="23"/>
        <v>0.31106261574074118</v>
      </c>
      <c r="F293" s="2">
        <f t="shared" si="21"/>
        <v>1.5030092592597799E-3</v>
      </c>
      <c r="G293">
        <v>1.87</v>
      </c>
      <c r="H293" s="7">
        <f t="shared" si="24"/>
        <v>130</v>
      </c>
      <c r="I293" s="8">
        <f>Tabla3[[#This Row],[Tiempo subida (seg)]]/60</f>
        <v>2.1666666666666665</v>
      </c>
    </row>
    <row r="294" spans="1:9" x14ac:dyDescent="0.3">
      <c r="A294" s="24">
        <v>292</v>
      </c>
      <c r="B294" s="26">
        <f t="shared" si="25"/>
        <v>0.30963043981481475</v>
      </c>
      <c r="C294">
        <v>6.12</v>
      </c>
      <c r="D294" s="3">
        <f t="shared" si="22"/>
        <v>0.10200000000000001</v>
      </c>
      <c r="E294" s="2">
        <f t="shared" si="23"/>
        <v>0.31108530092592634</v>
      </c>
      <c r="F294" s="2">
        <f t="shared" si="21"/>
        <v>1.4548611111115939E-3</v>
      </c>
      <c r="G294">
        <v>1.96</v>
      </c>
      <c r="H294" s="7">
        <f t="shared" si="24"/>
        <v>126</v>
      </c>
      <c r="I294" s="8">
        <f>Tabla3[[#This Row],[Tiempo subida (seg)]]/60</f>
        <v>2.1</v>
      </c>
    </row>
    <row r="295" spans="1:9" x14ac:dyDescent="0.3">
      <c r="A295" s="24">
        <v>293</v>
      </c>
      <c r="B295" s="26">
        <f t="shared" si="25"/>
        <v>0.30963495370370364</v>
      </c>
      <c r="C295">
        <v>0.39</v>
      </c>
      <c r="D295" s="3">
        <f t="shared" si="22"/>
        <v>6.5000000000000006E-3</v>
      </c>
      <c r="E295" s="2">
        <f t="shared" si="23"/>
        <v>0.31112800925925965</v>
      </c>
      <c r="F295" s="2">
        <f t="shared" si="21"/>
        <v>1.493055555556011E-3</v>
      </c>
      <c r="G295">
        <v>3.69</v>
      </c>
      <c r="H295" s="7">
        <f t="shared" si="24"/>
        <v>129</v>
      </c>
      <c r="I295" s="8">
        <f>Tabla3[[#This Row],[Tiempo subida (seg)]]/60</f>
        <v>2.15</v>
      </c>
    </row>
    <row r="296" spans="1:9" x14ac:dyDescent="0.3">
      <c r="A296" s="24">
        <v>294</v>
      </c>
      <c r="B296" s="26">
        <f t="shared" si="25"/>
        <v>0.30967013888888884</v>
      </c>
      <c r="C296">
        <v>3.04</v>
      </c>
      <c r="D296" s="3">
        <f t="shared" si="22"/>
        <v>5.0666666666666665E-2</v>
      </c>
      <c r="E296" s="2">
        <f t="shared" si="23"/>
        <v>0.31115000000000037</v>
      </c>
      <c r="F296" s="2">
        <f t="shared" si="21"/>
        <v>1.4798611111115356E-3</v>
      </c>
      <c r="G296">
        <v>1.9</v>
      </c>
      <c r="H296" s="7">
        <f t="shared" si="24"/>
        <v>128</v>
      </c>
      <c r="I296" s="8">
        <f>Tabla3[[#This Row],[Tiempo subida (seg)]]/60</f>
        <v>2.1333333333333333</v>
      </c>
    </row>
    <row r="297" spans="1:9" x14ac:dyDescent="0.3">
      <c r="A297" s="24">
        <v>295</v>
      </c>
      <c r="B297" s="26">
        <f t="shared" si="25"/>
        <v>0.30970185185185178</v>
      </c>
      <c r="C297">
        <v>2.74</v>
      </c>
      <c r="D297" s="3">
        <f t="shared" si="22"/>
        <v>4.5666666666666668E-2</v>
      </c>
      <c r="E297" s="2">
        <f t="shared" si="23"/>
        <v>0.31117129629629664</v>
      </c>
      <c r="F297" s="2">
        <f t="shared" si="21"/>
        <v>1.4694444444448562E-3</v>
      </c>
      <c r="G297">
        <v>1.84</v>
      </c>
      <c r="H297" s="7">
        <f t="shared" si="24"/>
        <v>127</v>
      </c>
      <c r="I297" s="8">
        <f>Tabla3[[#This Row],[Tiempo subida (seg)]]/60</f>
        <v>2.1166666666666667</v>
      </c>
    </row>
    <row r="298" spans="1:9" x14ac:dyDescent="0.3">
      <c r="A298" s="24">
        <v>296</v>
      </c>
      <c r="B298" s="26">
        <f t="shared" si="25"/>
        <v>0.30973148148148144</v>
      </c>
      <c r="C298">
        <v>2.56</v>
      </c>
      <c r="D298" s="3">
        <f t="shared" si="22"/>
        <v>4.2666666666666665E-2</v>
      </c>
      <c r="E298" s="2">
        <f t="shared" si="23"/>
        <v>0.31120300925925959</v>
      </c>
      <c r="F298" s="2">
        <f t="shared" si="21"/>
        <v>1.4715277777781477E-3</v>
      </c>
      <c r="G298">
        <v>2.74</v>
      </c>
      <c r="H298" s="7">
        <f t="shared" si="24"/>
        <v>127</v>
      </c>
      <c r="I298" s="8">
        <f>Tabla3[[#This Row],[Tiempo subida (seg)]]/60</f>
        <v>2.1166666666666667</v>
      </c>
    </row>
    <row r="299" spans="1:9" x14ac:dyDescent="0.3">
      <c r="A299" s="24">
        <v>297</v>
      </c>
      <c r="B299" s="26">
        <f t="shared" si="25"/>
        <v>0.3098052083333333</v>
      </c>
      <c r="C299">
        <v>6.37</v>
      </c>
      <c r="D299" s="3">
        <f t="shared" si="22"/>
        <v>0.10616666666666667</v>
      </c>
      <c r="E299" s="2">
        <f t="shared" si="23"/>
        <v>0.31122361111111146</v>
      </c>
      <c r="F299" s="2">
        <f t="shared" si="21"/>
        <v>1.4184027777781605E-3</v>
      </c>
      <c r="G299">
        <v>1.78</v>
      </c>
      <c r="H299" s="7">
        <f t="shared" si="24"/>
        <v>123</v>
      </c>
      <c r="I299" s="8">
        <f>Tabla3[[#This Row],[Tiempo subida (seg)]]/60</f>
        <v>2.0499999999999998</v>
      </c>
    </row>
    <row r="300" spans="1:9" x14ac:dyDescent="0.3">
      <c r="A300" s="24">
        <v>298</v>
      </c>
      <c r="B300" s="26">
        <f t="shared" si="25"/>
        <v>0.309871412037037</v>
      </c>
      <c r="C300">
        <v>5.72</v>
      </c>
      <c r="D300" s="3">
        <f t="shared" si="22"/>
        <v>9.5333333333333325E-2</v>
      </c>
      <c r="E300" s="2">
        <f t="shared" si="23"/>
        <v>0.3112696759259263</v>
      </c>
      <c r="F300" s="2">
        <f t="shared" si="21"/>
        <v>1.3982638888893062E-3</v>
      </c>
      <c r="G300">
        <v>3.98</v>
      </c>
      <c r="H300" s="7">
        <f t="shared" si="24"/>
        <v>121</v>
      </c>
      <c r="I300" s="8">
        <f>Tabla3[[#This Row],[Tiempo subida (seg)]]/60</f>
        <v>2.0166666666666666</v>
      </c>
    </row>
    <row r="301" spans="1:9" x14ac:dyDescent="0.3">
      <c r="A301" s="24">
        <v>299</v>
      </c>
      <c r="B301" s="26">
        <f t="shared" si="25"/>
        <v>0.30993217592592587</v>
      </c>
      <c r="C301">
        <v>5.25</v>
      </c>
      <c r="D301" s="3">
        <f t="shared" si="22"/>
        <v>8.7499999999999994E-2</v>
      </c>
      <c r="E301" s="2">
        <f t="shared" si="23"/>
        <v>0.3112974537037041</v>
      </c>
      <c r="F301" s="2">
        <f t="shared" si="21"/>
        <v>1.3652777777782288E-3</v>
      </c>
      <c r="G301">
        <v>2.4</v>
      </c>
      <c r="H301" s="7">
        <f t="shared" si="24"/>
        <v>118</v>
      </c>
      <c r="I301" s="8">
        <f>Tabla3[[#This Row],[Tiempo subida (seg)]]/60</f>
        <v>1.9666666666666666</v>
      </c>
    </row>
    <row r="302" spans="1:9" x14ac:dyDescent="0.3">
      <c r="A302" s="24">
        <v>300</v>
      </c>
      <c r="B302" s="26">
        <f t="shared" si="25"/>
        <v>0.30998356481481476</v>
      </c>
      <c r="C302">
        <v>4.4400000000000004</v>
      </c>
      <c r="D302" s="3">
        <f t="shared" si="22"/>
        <v>7.400000000000001E-2</v>
      </c>
      <c r="E302" s="2">
        <f t="shared" si="23"/>
        <v>0.31132268518518558</v>
      </c>
      <c r="F302" s="2">
        <f t="shared" si="21"/>
        <v>1.3391203703708165E-3</v>
      </c>
      <c r="G302">
        <v>2.1800000000000002</v>
      </c>
      <c r="H302" s="7">
        <f t="shared" si="24"/>
        <v>116</v>
      </c>
      <c r="I302" s="8">
        <f>Tabla3[[#This Row],[Tiempo subida (seg)]]/60</f>
        <v>1.9333333333333333</v>
      </c>
    </row>
    <row r="303" spans="1:9" x14ac:dyDescent="0.3">
      <c r="A303" s="24">
        <v>301</v>
      </c>
      <c r="B303" s="26">
        <f t="shared" si="25"/>
        <v>0.31016724537037033</v>
      </c>
      <c r="C303">
        <v>15.87</v>
      </c>
      <c r="D303" s="3">
        <f t="shared" si="22"/>
        <v>0.26450000000000001</v>
      </c>
      <c r="E303" s="2">
        <f t="shared" si="23"/>
        <v>0.31135405092592633</v>
      </c>
      <c r="F303" s="2">
        <f t="shared" si="21"/>
        <v>1.1868055555560031E-3</v>
      </c>
      <c r="G303">
        <v>2.71</v>
      </c>
      <c r="H303" s="7">
        <f t="shared" si="24"/>
        <v>103</v>
      </c>
      <c r="I303" s="8">
        <f>Tabla3[[#This Row],[Tiempo subida (seg)]]/60</f>
        <v>1.7166666666666666</v>
      </c>
    </row>
    <row r="304" spans="1:9" x14ac:dyDescent="0.3">
      <c r="A304" s="24">
        <v>302</v>
      </c>
      <c r="B304" s="26">
        <f t="shared" si="25"/>
        <v>0.31028680555555549</v>
      </c>
      <c r="C304">
        <v>10.33</v>
      </c>
      <c r="D304" s="3">
        <f t="shared" si="22"/>
        <v>0.17216666666666666</v>
      </c>
      <c r="E304" s="2">
        <f t="shared" si="23"/>
        <v>0.31137974537037078</v>
      </c>
      <c r="F304" s="2">
        <f t="shared" si="21"/>
        <v>1.0929398148152858E-3</v>
      </c>
      <c r="G304">
        <v>2.2200000000000002</v>
      </c>
      <c r="H304" s="7">
        <f t="shared" si="24"/>
        <v>94</v>
      </c>
      <c r="I304" s="8">
        <f>Tabla3[[#This Row],[Tiempo subida (seg)]]/60</f>
        <v>1.5666666666666667</v>
      </c>
    </row>
    <row r="305" spans="1:10" x14ac:dyDescent="0.3">
      <c r="A305" s="24">
        <v>303</v>
      </c>
      <c r="B305" s="26">
        <f t="shared" si="25"/>
        <v>0.31038437499999993</v>
      </c>
      <c r="C305">
        <v>8.43</v>
      </c>
      <c r="D305" s="3">
        <f t="shared" si="22"/>
        <v>0.14049999999999999</v>
      </c>
      <c r="E305" s="15">
        <f t="shared" si="23"/>
        <v>0.31140254629629671</v>
      </c>
      <c r="F305" s="15">
        <f t="shared" si="21"/>
        <v>1.0181712962967771E-3</v>
      </c>
      <c r="G305" s="14">
        <v>1.97</v>
      </c>
      <c r="H305" s="16">
        <f t="shared" si="24"/>
        <v>88</v>
      </c>
      <c r="I305" s="18">
        <f>Tabla3[[#This Row],[Tiempo subida (seg)]]/60</f>
        <v>1.4666666666666666</v>
      </c>
      <c r="J305">
        <v>5</v>
      </c>
    </row>
    <row r="306" spans="1:10" x14ac:dyDescent="0.3">
      <c r="A306" s="24">
        <v>304</v>
      </c>
      <c r="B306" s="26">
        <f t="shared" si="25"/>
        <v>0.31041053240740735</v>
      </c>
      <c r="C306">
        <v>2.2599999999999998</v>
      </c>
      <c r="D306" s="3">
        <f t="shared" si="22"/>
        <v>3.7666666666666661E-2</v>
      </c>
      <c r="E306" s="4">
        <f t="shared" si="23"/>
        <v>0.31189456018518558</v>
      </c>
      <c r="F306" s="4">
        <f t="shared" si="21"/>
        <v>1.4840277777782296E-3</v>
      </c>
      <c r="G306" s="6">
        <v>42.51</v>
      </c>
      <c r="H306" s="9">
        <f t="shared" si="24"/>
        <v>128</v>
      </c>
      <c r="I306" s="17">
        <f>Tabla3[[#This Row],[Tiempo subida (seg)]]/60</f>
        <v>2.1333333333333333</v>
      </c>
    </row>
    <row r="307" spans="1:10" x14ac:dyDescent="0.3">
      <c r="A307" s="24">
        <v>305</v>
      </c>
      <c r="B307" s="26">
        <f t="shared" si="25"/>
        <v>0.31042106481481474</v>
      </c>
      <c r="C307">
        <v>0.91</v>
      </c>
      <c r="D307" s="3">
        <f t="shared" si="22"/>
        <v>1.5166666666666667E-2</v>
      </c>
      <c r="E307" s="2">
        <f t="shared" si="23"/>
        <v>0.31190625000000038</v>
      </c>
      <c r="F307" s="2">
        <f t="shared" si="21"/>
        <v>1.4851851851856446E-3</v>
      </c>
      <c r="G307">
        <v>1.01</v>
      </c>
      <c r="H307" s="7">
        <f t="shared" si="24"/>
        <v>128</v>
      </c>
      <c r="I307" s="8">
        <f>Tabla3[[#This Row],[Tiempo subida (seg)]]/60</f>
        <v>2.1333333333333333</v>
      </c>
    </row>
    <row r="308" spans="1:10" x14ac:dyDescent="0.3">
      <c r="A308" s="24">
        <v>306</v>
      </c>
      <c r="B308" s="26">
        <f t="shared" si="25"/>
        <v>0.31042870370370362</v>
      </c>
      <c r="C308">
        <v>0.66</v>
      </c>
      <c r="D308" s="3">
        <f t="shared" si="22"/>
        <v>1.1000000000000001E-2</v>
      </c>
      <c r="E308" s="2">
        <f t="shared" si="23"/>
        <v>0.3119444444444448</v>
      </c>
      <c r="F308" s="2">
        <f t="shared" si="21"/>
        <v>1.5157407407411783E-3</v>
      </c>
      <c r="G308">
        <v>3.3</v>
      </c>
      <c r="H308" s="7">
        <f t="shared" si="24"/>
        <v>131</v>
      </c>
      <c r="I308" s="8">
        <f>Tabla3[[#This Row],[Tiempo subida (seg)]]/60</f>
        <v>2.1833333333333331</v>
      </c>
    </row>
    <row r="309" spans="1:10" x14ac:dyDescent="0.3">
      <c r="A309" s="24">
        <v>307</v>
      </c>
      <c r="B309" s="26">
        <f t="shared" si="25"/>
        <v>0.31044004629629623</v>
      </c>
      <c r="C309">
        <v>0.98</v>
      </c>
      <c r="D309" s="3">
        <f t="shared" si="22"/>
        <v>1.6333333333333332E-2</v>
      </c>
      <c r="E309" s="2">
        <f t="shared" si="23"/>
        <v>0.31196574074074107</v>
      </c>
      <c r="F309" s="2">
        <f t="shared" si="21"/>
        <v>1.5256944444448362E-3</v>
      </c>
      <c r="G309">
        <v>1.84</v>
      </c>
      <c r="H309" s="7">
        <f t="shared" si="24"/>
        <v>132</v>
      </c>
      <c r="I309" s="8">
        <f>Tabla3[[#This Row],[Tiempo subida (seg)]]/60</f>
        <v>2.2000000000000002</v>
      </c>
    </row>
    <row r="310" spans="1:10" x14ac:dyDescent="0.3">
      <c r="A310" s="24">
        <v>308</v>
      </c>
      <c r="B310" s="26">
        <f t="shared" si="25"/>
        <v>0.3104496527777777</v>
      </c>
      <c r="C310">
        <v>0.83</v>
      </c>
      <c r="D310" s="3">
        <f t="shared" si="22"/>
        <v>1.3833333333333333E-2</v>
      </c>
      <c r="E310" s="2">
        <f t="shared" si="23"/>
        <v>0.31197766203703736</v>
      </c>
      <c r="F310" s="2">
        <f t="shared" si="21"/>
        <v>1.5280092592596661E-3</v>
      </c>
      <c r="G310">
        <v>1.03</v>
      </c>
      <c r="H310" s="7">
        <f t="shared" si="24"/>
        <v>132</v>
      </c>
      <c r="I310" s="8">
        <f>Tabla3[[#This Row],[Tiempo subida (seg)]]/60</f>
        <v>2.2000000000000002</v>
      </c>
    </row>
    <row r="311" spans="1:10" x14ac:dyDescent="0.3">
      <c r="A311" s="24">
        <v>309</v>
      </c>
      <c r="B311" s="26">
        <f t="shared" si="25"/>
        <v>0.31046041666666657</v>
      </c>
      <c r="C311">
        <v>0.93</v>
      </c>
      <c r="D311" s="3">
        <f t="shared" si="22"/>
        <v>1.5500000000000002E-2</v>
      </c>
      <c r="E311" s="2">
        <f t="shared" si="23"/>
        <v>0.31199085648148178</v>
      </c>
      <c r="F311" s="2">
        <f t="shared" si="21"/>
        <v>1.5304398148152099E-3</v>
      </c>
      <c r="G311">
        <v>1.1399999999999999</v>
      </c>
      <c r="H311" s="7">
        <f t="shared" si="24"/>
        <v>132</v>
      </c>
      <c r="I311" s="8">
        <f>Tabla3[[#This Row],[Tiempo subida (seg)]]/60</f>
        <v>2.2000000000000002</v>
      </c>
    </row>
    <row r="312" spans="1:10" x14ac:dyDescent="0.3">
      <c r="A312" s="24">
        <v>310</v>
      </c>
      <c r="B312" s="26">
        <f t="shared" si="25"/>
        <v>0.3104701388888888</v>
      </c>
      <c r="C312">
        <v>0.84</v>
      </c>
      <c r="D312" s="3">
        <f t="shared" si="22"/>
        <v>1.4E-2</v>
      </c>
      <c r="E312" s="2">
        <f t="shared" si="23"/>
        <v>0.31201979166666699</v>
      </c>
      <c r="F312" s="2">
        <f t="shared" si="21"/>
        <v>1.5496527777781877E-3</v>
      </c>
      <c r="G312">
        <v>2.5</v>
      </c>
      <c r="H312" s="7">
        <f t="shared" si="24"/>
        <v>134</v>
      </c>
      <c r="I312" s="8">
        <f>Tabla3[[#This Row],[Tiempo subida (seg)]]/60</f>
        <v>2.2333333333333334</v>
      </c>
    </row>
    <row r="313" spans="1:10" x14ac:dyDescent="0.3">
      <c r="A313" s="24">
        <v>311</v>
      </c>
      <c r="B313" s="26">
        <f t="shared" si="25"/>
        <v>0.31048530092592586</v>
      </c>
      <c r="C313">
        <v>1.31</v>
      </c>
      <c r="D313" s="3">
        <f t="shared" si="22"/>
        <v>2.1833333333333333E-2</v>
      </c>
      <c r="E313" s="2">
        <f t="shared" si="23"/>
        <v>0.31204050925925958</v>
      </c>
      <c r="F313" s="2">
        <f t="shared" si="21"/>
        <v>1.5552083333337241E-3</v>
      </c>
      <c r="G313">
        <v>1.79</v>
      </c>
      <c r="H313" s="7">
        <f t="shared" si="24"/>
        <v>134</v>
      </c>
      <c r="I313" s="8">
        <f>Tabla3[[#This Row],[Tiempo subida (seg)]]/60</f>
        <v>2.2333333333333334</v>
      </c>
    </row>
    <row r="314" spans="1:10" x14ac:dyDescent="0.3">
      <c r="A314" s="24">
        <v>312</v>
      </c>
      <c r="B314" s="26">
        <f t="shared" si="25"/>
        <v>0.3104961805555555</v>
      </c>
      <c r="C314">
        <v>0.94</v>
      </c>
      <c r="D314" s="3">
        <f t="shared" si="22"/>
        <v>1.5666666666666666E-2</v>
      </c>
      <c r="E314" s="2">
        <f t="shared" si="23"/>
        <v>0.31206412037037068</v>
      </c>
      <c r="F314" s="2">
        <f t="shared" si="21"/>
        <v>1.567939814815178E-3</v>
      </c>
      <c r="G314">
        <v>2.04</v>
      </c>
      <c r="H314" s="7">
        <f t="shared" si="24"/>
        <v>135</v>
      </c>
      <c r="I314" s="8">
        <f>Tabla3[[#This Row],[Tiempo subida (seg)]]/60</f>
        <v>2.25</v>
      </c>
    </row>
    <row r="315" spans="1:10" x14ac:dyDescent="0.3">
      <c r="A315" s="24">
        <v>313</v>
      </c>
      <c r="B315" s="26">
        <f t="shared" si="25"/>
        <v>0.31050208333333329</v>
      </c>
      <c r="C315">
        <v>0.51</v>
      </c>
      <c r="D315" s="3">
        <f t="shared" si="22"/>
        <v>8.5000000000000006E-3</v>
      </c>
      <c r="E315" s="2">
        <f t="shared" si="23"/>
        <v>0.31208564814814843</v>
      </c>
      <c r="F315" s="2">
        <f t="shared" si="21"/>
        <v>1.5835648148151416E-3</v>
      </c>
      <c r="G315">
        <v>1.86</v>
      </c>
      <c r="H315" s="7">
        <f t="shared" si="24"/>
        <v>137</v>
      </c>
      <c r="I315" s="8">
        <f>Tabla3[[#This Row],[Tiempo subida (seg)]]/60</f>
        <v>2.2833333333333332</v>
      </c>
    </row>
    <row r="316" spans="1:10" x14ac:dyDescent="0.3">
      <c r="A316" s="24">
        <v>314</v>
      </c>
      <c r="B316" s="26">
        <f t="shared" si="25"/>
        <v>0.31050972222222217</v>
      </c>
      <c r="C316">
        <v>0.66</v>
      </c>
      <c r="D316" s="3">
        <f t="shared" si="22"/>
        <v>1.1000000000000001E-2</v>
      </c>
      <c r="E316" s="2">
        <f t="shared" si="23"/>
        <v>0.31210613425925954</v>
      </c>
      <c r="F316" s="2">
        <f t="shared" si="21"/>
        <v>1.5964120370373647E-3</v>
      </c>
      <c r="G316">
        <v>1.77</v>
      </c>
      <c r="H316" s="7">
        <f t="shared" si="24"/>
        <v>138</v>
      </c>
      <c r="I316" s="8">
        <f>Tabla3[[#This Row],[Tiempo subida (seg)]]/60</f>
        <v>2.2999999999999998</v>
      </c>
    </row>
    <row r="317" spans="1:10" x14ac:dyDescent="0.3">
      <c r="A317" s="24">
        <v>315</v>
      </c>
      <c r="B317" s="26">
        <f t="shared" si="25"/>
        <v>0.31051527777777771</v>
      </c>
      <c r="C317">
        <v>0.48</v>
      </c>
      <c r="D317" s="3">
        <f t="shared" si="22"/>
        <v>8.0000000000000002E-3</v>
      </c>
      <c r="E317" s="2">
        <f t="shared" si="23"/>
        <v>0.31213483796296326</v>
      </c>
      <c r="F317" s="2">
        <f t="shared" si="21"/>
        <v>1.6195601851855534E-3</v>
      </c>
      <c r="G317">
        <v>2.48</v>
      </c>
      <c r="H317" s="7">
        <f t="shared" si="24"/>
        <v>140</v>
      </c>
      <c r="I317" s="8">
        <f>Tabla3[[#This Row],[Tiempo subida (seg)]]/60</f>
        <v>2.3333333333333335</v>
      </c>
    </row>
    <row r="318" spans="1:10" x14ac:dyDescent="0.3">
      <c r="A318" s="24">
        <v>316</v>
      </c>
      <c r="B318" s="26">
        <f t="shared" si="25"/>
        <v>0.31073101851851848</v>
      </c>
      <c r="C318">
        <v>18.64</v>
      </c>
      <c r="D318" s="3">
        <f t="shared" si="22"/>
        <v>0.3106666666666667</v>
      </c>
      <c r="E318" s="2">
        <f t="shared" si="23"/>
        <v>0.31215393518518547</v>
      </c>
      <c r="F318" s="2">
        <f t="shared" si="21"/>
        <v>1.4229166666669957E-3</v>
      </c>
      <c r="G318">
        <v>1.65</v>
      </c>
      <c r="H318" s="7">
        <f t="shared" si="24"/>
        <v>123</v>
      </c>
      <c r="I318" s="8">
        <f>Tabla3[[#This Row],[Tiempo subida (seg)]]/60</f>
        <v>2.0499999999999998</v>
      </c>
    </row>
    <row r="319" spans="1:10" x14ac:dyDescent="0.3">
      <c r="A319" s="24">
        <v>317</v>
      </c>
      <c r="B319" s="26">
        <f t="shared" si="25"/>
        <v>0.31073495370370369</v>
      </c>
      <c r="C319">
        <v>0.34</v>
      </c>
      <c r="D319" s="3">
        <f t="shared" si="22"/>
        <v>5.6666666666666671E-3</v>
      </c>
      <c r="E319" s="2">
        <f t="shared" si="23"/>
        <v>0.31218414351851881</v>
      </c>
      <c r="F319" s="2">
        <f t="shared" si="21"/>
        <v>1.4491898148151217E-3</v>
      </c>
      <c r="G319">
        <v>2.61</v>
      </c>
      <c r="H319" s="7">
        <f t="shared" si="24"/>
        <v>125</v>
      </c>
      <c r="I319" s="8">
        <f>Tabla3[[#This Row],[Tiempo subida (seg)]]/60</f>
        <v>2.0833333333333335</v>
      </c>
    </row>
    <row r="320" spans="1:10" x14ac:dyDescent="0.3">
      <c r="A320" s="24">
        <v>318</v>
      </c>
      <c r="B320" s="26">
        <f t="shared" si="25"/>
        <v>0.31074606481481482</v>
      </c>
      <c r="C320">
        <v>0.96</v>
      </c>
      <c r="D320" s="3">
        <f t="shared" si="22"/>
        <v>1.6E-2</v>
      </c>
      <c r="E320" s="2">
        <f t="shared" si="23"/>
        <v>0.31221030092592622</v>
      </c>
      <c r="F320" s="2">
        <f t="shared" si="21"/>
        <v>1.4642361111114055E-3</v>
      </c>
      <c r="G320">
        <v>2.2599999999999998</v>
      </c>
      <c r="H320" s="7">
        <f t="shared" si="24"/>
        <v>127</v>
      </c>
      <c r="I320" s="8">
        <f>Tabla3[[#This Row],[Tiempo subida (seg)]]/60</f>
        <v>2.1166666666666667</v>
      </c>
    </row>
    <row r="321" spans="1:9" x14ac:dyDescent="0.3">
      <c r="A321" s="24">
        <v>319</v>
      </c>
      <c r="B321" s="26">
        <f t="shared" si="25"/>
        <v>0.31075115740740739</v>
      </c>
      <c r="C321">
        <v>0.44</v>
      </c>
      <c r="D321" s="3">
        <f t="shared" si="22"/>
        <v>7.3333333333333332E-3</v>
      </c>
      <c r="E321" s="2">
        <f t="shared" si="23"/>
        <v>0.31223240740740771</v>
      </c>
      <c r="F321" s="2">
        <f t="shared" si="21"/>
        <v>1.4812500000003226E-3</v>
      </c>
      <c r="G321">
        <v>1.91</v>
      </c>
      <c r="H321" s="7">
        <f t="shared" si="24"/>
        <v>128</v>
      </c>
      <c r="I321" s="8">
        <f>Tabla3[[#This Row],[Tiempo subida (seg)]]/60</f>
        <v>2.1333333333333333</v>
      </c>
    </row>
    <row r="322" spans="1:9" x14ac:dyDescent="0.3">
      <c r="A322" s="24">
        <v>320</v>
      </c>
      <c r="B322" s="26">
        <f t="shared" si="25"/>
        <v>0.3107550925925926</v>
      </c>
      <c r="C322">
        <v>0.34</v>
      </c>
      <c r="D322" s="3">
        <f t="shared" si="22"/>
        <v>5.6666666666666671E-3</v>
      </c>
      <c r="E322" s="2">
        <f t="shared" si="23"/>
        <v>0.31225752314814847</v>
      </c>
      <c r="F322" s="2">
        <f t="shared" si="21"/>
        <v>1.5024305555558781E-3</v>
      </c>
      <c r="G322">
        <v>2.17</v>
      </c>
      <c r="H322" s="7">
        <f t="shared" si="24"/>
        <v>130</v>
      </c>
      <c r="I322" s="8">
        <f>Tabla3[[#This Row],[Tiempo subida (seg)]]/60</f>
        <v>2.1666666666666665</v>
      </c>
    </row>
    <row r="323" spans="1:9" x14ac:dyDescent="0.3">
      <c r="A323" s="24">
        <v>321</v>
      </c>
      <c r="B323" s="26">
        <f t="shared" si="25"/>
        <v>0.31075983796296297</v>
      </c>
      <c r="C323">
        <v>0.41</v>
      </c>
      <c r="D323" s="3">
        <f t="shared" si="22"/>
        <v>6.8333333333333328E-3</v>
      </c>
      <c r="E323" s="2">
        <f t="shared" si="23"/>
        <v>0.31227870370370403</v>
      </c>
      <c r="F323" s="2">
        <f t="shared" ref="F323:F386" si="26">E323-B323</f>
        <v>1.51886574074106E-3</v>
      </c>
      <c r="G323">
        <v>1.83</v>
      </c>
      <c r="H323" s="7">
        <f t="shared" si="24"/>
        <v>131</v>
      </c>
      <c r="I323" s="8">
        <f>Tabla3[[#This Row],[Tiempo subida (seg)]]/60</f>
        <v>2.1833333333333331</v>
      </c>
    </row>
    <row r="324" spans="1:9" x14ac:dyDescent="0.3">
      <c r="A324" s="24">
        <v>322</v>
      </c>
      <c r="B324" s="26">
        <f t="shared" si="25"/>
        <v>0.31076840277777779</v>
      </c>
      <c r="C324">
        <v>0.74</v>
      </c>
      <c r="D324" s="3">
        <f t="shared" ref="D324:D387" si="27">C324/60</f>
        <v>1.2333333333333333E-2</v>
      </c>
      <c r="E324" s="2">
        <f t="shared" ref="E324:E387" si="28">E323+G324/86400</f>
        <v>0.31230196759259293</v>
      </c>
      <c r="F324" s="2">
        <f t="shared" si="26"/>
        <v>1.5335648148151471E-3</v>
      </c>
      <c r="G324">
        <v>2.0099999999999998</v>
      </c>
      <c r="H324" s="7">
        <f t="shared" ref="H324:H387" si="29">60*MINUTE(F324)+SECOND(F324)</f>
        <v>133</v>
      </c>
      <c r="I324" s="8">
        <f>Tabla3[[#This Row],[Tiempo subida (seg)]]/60</f>
        <v>2.2166666666666668</v>
      </c>
    </row>
    <row r="325" spans="1:9" x14ac:dyDescent="0.3">
      <c r="A325" s="24">
        <v>323</v>
      </c>
      <c r="B325" s="26">
        <f t="shared" si="25"/>
        <v>0.31077337962962964</v>
      </c>
      <c r="C325">
        <v>0.43</v>
      </c>
      <c r="D325" s="3">
        <f t="shared" si="27"/>
        <v>7.1666666666666667E-3</v>
      </c>
      <c r="E325" s="2">
        <f t="shared" si="28"/>
        <v>0.31232511574074107</v>
      </c>
      <c r="F325" s="2">
        <f t="shared" si="26"/>
        <v>1.5517361111114236E-3</v>
      </c>
      <c r="G325">
        <v>2</v>
      </c>
      <c r="H325" s="7">
        <f t="shared" si="29"/>
        <v>134</v>
      </c>
      <c r="I325" s="8">
        <f>Tabla3[[#This Row],[Tiempo subida (seg)]]/60</f>
        <v>2.2333333333333334</v>
      </c>
    </row>
    <row r="326" spans="1:9" x14ac:dyDescent="0.3">
      <c r="A326" s="24">
        <v>324</v>
      </c>
      <c r="B326" s="26">
        <f t="shared" si="25"/>
        <v>0.3107783564814815</v>
      </c>
      <c r="C326">
        <v>0.43</v>
      </c>
      <c r="D326" s="3">
        <f t="shared" si="27"/>
        <v>7.1666666666666667E-3</v>
      </c>
      <c r="E326" s="2">
        <f t="shared" si="28"/>
        <v>0.31234340277777811</v>
      </c>
      <c r="F326" s="2">
        <f t="shared" si="26"/>
        <v>1.5650462962966127E-3</v>
      </c>
      <c r="G326">
        <v>1.58</v>
      </c>
      <c r="H326" s="7">
        <f t="shared" si="29"/>
        <v>135</v>
      </c>
      <c r="I326" s="8">
        <f>Tabla3[[#This Row],[Tiempo subida (seg)]]/60</f>
        <v>2.25</v>
      </c>
    </row>
    <row r="327" spans="1:9" x14ac:dyDescent="0.3">
      <c r="A327" s="24">
        <v>325</v>
      </c>
      <c r="B327" s="26">
        <f t="shared" si="25"/>
        <v>0.31078460648148148</v>
      </c>
      <c r="C327">
        <v>0.54</v>
      </c>
      <c r="D327" s="3">
        <f t="shared" si="27"/>
        <v>9.0000000000000011E-3</v>
      </c>
      <c r="E327" s="2">
        <f t="shared" si="28"/>
        <v>0.31236168981481516</v>
      </c>
      <c r="F327" s="2">
        <f t="shared" si="26"/>
        <v>1.5770833333336731E-3</v>
      </c>
      <c r="G327">
        <v>1.58</v>
      </c>
      <c r="H327" s="7">
        <f t="shared" si="29"/>
        <v>136</v>
      </c>
      <c r="I327" s="8">
        <f>Tabla3[[#This Row],[Tiempo subida (seg)]]/60</f>
        <v>2.2666666666666666</v>
      </c>
    </row>
    <row r="328" spans="1:9" x14ac:dyDescent="0.3">
      <c r="A328" s="24">
        <v>326</v>
      </c>
      <c r="B328" s="26">
        <f t="shared" si="25"/>
        <v>0.31079398148148146</v>
      </c>
      <c r="C328">
        <v>0.81</v>
      </c>
      <c r="D328" s="3">
        <f t="shared" si="27"/>
        <v>1.3500000000000002E-2</v>
      </c>
      <c r="E328" s="2">
        <f t="shared" si="28"/>
        <v>0.31238356481481516</v>
      </c>
      <c r="F328" s="2">
        <f t="shared" si="26"/>
        <v>1.5895833333336995E-3</v>
      </c>
      <c r="G328">
        <v>1.89</v>
      </c>
      <c r="H328" s="7">
        <f t="shared" si="29"/>
        <v>137</v>
      </c>
      <c r="I328" s="8">
        <f>Tabla3[[#This Row],[Tiempo subida (seg)]]/60</f>
        <v>2.2833333333333332</v>
      </c>
    </row>
    <row r="329" spans="1:9" x14ac:dyDescent="0.3">
      <c r="A329" s="24">
        <v>327</v>
      </c>
      <c r="B329" s="26">
        <f t="shared" si="25"/>
        <v>0.31080474537037034</v>
      </c>
      <c r="C329">
        <v>0.93</v>
      </c>
      <c r="D329" s="3">
        <f t="shared" si="27"/>
        <v>1.5500000000000002E-2</v>
      </c>
      <c r="E329" s="2">
        <f t="shared" si="28"/>
        <v>0.31240763888888923</v>
      </c>
      <c r="F329" s="2">
        <f t="shared" si="26"/>
        <v>1.6028935185188886E-3</v>
      </c>
      <c r="G329">
        <v>2.08</v>
      </c>
      <c r="H329" s="7">
        <f t="shared" si="29"/>
        <v>138</v>
      </c>
      <c r="I329" s="8">
        <f>Tabla3[[#This Row],[Tiempo subida (seg)]]/60</f>
        <v>2.2999999999999998</v>
      </c>
    </row>
    <row r="330" spans="1:9" x14ac:dyDescent="0.3">
      <c r="A330" s="24">
        <v>328</v>
      </c>
      <c r="B330" s="26">
        <f t="shared" si="25"/>
        <v>0.3108079861111111</v>
      </c>
      <c r="C330">
        <v>0.28000000000000003</v>
      </c>
      <c r="D330" s="3">
        <f t="shared" si="27"/>
        <v>4.6666666666666671E-3</v>
      </c>
      <c r="E330" s="2">
        <f t="shared" si="28"/>
        <v>0.31243553240740773</v>
      </c>
      <c r="F330" s="2">
        <f t="shared" si="26"/>
        <v>1.6275462962966336E-3</v>
      </c>
      <c r="G330">
        <v>2.41</v>
      </c>
      <c r="H330" s="7">
        <f t="shared" si="29"/>
        <v>141</v>
      </c>
      <c r="I330" s="8">
        <f>Tabla3[[#This Row],[Tiempo subida (seg)]]/60</f>
        <v>2.35</v>
      </c>
    </row>
    <row r="331" spans="1:9" x14ac:dyDescent="0.3">
      <c r="A331" s="24">
        <v>329</v>
      </c>
      <c r="B331" s="26">
        <f t="shared" si="25"/>
        <v>0.31081192129629631</v>
      </c>
      <c r="C331">
        <v>0.34</v>
      </c>
      <c r="D331" s="3">
        <f t="shared" si="27"/>
        <v>5.6666666666666671E-3</v>
      </c>
      <c r="E331" s="2">
        <f t="shared" si="28"/>
        <v>0.31245937500000032</v>
      </c>
      <c r="F331" s="2">
        <f t="shared" si="26"/>
        <v>1.6474537037040049E-3</v>
      </c>
      <c r="G331">
        <v>2.06</v>
      </c>
      <c r="H331" s="7">
        <f t="shared" si="29"/>
        <v>142</v>
      </c>
      <c r="I331" s="8">
        <f>Tabla3[[#This Row],[Tiempo subida (seg)]]/60</f>
        <v>2.3666666666666667</v>
      </c>
    </row>
    <row r="332" spans="1:9" x14ac:dyDescent="0.3">
      <c r="A332" s="24">
        <v>330</v>
      </c>
      <c r="B332" s="26">
        <f t="shared" si="25"/>
        <v>0.31081689814814817</v>
      </c>
      <c r="C332">
        <v>0.43</v>
      </c>
      <c r="D332" s="3">
        <f t="shared" si="27"/>
        <v>7.1666666666666667E-3</v>
      </c>
      <c r="E332" s="2">
        <f t="shared" si="28"/>
        <v>0.31248831018518552</v>
      </c>
      <c r="F332" s="2">
        <f t="shared" si="26"/>
        <v>1.6714120370373564E-3</v>
      </c>
      <c r="G332">
        <v>2.5</v>
      </c>
      <c r="H332" s="7">
        <f t="shared" si="29"/>
        <v>144</v>
      </c>
      <c r="I332" s="8">
        <f>Tabla3[[#This Row],[Tiempo subida (seg)]]/60</f>
        <v>2.4</v>
      </c>
    </row>
    <row r="333" spans="1:9" x14ac:dyDescent="0.3">
      <c r="A333" s="24">
        <v>331</v>
      </c>
      <c r="B333" s="26">
        <f t="shared" si="25"/>
        <v>0.31082199074074074</v>
      </c>
      <c r="C333">
        <v>0.44</v>
      </c>
      <c r="D333" s="3">
        <f t="shared" si="27"/>
        <v>7.3333333333333332E-3</v>
      </c>
      <c r="E333" s="2">
        <f t="shared" si="28"/>
        <v>0.3125106481481485</v>
      </c>
      <c r="F333" s="2">
        <f t="shared" si="26"/>
        <v>1.6886574074077565E-3</v>
      </c>
      <c r="G333">
        <v>1.93</v>
      </c>
      <c r="H333" s="7">
        <f t="shared" si="29"/>
        <v>146</v>
      </c>
      <c r="I333" s="8">
        <f>Tabla3[[#This Row],[Tiempo subida (seg)]]/60</f>
        <v>2.4333333333333331</v>
      </c>
    </row>
    <row r="334" spans="1:9" x14ac:dyDescent="0.3">
      <c r="A334" s="24">
        <v>332</v>
      </c>
      <c r="B334" s="26">
        <f t="shared" si="25"/>
        <v>0.31082592592592595</v>
      </c>
      <c r="C334">
        <v>0.34</v>
      </c>
      <c r="D334" s="3">
        <f t="shared" si="27"/>
        <v>5.6666666666666671E-3</v>
      </c>
      <c r="E334" s="2">
        <f t="shared" si="28"/>
        <v>0.31253148148148185</v>
      </c>
      <c r="F334" s="2">
        <f t="shared" si="26"/>
        <v>1.7055555555559043E-3</v>
      </c>
      <c r="G334">
        <v>1.8</v>
      </c>
      <c r="H334" s="7">
        <f t="shared" si="29"/>
        <v>147</v>
      </c>
      <c r="I334" s="8">
        <f>Tabla3[[#This Row],[Tiempo subida (seg)]]/60</f>
        <v>2.4500000000000002</v>
      </c>
    </row>
    <row r="335" spans="1:9" x14ac:dyDescent="0.3">
      <c r="A335" s="24">
        <v>333</v>
      </c>
      <c r="B335" s="26">
        <f t="shared" si="25"/>
        <v>0.31083159722222226</v>
      </c>
      <c r="C335">
        <v>0.49</v>
      </c>
      <c r="D335" s="3">
        <f t="shared" si="27"/>
        <v>8.1666666666666658E-3</v>
      </c>
      <c r="E335" s="2">
        <f t="shared" si="28"/>
        <v>0.31257777777777818</v>
      </c>
      <c r="F335" s="2">
        <f t="shared" si="26"/>
        <v>1.7461805555559207E-3</v>
      </c>
      <c r="G335">
        <v>4</v>
      </c>
      <c r="H335" s="7">
        <f t="shared" si="29"/>
        <v>151</v>
      </c>
      <c r="I335" s="8">
        <f>Tabla3[[#This Row],[Tiempo subida (seg)]]/60</f>
        <v>2.5166666666666666</v>
      </c>
    </row>
    <row r="336" spans="1:9" x14ac:dyDescent="0.3">
      <c r="A336" s="24">
        <v>334</v>
      </c>
      <c r="B336" s="26">
        <f t="shared" si="25"/>
        <v>0.31083900462962966</v>
      </c>
      <c r="C336">
        <v>0.64</v>
      </c>
      <c r="D336" s="3">
        <f t="shared" si="27"/>
        <v>1.0666666666666666E-2</v>
      </c>
      <c r="E336" s="2">
        <f t="shared" si="28"/>
        <v>0.31259849537037077</v>
      </c>
      <c r="F336" s="2">
        <f t="shared" si="26"/>
        <v>1.7594907407411098E-3</v>
      </c>
      <c r="G336">
        <v>1.79</v>
      </c>
      <c r="H336" s="7">
        <f t="shared" si="29"/>
        <v>152</v>
      </c>
      <c r="I336" s="8">
        <f>Tabla3[[#This Row],[Tiempo subida (seg)]]/60</f>
        <v>2.5333333333333332</v>
      </c>
    </row>
    <row r="337" spans="1:9" x14ac:dyDescent="0.3">
      <c r="A337" s="24">
        <v>335</v>
      </c>
      <c r="B337" s="26">
        <f t="shared" si="25"/>
        <v>0.31084409722222223</v>
      </c>
      <c r="C337">
        <v>0.44</v>
      </c>
      <c r="D337" s="3">
        <f t="shared" si="27"/>
        <v>7.3333333333333332E-3</v>
      </c>
      <c r="E337" s="2">
        <f t="shared" si="28"/>
        <v>0.31263240740740778</v>
      </c>
      <c r="F337" s="2">
        <f t="shared" si="26"/>
        <v>1.7883101851855487E-3</v>
      </c>
      <c r="G337">
        <v>2.93</v>
      </c>
      <c r="H337" s="7">
        <f t="shared" si="29"/>
        <v>155</v>
      </c>
      <c r="I337" s="8">
        <f>Tabla3[[#This Row],[Tiempo subida (seg)]]/60</f>
        <v>2.5833333333333335</v>
      </c>
    </row>
    <row r="338" spans="1:9" x14ac:dyDescent="0.3">
      <c r="A338" s="24">
        <v>336</v>
      </c>
      <c r="B338" s="26">
        <f t="shared" si="25"/>
        <v>0.3108502314814815</v>
      </c>
      <c r="C338">
        <v>0.53</v>
      </c>
      <c r="D338" s="3">
        <f t="shared" si="27"/>
        <v>8.8333333333333337E-3</v>
      </c>
      <c r="E338" s="2">
        <f t="shared" si="28"/>
        <v>0.31264780092592631</v>
      </c>
      <c r="F338" s="2">
        <f t="shared" si="26"/>
        <v>1.7975694444448131E-3</v>
      </c>
      <c r="G338">
        <v>1.33</v>
      </c>
      <c r="H338" s="7">
        <f t="shared" si="29"/>
        <v>155</v>
      </c>
      <c r="I338" s="8">
        <f>Tabla3[[#This Row],[Tiempo subida (seg)]]/60</f>
        <v>2.5833333333333335</v>
      </c>
    </row>
    <row r="339" spans="1:9" x14ac:dyDescent="0.3">
      <c r="A339" s="24">
        <v>337</v>
      </c>
      <c r="B339" s="26">
        <f t="shared" si="25"/>
        <v>0.31085474537037039</v>
      </c>
      <c r="C339">
        <v>0.39</v>
      </c>
      <c r="D339" s="3">
        <f t="shared" si="27"/>
        <v>6.5000000000000006E-3</v>
      </c>
      <c r="E339" s="2">
        <f t="shared" si="28"/>
        <v>0.31266793981481522</v>
      </c>
      <c r="F339" s="2">
        <f t="shared" si="26"/>
        <v>1.8131944444448322E-3</v>
      </c>
      <c r="G339">
        <v>1.74</v>
      </c>
      <c r="H339" s="7">
        <f t="shared" si="29"/>
        <v>157</v>
      </c>
      <c r="I339" s="8">
        <f>Tabla3[[#This Row],[Tiempo subida (seg)]]/60</f>
        <v>2.6166666666666667</v>
      </c>
    </row>
    <row r="340" spans="1:9" x14ac:dyDescent="0.3">
      <c r="A340" s="24">
        <v>338</v>
      </c>
      <c r="B340" s="26">
        <f t="shared" si="25"/>
        <v>0.31086145833333334</v>
      </c>
      <c r="C340">
        <v>0.57999999999999996</v>
      </c>
      <c r="D340" s="3">
        <f t="shared" si="27"/>
        <v>9.6666666666666654E-3</v>
      </c>
      <c r="E340" s="2">
        <f t="shared" si="28"/>
        <v>0.3126885416666671</v>
      </c>
      <c r="F340" s="2">
        <f t="shared" si="26"/>
        <v>1.8270833333337566E-3</v>
      </c>
      <c r="G340">
        <v>1.78</v>
      </c>
      <c r="H340" s="7">
        <f t="shared" si="29"/>
        <v>158</v>
      </c>
      <c r="I340" s="8">
        <f>Tabla3[[#This Row],[Tiempo subida (seg)]]/60</f>
        <v>2.6333333333333333</v>
      </c>
    </row>
    <row r="341" spans="1:9" x14ac:dyDescent="0.3">
      <c r="A341" s="24">
        <v>339</v>
      </c>
      <c r="B341" s="26">
        <f t="shared" si="25"/>
        <v>0.31086562500000003</v>
      </c>
      <c r="C341">
        <v>0.36</v>
      </c>
      <c r="D341" s="3">
        <f t="shared" si="27"/>
        <v>6.0000000000000001E-3</v>
      </c>
      <c r="E341" s="2">
        <f t="shared" si="28"/>
        <v>0.31271493055555599</v>
      </c>
      <c r="F341" s="2">
        <f t="shared" si="26"/>
        <v>1.8493055555559579E-3</v>
      </c>
      <c r="G341">
        <v>2.2799999999999998</v>
      </c>
      <c r="H341" s="7">
        <f t="shared" si="29"/>
        <v>160</v>
      </c>
      <c r="I341" s="8">
        <f>Tabla3[[#This Row],[Tiempo subida (seg)]]/60</f>
        <v>2.6666666666666665</v>
      </c>
    </row>
    <row r="342" spans="1:9" x14ac:dyDescent="0.3">
      <c r="A342" s="24">
        <v>340</v>
      </c>
      <c r="B342" s="26">
        <f t="shared" si="25"/>
        <v>0.31087384259259265</v>
      </c>
      <c r="C342">
        <v>0.71</v>
      </c>
      <c r="D342" s="3">
        <f t="shared" si="27"/>
        <v>1.1833333333333333E-2</v>
      </c>
      <c r="E342" s="2">
        <f t="shared" si="28"/>
        <v>0.31274212962963005</v>
      </c>
      <c r="F342" s="2">
        <f t="shared" si="26"/>
        <v>1.8682870370373972E-3</v>
      </c>
      <c r="G342">
        <v>2.35</v>
      </c>
      <c r="H342" s="7">
        <f t="shared" si="29"/>
        <v>161</v>
      </c>
      <c r="I342" s="8">
        <f>Tabla3[[#This Row],[Tiempo subida (seg)]]/60</f>
        <v>2.6833333333333331</v>
      </c>
    </row>
    <row r="343" spans="1:9" x14ac:dyDescent="0.3">
      <c r="A343" s="24">
        <v>341</v>
      </c>
      <c r="B343" s="26">
        <f t="shared" si="25"/>
        <v>0.31087893518518522</v>
      </c>
      <c r="C343">
        <v>0.44</v>
      </c>
      <c r="D343" s="3">
        <f t="shared" si="27"/>
        <v>7.3333333333333332E-3</v>
      </c>
      <c r="E343" s="2">
        <f t="shared" si="28"/>
        <v>0.31277673611111151</v>
      </c>
      <c r="F343" s="2">
        <f t="shared" si="26"/>
        <v>1.8978009259262851E-3</v>
      </c>
      <c r="G343">
        <v>2.99</v>
      </c>
      <c r="H343" s="7">
        <f t="shared" si="29"/>
        <v>164</v>
      </c>
      <c r="I343" s="8">
        <f>Tabla3[[#This Row],[Tiempo subida (seg)]]/60</f>
        <v>2.7333333333333334</v>
      </c>
    </row>
    <row r="344" spans="1:9" x14ac:dyDescent="0.3">
      <c r="A344" s="24">
        <v>342</v>
      </c>
      <c r="B344" s="26">
        <f t="shared" si="25"/>
        <v>0.31088402777777779</v>
      </c>
      <c r="C344">
        <v>0.44</v>
      </c>
      <c r="D344" s="3">
        <f t="shared" si="27"/>
        <v>7.3333333333333332E-3</v>
      </c>
      <c r="E344" s="2">
        <f t="shared" si="28"/>
        <v>0.31280289351851892</v>
      </c>
      <c r="F344" s="2">
        <f t="shared" si="26"/>
        <v>1.9188657407411269E-3</v>
      </c>
      <c r="G344">
        <v>2.2599999999999998</v>
      </c>
      <c r="H344" s="7">
        <f t="shared" si="29"/>
        <v>166</v>
      </c>
      <c r="I344" s="8">
        <f>Tabla3[[#This Row],[Tiempo subida (seg)]]/60</f>
        <v>2.7666666666666666</v>
      </c>
    </row>
    <row r="345" spans="1:9" x14ac:dyDescent="0.3">
      <c r="A345" s="24">
        <v>343</v>
      </c>
      <c r="B345" s="26">
        <f t="shared" si="25"/>
        <v>0.31088993055555558</v>
      </c>
      <c r="C345">
        <v>0.51</v>
      </c>
      <c r="D345" s="3">
        <f t="shared" si="27"/>
        <v>8.5000000000000006E-3</v>
      </c>
      <c r="E345" s="2">
        <f t="shared" si="28"/>
        <v>0.3128267361111115</v>
      </c>
      <c r="F345" s="2">
        <f t="shared" si="26"/>
        <v>1.9368055555559205E-3</v>
      </c>
      <c r="G345">
        <v>2.06</v>
      </c>
      <c r="H345" s="7">
        <f t="shared" si="29"/>
        <v>167</v>
      </c>
      <c r="I345" s="8">
        <f>Tabla3[[#This Row],[Tiempo subida (seg)]]/60</f>
        <v>2.7833333333333332</v>
      </c>
    </row>
    <row r="346" spans="1:9" x14ac:dyDescent="0.3">
      <c r="A346" s="24">
        <v>344</v>
      </c>
      <c r="B346" s="26">
        <f t="shared" si="25"/>
        <v>0.31089837962962968</v>
      </c>
      <c r="C346">
        <v>0.73</v>
      </c>
      <c r="D346" s="3">
        <f t="shared" si="27"/>
        <v>1.2166666666666666E-2</v>
      </c>
      <c r="E346" s="2">
        <f t="shared" si="28"/>
        <v>0.31284826388888926</v>
      </c>
      <c r="F346" s="2">
        <f t="shared" si="26"/>
        <v>1.9498842592595711E-3</v>
      </c>
      <c r="G346">
        <v>1.86</v>
      </c>
      <c r="H346" s="7">
        <f t="shared" si="29"/>
        <v>168</v>
      </c>
      <c r="I346" s="8">
        <f>Tabla3[[#This Row],[Tiempo subida (seg)]]/60</f>
        <v>2.8</v>
      </c>
    </row>
    <row r="347" spans="1:9" x14ac:dyDescent="0.3">
      <c r="A347" s="24">
        <v>345</v>
      </c>
      <c r="B347" s="26">
        <f t="shared" si="25"/>
        <v>0.31090173611111116</v>
      </c>
      <c r="C347">
        <v>0.28999999999999998</v>
      </c>
      <c r="D347" s="3">
        <f t="shared" si="27"/>
        <v>4.8333333333333327E-3</v>
      </c>
      <c r="E347" s="2">
        <f t="shared" si="28"/>
        <v>0.31286678240740778</v>
      </c>
      <c r="F347" s="2">
        <f t="shared" si="26"/>
        <v>1.9650462962966242E-3</v>
      </c>
      <c r="G347">
        <v>1.6</v>
      </c>
      <c r="H347" s="7">
        <f t="shared" si="29"/>
        <v>170</v>
      </c>
      <c r="I347" s="8">
        <f>Tabla3[[#This Row],[Tiempo subida (seg)]]/60</f>
        <v>2.8333333333333335</v>
      </c>
    </row>
    <row r="348" spans="1:9" x14ac:dyDescent="0.3">
      <c r="A348" s="24">
        <v>346</v>
      </c>
      <c r="B348" s="26">
        <f t="shared" si="25"/>
        <v>0.31102592592592598</v>
      </c>
      <c r="C348">
        <v>10.73</v>
      </c>
      <c r="D348" s="3">
        <f t="shared" si="27"/>
        <v>0.17883333333333334</v>
      </c>
      <c r="E348" s="2">
        <f t="shared" si="28"/>
        <v>0.31290104166666705</v>
      </c>
      <c r="F348" s="2">
        <f t="shared" si="26"/>
        <v>1.8751157407410624E-3</v>
      </c>
      <c r="G348">
        <v>2.96</v>
      </c>
      <c r="H348" s="7">
        <f t="shared" si="29"/>
        <v>162</v>
      </c>
      <c r="I348" s="8">
        <f>Tabla3[[#This Row],[Tiempo subida (seg)]]/60</f>
        <v>2.7</v>
      </c>
    </row>
    <row r="349" spans="1:9" x14ac:dyDescent="0.3">
      <c r="A349" s="24">
        <v>347</v>
      </c>
      <c r="B349" s="26">
        <f t="shared" si="25"/>
        <v>0.31105011574074082</v>
      </c>
      <c r="C349">
        <v>2.09</v>
      </c>
      <c r="D349" s="3">
        <f t="shared" si="27"/>
        <v>3.4833333333333334E-2</v>
      </c>
      <c r="E349" s="2">
        <f t="shared" si="28"/>
        <v>0.31292314814814853</v>
      </c>
      <c r="F349" s="2">
        <f t="shared" si="26"/>
        <v>1.8730324074077154E-3</v>
      </c>
      <c r="G349">
        <v>1.91</v>
      </c>
      <c r="H349" s="7">
        <f t="shared" si="29"/>
        <v>162</v>
      </c>
      <c r="I349" s="8">
        <f>Tabla3[[#This Row],[Tiempo subida (seg)]]/60</f>
        <v>2.7</v>
      </c>
    </row>
    <row r="350" spans="1:9" x14ac:dyDescent="0.3">
      <c r="A350" s="24">
        <v>348</v>
      </c>
      <c r="B350" s="26">
        <f t="shared" si="25"/>
        <v>0.31106238425925936</v>
      </c>
      <c r="C350">
        <v>1.06</v>
      </c>
      <c r="D350" s="3">
        <f t="shared" si="27"/>
        <v>1.7666666666666667E-2</v>
      </c>
      <c r="E350" s="2">
        <f t="shared" si="28"/>
        <v>0.31294930555555595</v>
      </c>
      <c r="F350" s="2">
        <f t="shared" si="26"/>
        <v>1.8869212962965842E-3</v>
      </c>
      <c r="G350">
        <v>2.2599999999999998</v>
      </c>
      <c r="H350" s="7">
        <f t="shared" si="29"/>
        <v>163</v>
      </c>
      <c r="I350" s="8">
        <f>Tabla3[[#This Row],[Tiempo subida (seg)]]/60</f>
        <v>2.7166666666666668</v>
      </c>
    </row>
    <row r="351" spans="1:9" x14ac:dyDescent="0.3">
      <c r="A351" s="24">
        <v>349</v>
      </c>
      <c r="B351" s="26">
        <f t="shared" si="25"/>
        <v>0.31109953703703713</v>
      </c>
      <c r="C351">
        <v>3.21</v>
      </c>
      <c r="D351" s="3">
        <f t="shared" si="27"/>
        <v>5.3499999999999999E-2</v>
      </c>
      <c r="E351" s="2">
        <f t="shared" si="28"/>
        <v>0.3129690972222226</v>
      </c>
      <c r="F351" s="2">
        <f t="shared" si="26"/>
        <v>1.8695601851854704E-3</v>
      </c>
      <c r="G351">
        <v>1.71</v>
      </c>
      <c r="H351" s="7">
        <f t="shared" si="29"/>
        <v>162</v>
      </c>
      <c r="I351" s="8">
        <f>Tabla3[[#This Row],[Tiempo subida (seg)]]/60</f>
        <v>2.7</v>
      </c>
    </row>
    <row r="352" spans="1:9" x14ac:dyDescent="0.3">
      <c r="A352" s="24">
        <v>350</v>
      </c>
      <c r="B352" s="26">
        <f t="shared" si="25"/>
        <v>0.31111550925925935</v>
      </c>
      <c r="C352">
        <v>1.38</v>
      </c>
      <c r="D352" s="3">
        <f t="shared" si="27"/>
        <v>2.3E-2</v>
      </c>
      <c r="E352" s="2">
        <f t="shared" si="28"/>
        <v>0.31298506944444482</v>
      </c>
      <c r="F352" s="2">
        <f t="shared" si="26"/>
        <v>1.8695601851854704E-3</v>
      </c>
      <c r="G352">
        <v>1.38</v>
      </c>
      <c r="H352" s="7">
        <f t="shared" si="29"/>
        <v>162</v>
      </c>
      <c r="I352" s="8">
        <f>Tabla3[[#This Row],[Tiempo subida (seg)]]/60</f>
        <v>2.7</v>
      </c>
    </row>
    <row r="353" spans="1:10" x14ac:dyDescent="0.3">
      <c r="A353" s="24">
        <v>351</v>
      </c>
      <c r="B353" s="26">
        <f t="shared" si="25"/>
        <v>0.31112662037037048</v>
      </c>
      <c r="C353">
        <v>0.96</v>
      </c>
      <c r="D353" s="3">
        <f t="shared" si="27"/>
        <v>1.6E-2</v>
      </c>
      <c r="E353" s="2">
        <f t="shared" si="28"/>
        <v>0.31301712962963002</v>
      </c>
      <c r="F353" s="2">
        <f t="shared" si="26"/>
        <v>1.8905092592595429E-3</v>
      </c>
      <c r="G353">
        <v>2.77</v>
      </c>
      <c r="H353" s="7">
        <f t="shared" si="29"/>
        <v>163</v>
      </c>
      <c r="I353" s="8">
        <f>Tabla3[[#This Row],[Tiempo subida (seg)]]/60</f>
        <v>2.7166666666666668</v>
      </c>
    </row>
    <row r="354" spans="1:10" x14ac:dyDescent="0.3">
      <c r="A354" s="24">
        <v>352</v>
      </c>
      <c r="B354" s="26">
        <f t="shared" ref="B354:B417" si="30">B353+C354/86400</f>
        <v>0.31113854166666677</v>
      </c>
      <c r="C354">
        <v>1.03</v>
      </c>
      <c r="D354" s="3">
        <f t="shared" si="27"/>
        <v>1.7166666666666667E-2</v>
      </c>
      <c r="E354" s="2">
        <f t="shared" si="28"/>
        <v>0.31304409722222259</v>
      </c>
      <c r="F354" s="2">
        <f t="shared" si="26"/>
        <v>1.9055555555558268E-3</v>
      </c>
      <c r="G354">
        <v>2.33</v>
      </c>
      <c r="H354" s="7">
        <f t="shared" si="29"/>
        <v>165</v>
      </c>
      <c r="I354" s="8">
        <f>Tabla3[[#This Row],[Tiempo subida (seg)]]/60</f>
        <v>2.75</v>
      </c>
    </row>
    <row r="355" spans="1:10" x14ac:dyDescent="0.3">
      <c r="A355" s="24">
        <v>353</v>
      </c>
      <c r="B355" s="26">
        <f t="shared" si="30"/>
        <v>0.31114618055555565</v>
      </c>
      <c r="C355">
        <v>0.66</v>
      </c>
      <c r="D355" s="3">
        <f t="shared" si="27"/>
        <v>1.1000000000000001E-2</v>
      </c>
      <c r="E355" s="2">
        <f t="shared" si="28"/>
        <v>0.31306400462963002</v>
      </c>
      <c r="F355" s="2">
        <f t="shared" si="26"/>
        <v>1.9178240740743702E-3</v>
      </c>
      <c r="G355">
        <v>1.72</v>
      </c>
      <c r="H355" s="7">
        <f t="shared" si="29"/>
        <v>166</v>
      </c>
      <c r="I355" s="8">
        <f>Tabla3[[#This Row],[Tiempo subida (seg)]]/60</f>
        <v>2.7666666666666666</v>
      </c>
    </row>
    <row r="356" spans="1:10" x14ac:dyDescent="0.3">
      <c r="A356" s="24">
        <v>354</v>
      </c>
      <c r="B356" s="26">
        <f t="shared" si="30"/>
        <v>0.3111570601851853</v>
      </c>
      <c r="C356">
        <v>0.94</v>
      </c>
      <c r="D356" s="3">
        <f t="shared" si="27"/>
        <v>1.5666666666666666E-2</v>
      </c>
      <c r="E356" s="2">
        <f t="shared" si="28"/>
        <v>0.31308865740740782</v>
      </c>
      <c r="F356" s="2">
        <f t="shared" si="26"/>
        <v>1.9315972222225253E-3</v>
      </c>
      <c r="G356">
        <v>2.13</v>
      </c>
      <c r="H356" s="7">
        <f t="shared" si="29"/>
        <v>167</v>
      </c>
      <c r="I356" s="8">
        <f>Tabla3[[#This Row],[Tiempo subida (seg)]]/60</f>
        <v>2.7833333333333332</v>
      </c>
    </row>
    <row r="357" spans="1:10" x14ac:dyDescent="0.3">
      <c r="A357" s="24">
        <v>355</v>
      </c>
      <c r="B357" s="26">
        <f t="shared" si="30"/>
        <v>0.31116990740740752</v>
      </c>
      <c r="C357">
        <v>1.1100000000000001</v>
      </c>
      <c r="D357" s="3">
        <f t="shared" si="27"/>
        <v>1.8500000000000003E-2</v>
      </c>
      <c r="E357" s="2">
        <f t="shared" si="28"/>
        <v>0.3131230324074078</v>
      </c>
      <c r="F357" s="2">
        <f t="shared" si="26"/>
        <v>1.9531250000002776E-3</v>
      </c>
      <c r="G357">
        <v>2.97</v>
      </c>
      <c r="H357" s="7">
        <f t="shared" si="29"/>
        <v>169</v>
      </c>
      <c r="I357" s="8">
        <f>Tabla3[[#This Row],[Tiempo subida (seg)]]/60</f>
        <v>2.8166666666666669</v>
      </c>
    </row>
    <row r="358" spans="1:10" x14ac:dyDescent="0.3">
      <c r="A358" s="24">
        <v>356</v>
      </c>
      <c r="B358" s="26">
        <f t="shared" si="30"/>
        <v>0.31117523148148157</v>
      </c>
      <c r="C358">
        <v>0.46</v>
      </c>
      <c r="D358" s="3">
        <f t="shared" si="27"/>
        <v>7.6666666666666671E-3</v>
      </c>
      <c r="E358" s="2">
        <f t="shared" si="28"/>
        <v>0.31314583333333373</v>
      </c>
      <c r="F358" s="2">
        <f t="shared" si="26"/>
        <v>1.9706018518521606E-3</v>
      </c>
      <c r="G358">
        <v>1.97</v>
      </c>
      <c r="H358" s="7">
        <f t="shared" si="29"/>
        <v>170</v>
      </c>
      <c r="I358" s="8">
        <f>Tabla3[[#This Row],[Tiempo subida (seg)]]/60</f>
        <v>2.8333333333333335</v>
      </c>
    </row>
    <row r="359" spans="1:10" x14ac:dyDescent="0.3">
      <c r="A359" s="24">
        <v>357</v>
      </c>
      <c r="B359" s="26">
        <f t="shared" si="30"/>
        <v>0.31118287037037046</v>
      </c>
      <c r="C359">
        <v>0.66</v>
      </c>
      <c r="D359" s="3">
        <f t="shared" si="27"/>
        <v>1.1000000000000001E-2</v>
      </c>
      <c r="E359" s="2">
        <f t="shared" si="28"/>
        <v>0.31316712962963</v>
      </c>
      <c r="F359" s="2">
        <f t="shared" si="26"/>
        <v>1.9842592592595465E-3</v>
      </c>
      <c r="G359">
        <v>1.84</v>
      </c>
      <c r="H359" s="7">
        <f t="shared" si="29"/>
        <v>171</v>
      </c>
      <c r="I359" s="8">
        <f>Tabla3[[#This Row],[Tiempo subida (seg)]]/60</f>
        <v>2.85</v>
      </c>
    </row>
    <row r="360" spans="1:10" x14ac:dyDescent="0.3">
      <c r="A360" s="24">
        <v>358</v>
      </c>
      <c r="B360" s="26">
        <f t="shared" si="30"/>
        <v>0.31118645833333342</v>
      </c>
      <c r="C360">
        <v>0.31</v>
      </c>
      <c r="D360" s="3">
        <f t="shared" si="27"/>
        <v>5.1666666666666666E-3</v>
      </c>
      <c r="E360" s="2">
        <f t="shared" si="28"/>
        <v>0.31319305555555593</v>
      </c>
      <c r="F360" s="2">
        <f t="shared" si="26"/>
        <v>2.006597222222517E-3</v>
      </c>
      <c r="G360">
        <v>2.2400000000000002</v>
      </c>
      <c r="H360" s="7">
        <f t="shared" si="29"/>
        <v>173</v>
      </c>
      <c r="I360" s="8">
        <f>Tabla3[[#This Row],[Tiempo subida (seg)]]/60</f>
        <v>2.8833333333333333</v>
      </c>
    </row>
    <row r="361" spans="1:10" x14ac:dyDescent="0.3">
      <c r="A361" s="24">
        <v>359</v>
      </c>
      <c r="B361" s="26">
        <f t="shared" si="30"/>
        <v>0.31119444444444455</v>
      </c>
      <c r="C361">
        <v>0.69</v>
      </c>
      <c r="D361" s="3">
        <f t="shared" si="27"/>
        <v>1.15E-2</v>
      </c>
      <c r="E361" s="2">
        <f t="shared" si="28"/>
        <v>0.31322835648148184</v>
      </c>
      <c r="F361" s="2">
        <f t="shared" si="26"/>
        <v>2.0339120370372887E-3</v>
      </c>
      <c r="G361">
        <v>3.05</v>
      </c>
      <c r="H361" s="7">
        <f t="shared" si="29"/>
        <v>176</v>
      </c>
      <c r="I361" s="8">
        <f>Tabla3[[#This Row],[Tiempo subida (seg)]]/60</f>
        <v>2.9333333333333331</v>
      </c>
    </row>
    <row r="362" spans="1:10" x14ac:dyDescent="0.3">
      <c r="A362" s="24">
        <v>360</v>
      </c>
      <c r="B362" s="26">
        <f t="shared" si="30"/>
        <v>0.31127106481481492</v>
      </c>
      <c r="C362">
        <v>6.62</v>
      </c>
      <c r="D362" s="3">
        <f t="shared" si="27"/>
        <v>0.11033333333333334</v>
      </c>
      <c r="E362" s="2">
        <f t="shared" si="28"/>
        <v>0.31325567129629667</v>
      </c>
      <c r="F362" s="2">
        <f t="shared" si="26"/>
        <v>1.9846064814817432E-3</v>
      </c>
      <c r="G362">
        <v>2.36</v>
      </c>
      <c r="H362" s="7">
        <f t="shared" si="29"/>
        <v>171</v>
      </c>
      <c r="I362" s="8">
        <f>Tabla3[[#This Row],[Tiempo subida (seg)]]/60</f>
        <v>2.85</v>
      </c>
    </row>
    <row r="363" spans="1:10" x14ac:dyDescent="0.3">
      <c r="A363" s="24">
        <v>361</v>
      </c>
      <c r="B363" s="26">
        <f t="shared" si="30"/>
        <v>0.31129178240740751</v>
      </c>
      <c r="C363">
        <v>1.79</v>
      </c>
      <c r="D363" s="3">
        <f t="shared" si="27"/>
        <v>2.9833333333333333E-2</v>
      </c>
      <c r="E363" s="2">
        <f t="shared" si="28"/>
        <v>0.31327719907407442</v>
      </c>
      <c r="F363" s="2">
        <f t="shared" si="26"/>
        <v>1.985416666666906E-3</v>
      </c>
      <c r="G363">
        <v>1.86</v>
      </c>
      <c r="H363" s="7">
        <f t="shared" si="29"/>
        <v>172</v>
      </c>
      <c r="I363" s="8">
        <f>Tabla3[[#This Row],[Tiempo subida (seg)]]/60</f>
        <v>2.8666666666666667</v>
      </c>
    </row>
    <row r="364" spans="1:10" x14ac:dyDescent="0.3">
      <c r="A364" s="24">
        <v>362</v>
      </c>
      <c r="B364" s="26">
        <f t="shared" si="30"/>
        <v>0.31133333333333346</v>
      </c>
      <c r="C364">
        <v>3.59</v>
      </c>
      <c r="D364" s="3">
        <f t="shared" si="27"/>
        <v>5.9833333333333329E-2</v>
      </c>
      <c r="E364" s="2">
        <f t="shared" si="28"/>
        <v>0.31329861111111146</v>
      </c>
      <c r="F364" s="2">
        <f t="shared" si="26"/>
        <v>1.9652777777779962E-3</v>
      </c>
      <c r="G364">
        <v>1.85</v>
      </c>
      <c r="H364" s="7">
        <f t="shared" si="29"/>
        <v>170</v>
      </c>
      <c r="I364" s="8">
        <f>Tabla3[[#This Row],[Tiempo subida (seg)]]/60</f>
        <v>2.8333333333333335</v>
      </c>
    </row>
    <row r="365" spans="1:10" x14ac:dyDescent="0.3">
      <c r="A365" s="24">
        <v>363</v>
      </c>
      <c r="B365" s="26">
        <f t="shared" si="30"/>
        <v>0.31141932870370381</v>
      </c>
      <c r="C365">
        <v>7.43</v>
      </c>
      <c r="D365" s="3">
        <f t="shared" si="27"/>
        <v>0.12383333333333332</v>
      </c>
      <c r="E365" s="2">
        <f t="shared" si="28"/>
        <v>0.3133200231481485</v>
      </c>
      <c r="F365" s="2">
        <f t="shared" si="26"/>
        <v>1.9006944444446838E-3</v>
      </c>
      <c r="G365">
        <v>1.85</v>
      </c>
      <c r="H365" s="7">
        <f t="shared" si="29"/>
        <v>164</v>
      </c>
      <c r="I365" s="8">
        <f>Tabla3[[#This Row],[Tiempo subida (seg)]]/60</f>
        <v>2.7333333333333334</v>
      </c>
    </row>
    <row r="366" spans="1:10" x14ac:dyDescent="0.3">
      <c r="A366" s="24">
        <v>364</v>
      </c>
      <c r="B366" s="26">
        <f t="shared" si="30"/>
        <v>0.31143368055555565</v>
      </c>
      <c r="C366">
        <v>1.24</v>
      </c>
      <c r="D366" s="3">
        <f t="shared" si="27"/>
        <v>2.0666666666666667E-2</v>
      </c>
      <c r="E366" s="2">
        <f t="shared" si="28"/>
        <v>0.31334988425925958</v>
      </c>
      <c r="F366" s="2">
        <f t="shared" si="26"/>
        <v>1.9162037037039337E-3</v>
      </c>
      <c r="G366">
        <v>2.58</v>
      </c>
      <c r="H366" s="7">
        <f t="shared" si="29"/>
        <v>166</v>
      </c>
      <c r="I366" s="8">
        <f>Tabla3[[#This Row],[Tiempo subida (seg)]]/60</f>
        <v>2.7666666666666666</v>
      </c>
    </row>
    <row r="367" spans="1:10" x14ac:dyDescent="0.3">
      <c r="A367" s="24">
        <v>365</v>
      </c>
      <c r="B367" s="26">
        <f t="shared" si="30"/>
        <v>0.31143819444444454</v>
      </c>
      <c r="C367">
        <v>0.39</v>
      </c>
      <c r="D367" s="3">
        <f t="shared" si="27"/>
        <v>6.5000000000000006E-3</v>
      </c>
      <c r="E367" s="15">
        <f t="shared" si="28"/>
        <v>0.31337349537037068</v>
      </c>
      <c r="F367" s="15">
        <f t="shared" si="26"/>
        <v>1.9353009259261422E-3</v>
      </c>
      <c r="G367" s="14">
        <v>2.04</v>
      </c>
      <c r="H367" s="16">
        <f t="shared" si="29"/>
        <v>167</v>
      </c>
      <c r="I367" s="18">
        <f>Tabla3[[#This Row],[Tiempo subida (seg)]]/60</f>
        <v>2.7833333333333332</v>
      </c>
      <c r="J367">
        <v>6</v>
      </c>
    </row>
    <row r="368" spans="1:10" x14ac:dyDescent="0.3">
      <c r="A368" s="24">
        <v>366</v>
      </c>
      <c r="B368" s="26">
        <f t="shared" si="30"/>
        <v>0.311482638888889</v>
      </c>
      <c r="C368">
        <v>3.84</v>
      </c>
      <c r="D368" s="3">
        <f t="shared" si="27"/>
        <v>6.4000000000000001E-2</v>
      </c>
      <c r="E368" s="4">
        <f t="shared" si="28"/>
        <v>0.31374942129629663</v>
      </c>
      <c r="F368" s="4">
        <f t="shared" si="26"/>
        <v>2.2667824074076304E-3</v>
      </c>
      <c r="G368" s="6">
        <v>32.479999999999997</v>
      </c>
      <c r="H368" s="9">
        <f t="shared" si="29"/>
        <v>196</v>
      </c>
      <c r="I368" s="17">
        <f>Tabla3[[#This Row],[Tiempo subida (seg)]]/60</f>
        <v>3.2666666666666666</v>
      </c>
    </row>
    <row r="369" spans="1:9" x14ac:dyDescent="0.3">
      <c r="A369" s="24">
        <v>367</v>
      </c>
      <c r="B369" s="26">
        <f t="shared" si="30"/>
        <v>0.31148645833333344</v>
      </c>
      <c r="C369">
        <v>0.33</v>
      </c>
      <c r="D369" s="3">
        <f t="shared" si="27"/>
        <v>5.5000000000000005E-3</v>
      </c>
      <c r="E369" s="2">
        <f t="shared" si="28"/>
        <v>0.31376562500000033</v>
      </c>
      <c r="F369" s="2">
        <f t="shared" si="26"/>
        <v>2.2791666666668875E-3</v>
      </c>
      <c r="G369">
        <v>1.4</v>
      </c>
      <c r="H369" s="7">
        <f t="shared" si="29"/>
        <v>197</v>
      </c>
      <c r="I369" s="8">
        <f>Tabla3[[#This Row],[Tiempo subida (seg)]]/60</f>
        <v>3.2833333333333332</v>
      </c>
    </row>
    <row r="370" spans="1:9" x14ac:dyDescent="0.3">
      <c r="A370" s="24">
        <v>368</v>
      </c>
      <c r="B370" s="26">
        <f t="shared" si="30"/>
        <v>0.31149583333333342</v>
      </c>
      <c r="C370">
        <v>0.81</v>
      </c>
      <c r="D370" s="3">
        <f t="shared" si="27"/>
        <v>1.3500000000000002E-2</v>
      </c>
      <c r="E370" s="2">
        <f t="shared" si="28"/>
        <v>0.31378611111111143</v>
      </c>
      <c r="F370" s="2">
        <f t="shared" si="26"/>
        <v>2.2902777777780159E-3</v>
      </c>
      <c r="G370">
        <v>1.77</v>
      </c>
      <c r="H370" s="7">
        <f t="shared" si="29"/>
        <v>198</v>
      </c>
      <c r="I370" s="8">
        <f>Tabla3[[#This Row],[Tiempo subida (seg)]]/60</f>
        <v>3.3</v>
      </c>
    </row>
    <row r="371" spans="1:9" x14ac:dyDescent="0.3">
      <c r="A371" s="24">
        <v>369</v>
      </c>
      <c r="B371" s="26">
        <f t="shared" si="30"/>
        <v>0.31163912037037045</v>
      </c>
      <c r="C371">
        <v>12.38</v>
      </c>
      <c r="D371" s="3">
        <f t="shared" si="27"/>
        <v>0.20633333333333334</v>
      </c>
      <c r="E371" s="2">
        <f t="shared" si="28"/>
        <v>0.31380671296296331</v>
      </c>
      <c r="F371" s="2">
        <f t="shared" si="26"/>
        <v>2.1675925925928596E-3</v>
      </c>
      <c r="G371">
        <v>1.78</v>
      </c>
      <c r="H371" s="7">
        <f t="shared" si="29"/>
        <v>187</v>
      </c>
      <c r="I371" s="8">
        <f>Tabla3[[#This Row],[Tiempo subida (seg)]]/60</f>
        <v>3.1166666666666667</v>
      </c>
    </row>
    <row r="372" spans="1:9" x14ac:dyDescent="0.3">
      <c r="A372" s="24">
        <v>370</v>
      </c>
      <c r="B372" s="26">
        <f t="shared" si="30"/>
        <v>0.31190868055555565</v>
      </c>
      <c r="C372">
        <v>23.29</v>
      </c>
      <c r="D372" s="3">
        <f t="shared" si="27"/>
        <v>0.38816666666666666</v>
      </c>
      <c r="E372" s="2">
        <f t="shared" si="28"/>
        <v>0.31382395833333365</v>
      </c>
      <c r="F372" s="2">
        <f t="shared" si="26"/>
        <v>1.9152777777780017E-3</v>
      </c>
      <c r="G372">
        <v>1.49</v>
      </c>
      <c r="H372" s="7">
        <f t="shared" si="29"/>
        <v>165</v>
      </c>
      <c r="I372" s="8">
        <f>Tabla3[[#This Row],[Tiempo subida (seg)]]/60</f>
        <v>2.75</v>
      </c>
    </row>
    <row r="373" spans="1:9" x14ac:dyDescent="0.3">
      <c r="A373" s="24">
        <v>371</v>
      </c>
      <c r="B373" s="26">
        <f t="shared" si="30"/>
        <v>0.31204965277777785</v>
      </c>
      <c r="C373">
        <v>12.18</v>
      </c>
      <c r="D373" s="3">
        <f t="shared" si="27"/>
        <v>0.20299999999999999</v>
      </c>
      <c r="E373" s="2">
        <f t="shared" si="28"/>
        <v>0.31385729166666698</v>
      </c>
      <c r="F373" s="2">
        <f t="shared" si="26"/>
        <v>1.8076388888891293E-3</v>
      </c>
      <c r="G373">
        <v>2.88</v>
      </c>
      <c r="H373" s="7">
        <f t="shared" si="29"/>
        <v>156</v>
      </c>
      <c r="I373" s="8">
        <f>Tabla3[[#This Row],[Tiempo subida (seg)]]/60</f>
        <v>2.6</v>
      </c>
    </row>
    <row r="374" spans="1:9" x14ac:dyDescent="0.3">
      <c r="A374" s="24">
        <v>372</v>
      </c>
      <c r="B374" s="26">
        <f t="shared" si="30"/>
        <v>0.31205590277777784</v>
      </c>
      <c r="C374">
        <v>0.54</v>
      </c>
      <c r="D374" s="3">
        <f t="shared" si="27"/>
        <v>9.0000000000000011E-3</v>
      </c>
      <c r="E374" s="2">
        <f t="shared" si="28"/>
        <v>0.31387314814814848</v>
      </c>
      <c r="F374" s="2">
        <f t="shared" si="26"/>
        <v>1.8172453703706459E-3</v>
      </c>
      <c r="G374">
        <v>1.37</v>
      </c>
      <c r="H374" s="7">
        <f t="shared" si="29"/>
        <v>157</v>
      </c>
      <c r="I374" s="8">
        <f>Tabla3[[#This Row],[Tiempo subida (seg)]]/60</f>
        <v>2.6166666666666667</v>
      </c>
    </row>
    <row r="375" spans="1:9" x14ac:dyDescent="0.3">
      <c r="A375" s="24">
        <v>373</v>
      </c>
      <c r="B375" s="26">
        <f t="shared" si="30"/>
        <v>0.31210578703703712</v>
      </c>
      <c r="C375">
        <v>4.3099999999999996</v>
      </c>
      <c r="D375" s="3">
        <f t="shared" si="27"/>
        <v>7.1833333333333332E-2</v>
      </c>
      <c r="E375" s="2">
        <f t="shared" si="28"/>
        <v>0.31389282407407443</v>
      </c>
      <c r="F375" s="2">
        <f t="shared" si="26"/>
        <v>1.787037037037309E-3</v>
      </c>
      <c r="G375">
        <v>1.7</v>
      </c>
      <c r="H375" s="7">
        <f t="shared" si="29"/>
        <v>154</v>
      </c>
      <c r="I375" s="8">
        <f>Tabla3[[#This Row],[Tiempo subida (seg)]]/60</f>
        <v>2.5666666666666669</v>
      </c>
    </row>
    <row r="376" spans="1:9" x14ac:dyDescent="0.3">
      <c r="A376" s="24">
        <v>374</v>
      </c>
      <c r="B376" s="26">
        <f t="shared" si="30"/>
        <v>0.31211168981481491</v>
      </c>
      <c r="C376">
        <v>0.51</v>
      </c>
      <c r="D376" s="3">
        <f t="shared" si="27"/>
        <v>8.5000000000000006E-3</v>
      </c>
      <c r="E376" s="2">
        <f t="shared" si="28"/>
        <v>0.31392048611111145</v>
      </c>
      <c r="F376" s="2">
        <f t="shared" si="26"/>
        <v>1.8087962962965443E-3</v>
      </c>
      <c r="G376">
        <v>2.39</v>
      </c>
      <c r="H376" s="7">
        <f t="shared" si="29"/>
        <v>156</v>
      </c>
      <c r="I376" s="8">
        <f>Tabla3[[#This Row],[Tiempo subida (seg)]]/60</f>
        <v>2.6</v>
      </c>
    </row>
    <row r="377" spans="1:9" x14ac:dyDescent="0.3">
      <c r="A377" s="24">
        <v>375</v>
      </c>
      <c r="B377" s="26">
        <f t="shared" si="30"/>
        <v>0.31211724537037044</v>
      </c>
      <c r="C377">
        <v>0.48</v>
      </c>
      <c r="D377" s="3">
        <f t="shared" si="27"/>
        <v>8.0000000000000002E-3</v>
      </c>
      <c r="E377" s="2">
        <f t="shared" si="28"/>
        <v>0.31394895833333369</v>
      </c>
      <c r="F377" s="2">
        <f t="shared" si="26"/>
        <v>1.83171296296325E-3</v>
      </c>
      <c r="G377">
        <v>2.46</v>
      </c>
      <c r="H377" s="7">
        <f t="shared" si="29"/>
        <v>158</v>
      </c>
      <c r="I377" s="8">
        <f>Tabla3[[#This Row],[Tiempo subida (seg)]]/60</f>
        <v>2.6333333333333333</v>
      </c>
    </row>
    <row r="378" spans="1:9" x14ac:dyDescent="0.3">
      <c r="A378" s="24">
        <v>376</v>
      </c>
      <c r="B378" s="26">
        <f t="shared" si="30"/>
        <v>0.31212164351851857</v>
      </c>
      <c r="C378">
        <v>0.38</v>
      </c>
      <c r="D378" s="3">
        <f t="shared" si="27"/>
        <v>6.3333333333333332E-3</v>
      </c>
      <c r="E378" s="2">
        <f t="shared" si="28"/>
        <v>0.31397337962963001</v>
      </c>
      <c r="F378" s="2">
        <f t="shared" si="26"/>
        <v>1.8517361111114461E-3</v>
      </c>
      <c r="G378">
        <v>2.11</v>
      </c>
      <c r="H378" s="7">
        <f t="shared" si="29"/>
        <v>160</v>
      </c>
      <c r="I378" s="8">
        <f>Tabla3[[#This Row],[Tiempo subida (seg)]]/60</f>
        <v>2.6666666666666665</v>
      </c>
    </row>
    <row r="379" spans="1:9" x14ac:dyDescent="0.3">
      <c r="A379" s="24">
        <v>377</v>
      </c>
      <c r="B379" s="26">
        <f t="shared" si="30"/>
        <v>0.31212812500000003</v>
      </c>
      <c r="C379">
        <v>0.56000000000000005</v>
      </c>
      <c r="D379" s="3">
        <f t="shared" si="27"/>
        <v>9.3333333333333341E-3</v>
      </c>
      <c r="E379" s="2">
        <f t="shared" si="28"/>
        <v>0.31399340277777815</v>
      </c>
      <c r="F379" s="2">
        <f t="shared" si="26"/>
        <v>1.8652777777781182E-3</v>
      </c>
      <c r="G379">
        <v>1.73</v>
      </c>
      <c r="H379" s="7">
        <f t="shared" si="29"/>
        <v>161</v>
      </c>
      <c r="I379" s="8">
        <f>Tabla3[[#This Row],[Tiempo subida (seg)]]/60</f>
        <v>2.6833333333333331</v>
      </c>
    </row>
    <row r="380" spans="1:9" x14ac:dyDescent="0.3">
      <c r="A380" s="24">
        <v>378</v>
      </c>
      <c r="B380" s="26">
        <f t="shared" si="30"/>
        <v>0.31215405092592596</v>
      </c>
      <c r="C380">
        <v>2.2400000000000002</v>
      </c>
      <c r="D380" s="3">
        <f t="shared" si="27"/>
        <v>3.7333333333333336E-2</v>
      </c>
      <c r="E380" s="2">
        <f t="shared" si="28"/>
        <v>0.31401724537037073</v>
      </c>
      <c r="F380" s="2">
        <f t="shared" si="26"/>
        <v>1.8631944444447712E-3</v>
      </c>
      <c r="G380">
        <v>2.06</v>
      </c>
      <c r="H380" s="7">
        <f t="shared" si="29"/>
        <v>161</v>
      </c>
      <c r="I380" s="8">
        <f>Tabla3[[#This Row],[Tiempo subida (seg)]]/60</f>
        <v>2.6833333333333331</v>
      </c>
    </row>
    <row r="381" spans="1:9" x14ac:dyDescent="0.3">
      <c r="A381" s="24">
        <v>379</v>
      </c>
      <c r="B381" s="26">
        <f t="shared" si="30"/>
        <v>0.31217037037037043</v>
      </c>
      <c r="C381">
        <v>1.41</v>
      </c>
      <c r="D381" s="3">
        <f t="shared" si="27"/>
        <v>2.35E-2</v>
      </c>
      <c r="E381" s="2">
        <f t="shared" si="28"/>
        <v>0.31404143518518557</v>
      </c>
      <c r="F381" s="2">
        <f t="shared" si="26"/>
        <v>1.8710648148151376E-3</v>
      </c>
      <c r="G381">
        <v>2.09</v>
      </c>
      <c r="H381" s="7">
        <f t="shared" si="29"/>
        <v>162</v>
      </c>
      <c r="I381" s="8">
        <f>Tabla3[[#This Row],[Tiempo subida (seg)]]/60</f>
        <v>2.7</v>
      </c>
    </row>
    <row r="382" spans="1:9" x14ac:dyDescent="0.3">
      <c r="A382" s="24">
        <v>380</v>
      </c>
      <c r="B382" s="26">
        <f t="shared" si="30"/>
        <v>0.31217777777777783</v>
      </c>
      <c r="C382">
        <v>0.64</v>
      </c>
      <c r="D382" s="3">
        <f t="shared" si="27"/>
        <v>1.0666666666666666E-2</v>
      </c>
      <c r="E382" s="2">
        <f t="shared" si="28"/>
        <v>0.31407557870370406</v>
      </c>
      <c r="F382" s="2">
        <f t="shared" si="26"/>
        <v>1.8978009259262296E-3</v>
      </c>
      <c r="G382">
        <v>2.95</v>
      </c>
      <c r="H382" s="7">
        <f t="shared" si="29"/>
        <v>164</v>
      </c>
      <c r="I382" s="8">
        <f>Tabla3[[#This Row],[Tiempo subida (seg)]]/60</f>
        <v>2.7333333333333334</v>
      </c>
    </row>
    <row r="383" spans="1:9" x14ac:dyDescent="0.3">
      <c r="A383" s="24">
        <v>381</v>
      </c>
      <c r="B383" s="26">
        <f t="shared" si="30"/>
        <v>0.31218576388888897</v>
      </c>
      <c r="C383">
        <v>0.69</v>
      </c>
      <c r="D383" s="3">
        <f t="shared" si="27"/>
        <v>1.15E-2</v>
      </c>
      <c r="E383" s="2">
        <f t="shared" si="28"/>
        <v>0.31409780092592626</v>
      </c>
      <c r="F383" s="2">
        <f t="shared" si="26"/>
        <v>1.9120370370372952E-3</v>
      </c>
      <c r="G383">
        <v>1.92</v>
      </c>
      <c r="H383" s="7">
        <f t="shared" si="29"/>
        <v>165</v>
      </c>
      <c r="I383" s="8">
        <f>Tabla3[[#This Row],[Tiempo subida (seg)]]/60</f>
        <v>2.75</v>
      </c>
    </row>
    <row r="384" spans="1:9" x14ac:dyDescent="0.3">
      <c r="A384" s="24">
        <v>382</v>
      </c>
      <c r="B384" s="26">
        <f t="shared" si="30"/>
        <v>0.31219745370370378</v>
      </c>
      <c r="C384">
        <v>1.01</v>
      </c>
      <c r="D384" s="3">
        <f t="shared" si="27"/>
        <v>1.6833333333333332E-2</v>
      </c>
      <c r="E384" s="2">
        <f t="shared" si="28"/>
        <v>0.31413310185185217</v>
      </c>
      <c r="F384" s="2">
        <f t="shared" si="26"/>
        <v>1.9356481481483945E-3</v>
      </c>
      <c r="G384">
        <v>3.05</v>
      </c>
      <c r="H384" s="7">
        <f t="shared" si="29"/>
        <v>167</v>
      </c>
      <c r="I384" s="8">
        <f>Tabla3[[#This Row],[Tiempo subida (seg)]]/60</f>
        <v>2.7833333333333332</v>
      </c>
    </row>
    <row r="385" spans="1:9" x14ac:dyDescent="0.3">
      <c r="A385" s="24">
        <v>383</v>
      </c>
      <c r="B385" s="26">
        <f t="shared" si="30"/>
        <v>0.31220601851851859</v>
      </c>
      <c r="C385">
        <v>0.74</v>
      </c>
      <c r="D385" s="3">
        <f t="shared" si="27"/>
        <v>1.2333333333333333E-2</v>
      </c>
      <c r="E385" s="2">
        <f t="shared" si="28"/>
        <v>0.31417592592592625</v>
      </c>
      <c r="F385" s="2">
        <f t="shared" si="26"/>
        <v>1.9699074074076561E-3</v>
      </c>
      <c r="G385">
        <v>3.7</v>
      </c>
      <c r="H385" s="7">
        <f t="shared" si="29"/>
        <v>170</v>
      </c>
      <c r="I385" s="8">
        <f>Tabla3[[#This Row],[Tiempo subida (seg)]]/60</f>
        <v>2.8333333333333335</v>
      </c>
    </row>
    <row r="386" spans="1:9" x14ac:dyDescent="0.3">
      <c r="A386" s="24">
        <v>384</v>
      </c>
      <c r="B386" s="26">
        <f t="shared" si="30"/>
        <v>0.31224120370370378</v>
      </c>
      <c r="C386">
        <v>3.04</v>
      </c>
      <c r="D386" s="3">
        <f t="shared" si="27"/>
        <v>5.0666666666666665E-2</v>
      </c>
      <c r="E386" s="2">
        <f t="shared" si="28"/>
        <v>0.31419768518518548</v>
      </c>
      <c r="F386" s="2">
        <f t="shared" si="26"/>
        <v>1.9564814814816978E-3</v>
      </c>
      <c r="G386">
        <v>1.88</v>
      </c>
      <c r="H386" s="7">
        <f t="shared" si="29"/>
        <v>169</v>
      </c>
      <c r="I386" s="8">
        <f>Tabla3[[#This Row],[Tiempo subida (seg)]]/60</f>
        <v>2.8166666666666669</v>
      </c>
    </row>
    <row r="387" spans="1:9" x14ac:dyDescent="0.3">
      <c r="A387" s="24">
        <v>385</v>
      </c>
      <c r="B387" s="26">
        <f t="shared" si="30"/>
        <v>0.31224652777777784</v>
      </c>
      <c r="C387">
        <v>0.46</v>
      </c>
      <c r="D387" s="3">
        <f t="shared" si="27"/>
        <v>7.6666666666666671E-3</v>
      </c>
      <c r="E387" s="2">
        <f t="shared" si="28"/>
        <v>0.31422430555555586</v>
      </c>
      <c r="F387" s="2">
        <f t="shared" ref="F387:F450" si="31">E387-B387</f>
        <v>1.9777777777780225E-3</v>
      </c>
      <c r="G387">
        <v>2.2999999999999998</v>
      </c>
      <c r="H387" s="7">
        <f t="shared" si="29"/>
        <v>171</v>
      </c>
      <c r="I387" s="8">
        <f>Tabla3[[#This Row],[Tiempo subida (seg)]]/60</f>
        <v>2.85</v>
      </c>
    </row>
    <row r="388" spans="1:9" x14ac:dyDescent="0.3">
      <c r="A388" s="24">
        <v>386</v>
      </c>
      <c r="B388" s="26">
        <f t="shared" si="30"/>
        <v>0.31225532407407414</v>
      </c>
      <c r="C388">
        <v>0.76</v>
      </c>
      <c r="D388" s="3">
        <f t="shared" ref="D388:D451" si="32">C388/60</f>
        <v>1.2666666666666666E-2</v>
      </c>
      <c r="E388" s="2">
        <f t="shared" ref="E388:E451" si="33">E387+G388/86400</f>
        <v>0.3142386574074077</v>
      </c>
      <c r="F388" s="2">
        <f t="shared" si="31"/>
        <v>1.983333333333559E-3</v>
      </c>
      <c r="G388">
        <v>1.24</v>
      </c>
      <c r="H388" s="7">
        <f t="shared" ref="H388:H451" si="34">60*MINUTE(F388)+SECOND(F388)</f>
        <v>171</v>
      </c>
      <c r="I388" s="8">
        <f>Tabla3[[#This Row],[Tiempo subida (seg)]]/60</f>
        <v>2.85</v>
      </c>
    </row>
    <row r="389" spans="1:9" x14ac:dyDescent="0.3">
      <c r="A389" s="24">
        <v>387</v>
      </c>
      <c r="B389" s="26">
        <f t="shared" si="30"/>
        <v>0.31232152777777783</v>
      </c>
      <c r="C389">
        <v>5.72</v>
      </c>
      <c r="D389" s="3">
        <f t="shared" si="32"/>
        <v>9.5333333333333325E-2</v>
      </c>
      <c r="E389" s="2">
        <f t="shared" si="33"/>
        <v>0.31426122685185215</v>
      </c>
      <c r="F389" s="2">
        <f t="shared" si="31"/>
        <v>1.9396990740743192E-3</v>
      </c>
      <c r="G389">
        <v>1.95</v>
      </c>
      <c r="H389" s="7">
        <f t="shared" si="34"/>
        <v>168</v>
      </c>
      <c r="I389" s="8">
        <f>Tabla3[[#This Row],[Tiempo subida (seg)]]/60</f>
        <v>2.8</v>
      </c>
    </row>
    <row r="390" spans="1:9" x14ac:dyDescent="0.3">
      <c r="A390" s="24">
        <v>388</v>
      </c>
      <c r="B390" s="26">
        <f t="shared" si="30"/>
        <v>0.31233668981481488</v>
      </c>
      <c r="C390">
        <v>1.31</v>
      </c>
      <c r="D390" s="3">
        <f t="shared" si="32"/>
        <v>2.1833333333333333E-2</v>
      </c>
      <c r="E390" s="2">
        <f t="shared" si="33"/>
        <v>0.31428715277777808</v>
      </c>
      <c r="F390" s="2">
        <f t="shared" si="31"/>
        <v>1.9504629629631953E-3</v>
      </c>
      <c r="G390">
        <v>2.2400000000000002</v>
      </c>
      <c r="H390" s="7">
        <f t="shared" si="34"/>
        <v>169</v>
      </c>
      <c r="I390" s="8">
        <f>Tabla3[[#This Row],[Tiempo subida (seg)]]/60</f>
        <v>2.8166666666666669</v>
      </c>
    </row>
    <row r="391" spans="1:9" x14ac:dyDescent="0.3">
      <c r="A391" s="24">
        <v>389</v>
      </c>
      <c r="B391" s="26">
        <f t="shared" si="30"/>
        <v>0.31239861111111117</v>
      </c>
      <c r="C391">
        <v>5.35</v>
      </c>
      <c r="D391" s="3">
        <f t="shared" si="32"/>
        <v>8.9166666666666658E-2</v>
      </c>
      <c r="E391" s="2">
        <f t="shared" si="33"/>
        <v>0.31431516203703735</v>
      </c>
      <c r="F391" s="2">
        <f t="shared" si="31"/>
        <v>1.9165509259261859E-3</v>
      </c>
      <c r="G391">
        <v>2.42</v>
      </c>
      <c r="H391" s="7">
        <f t="shared" si="34"/>
        <v>166</v>
      </c>
      <c r="I391" s="8">
        <f>Tabla3[[#This Row],[Tiempo subida (seg)]]/60</f>
        <v>2.7666666666666666</v>
      </c>
    </row>
    <row r="392" spans="1:9" x14ac:dyDescent="0.3">
      <c r="A392" s="24">
        <v>390</v>
      </c>
      <c r="B392" s="26">
        <f t="shared" si="30"/>
        <v>0.31254513888888896</v>
      </c>
      <c r="C392">
        <v>12.66</v>
      </c>
      <c r="D392" s="3">
        <f t="shared" si="32"/>
        <v>0.21099999999999999</v>
      </c>
      <c r="E392" s="2">
        <f t="shared" si="33"/>
        <v>0.31434409722222256</v>
      </c>
      <c r="F392" s="2">
        <f t="shared" si="31"/>
        <v>1.7989583333336001E-3</v>
      </c>
      <c r="G392">
        <v>2.5</v>
      </c>
      <c r="H392" s="7">
        <f t="shared" si="34"/>
        <v>155</v>
      </c>
      <c r="I392" s="8">
        <f>Tabla3[[#This Row],[Tiempo subida (seg)]]/60</f>
        <v>2.5833333333333335</v>
      </c>
    </row>
    <row r="393" spans="1:9" x14ac:dyDescent="0.3">
      <c r="A393" s="24">
        <v>391</v>
      </c>
      <c r="B393" s="26">
        <f t="shared" si="30"/>
        <v>0.31255393518518526</v>
      </c>
      <c r="C393">
        <v>0.76</v>
      </c>
      <c r="D393" s="3">
        <f t="shared" si="32"/>
        <v>1.2666666666666666E-2</v>
      </c>
      <c r="E393" s="2">
        <f t="shared" si="33"/>
        <v>0.31438622685185219</v>
      </c>
      <c r="F393" s="2">
        <f t="shared" si="31"/>
        <v>1.8322916666669298E-3</v>
      </c>
      <c r="G393">
        <v>3.64</v>
      </c>
      <c r="H393" s="7">
        <f t="shared" si="34"/>
        <v>158</v>
      </c>
      <c r="I393" s="8">
        <f>Tabla3[[#This Row],[Tiempo subida (seg)]]/60</f>
        <v>2.6333333333333333</v>
      </c>
    </row>
    <row r="394" spans="1:9" x14ac:dyDescent="0.3">
      <c r="A394" s="24">
        <v>392</v>
      </c>
      <c r="B394" s="26">
        <f t="shared" si="30"/>
        <v>0.31255960648148157</v>
      </c>
      <c r="C394">
        <v>0.49</v>
      </c>
      <c r="D394" s="3">
        <f t="shared" si="32"/>
        <v>8.1666666666666658E-3</v>
      </c>
      <c r="E394" s="2">
        <f t="shared" si="33"/>
        <v>0.31441076388888922</v>
      </c>
      <c r="F394" s="2">
        <f t="shared" si="31"/>
        <v>1.8511574074076553E-3</v>
      </c>
      <c r="G394">
        <v>2.12</v>
      </c>
      <c r="H394" s="7">
        <f t="shared" si="34"/>
        <v>160</v>
      </c>
      <c r="I394" s="8">
        <f>Tabla3[[#This Row],[Tiempo subida (seg)]]/60</f>
        <v>2.6666666666666665</v>
      </c>
    </row>
    <row r="395" spans="1:9" x14ac:dyDescent="0.3">
      <c r="A395" s="24">
        <v>393</v>
      </c>
      <c r="B395" s="26">
        <f t="shared" si="30"/>
        <v>0.31256747685185193</v>
      </c>
      <c r="C395">
        <v>0.68</v>
      </c>
      <c r="D395" s="3">
        <f t="shared" si="32"/>
        <v>1.1333333333333334E-2</v>
      </c>
      <c r="E395" s="2">
        <f t="shared" si="33"/>
        <v>0.31443703703703735</v>
      </c>
      <c r="F395" s="2">
        <f t="shared" si="31"/>
        <v>1.8695601851854149E-3</v>
      </c>
      <c r="G395">
        <v>2.27</v>
      </c>
      <c r="H395" s="7">
        <f t="shared" si="34"/>
        <v>162</v>
      </c>
      <c r="I395" s="8">
        <f>Tabla3[[#This Row],[Tiempo subida (seg)]]/60</f>
        <v>2.7</v>
      </c>
    </row>
    <row r="396" spans="1:9" x14ac:dyDescent="0.3">
      <c r="A396" s="24">
        <v>394</v>
      </c>
      <c r="B396" s="26">
        <f t="shared" si="30"/>
        <v>0.31257337962962972</v>
      </c>
      <c r="C396">
        <v>0.51</v>
      </c>
      <c r="D396" s="3">
        <f t="shared" si="32"/>
        <v>8.5000000000000006E-3</v>
      </c>
      <c r="E396" s="2">
        <f t="shared" si="33"/>
        <v>0.31446365740740773</v>
      </c>
      <c r="F396" s="2">
        <f t="shared" si="31"/>
        <v>1.8902777777780044E-3</v>
      </c>
      <c r="G396">
        <v>2.2999999999999998</v>
      </c>
      <c r="H396" s="7">
        <f t="shared" si="34"/>
        <v>163</v>
      </c>
      <c r="I396" s="8">
        <f>Tabla3[[#This Row],[Tiempo subida (seg)]]/60</f>
        <v>2.7166666666666668</v>
      </c>
    </row>
    <row r="397" spans="1:9" x14ac:dyDescent="0.3">
      <c r="A397" s="24">
        <v>395</v>
      </c>
      <c r="B397" s="26">
        <f t="shared" si="30"/>
        <v>0.31258078703703712</v>
      </c>
      <c r="C397">
        <v>0.64</v>
      </c>
      <c r="D397" s="3">
        <f t="shared" si="32"/>
        <v>1.0666666666666666E-2</v>
      </c>
      <c r="E397" s="2">
        <f t="shared" si="33"/>
        <v>0.31448472222222257</v>
      </c>
      <c r="F397" s="2">
        <f t="shared" si="31"/>
        <v>1.9039351851854458E-3</v>
      </c>
      <c r="G397">
        <v>1.82</v>
      </c>
      <c r="H397" s="7">
        <f t="shared" si="34"/>
        <v>165</v>
      </c>
      <c r="I397" s="8">
        <f>Tabla3[[#This Row],[Tiempo subida (seg)]]/60</f>
        <v>2.75</v>
      </c>
    </row>
    <row r="398" spans="1:9" x14ac:dyDescent="0.3">
      <c r="A398" s="24">
        <v>396</v>
      </c>
      <c r="B398" s="26">
        <f t="shared" si="30"/>
        <v>0.31258634259259266</v>
      </c>
      <c r="C398">
        <v>0.48</v>
      </c>
      <c r="D398" s="3">
        <f t="shared" si="32"/>
        <v>8.0000000000000002E-3</v>
      </c>
      <c r="E398" s="2">
        <f t="shared" si="33"/>
        <v>0.31450289351851884</v>
      </c>
      <c r="F398" s="2">
        <f t="shared" si="31"/>
        <v>1.9165509259261859E-3</v>
      </c>
      <c r="G398">
        <v>1.57</v>
      </c>
      <c r="H398" s="7">
        <f t="shared" si="34"/>
        <v>166</v>
      </c>
      <c r="I398" s="8">
        <f>Tabla3[[#This Row],[Tiempo subida (seg)]]/60</f>
        <v>2.7666666666666666</v>
      </c>
    </row>
    <row r="399" spans="1:9" x14ac:dyDescent="0.3">
      <c r="A399" s="24">
        <v>397</v>
      </c>
      <c r="B399" s="26">
        <f t="shared" si="30"/>
        <v>0.31259398148148154</v>
      </c>
      <c r="C399">
        <v>0.66</v>
      </c>
      <c r="D399" s="3">
        <f t="shared" si="32"/>
        <v>1.1000000000000001E-2</v>
      </c>
      <c r="E399" s="2">
        <f t="shared" si="33"/>
        <v>0.31452905092592626</v>
      </c>
      <c r="F399" s="2">
        <f t="shared" si="31"/>
        <v>1.9350694444447147E-3</v>
      </c>
      <c r="G399">
        <v>2.2599999999999998</v>
      </c>
      <c r="H399" s="7">
        <f t="shared" si="34"/>
        <v>167</v>
      </c>
      <c r="I399" s="8">
        <f>Tabla3[[#This Row],[Tiempo subida (seg)]]/60</f>
        <v>2.7833333333333332</v>
      </c>
    </row>
    <row r="400" spans="1:9" x14ac:dyDescent="0.3">
      <c r="A400" s="24">
        <v>398</v>
      </c>
      <c r="B400" s="26">
        <f t="shared" si="30"/>
        <v>0.31260370370370377</v>
      </c>
      <c r="C400">
        <v>0.84</v>
      </c>
      <c r="D400" s="3">
        <f t="shared" si="32"/>
        <v>1.4E-2</v>
      </c>
      <c r="E400" s="2">
        <f t="shared" si="33"/>
        <v>0.31455162037037071</v>
      </c>
      <c r="F400" s="2">
        <f t="shared" si="31"/>
        <v>1.9479166666669379E-3</v>
      </c>
      <c r="G400">
        <v>1.95</v>
      </c>
      <c r="H400" s="7">
        <f t="shared" si="34"/>
        <v>168</v>
      </c>
      <c r="I400" s="8">
        <f>Tabla3[[#This Row],[Tiempo subida (seg)]]/60</f>
        <v>2.8</v>
      </c>
    </row>
    <row r="401" spans="1:9" x14ac:dyDescent="0.3">
      <c r="A401" s="24">
        <v>399</v>
      </c>
      <c r="B401" s="26">
        <f t="shared" si="30"/>
        <v>0.31261979166666676</v>
      </c>
      <c r="C401">
        <v>1.39</v>
      </c>
      <c r="D401" s="3">
        <f t="shared" si="32"/>
        <v>2.3166666666666665E-2</v>
      </c>
      <c r="E401" s="2">
        <f t="shared" si="33"/>
        <v>0.31456747685185221</v>
      </c>
      <c r="F401" s="2">
        <f t="shared" si="31"/>
        <v>1.9476851851854549E-3</v>
      </c>
      <c r="G401">
        <v>1.37</v>
      </c>
      <c r="H401" s="7">
        <f t="shared" si="34"/>
        <v>168</v>
      </c>
      <c r="I401" s="8">
        <f>Tabla3[[#This Row],[Tiempo subida (seg)]]/60</f>
        <v>2.8</v>
      </c>
    </row>
    <row r="402" spans="1:9" x14ac:dyDescent="0.3">
      <c r="A402" s="24">
        <v>400</v>
      </c>
      <c r="B402" s="26">
        <f t="shared" si="30"/>
        <v>0.31263402777777788</v>
      </c>
      <c r="C402">
        <v>1.23</v>
      </c>
      <c r="D402" s="3">
        <f t="shared" si="32"/>
        <v>2.0500000000000001E-2</v>
      </c>
      <c r="E402" s="2">
        <f t="shared" si="33"/>
        <v>0.3146016203703707</v>
      </c>
      <c r="F402" s="2">
        <f t="shared" si="31"/>
        <v>1.9675925925928262E-3</v>
      </c>
      <c r="G402">
        <v>2.95</v>
      </c>
      <c r="H402" s="7">
        <f t="shared" si="34"/>
        <v>170</v>
      </c>
      <c r="I402" s="8">
        <f>Tabla3[[#This Row],[Tiempo subida (seg)]]/60</f>
        <v>2.8333333333333335</v>
      </c>
    </row>
    <row r="403" spans="1:9" x14ac:dyDescent="0.3">
      <c r="A403" s="24">
        <v>401</v>
      </c>
      <c r="B403" s="26">
        <f t="shared" si="30"/>
        <v>0.31263703703703716</v>
      </c>
      <c r="C403">
        <v>0.26</v>
      </c>
      <c r="D403" s="3">
        <f t="shared" si="32"/>
        <v>4.3333333333333331E-3</v>
      </c>
      <c r="E403" s="2">
        <f t="shared" si="33"/>
        <v>0.31461932870370402</v>
      </c>
      <c r="F403" s="2">
        <f t="shared" si="31"/>
        <v>1.9822916666668577E-3</v>
      </c>
      <c r="G403">
        <v>1.53</v>
      </c>
      <c r="H403" s="7">
        <f t="shared" si="34"/>
        <v>171</v>
      </c>
      <c r="I403" s="8">
        <f>Tabla3[[#This Row],[Tiempo subida (seg)]]/60</f>
        <v>2.85</v>
      </c>
    </row>
    <row r="404" spans="1:9" x14ac:dyDescent="0.3">
      <c r="A404" s="24">
        <v>402</v>
      </c>
      <c r="B404" s="26">
        <f t="shared" si="30"/>
        <v>0.31264097222222237</v>
      </c>
      <c r="C404">
        <v>0.34</v>
      </c>
      <c r="D404" s="3">
        <f t="shared" si="32"/>
        <v>5.6666666666666671E-3</v>
      </c>
      <c r="E404" s="2">
        <f t="shared" si="33"/>
        <v>0.31464097222222254</v>
      </c>
      <c r="F404" s="2">
        <f t="shared" si="31"/>
        <v>2.0000000000001683E-3</v>
      </c>
      <c r="G404">
        <v>1.87</v>
      </c>
      <c r="H404" s="7">
        <f t="shared" si="34"/>
        <v>173</v>
      </c>
      <c r="I404" s="8">
        <f>Tabla3[[#This Row],[Tiempo subida (seg)]]/60</f>
        <v>2.8833333333333333</v>
      </c>
    </row>
    <row r="405" spans="1:9" x14ac:dyDescent="0.3">
      <c r="A405" s="24">
        <v>403</v>
      </c>
      <c r="B405" s="26">
        <f t="shared" si="30"/>
        <v>0.31264479166666681</v>
      </c>
      <c r="C405">
        <v>0.33</v>
      </c>
      <c r="D405" s="3">
        <f t="shared" si="32"/>
        <v>5.5000000000000005E-3</v>
      </c>
      <c r="E405" s="2">
        <f t="shared" si="33"/>
        <v>0.31466157407407441</v>
      </c>
      <c r="F405" s="2">
        <f t="shared" si="31"/>
        <v>2.0167824074076024E-3</v>
      </c>
      <c r="G405">
        <v>1.78</v>
      </c>
      <c r="H405" s="7">
        <f t="shared" si="34"/>
        <v>174</v>
      </c>
      <c r="I405" s="8">
        <f>Tabla3[[#This Row],[Tiempo subida (seg)]]/60</f>
        <v>2.9</v>
      </c>
    </row>
    <row r="406" spans="1:9" x14ac:dyDescent="0.3">
      <c r="A406" s="24">
        <v>404</v>
      </c>
      <c r="B406" s="26">
        <f t="shared" si="30"/>
        <v>0.31265509259259272</v>
      </c>
      <c r="C406">
        <v>0.89</v>
      </c>
      <c r="D406" s="3">
        <f t="shared" si="32"/>
        <v>1.4833333333333334E-2</v>
      </c>
      <c r="E406" s="2">
        <f t="shared" si="33"/>
        <v>0.31468437500000035</v>
      </c>
      <c r="F406" s="2">
        <f t="shared" si="31"/>
        <v>2.0292824074076288E-3</v>
      </c>
      <c r="G406">
        <v>1.97</v>
      </c>
      <c r="H406" s="7">
        <f t="shared" si="34"/>
        <v>175</v>
      </c>
      <c r="I406" s="8">
        <f>Tabla3[[#This Row],[Tiempo subida (seg)]]/60</f>
        <v>2.9166666666666665</v>
      </c>
    </row>
    <row r="407" spans="1:9" x14ac:dyDescent="0.3">
      <c r="A407" s="24">
        <v>405</v>
      </c>
      <c r="B407" s="26">
        <f t="shared" si="30"/>
        <v>0.31265949074074084</v>
      </c>
      <c r="C407">
        <v>0.38</v>
      </c>
      <c r="D407" s="3">
        <f t="shared" si="32"/>
        <v>6.3333333333333332E-3</v>
      </c>
      <c r="E407" s="2">
        <f t="shared" si="33"/>
        <v>0.31472395833333366</v>
      </c>
      <c r="F407" s="2">
        <f t="shared" si="31"/>
        <v>2.0644675925928224E-3</v>
      </c>
      <c r="G407">
        <v>3.42</v>
      </c>
      <c r="H407" s="7">
        <f t="shared" si="34"/>
        <v>178</v>
      </c>
      <c r="I407" s="8">
        <f>Tabla3[[#This Row],[Tiempo subida (seg)]]/60</f>
        <v>2.9666666666666668</v>
      </c>
    </row>
    <row r="408" spans="1:9" x14ac:dyDescent="0.3">
      <c r="A408" s="24">
        <v>406</v>
      </c>
      <c r="B408" s="26">
        <f t="shared" si="30"/>
        <v>0.31266539351851863</v>
      </c>
      <c r="C408">
        <v>0.51</v>
      </c>
      <c r="D408" s="3">
        <f t="shared" si="32"/>
        <v>8.5000000000000006E-3</v>
      </c>
      <c r="E408" s="2">
        <f t="shared" si="33"/>
        <v>0.31475000000000031</v>
      </c>
      <c r="F408" s="2">
        <f t="shared" si="31"/>
        <v>2.0846064814816767E-3</v>
      </c>
      <c r="G408">
        <v>2.25</v>
      </c>
      <c r="H408" s="7">
        <f t="shared" si="34"/>
        <v>180</v>
      </c>
      <c r="I408" s="8">
        <f>Tabla3[[#This Row],[Tiempo subida (seg)]]/60</f>
        <v>3</v>
      </c>
    </row>
    <row r="409" spans="1:9" x14ac:dyDescent="0.3">
      <c r="A409" s="24">
        <v>407</v>
      </c>
      <c r="B409" s="26">
        <f t="shared" si="30"/>
        <v>0.31268958333333347</v>
      </c>
      <c r="C409">
        <v>2.09</v>
      </c>
      <c r="D409" s="3">
        <f t="shared" si="32"/>
        <v>3.4833333333333334E-2</v>
      </c>
      <c r="E409" s="2">
        <f t="shared" si="33"/>
        <v>0.31477708333333365</v>
      </c>
      <c r="F409" s="2">
        <f t="shared" si="31"/>
        <v>2.0875000000001864E-3</v>
      </c>
      <c r="G409">
        <v>2.34</v>
      </c>
      <c r="H409" s="7">
        <f t="shared" si="34"/>
        <v>180</v>
      </c>
      <c r="I409" s="8">
        <f>Tabla3[[#This Row],[Tiempo subida (seg)]]/60</f>
        <v>3</v>
      </c>
    </row>
    <row r="410" spans="1:9" x14ac:dyDescent="0.3">
      <c r="A410" s="24">
        <v>408</v>
      </c>
      <c r="B410" s="26">
        <f t="shared" si="30"/>
        <v>0.31269722222222235</v>
      </c>
      <c r="C410">
        <v>0.66</v>
      </c>
      <c r="D410" s="3">
        <f t="shared" si="32"/>
        <v>1.1000000000000001E-2</v>
      </c>
      <c r="E410" s="2">
        <f t="shared" si="33"/>
        <v>0.31479166666666697</v>
      </c>
      <c r="F410" s="2">
        <f t="shared" si="31"/>
        <v>2.0944444444446209E-3</v>
      </c>
      <c r="G410">
        <v>1.26</v>
      </c>
      <c r="H410" s="7">
        <f t="shared" si="34"/>
        <v>181</v>
      </c>
      <c r="I410" s="8">
        <f>Tabla3[[#This Row],[Tiempo subida (seg)]]/60</f>
        <v>3.0166666666666666</v>
      </c>
    </row>
    <row r="411" spans="1:9" x14ac:dyDescent="0.3">
      <c r="A411" s="24">
        <v>409</v>
      </c>
      <c r="B411" s="26">
        <f t="shared" si="30"/>
        <v>0.31270509259259271</v>
      </c>
      <c r="C411">
        <v>0.68</v>
      </c>
      <c r="D411" s="3">
        <f t="shared" si="32"/>
        <v>1.1333333333333334E-2</v>
      </c>
      <c r="E411" s="2">
        <f t="shared" si="33"/>
        <v>0.31481053240740769</v>
      </c>
      <c r="F411" s="2">
        <f t="shared" si="31"/>
        <v>2.10543981481498E-3</v>
      </c>
      <c r="G411">
        <v>1.63</v>
      </c>
      <c r="H411" s="7">
        <f t="shared" si="34"/>
        <v>182</v>
      </c>
      <c r="I411" s="8">
        <f>Tabla3[[#This Row],[Tiempo subida (seg)]]/60</f>
        <v>3.0333333333333332</v>
      </c>
    </row>
    <row r="412" spans="1:9" x14ac:dyDescent="0.3">
      <c r="A412" s="24">
        <v>410</v>
      </c>
      <c r="B412" s="26">
        <f t="shared" si="30"/>
        <v>0.31272083333333345</v>
      </c>
      <c r="C412">
        <v>1.36</v>
      </c>
      <c r="D412" s="3">
        <f t="shared" si="32"/>
        <v>2.2666666666666668E-2</v>
      </c>
      <c r="E412" s="2">
        <f t="shared" si="33"/>
        <v>0.31489398148148179</v>
      </c>
      <c r="F412" s="2">
        <f t="shared" si="31"/>
        <v>2.1731481481483406E-3</v>
      </c>
      <c r="G412">
        <v>7.21</v>
      </c>
      <c r="H412" s="7">
        <f t="shared" si="34"/>
        <v>188</v>
      </c>
      <c r="I412" s="8">
        <f>Tabla3[[#This Row],[Tiempo subida (seg)]]/60</f>
        <v>3.1333333333333333</v>
      </c>
    </row>
    <row r="413" spans="1:9" x14ac:dyDescent="0.3">
      <c r="A413" s="24">
        <v>411</v>
      </c>
      <c r="B413" s="26">
        <f t="shared" si="30"/>
        <v>0.31272326388888899</v>
      </c>
      <c r="C413">
        <v>0.21</v>
      </c>
      <c r="D413" s="3">
        <f t="shared" si="32"/>
        <v>3.5000000000000001E-3</v>
      </c>
      <c r="E413" s="2">
        <f t="shared" si="33"/>
        <v>0.31492222222222255</v>
      </c>
      <c r="F413" s="2">
        <f t="shared" si="31"/>
        <v>2.1989583333335561E-3</v>
      </c>
      <c r="G413">
        <v>2.44</v>
      </c>
      <c r="H413" s="7">
        <f t="shared" si="34"/>
        <v>190</v>
      </c>
      <c r="I413" s="8">
        <f>Tabla3[[#This Row],[Tiempo subida (seg)]]/60</f>
        <v>3.1666666666666665</v>
      </c>
    </row>
    <row r="414" spans="1:9" x14ac:dyDescent="0.3">
      <c r="A414" s="24">
        <v>412</v>
      </c>
      <c r="B414" s="26">
        <f t="shared" si="30"/>
        <v>0.31273518518518528</v>
      </c>
      <c r="C414">
        <v>1.03</v>
      </c>
      <c r="D414" s="3">
        <f t="shared" si="32"/>
        <v>1.7166666666666667E-2</v>
      </c>
      <c r="E414" s="2">
        <f t="shared" si="33"/>
        <v>0.31495706018518549</v>
      </c>
      <c r="F414" s="2">
        <f t="shared" si="31"/>
        <v>2.2218750000002063E-3</v>
      </c>
      <c r="G414">
        <v>3.01</v>
      </c>
      <c r="H414" s="7">
        <f t="shared" si="34"/>
        <v>192</v>
      </c>
      <c r="I414" s="8">
        <f>Tabla3[[#This Row],[Tiempo subida (seg)]]/60</f>
        <v>3.2</v>
      </c>
    </row>
    <row r="415" spans="1:9" x14ac:dyDescent="0.3">
      <c r="A415" s="24">
        <v>413</v>
      </c>
      <c r="B415" s="26">
        <f t="shared" si="30"/>
        <v>0.31273784722222231</v>
      </c>
      <c r="C415">
        <v>0.23</v>
      </c>
      <c r="D415" s="3">
        <f t="shared" si="32"/>
        <v>3.8333333333333336E-3</v>
      </c>
      <c r="E415" s="2">
        <f t="shared" si="33"/>
        <v>0.31498344907407438</v>
      </c>
      <c r="F415" s="2">
        <f t="shared" si="31"/>
        <v>2.2456018518520748E-3</v>
      </c>
      <c r="G415">
        <v>2.2799999999999998</v>
      </c>
      <c r="H415" s="7">
        <f t="shared" si="34"/>
        <v>194</v>
      </c>
      <c r="I415" s="8">
        <f>Tabla3[[#This Row],[Tiempo subida (seg)]]/60</f>
        <v>3.2333333333333334</v>
      </c>
    </row>
    <row r="416" spans="1:9" x14ac:dyDescent="0.3">
      <c r="A416" s="24">
        <v>414</v>
      </c>
      <c r="B416" s="26">
        <f t="shared" si="30"/>
        <v>0.3128597222222223</v>
      </c>
      <c r="C416">
        <v>10.53</v>
      </c>
      <c r="D416" s="3">
        <f t="shared" si="32"/>
        <v>0.17549999999999999</v>
      </c>
      <c r="E416" s="2">
        <f t="shared" si="33"/>
        <v>0.31500266203703736</v>
      </c>
      <c r="F416" s="2">
        <f t="shared" si="31"/>
        <v>2.1429398148150591E-3</v>
      </c>
      <c r="G416">
        <v>1.66</v>
      </c>
      <c r="H416" s="7">
        <f t="shared" si="34"/>
        <v>185</v>
      </c>
      <c r="I416" s="8">
        <f>Tabla3[[#This Row],[Tiempo subida (seg)]]/60</f>
        <v>3.0833333333333335</v>
      </c>
    </row>
    <row r="417" spans="1:10" x14ac:dyDescent="0.3">
      <c r="A417" s="24">
        <v>415</v>
      </c>
      <c r="B417" s="26">
        <f t="shared" si="30"/>
        <v>0.31289050925925932</v>
      </c>
      <c r="C417">
        <v>2.66</v>
      </c>
      <c r="D417" s="3">
        <f t="shared" si="32"/>
        <v>4.4333333333333336E-2</v>
      </c>
      <c r="E417" s="2">
        <f t="shared" si="33"/>
        <v>0.31501192129629663</v>
      </c>
      <c r="F417" s="2">
        <f t="shared" si="31"/>
        <v>2.1214120370373069E-3</v>
      </c>
      <c r="G417">
        <v>0.8</v>
      </c>
      <c r="H417" s="7">
        <f t="shared" si="34"/>
        <v>183</v>
      </c>
      <c r="I417" s="8">
        <f>Tabla3[[#This Row],[Tiempo subida (seg)]]/60</f>
        <v>3.05</v>
      </c>
    </row>
    <row r="418" spans="1:10" x14ac:dyDescent="0.3">
      <c r="A418" s="24">
        <v>416</v>
      </c>
      <c r="B418" s="26">
        <f t="shared" ref="B418:B481" si="35">B417+C418/86400</f>
        <v>0.31289525462962969</v>
      </c>
      <c r="C418">
        <v>0.41</v>
      </c>
      <c r="D418" s="3">
        <f t="shared" si="32"/>
        <v>6.8333333333333328E-3</v>
      </c>
      <c r="E418" s="2">
        <f t="shared" si="33"/>
        <v>0.31503611111111146</v>
      </c>
      <c r="F418" s="2">
        <f t="shared" si="31"/>
        <v>2.1408564814817677E-3</v>
      </c>
      <c r="G418">
        <v>2.09</v>
      </c>
      <c r="H418" s="7">
        <f t="shared" si="34"/>
        <v>185</v>
      </c>
      <c r="I418" s="8">
        <f>Tabla3[[#This Row],[Tiempo subida (seg)]]/60</f>
        <v>3.0833333333333335</v>
      </c>
    </row>
    <row r="419" spans="1:10" x14ac:dyDescent="0.3">
      <c r="A419" s="24">
        <v>417</v>
      </c>
      <c r="B419" s="26">
        <f t="shared" si="35"/>
        <v>0.31290347222222231</v>
      </c>
      <c r="C419">
        <v>0.71</v>
      </c>
      <c r="D419" s="3">
        <f t="shared" si="32"/>
        <v>1.1833333333333333E-2</v>
      </c>
      <c r="E419" s="2">
        <f t="shared" si="33"/>
        <v>0.31505277777777813</v>
      </c>
      <c r="F419" s="2">
        <f t="shared" si="31"/>
        <v>2.1493055555558138E-3</v>
      </c>
      <c r="G419">
        <v>1.44</v>
      </c>
      <c r="H419" s="7">
        <f t="shared" si="34"/>
        <v>186</v>
      </c>
      <c r="I419" s="8">
        <f>Tabla3[[#This Row],[Tiempo subida (seg)]]/60</f>
        <v>3.1</v>
      </c>
    </row>
    <row r="420" spans="1:10" x14ac:dyDescent="0.3">
      <c r="A420" s="24">
        <v>418</v>
      </c>
      <c r="B420" s="26">
        <f t="shared" si="35"/>
        <v>0.31291134259259268</v>
      </c>
      <c r="C420">
        <v>0.68</v>
      </c>
      <c r="D420" s="3">
        <f t="shared" si="32"/>
        <v>1.1333333333333334E-2</v>
      </c>
      <c r="E420" s="2">
        <f t="shared" si="33"/>
        <v>0.31507013888888924</v>
      </c>
      <c r="F420" s="2">
        <f t="shared" si="31"/>
        <v>2.1587962962965612E-3</v>
      </c>
      <c r="G420">
        <v>1.5</v>
      </c>
      <c r="H420" s="7">
        <f t="shared" si="34"/>
        <v>187</v>
      </c>
      <c r="I420" s="8">
        <f>Tabla3[[#This Row],[Tiempo subida (seg)]]/60</f>
        <v>3.1166666666666667</v>
      </c>
    </row>
    <row r="421" spans="1:10" x14ac:dyDescent="0.3">
      <c r="A421" s="24">
        <v>419</v>
      </c>
      <c r="B421" s="26">
        <f t="shared" si="35"/>
        <v>0.31291990740740749</v>
      </c>
      <c r="C421">
        <v>0.74</v>
      </c>
      <c r="D421" s="3">
        <f t="shared" si="32"/>
        <v>1.2333333333333333E-2</v>
      </c>
      <c r="E421" s="2">
        <f t="shared" si="33"/>
        <v>0.31510555555555592</v>
      </c>
      <c r="F421" s="2">
        <f t="shared" si="31"/>
        <v>2.1856481481484225E-3</v>
      </c>
      <c r="G421">
        <v>3.06</v>
      </c>
      <c r="H421" s="7">
        <f t="shared" si="34"/>
        <v>189</v>
      </c>
      <c r="I421" s="8">
        <f>Tabla3[[#This Row],[Tiempo subida (seg)]]/60</f>
        <v>3.15</v>
      </c>
    </row>
    <row r="422" spans="1:10" x14ac:dyDescent="0.3">
      <c r="A422" s="24">
        <v>420</v>
      </c>
      <c r="B422" s="26">
        <f t="shared" si="35"/>
        <v>0.31292638888888896</v>
      </c>
      <c r="C422">
        <v>0.56000000000000005</v>
      </c>
      <c r="D422" s="3">
        <f t="shared" si="32"/>
        <v>9.3333333333333341E-3</v>
      </c>
      <c r="E422" s="2">
        <f t="shared" si="33"/>
        <v>0.31511793981481517</v>
      </c>
      <c r="F422" s="2">
        <f t="shared" si="31"/>
        <v>2.1915509259262111E-3</v>
      </c>
      <c r="G422">
        <v>1.07</v>
      </c>
      <c r="H422" s="7">
        <f t="shared" si="34"/>
        <v>189</v>
      </c>
      <c r="I422" s="8">
        <f>Tabla3[[#This Row],[Tiempo subida (seg)]]/60</f>
        <v>3.15</v>
      </c>
    </row>
    <row r="423" spans="1:10" x14ac:dyDescent="0.3">
      <c r="A423" s="24">
        <v>421</v>
      </c>
      <c r="B423" s="26">
        <f t="shared" si="35"/>
        <v>0.31293113425925934</v>
      </c>
      <c r="C423">
        <v>0.41</v>
      </c>
      <c r="D423" s="3">
        <f t="shared" si="32"/>
        <v>6.8333333333333328E-3</v>
      </c>
      <c r="E423" s="2">
        <f t="shared" si="33"/>
        <v>0.31513055555555591</v>
      </c>
      <c r="F423" s="2">
        <f t="shared" si="31"/>
        <v>2.1994212962965776E-3</v>
      </c>
      <c r="G423">
        <v>1.0900000000000001</v>
      </c>
      <c r="H423" s="7">
        <f t="shared" si="34"/>
        <v>190</v>
      </c>
      <c r="I423" s="8">
        <f>Tabla3[[#This Row],[Tiempo subida (seg)]]/60</f>
        <v>3.1666666666666665</v>
      </c>
    </row>
    <row r="424" spans="1:10" x14ac:dyDescent="0.3">
      <c r="A424" s="24">
        <v>422</v>
      </c>
      <c r="B424" s="26">
        <f t="shared" si="35"/>
        <v>0.31293726851851861</v>
      </c>
      <c r="C424">
        <v>0.53</v>
      </c>
      <c r="D424" s="3">
        <f t="shared" si="32"/>
        <v>8.8333333333333337E-3</v>
      </c>
      <c r="E424" s="2">
        <f t="shared" si="33"/>
        <v>0.31516018518518557</v>
      </c>
      <c r="F424" s="2">
        <f t="shared" si="31"/>
        <v>2.2229166666669631E-3</v>
      </c>
      <c r="G424">
        <v>2.56</v>
      </c>
      <c r="H424" s="7">
        <f t="shared" si="34"/>
        <v>192</v>
      </c>
      <c r="I424" s="8">
        <f>Tabla3[[#This Row],[Tiempo subida (seg)]]/60</f>
        <v>3.2</v>
      </c>
    </row>
    <row r="425" spans="1:10" x14ac:dyDescent="0.3">
      <c r="A425" s="24">
        <v>423</v>
      </c>
      <c r="B425" s="26">
        <f t="shared" si="35"/>
        <v>0.3129414351851853</v>
      </c>
      <c r="C425">
        <v>0.36</v>
      </c>
      <c r="D425" s="3">
        <f t="shared" si="32"/>
        <v>6.0000000000000001E-3</v>
      </c>
      <c r="E425" s="2">
        <f t="shared" si="33"/>
        <v>0.31517743055555592</v>
      </c>
      <c r="F425" s="2">
        <f t="shared" si="31"/>
        <v>2.2359953703706137E-3</v>
      </c>
      <c r="G425">
        <v>1.49</v>
      </c>
      <c r="H425" s="7">
        <f t="shared" si="34"/>
        <v>193</v>
      </c>
      <c r="I425" s="8">
        <f>Tabla3[[#This Row],[Tiempo subida (seg)]]/60</f>
        <v>3.2166666666666668</v>
      </c>
    </row>
    <row r="426" spans="1:10" x14ac:dyDescent="0.3">
      <c r="A426" s="24">
        <v>424</v>
      </c>
      <c r="B426" s="26">
        <f t="shared" si="35"/>
        <v>0.31294733796296309</v>
      </c>
      <c r="C426">
        <v>0.51</v>
      </c>
      <c r="D426" s="3">
        <f t="shared" si="32"/>
        <v>8.5000000000000006E-3</v>
      </c>
      <c r="E426" s="2">
        <f t="shared" si="33"/>
        <v>0.31519756944444483</v>
      </c>
      <c r="F426" s="2">
        <f t="shared" si="31"/>
        <v>2.2502314814817348E-3</v>
      </c>
      <c r="G426">
        <v>1.74</v>
      </c>
      <c r="H426" s="7">
        <f t="shared" si="34"/>
        <v>194</v>
      </c>
      <c r="I426" s="8">
        <f>Tabla3[[#This Row],[Tiempo subida (seg)]]/60</f>
        <v>3.2333333333333334</v>
      </c>
    </row>
    <row r="427" spans="1:10" x14ac:dyDescent="0.3">
      <c r="A427" s="24">
        <v>425</v>
      </c>
      <c r="B427" s="26">
        <f t="shared" si="35"/>
        <v>0.31300011574074088</v>
      </c>
      <c r="C427">
        <v>4.5599999999999996</v>
      </c>
      <c r="D427" s="3">
        <f t="shared" si="32"/>
        <v>7.5999999999999998E-2</v>
      </c>
      <c r="E427" s="2">
        <f t="shared" si="33"/>
        <v>0.31522013888888928</v>
      </c>
      <c r="F427" s="2">
        <f t="shared" si="31"/>
        <v>2.2200231481483979E-3</v>
      </c>
      <c r="G427">
        <v>1.95</v>
      </c>
      <c r="H427" s="7">
        <f t="shared" si="34"/>
        <v>192</v>
      </c>
      <c r="I427" s="8">
        <f>Tabla3[[#This Row],[Tiempo subida (seg)]]/60</f>
        <v>3.2</v>
      </c>
    </row>
    <row r="428" spans="1:10" x14ac:dyDescent="0.3">
      <c r="A428" s="24">
        <v>426</v>
      </c>
      <c r="B428" s="26">
        <f t="shared" si="35"/>
        <v>0.31301620370370387</v>
      </c>
      <c r="C428">
        <v>1.39</v>
      </c>
      <c r="D428" s="3">
        <f t="shared" si="32"/>
        <v>2.3166666666666665E-2</v>
      </c>
      <c r="E428" s="2">
        <f t="shared" si="33"/>
        <v>0.31524629629629669</v>
      </c>
      <c r="F428" s="2">
        <f t="shared" si="31"/>
        <v>2.230092592592825E-3</v>
      </c>
      <c r="G428">
        <v>2.2599999999999998</v>
      </c>
      <c r="H428" s="7">
        <f t="shared" si="34"/>
        <v>193</v>
      </c>
      <c r="I428" s="8">
        <f>Tabla3[[#This Row],[Tiempo subida (seg)]]/60</f>
        <v>3.2166666666666668</v>
      </c>
    </row>
    <row r="429" spans="1:10" x14ac:dyDescent="0.3">
      <c r="A429" s="24">
        <v>427</v>
      </c>
      <c r="B429" s="26">
        <f t="shared" si="35"/>
        <v>0.31302962962962977</v>
      </c>
      <c r="C429">
        <v>1.1599999999999999</v>
      </c>
      <c r="D429" s="3">
        <f t="shared" si="32"/>
        <v>1.9333333333333331E-2</v>
      </c>
      <c r="E429" s="2">
        <f t="shared" si="33"/>
        <v>0.31526435185185225</v>
      </c>
      <c r="F429" s="2">
        <f t="shared" si="31"/>
        <v>2.234722222222485E-3</v>
      </c>
      <c r="G429">
        <v>1.56</v>
      </c>
      <c r="H429" s="7">
        <f t="shared" si="34"/>
        <v>193</v>
      </c>
      <c r="I429" s="8">
        <f>Tabla3[[#This Row],[Tiempo subida (seg)]]/60</f>
        <v>3.2166666666666668</v>
      </c>
    </row>
    <row r="430" spans="1:10" x14ac:dyDescent="0.3">
      <c r="A430" s="24">
        <v>428</v>
      </c>
      <c r="B430" s="26">
        <f t="shared" si="35"/>
        <v>0.31306168981481497</v>
      </c>
      <c r="C430">
        <v>2.77</v>
      </c>
      <c r="D430" s="3">
        <f t="shared" si="32"/>
        <v>4.6166666666666668E-2</v>
      </c>
      <c r="E430" s="15">
        <f t="shared" si="33"/>
        <v>0.31528252314814853</v>
      </c>
      <c r="F430" s="15">
        <f t="shared" si="31"/>
        <v>2.2208333333335606E-3</v>
      </c>
      <c r="G430" s="14">
        <v>1.57</v>
      </c>
      <c r="H430" s="16">
        <f t="shared" si="34"/>
        <v>192</v>
      </c>
      <c r="I430" s="18">
        <f>Tabla3[[#This Row],[Tiempo subida (seg)]]/60</f>
        <v>3.2</v>
      </c>
      <c r="J430">
        <v>7</v>
      </c>
    </row>
    <row r="431" spans="1:10" x14ac:dyDescent="0.3">
      <c r="A431" s="24">
        <v>429</v>
      </c>
      <c r="B431" s="26">
        <f t="shared" si="35"/>
        <v>0.31306875000000017</v>
      </c>
      <c r="C431">
        <v>0.61</v>
      </c>
      <c r="D431" s="3">
        <f t="shared" si="32"/>
        <v>1.0166666666666666E-2</v>
      </c>
      <c r="E431" s="4">
        <f t="shared" si="33"/>
        <v>0.31606307870370409</v>
      </c>
      <c r="F431" s="4">
        <f t="shared" si="31"/>
        <v>2.994328703703919E-3</v>
      </c>
      <c r="G431" s="6">
        <f>60+7.44</f>
        <v>67.44</v>
      </c>
      <c r="H431" s="9">
        <f t="shared" si="34"/>
        <v>259</v>
      </c>
      <c r="I431" s="17">
        <f>Tabla3[[#This Row],[Tiempo subida (seg)]]/60</f>
        <v>4.3166666666666664</v>
      </c>
    </row>
    <row r="432" spans="1:10" x14ac:dyDescent="0.3">
      <c r="A432" s="24">
        <v>430</v>
      </c>
      <c r="B432" s="26">
        <f t="shared" si="35"/>
        <v>0.31308506944444464</v>
      </c>
      <c r="C432">
        <v>1.41</v>
      </c>
      <c r="D432" s="3">
        <f t="shared" si="32"/>
        <v>2.35E-2</v>
      </c>
      <c r="E432" s="2">
        <f t="shared" si="33"/>
        <v>0.31607962962963004</v>
      </c>
      <c r="F432" s="2">
        <f t="shared" si="31"/>
        <v>2.994560185185402E-3</v>
      </c>
      <c r="G432">
        <v>1.43</v>
      </c>
      <c r="H432" s="7">
        <f t="shared" si="34"/>
        <v>259</v>
      </c>
      <c r="I432" s="8">
        <f>Tabla3[[#This Row],[Tiempo subida (seg)]]/60</f>
        <v>4.3166666666666664</v>
      </c>
    </row>
    <row r="433" spans="1:9" x14ac:dyDescent="0.3">
      <c r="A433" s="24">
        <v>431</v>
      </c>
      <c r="B433" s="26">
        <f t="shared" si="35"/>
        <v>0.31309675925925945</v>
      </c>
      <c r="C433">
        <v>1.01</v>
      </c>
      <c r="D433" s="3">
        <f t="shared" si="32"/>
        <v>1.6833333333333332E-2</v>
      </c>
      <c r="E433" s="2">
        <f t="shared" si="33"/>
        <v>0.31609467592592633</v>
      </c>
      <c r="F433" s="2">
        <f t="shared" si="31"/>
        <v>2.9979166666668777E-3</v>
      </c>
      <c r="G433">
        <v>1.3</v>
      </c>
      <c r="H433" s="7">
        <f t="shared" si="34"/>
        <v>259</v>
      </c>
      <c r="I433" s="8">
        <f>Tabla3[[#This Row],[Tiempo subida (seg)]]/60</f>
        <v>4.3166666666666664</v>
      </c>
    </row>
    <row r="434" spans="1:9" x14ac:dyDescent="0.3">
      <c r="A434" s="24">
        <v>432</v>
      </c>
      <c r="B434" s="26">
        <f t="shared" si="35"/>
        <v>0.31311597222222243</v>
      </c>
      <c r="C434">
        <v>1.66</v>
      </c>
      <c r="D434" s="3">
        <f t="shared" si="32"/>
        <v>2.7666666666666666E-2</v>
      </c>
      <c r="E434" s="2">
        <f t="shared" si="33"/>
        <v>0.31611956018518561</v>
      </c>
      <c r="F434" s="2">
        <f t="shared" si="31"/>
        <v>3.0035879629631834E-3</v>
      </c>
      <c r="G434">
        <v>2.15</v>
      </c>
      <c r="H434" s="7">
        <f t="shared" si="34"/>
        <v>260</v>
      </c>
      <c r="I434" s="8">
        <f>Tabla3[[#This Row],[Tiempo subida (seg)]]/60</f>
        <v>4.333333333333333</v>
      </c>
    </row>
    <row r="435" spans="1:9" x14ac:dyDescent="0.3">
      <c r="A435" s="24">
        <v>433</v>
      </c>
      <c r="B435" s="26">
        <f t="shared" si="35"/>
        <v>0.31312048611111132</v>
      </c>
      <c r="C435">
        <v>0.39</v>
      </c>
      <c r="D435" s="3">
        <f t="shared" si="32"/>
        <v>6.5000000000000006E-3</v>
      </c>
      <c r="E435" s="2">
        <f t="shared" si="33"/>
        <v>0.31615092592592636</v>
      </c>
      <c r="F435" s="2">
        <f t="shared" si="31"/>
        <v>3.0304398148150447E-3</v>
      </c>
      <c r="G435">
        <v>2.71</v>
      </c>
      <c r="H435" s="7">
        <f t="shared" si="34"/>
        <v>262</v>
      </c>
      <c r="I435" s="8">
        <f>Tabla3[[#This Row],[Tiempo subida (seg)]]/60</f>
        <v>4.3666666666666663</v>
      </c>
    </row>
    <row r="436" spans="1:9" x14ac:dyDescent="0.3">
      <c r="A436" s="24">
        <v>434</v>
      </c>
      <c r="B436" s="26">
        <f t="shared" si="35"/>
        <v>0.31312731481481504</v>
      </c>
      <c r="C436">
        <v>0.59</v>
      </c>
      <c r="D436" s="3">
        <f t="shared" si="32"/>
        <v>9.8333333333333328E-3</v>
      </c>
      <c r="E436" s="2">
        <f t="shared" si="33"/>
        <v>0.31617002314814857</v>
      </c>
      <c r="F436" s="2">
        <f t="shared" si="31"/>
        <v>3.0427083333335325E-3</v>
      </c>
      <c r="G436">
        <v>1.65</v>
      </c>
      <c r="H436" s="7">
        <f t="shared" si="34"/>
        <v>263</v>
      </c>
      <c r="I436" s="8">
        <f>Tabla3[[#This Row],[Tiempo subida (seg)]]/60</f>
        <v>4.3833333333333337</v>
      </c>
    </row>
    <row r="437" spans="1:9" x14ac:dyDescent="0.3">
      <c r="A437" s="24">
        <v>435</v>
      </c>
      <c r="B437" s="26">
        <f t="shared" si="35"/>
        <v>0.31313240740740761</v>
      </c>
      <c r="C437">
        <v>0.44</v>
      </c>
      <c r="D437" s="3">
        <f t="shared" si="32"/>
        <v>7.3333333333333332E-3</v>
      </c>
      <c r="E437" s="2">
        <f t="shared" si="33"/>
        <v>0.31619571759259302</v>
      </c>
      <c r="F437" s="2">
        <f t="shared" si="31"/>
        <v>3.0633101851854083E-3</v>
      </c>
      <c r="G437">
        <v>2.2200000000000002</v>
      </c>
      <c r="H437" s="7">
        <f t="shared" si="34"/>
        <v>265</v>
      </c>
      <c r="I437" s="8">
        <f>Tabla3[[#This Row],[Tiempo subida (seg)]]/60</f>
        <v>4.416666666666667</v>
      </c>
    </row>
    <row r="438" spans="1:9" x14ac:dyDescent="0.3">
      <c r="A438" s="24">
        <v>436</v>
      </c>
      <c r="B438" s="26">
        <f t="shared" si="35"/>
        <v>0.31313576388888908</v>
      </c>
      <c r="C438">
        <v>0.28999999999999998</v>
      </c>
      <c r="D438" s="3">
        <f t="shared" si="32"/>
        <v>4.8333333333333327E-3</v>
      </c>
      <c r="E438" s="2">
        <f t="shared" si="33"/>
        <v>0.31621793981481522</v>
      </c>
      <c r="F438" s="2">
        <f t="shared" si="31"/>
        <v>3.0821759259261339E-3</v>
      </c>
      <c r="G438">
        <v>1.92</v>
      </c>
      <c r="H438" s="7">
        <f t="shared" si="34"/>
        <v>266</v>
      </c>
      <c r="I438" s="8">
        <f>Tabla3[[#This Row],[Tiempo subida (seg)]]/60</f>
        <v>4.4333333333333336</v>
      </c>
    </row>
    <row r="439" spans="1:9" x14ac:dyDescent="0.3">
      <c r="A439" s="24">
        <v>437</v>
      </c>
      <c r="B439" s="26">
        <f t="shared" si="35"/>
        <v>0.31314317129629649</v>
      </c>
      <c r="C439">
        <v>0.64</v>
      </c>
      <c r="D439" s="3">
        <f t="shared" si="32"/>
        <v>1.0666666666666666E-2</v>
      </c>
      <c r="E439" s="2">
        <f t="shared" si="33"/>
        <v>0.31625231481481519</v>
      </c>
      <c r="F439" s="2">
        <f t="shared" si="31"/>
        <v>3.1091435185187088E-3</v>
      </c>
      <c r="G439">
        <v>2.97</v>
      </c>
      <c r="H439" s="7">
        <f t="shared" si="34"/>
        <v>269</v>
      </c>
      <c r="I439" s="8">
        <f>Tabla3[[#This Row],[Tiempo subida (seg)]]/60</f>
        <v>4.4833333333333334</v>
      </c>
    </row>
    <row r="440" spans="1:9" x14ac:dyDescent="0.3">
      <c r="A440" s="24">
        <v>438</v>
      </c>
      <c r="B440" s="26">
        <f t="shared" si="35"/>
        <v>0.31314791666666686</v>
      </c>
      <c r="C440">
        <v>0.41</v>
      </c>
      <c r="D440" s="3">
        <f t="shared" si="32"/>
        <v>6.8333333333333328E-3</v>
      </c>
      <c r="E440" s="2">
        <f t="shared" si="33"/>
        <v>0.31627048611111147</v>
      </c>
      <c r="F440" s="2">
        <f t="shared" si="31"/>
        <v>3.1225694444446117E-3</v>
      </c>
      <c r="G440">
        <v>1.57</v>
      </c>
      <c r="H440" s="7">
        <f t="shared" si="34"/>
        <v>270</v>
      </c>
      <c r="I440" s="8">
        <f>Tabla3[[#This Row],[Tiempo subida (seg)]]/60</f>
        <v>4.5</v>
      </c>
    </row>
    <row r="441" spans="1:9" x14ac:dyDescent="0.3">
      <c r="A441" s="24">
        <v>439</v>
      </c>
      <c r="B441" s="26">
        <f t="shared" si="35"/>
        <v>0.31315358796296316</v>
      </c>
      <c r="C441">
        <v>0.49</v>
      </c>
      <c r="D441" s="3">
        <f t="shared" si="32"/>
        <v>8.1666666666666658E-3</v>
      </c>
      <c r="E441" s="2">
        <f t="shared" si="33"/>
        <v>0.31630011574074113</v>
      </c>
      <c r="F441" s="2">
        <f t="shared" si="31"/>
        <v>3.1465277777779632E-3</v>
      </c>
      <c r="G441">
        <v>2.56</v>
      </c>
      <c r="H441" s="7">
        <f t="shared" si="34"/>
        <v>272</v>
      </c>
      <c r="I441" s="8">
        <f>Tabla3[[#This Row],[Tiempo subida (seg)]]/60</f>
        <v>4.5333333333333332</v>
      </c>
    </row>
    <row r="442" spans="1:9" x14ac:dyDescent="0.3">
      <c r="A442" s="24">
        <v>440</v>
      </c>
      <c r="B442" s="26">
        <f t="shared" si="35"/>
        <v>0.31315972222222244</v>
      </c>
      <c r="C442">
        <v>0.53</v>
      </c>
      <c r="D442" s="3">
        <f t="shared" si="32"/>
        <v>8.8333333333333337E-3</v>
      </c>
      <c r="E442" s="2">
        <f t="shared" si="33"/>
        <v>0.31632731481481519</v>
      </c>
      <c r="F442" s="2">
        <f t="shared" si="31"/>
        <v>3.1675925925927495E-3</v>
      </c>
      <c r="G442">
        <v>2.35</v>
      </c>
      <c r="H442" s="7">
        <f t="shared" si="34"/>
        <v>274</v>
      </c>
      <c r="I442" s="8">
        <f>Tabla3[[#This Row],[Tiempo subida (seg)]]/60</f>
        <v>4.5666666666666664</v>
      </c>
    </row>
    <row r="443" spans="1:9" x14ac:dyDescent="0.3">
      <c r="A443" s="24">
        <v>441</v>
      </c>
      <c r="B443" s="26">
        <f t="shared" si="35"/>
        <v>0.31316527777777797</v>
      </c>
      <c r="C443">
        <v>0.48</v>
      </c>
      <c r="D443" s="3">
        <f t="shared" si="32"/>
        <v>8.0000000000000002E-3</v>
      </c>
      <c r="E443" s="2">
        <f t="shared" si="33"/>
        <v>0.3163517361111115</v>
      </c>
      <c r="F443" s="2">
        <f t="shared" si="31"/>
        <v>3.1864583333335306E-3</v>
      </c>
      <c r="G443">
        <v>2.11</v>
      </c>
      <c r="H443" s="7">
        <f t="shared" si="34"/>
        <v>275</v>
      </c>
      <c r="I443" s="8">
        <f>Tabla3[[#This Row],[Tiempo subida (seg)]]/60</f>
        <v>4.583333333333333</v>
      </c>
    </row>
    <row r="444" spans="1:9" x14ac:dyDescent="0.3">
      <c r="A444" s="24">
        <v>442</v>
      </c>
      <c r="B444" s="26">
        <f t="shared" si="35"/>
        <v>0.31321122685185204</v>
      </c>
      <c r="C444">
        <v>3.97</v>
      </c>
      <c r="D444" s="3">
        <f t="shared" si="32"/>
        <v>6.6166666666666665E-2</v>
      </c>
      <c r="E444" s="2">
        <f t="shared" si="33"/>
        <v>0.31638194444444484</v>
      </c>
      <c r="F444" s="2">
        <f t="shared" si="31"/>
        <v>3.1707175925927977E-3</v>
      </c>
      <c r="G444">
        <v>2.61</v>
      </c>
      <c r="H444" s="7">
        <f t="shared" si="34"/>
        <v>274</v>
      </c>
      <c r="I444" s="8">
        <f>Tabla3[[#This Row],[Tiempo subida (seg)]]/60</f>
        <v>4.5666666666666664</v>
      </c>
    </row>
    <row r="445" spans="1:9" x14ac:dyDescent="0.3">
      <c r="A445" s="24">
        <v>443</v>
      </c>
      <c r="B445" s="26">
        <f t="shared" si="35"/>
        <v>0.31322581018518536</v>
      </c>
      <c r="C445">
        <v>1.26</v>
      </c>
      <c r="D445" s="3">
        <f t="shared" si="32"/>
        <v>2.1000000000000001E-2</v>
      </c>
      <c r="E445" s="2">
        <f t="shared" si="33"/>
        <v>0.3164074074074078</v>
      </c>
      <c r="F445" s="2">
        <f t="shared" si="31"/>
        <v>3.1815972222224431E-3</v>
      </c>
      <c r="G445">
        <v>2.2000000000000002</v>
      </c>
      <c r="H445" s="7">
        <f t="shared" si="34"/>
        <v>275</v>
      </c>
      <c r="I445" s="8">
        <f>Tabla3[[#This Row],[Tiempo subida (seg)]]/60</f>
        <v>4.583333333333333</v>
      </c>
    </row>
    <row r="446" spans="1:9" x14ac:dyDescent="0.3">
      <c r="A446" s="24">
        <v>444</v>
      </c>
      <c r="B446" s="26">
        <f t="shared" si="35"/>
        <v>0.31323113425925941</v>
      </c>
      <c r="C446">
        <v>0.46</v>
      </c>
      <c r="D446" s="3">
        <f t="shared" si="32"/>
        <v>7.6666666666666671E-3</v>
      </c>
      <c r="E446" s="2">
        <f t="shared" si="33"/>
        <v>0.31643321759259296</v>
      </c>
      <c r="F446" s="2">
        <f t="shared" si="31"/>
        <v>3.2020833333335497E-3</v>
      </c>
      <c r="G446">
        <v>2.23</v>
      </c>
      <c r="H446" s="7">
        <f t="shared" si="34"/>
        <v>277</v>
      </c>
      <c r="I446" s="8">
        <f>Tabla3[[#This Row],[Tiempo subida (seg)]]/60</f>
        <v>4.6166666666666663</v>
      </c>
    </row>
    <row r="447" spans="1:9" x14ac:dyDescent="0.3">
      <c r="A447" s="24">
        <v>445</v>
      </c>
      <c r="B447" s="26">
        <f t="shared" si="35"/>
        <v>0.31323553240740754</v>
      </c>
      <c r="C447">
        <v>0.38</v>
      </c>
      <c r="D447" s="3">
        <f t="shared" si="32"/>
        <v>6.3333333333333332E-3</v>
      </c>
      <c r="E447" s="2">
        <f t="shared" si="33"/>
        <v>0.31648287037037076</v>
      </c>
      <c r="F447" s="2">
        <f t="shared" si="31"/>
        <v>3.247337962963226E-3</v>
      </c>
      <c r="G447">
        <v>4.29</v>
      </c>
      <c r="H447" s="7">
        <f t="shared" si="34"/>
        <v>281</v>
      </c>
      <c r="I447" s="8">
        <f>Tabla3[[#This Row],[Tiempo subida (seg)]]/60</f>
        <v>4.6833333333333336</v>
      </c>
    </row>
    <row r="448" spans="1:9" x14ac:dyDescent="0.3">
      <c r="A448" s="24">
        <v>446</v>
      </c>
      <c r="B448" s="26">
        <f t="shared" si="35"/>
        <v>0.3133240740740742</v>
      </c>
      <c r="C448">
        <v>7.65</v>
      </c>
      <c r="D448" s="3">
        <f t="shared" si="32"/>
        <v>0.1275</v>
      </c>
      <c r="E448" s="2">
        <f t="shared" si="33"/>
        <v>0.31650092592592632</v>
      </c>
      <c r="F448" s="2">
        <f t="shared" si="31"/>
        <v>3.1768518518521249E-3</v>
      </c>
      <c r="G448">
        <v>1.56</v>
      </c>
      <c r="H448" s="7">
        <f t="shared" si="34"/>
        <v>274</v>
      </c>
      <c r="I448" s="8">
        <f>Tabla3[[#This Row],[Tiempo subida (seg)]]/60</f>
        <v>4.5666666666666664</v>
      </c>
    </row>
    <row r="449" spans="1:9" x14ac:dyDescent="0.3">
      <c r="A449" s="24">
        <v>447</v>
      </c>
      <c r="B449" s="26">
        <f t="shared" si="35"/>
        <v>0.31333055555555567</v>
      </c>
      <c r="C449">
        <v>0.56000000000000005</v>
      </c>
      <c r="D449" s="3">
        <f t="shared" si="32"/>
        <v>9.3333333333333341E-3</v>
      </c>
      <c r="E449" s="2">
        <f t="shared" si="33"/>
        <v>0.3165215277777782</v>
      </c>
      <c r="F449" s="2">
        <f t="shared" si="31"/>
        <v>3.1909722222225323E-3</v>
      </c>
      <c r="G449">
        <v>1.78</v>
      </c>
      <c r="H449" s="7">
        <f t="shared" si="34"/>
        <v>276</v>
      </c>
      <c r="I449" s="8">
        <f>Tabla3[[#This Row],[Tiempo subida (seg)]]/60</f>
        <v>4.5999999999999996</v>
      </c>
    </row>
    <row r="450" spans="1:9" x14ac:dyDescent="0.3">
      <c r="A450" s="24">
        <v>448</v>
      </c>
      <c r="B450" s="26">
        <f t="shared" si="35"/>
        <v>0.31335532407407418</v>
      </c>
      <c r="C450">
        <v>2.14</v>
      </c>
      <c r="D450" s="3">
        <f t="shared" si="32"/>
        <v>3.5666666666666666E-2</v>
      </c>
      <c r="E450" s="2">
        <f t="shared" si="33"/>
        <v>0.31654594907407452</v>
      </c>
      <c r="F450" s="2">
        <f t="shared" si="31"/>
        <v>3.1906250000003356E-3</v>
      </c>
      <c r="G450">
        <v>2.11</v>
      </c>
      <c r="H450" s="7">
        <f t="shared" si="34"/>
        <v>276</v>
      </c>
      <c r="I450" s="8">
        <f>Tabla3[[#This Row],[Tiempo subida (seg)]]/60</f>
        <v>4.5999999999999996</v>
      </c>
    </row>
    <row r="451" spans="1:9" x14ac:dyDescent="0.3">
      <c r="A451" s="24">
        <v>449</v>
      </c>
      <c r="B451" s="26">
        <f t="shared" si="35"/>
        <v>0.31336898148148157</v>
      </c>
      <c r="C451">
        <v>1.18</v>
      </c>
      <c r="D451" s="3">
        <f t="shared" si="32"/>
        <v>1.9666666666666666E-2</v>
      </c>
      <c r="E451" s="2">
        <f t="shared" si="33"/>
        <v>0.31657326388888934</v>
      </c>
      <c r="F451" s="2">
        <f t="shared" ref="F451:F514" si="36">E451-B451</f>
        <v>3.2042824074077769E-3</v>
      </c>
      <c r="G451">
        <v>2.36</v>
      </c>
      <c r="H451" s="7">
        <f t="shared" si="34"/>
        <v>277</v>
      </c>
      <c r="I451" s="8">
        <f>Tabla3[[#This Row],[Tiempo subida (seg)]]/60</f>
        <v>4.6166666666666663</v>
      </c>
    </row>
    <row r="452" spans="1:9" x14ac:dyDescent="0.3">
      <c r="A452" s="24">
        <v>450</v>
      </c>
      <c r="B452" s="26">
        <f t="shared" si="35"/>
        <v>0.31340763888888895</v>
      </c>
      <c r="C452">
        <v>3.34</v>
      </c>
      <c r="D452" s="3">
        <f t="shared" ref="D452:D515" si="37">C452/60</f>
        <v>5.5666666666666663E-2</v>
      </c>
      <c r="E452" s="2">
        <f t="shared" ref="E452:E515" si="38">E451+G452/86400</f>
        <v>0.31658715277777821</v>
      </c>
      <c r="F452" s="2">
        <f t="shared" si="36"/>
        <v>3.1795138888892627E-3</v>
      </c>
      <c r="G452">
        <v>1.2</v>
      </c>
      <c r="H452" s="7">
        <f t="shared" ref="H452:H515" si="39">60*MINUTE(F452)+SECOND(F452)</f>
        <v>275</v>
      </c>
      <c r="I452" s="8">
        <f>Tabla3[[#This Row],[Tiempo subida (seg)]]/60</f>
        <v>4.583333333333333</v>
      </c>
    </row>
    <row r="453" spans="1:9" x14ac:dyDescent="0.3">
      <c r="A453" s="24">
        <v>451</v>
      </c>
      <c r="B453" s="26">
        <f t="shared" si="35"/>
        <v>0.31341736111111118</v>
      </c>
      <c r="C453">
        <v>0.84</v>
      </c>
      <c r="D453" s="3">
        <f t="shared" si="37"/>
        <v>1.4E-2</v>
      </c>
      <c r="E453" s="2">
        <f t="shared" si="38"/>
        <v>0.3166106481481486</v>
      </c>
      <c r="F453" s="2">
        <f t="shared" si="36"/>
        <v>3.1932870370374178E-3</v>
      </c>
      <c r="G453">
        <v>2.0299999999999998</v>
      </c>
      <c r="H453" s="7">
        <f t="shared" si="39"/>
        <v>276</v>
      </c>
      <c r="I453" s="8">
        <f>Tabla3[[#This Row],[Tiempo subida (seg)]]/60</f>
        <v>4.5999999999999996</v>
      </c>
    </row>
    <row r="454" spans="1:9" x14ac:dyDescent="0.3">
      <c r="A454" s="24">
        <v>452</v>
      </c>
      <c r="B454" s="26">
        <f t="shared" si="35"/>
        <v>0.31345289351851857</v>
      </c>
      <c r="C454">
        <v>3.07</v>
      </c>
      <c r="D454" s="3">
        <f t="shared" si="37"/>
        <v>5.1166666666666666E-2</v>
      </c>
      <c r="E454" s="2">
        <f t="shared" si="38"/>
        <v>0.31663182870370415</v>
      </c>
      <c r="F454" s="2">
        <f t="shared" si="36"/>
        <v>3.1789351851855829E-3</v>
      </c>
      <c r="G454">
        <v>1.83</v>
      </c>
      <c r="H454" s="7">
        <f t="shared" si="39"/>
        <v>275</v>
      </c>
      <c r="I454" s="8">
        <f>Tabla3[[#This Row],[Tiempo subida (seg)]]/60</f>
        <v>4.583333333333333</v>
      </c>
    </row>
    <row r="455" spans="1:9" x14ac:dyDescent="0.3">
      <c r="A455" s="24">
        <v>453</v>
      </c>
      <c r="B455" s="26">
        <f t="shared" si="35"/>
        <v>0.31346168981481487</v>
      </c>
      <c r="C455">
        <v>0.76</v>
      </c>
      <c r="D455" s="3">
        <f t="shared" si="37"/>
        <v>1.2666666666666666E-2</v>
      </c>
      <c r="E455" s="2">
        <f t="shared" si="38"/>
        <v>0.31665393518518564</v>
      </c>
      <c r="F455" s="2">
        <f t="shared" si="36"/>
        <v>3.1922453703707721E-3</v>
      </c>
      <c r="G455">
        <v>1.91</v>
      </c>
      <c r="H455" s="7">
        <f t="shared" si="39"/>
        <v>276</v>
      </c>
      <c r="I455" s="8">
        <f>Tabla3[[#This Row],[Tiempo subida (seg)]]/60</f>
        <v>4.5999999999999996</v>
      </c>
    </row>
    <row r="456" spans="1:9" x14ac:dyDescent="0.3">
      <c r="A456" s="24">
        <v>454</v>
      </c>
      <c r="B456" s="26">
        <f t="shared" si="35"/>
        <v>0.31349189814814821</v>
      </c>
      <c r="C456">
        <v>2.61</v>
      </c>
      <c r="D456" s="3">
        <f t="shared" si="37"/>
        <v>4.3499999999999997E-2</v>
      </c>
      <c r="E456" s="2">
        <f t="shared" si="38"/>
        <v>0.31669027777777825</v>
      </c>
      <c r="F456" s="2">
        <f t="shared" si="36"/>
        <v>3.1983796296300437E-3</v>
      </c>
      <c r="G456">
        <v>3.14</v>
      </c>
      <c r="H456" s="7">
        <f t="shared" si="39"/>
        <v>276</v>
      </c>
      <c r="I456" s="8">
        <f>Tabla3[[#This Row],[Tiempo subida (seg)]]/60</f>
        <v>4.5999999999999996</v>
      </c>
    </row>
    <row r="457" spans="1:9" x14ac:dyDescent="0.3">
      <c r="A457" s="24">
        <v>455</v>
      </c>
      <c r="B457" s="26">
        <f t="shared" si="35"/>
        <v>0.31349918981481489</v>
      </c>
      <c r="C457">
        <v>0.63</v>
      </c>
      <c r="D457" s="3">
        <f t="shared" si="37"/>
        <v>1.0500000000000001E-2</v>
      </c>
      <c r="E457" s="2">
        <f t="shared" si="38"/>
        <v>0.31671898148148198</v>
      </c>
      <c r="F457" s="2">
        <f t="shared" si="36"/>
        <v>3.2197916666670823E-3</v>
      </c>
      <c r="G457">
        <v>2.48</v>
      </c>
      <c r="H457" s="7">
        <f t="shared" si="39"/>
        <v>278</v>
      </c>
      <c r="I457" s="8">
        <f>Tabla3[[#This Row],[Tiempo subida (seg)]]/60</f>
        <v>4.6333333333333337</v>
      </c>
    </row>
    <row r="458" spans="1:9" x14ac:dyDescent="0.3">
      <c r="A458" s="24">
        <v>456</v>
      </c>
      <c r="B458" s="26">
        <f t="shared" si="35"/>
        <v>0.31351122685185195</v>
      </c>
      <c r="C458">
        <v>1.04</v>
      </c>
      <c r="D458" s="3">
        <f t="shared" si="37"/>
        <v>1.7333333333333333E-2</v>
      </c>
      <c r="E458" s="2">
        <f t="shared" si="38"/>
        <v>0.31673993055555605</v>
      </c>
      <c r="F458" s="2">
        <f t="shared" si="36"/>
        <v>3.2287037037040944E-3</v>
      </c>
      <c r="G458">
        <v>1.81</v>
      </c>
      <c r="H458" s="7">
        <f t="shared" si="39"/>
        <v>279</v>
      </c>
      <c r="I458" s="8">
        <f>Tabla3[[#This Row],[Tiempo subida (seg)]]/60</f>
        <v>4.6500000000000004</v>
      </c>
    </row>
    <row r="459" spans="1:9" x14ac:dyDescent="0.3">
      <c r="A459" s="24">
        <v>457</v>
      </c>
      <c r="B459" s="26">
        <f t="shared" si="35"/>
        <v>0.3135587962962964</v>
      </c>
      <c r="C459">
        <v>4.1100000000000003</v>
      </c>
      <c r="D459" s="3">
        <f t="shared" si="37"/>
        <v>6.8500000000000005E-2</v>
      </c>
      <c r="E459" s="2">
        <f t="shared" si="38"/>
        <v>0.31677187500000048</v>
      </c>
      <c r="F459" s="2">
        <f t="shared" si="36"/>
        <v>3.2130787037040753E-3</v>
      </c>
      <c r="G459">
        <v>2.76</v>
      </c>
      <c r="H459" s="7">
        <f t="shared" si="39"/>
        <v>278</v>
      </c>
      <c r="I459" s="8">
        <f>Tabla3[[#This Row],[Tiempo subida (seg)]]/60</f>
        <v>4.6333333333333337</v>
      </c>
    </row>
    <row r="460" spans="1:9" x14ac:dyDescent="0.3">
      <c r="A460" s="24">
        <v>458</v>
      </c>
      <c r="B460" s="26">
        <f t="shared" si="35"/>
        <v>0.31360150462962971</v>
      </c>
      <c r="C460">
        <v>3.69</v>
      </c>
      <c r="D460" s="3">
        <f t="shared" si="37"/>
        <v>6.1499999999999999E-2</v>
      </c>
      <c r="E460" s="2">
        <f t="shared" si="38"/>
        <v>0.31679305555555604</v>
      </c>
      <c r="F460" s="2">
        <f t="shared" si="36"/>
        <v>3.1915509259263231E-3</v>
      </c>
      <c r="G460">
        <v>1.83</v>
      </c>
      <c r="H460" s="7">
        <f t="shared" si="39"/>
        <v>276</v>
      </c>
      <c r="I460" s="8">
        <f>Tabla3[[#This Row],[Tiempo subida (seg)]]/60</f>
        <v>4.5999999999999996</v>
      </c>
    </row>
    <row r="461" spans="1:9" x14ac:dyDescent="0.3">
      <c r="A461" s="24">
        <v>459</v>
      </c>
      <c r="B461" s="26">
        <f t="shared" si="35"/>
        <v>0.31363923611111122</v>
      </c>
      <c r="C461">
        <v>3.26</v>
      </c>
      <c r="D461" s="3">
        <f t="shared" si="37"/>
        <v>5.4333333333333331E-2</v>
      </c>
      <c r="E461" s="2">
        <f t="shared" si="38"/>
        <v>0.31681041666666715</v>
      </c>
      <c r="F461" s="2">
        <f t="shared" si="36"/>
        <v>3.1711805555559303E-3</v>
      </c>
      <c r="G461">
        <v>1.5</v>
      </c>
      <c r="H461" s="7">
        <f t="shared" si="39"/>
        <v>274</v>
      </c>
      <c r="I461" s="8">
        <f>Tabla3[[#This Row],[Tiempo subida (seg)]]/60</f>
        <v>4.5666666666666664</v>
      </c>
    </row>
    <row r="462" spans="1:9" x14ac:dyDescent="0.3">
      <c r="A462" s="24">
        <v>460</v>
      </c>
      <c r="B462" s="26">
        <f t="shared" si="35"/>
        <v>0.31364282407407418</v>
      </c>
      <c r="C462">
        <v>0.31</v>
      </c>
      <c r="D462" s="3">
        <f t="shared" si="37"/>
        <v>5.1666666666666666E-3</v>
      </c>
      <c r="E462" s="2">
        <f t="shared" si="38"/>
        <v>0.31683622685185231</v>
      </c>
      <c r="F462" s="2">
        <f t="shared" si="36"/>
        <v>3.1934027777781315E-3</v>
      </c>
      <c r="G462">
        <v>2.23</v>
      </c>
      <c r="H462" s="7">
        <f t="shared" si="39"/>
        <v>276</v>
      </c>
      <c r="I462" s="8">
        <f>Tabla3[[#This Row],[Tiempo subida (seg)]]/60</f>
        <v>4.5999999999999996</v>
      </c>
    </row>
    <row r="463" spans="1:9" x14ac:dyDescent="0.3">
      <c r="A463" s="24">
        <v>461</v>
      </c>
      <c r="B463" s="26">
        <f t="shared" si="35"/>
        <v>0.31364849537037048</v>
      </c>
      <c r="C463">
        <v>0.49</v>
      </c>
      <c r="D463" s="3">
        <f t="shared" si="37"/>
        <v>8.1666666666666658E-3</v>
      </c>
      <c r="E463" s="2">
        <f t="shared" si="38"/>
        <v>0.31686157407407456</v>
      </c>
      <c r="F463" s="2">
        <f t="shared" si="36"/>
        <v>3.2130787037040753E-3</v>
      </c>
      <c r="G463">
        <v>2.19</v>
      </c>
      <c r="H463" s="7">
        <f t="shared" si="39"/>
        <v>278</v>
      </c>
      <c r="I463" s="8">
        <f>Tabla3[[#This Row],[Tiempo subida (seg)]]/60</f>
        <v>4.6333333333333337</v>
      </c>
    </row>
    <row r="464" spans="1:9" x14ac:dyDescent="0.3">
      <c r="A464" s="24">
        <v>462</v>
      </c>
      <c r="B464" s="26">
        <f t="shared" si="35"/>
        <v>0.31366076388888903</v>
      </c>
      <c r="C464">
        <v>1.06</v>
      </c>
      <c r="D464" s="3">
        <f t="shared" si="37"/>
        <v>1.7666666666666667E-2</v>
      </c>
      <c r="E464" s="2">
        <f t="shared" si="38"/>
        <v>0.31688773148148197</v>
      </c>
      <c r="F464" s="2">
        <f t="shared" si="36"/>
        <v>3.2269675925929442E-3</v>
      </c>
      <c r="G464">
        <v>2.2599999999999998</v>
      </c>
      <c r="H464" s="7">
        <f t="shared" si="39"/>
        <v>279</v>
      </c>
      <c r="I464" s="8">
        <f>Tabla3[[#This Row],[Tiempo subida (seg)]]/60</f>
        <v>4.6500000000000004</v>
      </c>
    </row>
    <row r="465" spans="1:9" x14ac:dyDescent="0.3">
      <c r="A465" s="24">
        <v>463</v>
      </c>
      <c r="B465" s="26">
        <f t="shared" si="35"/>
        <v>0.31366956018518533</v>
      </c>
      <c r="C465">
        <v>0.76</v>
      </c>
      <c r="D465" s="3">
        <f t="shared" si="37"/>
        <v>1.2666666666666666E-2</v>
      </c>
      <c r="E465" s="2">
        <f t="shared" si="38"/>
        <v>0.31690798611111159</v>
      </c>
      <c r="F465" s="2">
        <f t="shared" si="36"/>
        <v>3.2384259259262693E-3</v>
      </c>
      <c r="G465">
        <v>1.75</v>
      </c>
      <c r="H465" s="7">
        <f t="shared" si="39"/>
        <v>280</v>
      </c>
      <c r="I465" s="8">
        <f>Tabla3[[#This Row],[Tiempo subida (seg)]]/60</f>
        <v>4.666666666666667</v>
      </c>
    </row>
    <row r="466" spans="1:9" x14ac:dyDescent="0.3">
      <c r="A466" s="24">
        <v>464</v>
      </c>
      <c r="B466" s="26">
        <f t="shared" si="35"/>
        <v>0.31368182870370387</v>
      </c>
      <c r="C466">
        <v>1.06</v>
      </c>
      <c r="D466" s="3">
        <f t="shared" si="37"/>
        <v>1.7666666666666667E-2</v>
      </c>
      <c r="E466" s="2">
        <f t="shared" si="38"/>
        <v>0.3169302083333338</v>
      </c>
      <c r="F466" s="2">
        <f t="shared" si="36"/>
        <v>3.2483796296299272E-3</v>
      </c>
      <c r="G466">
        <v>1.92</v>
      </c>
      <c r="H466" s="7">
        <f t="shared" si="39"/>
        <v>281</v>
      </c>
      <c r="I466" s="8">
        <f>Tabla3[[#This Row],[Tiempo subida (seg)]]/60</f>
        <v>4.6833333333333336</v>
      </c>
    </row>
    <row r="467" spans="1:9" x14ac:dyDescent="0.3">
      <c r="A467" s="24">
        <v>465</v>
      </c>
      <c r="B467" s="26">
        <f t="shared" si="35"/>
        <v>0.31369236111111126</v>
      </c>
      <c r="C467">
        <v>0.91</v>
      </c>
      <c r="D467" s="3">
        <f t="shared" si="37"/>
        <v>1.5166666666666667E-2</v>
      </c>
      <c r="E467" s="2">
        <f t="shared" si="38"/>
        <v>0.31695891203703752</v>
      </c>
      <c r="F467" s="2">
        <f t="shared" si="36"/>
        <v>3.2665509259262593E-3</v>
      </c>
      <c r="G467">
        <v>2.48</v>
      </c>
      <c r="H467" s="7">
        <f t="shared" si="39"/>
        <v>282</v>
      </c>
      <c r="I467" s="8">
        <f>Tabla3[[#This Row],[Tiempo subida (seg)]]/60</f>
        <v>4.7</v>
      </c>
    </row>
    <row r="468" spans="1:9" x14ac:dyDescent="0.3">
      <c r="A468" s="24">
        <v>466</v>
      </c>
      <c r="B468" s="26">
        <f t="shared" si="35"/>
        <v>0.31369826388888905</v>
      </c>
      <c r="C468">
        <v>0.51</v>
      </c>
      <c r="D468" s="3">
        <f t="shared" si="37"/>
        <v>8.5000000000000006E-3</v>
      </c>
      <c r="E468" s="2">
        <f t="shared" si="38"/>
        <v>0.31698136574074121</v>
      </c>
      <c r="F468" s="2">
        <f t="shared" si="36"/>
        <v>3.2831018518521549E-3</v>
      </c>
      <c r="G468">
        <v>1.94</v>
      </c>
      <c r="H468" s="7">
        <f t="shared" si="39"/>
        <v>284</v>
      </c>
      <c r="I468" s="8">
        <f>Tabla3[[#This Row],[Tiempo subida (seg)]]/60</f>
        <v>4.7333333333333334</v>
      </c>
    </row>
    <row r="469" spans="1:9" x14ac:dyDescent="0.3">
      <c r="A469" s="24">
        <v>467</v>
      </c>
      <c r="B469" s="26">
        <f t="shared" si="35"/>
        <v>0.31371284722222237</v>
      </c>
      <c r="C469">
        <v>1.26</v>
      </c>
      <c r="D469" s="3">
        <f t="shared" si="37"/>
        <v>2.1000000000000001E-2</v>
      </c>
      <c r="E469" s="2">
        <f t="shared" si="38"/>
        <v>0.31700879629629675</v>
      </c>
      <c r="F469" s="2">
        <f t="shared" si="36"/>
        <v>3.295949074074378E-3</v>
      </c>
      <c r="G469">
        <v>2.37</v>
      </c>
      <c r="H469" s="7">
        <f t="shared" si="39"/>
        <v>285</v>
      </c>
      <c r="I469" s="8">
        <f>Tabla3[[#This Row],[Tiempo subida (seg)]]/60</f>
        <v>4.75</v>
      </c>
    </row>
    <row r="470" spans="1:9" x14ac:dyDescent="0.3">
      <c r="A470" s="24">
        <v>468</v>
      </c>
      <c r="B470" s="26">
        <f t="shared" si="35"/>
        <v>0.31373553240740754</v>
      </c>
      <c r="C470">
        <v>1.96</v>
      </c>
      <c r="D470" s="3">
        <f t="shared" si="37"/>
        <v>3.2666666666666663E-2</v>
      </c>
      <c r="E470" s="2">
        <f t="shared" si="38"/>
        <v>0.31704456018518562</v>
      </c>
      <c r="F470" s="2">
        <f t="shared" si="36"/>
        <v>3.3090277777780841E-3</v>
      </c>
      <c r="G470">
        <v>3.09</v>
      </c>
      <c r="H470" s="7">
        <f t="shared" si="39"/>
        <v>286</v>
      </c>
      <c r="I470" s="8">
        <f>Tabla3[[#This Row],[Tiempo subida (seg)]]/60</f>
        <v>4.7666666666666666</v>
      </c>
    </row>
    <row r="471" spans="1:9" x14ac:dyDescent="0.3">
      <c r="A471" s="24">
        <v>469</v>
      </c>
      <c r="B471" s="26">
        <f t="shared" si="35"/>
        <v>0.31376631944444455</v>
      </c>
      <c r="C471">
        <v>2.66</v>
      </c>
      <c r="D471" s="3">
        <f t="shared" si="37"/>
        <v>4.4333333333333336E-2</v>
      </c>
      <c r="E471" s="2">
        <f t="shared" si="38"/>
        <v>0.31707268518518561</v>
      </c>
      <c r="F471" s="2">
        <f t="shared" si="36"/>
        <v>3.3063657407410574E-3</v>
      </c>
      <c r="G471">
        <v>2.4300000000000002</v>
      </c>
      <c r="H471" s="7">
        <f t="shared" si="39"/>
        <v>286</v>
      </c>
      <c r="I471" s="8">
        <f>Tabla3[[#This Row],[Tiempo subida (seg)]]/60</f>
        <v>4.7666666666666666</v>
      </c>
    </row>
    <row r="472" spans="1:9" x14ac:dyDescent="0.3">
      <c r="A472" s="24">
        <v>470</v>
      </c>
      <c r="B472" s="26">
        <f t="shared" si="35"/>
        <v>0.31377777777777788</v>
      </c>
      <c r="C472">
        <v>0.99</v>
      </c>
      <c r="D472" s="3">
        <f t="shared" si="37"/>
        <v>1.6500000000000001E-2</v>
      </c>
      <c r="E472" s="2">
        <f t="shared" si="38"/>
        <v>0.31716203703703744</v>
      </c>
      <c r="F472" s="2">
        <f t="shared" si="36"/>
        <v>3.3842592592595588E-3</v>
      </c>
      <c r="G472">
        <v>7.72</v>
      </c>
      <c r="H472" s="7">
        <f t="shared" si="39"/>
        <v>292</v>
      </c>
      <c r="I472" s="8">
        <f>Tabla3[[#This Row],[Tiempo subida (seg)]]/60</f>
        <v>4.8666666666666663</v>
      </c>
    </row>
    <row r="473" spans="1:9" x14ac:dyDescent="0.3">
      <c r="A473" s="24">
        <v>471</v>
      </c>
      <c r="B473" s="26">
        <f t="shared" si="35"/>
        <v>0.31378506944444456</v>
      </c>
      <c r="C473">
        <v>0.63</v>
      </c>
      <c r="D473" s="3">
        <f t="shared" si="37"/>
        <v>1.0500000000000001E-2</v>
      </c>
      <c r="E473" s="2">
        <f t="shared" si="38"/>
        <v>0.31719120370370413</v>
      </c>
      <c r="F473" s="2">
        <f t="shared" si="36"/>
        <v>3.4061342592595634E-3</v>
      </c>
      <c r="G473">
        <v>2.52</v>
      </c>
      <c r="H473" s="7">
        <f t="shared" si="39"/>
        <v>294</v>
      </c>
      <c r="I473" s="8">
        <f>Tabla3[[#This Row],[Tiempo subida (seg)]]/60</f>
        <v>4.9000000000000004</v>
      </c>
    </row>
    <row r="474" spans="1:9" x14ac:dyDescent="0.3">
      <c r="A474" s="24">
        <v>472</v>
      </c>
      <c r="B474" s="26">
        <f t="shared" si="35"/>
        <v>0.31378888888888901</v>
      </c>
      <c r="C474">
        <v>0.33</v>
      </c>
      <c r="D474" s="3">
        <f t="shared" si="37"/>
        <v>5.5000000000000005E-3</v>
      </c>
      <c r="E474" s="2">
        <f t="shared" si="38"/>
        <v>0.31721412037037078</v>
      </c>
      <c r="F474" s="2">
        <f t="shared" si="36"/>
        <v>3.4252314814817719E-3</v>
      </c>
      <c r="G474">
        <v>1.98</v>
      </c>
      <c r="H474" s="7">
        <f t="shared" si="39"/>
        <v>296</v>
      </c>
      <c r="I474" s="8">
        <f>Tabla3[[#This Row],[Tiempo subida (seg)]]/60</f>
        <v>4.9333333333333336</v>
      </c>
    </row>
    <row r="475" spans="1:9" x14ac:dyDescent="0.3">
      <c r="A475" s="24">
        <v>473</v>
      </c>
      <c r="B475" s="26">
        <f t="shared" si="35"/>
        <v>0.31379791666666679</v>
      </c>
      <c r="C475">
        <v>0.78</v>
      </c>
      <c r="D475" s="3">
        <f t="shared" si="37"/>
        <v>1.3000000000000001E-2</v>
      </c>
      <c r="E475" s="2">
        <f t="shared" si="38"/>
        <v>0.31723379629629672</v>
      </c>
      <c r="F475" s="2">
        <f t="shared" si="36"/>
        <v>3.4358796296299343E-3</v>
      </c>
      <c r="G475">
        <v>1.7</v>
      </c>
      <c r="H475" s="7">
        <f t="shared" si="39"/>
        <v>297</v>
      </c>
      <c r="I475" s="8">
        <f>Tabla3[[#This Row],[Tiempo subida (seg)]]/60</f>
        <v>4.95</v>
      </c>
    </row>
    <row r="476" spans="1:9" x14ac:dyDescent="0.3">
      <c r="A476" s="24">
        <v>474</v>
      </c>
      <c r="B476" s="26">
        <f t="shared" si="35"/>
        <v>0.31380300925925936</v>
      </c>
      <c r="C476">
        <v>0.44</v>
      </c>
      <c r="D476" s="3">
        <f t="shared" si="37"/>
        <v>7.3333333333333332E-3</v>
      </c>
      <c r="E476" s="2">
        <f t="shared" si="38"/>
        <v>0.31727187500000043</v>
      </c>
      <c r="F476" s="2">
        <f t="shared" si="36"/>
        <v>3.4688657407410672E-3</v>
      </c>
      <c r="G476">
        <v>3.29</v>
      </c>
      <c r="H476" s="7">
        <f t="shared" si="39"/>
        <v>300</v>
      </c>
      <c r="I476" s="8">
        <f>Tabla3[[#This Row],[Tiempo subida (seg)]]/60</f>
        <v>5</v>
      </c>
    </row>
    <row r="477" spans="1:9" x14ac:dyDescent="0.3">
      <c r="A477" s="24">
        <v>475</v>
      </c>
      <c r="B477" s="26">
        <f t="shared" si="35"/>
        <v>0.31381851851851861</v>
      </c>
      <c r="C477">
        <v>1.34</v>
      </c>
      <c r="D477" s="3">
        <f t="shared" si="37"/>
        <v>2.2333333333333334E-2</v>
      </c>
      <c r="E477" s="2">
        <f t="shared" si="38"/>
        <v>0.3172924768518523</v>
      </c>
      <c r="F477" s="2">
        <f t="shared" si="36"/>
        <v>3.4739583333336932E-3</v>
      </c>
      <c r="G477">
        <v>1.78</v>
      </c>
      <c r="H477" s="7">
        <f t="shared" si="39"/>
        <v>300</v>
      </c>
      <c r="I477" s="8">
        <f>Tabla3[[#This Row],[Tiempo subida (seg)]]/60</f>
        <v>5</v>
      </c>
    </row>
    <row r="478" spans="1:9" x14ac:dyDescent="0.3">
      <c r="A478" s="24">
        <v>476</v>
      </c>
      <c r="B478" s="26">
        <f t="shared" si="35"/>
        <v>0.31382615740740749</v>
      </c>
      <c r="C478">
        <v>0.66</v>
      </c>
      <c r="D478" s="3">
        <f t="shared" si="37"/>
        <v>1.1000000000000001E-2</v>
      </c>
      <c r="E478" s="2">
        <f t="shared" si="38"/>
        <v>0.31731400462963005</v>
      </c>
      <c r="F478" s="2">
        <f t="shared" si="36"/>
        <v>3.487847222222562E-3</v>
      </c>
      <c r="G478">
        <v>1.86</v>
      </c>
      <c r="H478" s="7">
        <f t="shared" si="39"/>
        <v>301</v>
      </c>
      <c r="I478" s="8">
        <f>Tabla3[[#This Row],[Tiempo subida (seg)]]/60</f>
        <v>5.0166666666666666</v>
      </c>
    </row>
    <row r="479" spans="1:9" x14ac:dyDescent="0.3">
      <c r="A479" s="24">
        <v>477</v>
      </c>
      <c r="B479" s="26">
        <f t="shared" si="35"/>
        <v>0.31384305555555564</v>
      </c>
      <c r="C479">
        <v>1.46</v>
      </c>
      <c r="D479" s="3">
        <f t="shared" si="37"/>
        <v>2.4333333333333332E-2</v>
      </c>
      <c r="E479" s="2">
        <f t="shared" si="38"/>
        <v>0.31737534722222266</v>
      </c>
      <c r="F479" s="2">
        <f t="shared" si="36"/>
        <v>3.5322916666670201E-3</v>
      </c>
      <c r="G479">
        <v>5.3</v>
      </c>
      <c r="H479" s="7">
        <f t="shared" si="39"/>
        <v>305</v>
      </c>
      <c r="I479" s="8">
        <f>Tabla3[[#This Row],[Tiempo subida (seg)]]/60</f>
        <v>5.083333333333333</v>
      </c>
    </row>
    <row r="480" spans="1:9" x14ac:dyDescent="0.3">
      <c r="A480" s="24">
        <v>478</v>
      </c>
      <c r="B480" s="26">
        <f t="shared" si="35"/>
        <v>0.31385671296296302</v>
      </c>
      <c r="C480">
        <v>1.18</v>
      </c>
      <c r="D480" s="3">
        <f t="shared" si="37"/>
        <v>1.9666666666666666E-2</v>
      </c>
      <c r="E480" s="2">
        <f t="shared" si="38"/>
        <v>0.31739583333333377</v>
      </c>
      <c r="F480" s="2">
        <f t="shared" si="36"/>
        <v>3.5391203703707408E-3</v>
      </c>
      <c r="G480">
        <v>1.77</v>
      </c>
      <c r="H480" s="7">
        <f t="shared" si="39"/>
        <v>306</v>
      </c>
      <c r="I480" s="8">
        <f>Tabla3[[#This Row],[Tiempo subida (seg)]]/60</f>
        <v>5.0999999999999996</v>
      </c>
    </row>
    <row r="481" spans="1:10" x14ac:dyDescent="0.3">
      <c r="A481" s="24">
        <v>479</v>
      </c>
      <c r="B481" s="26">
        <f t="shared" si="35"/>
        <v>0.31386226851851856</v>
      </c>
      <c r="C481">
        <v>0.48</v>
      </c>
      <c r="D481" s="3">
        <f t="shared" si="37"/>
        <v>8.0000000000000002E-3</v>
      </c>
      <c r="E481" s="2">
        <f t="shared" si="38"/>
        <v>0.31742013888888931</v>
      </c>
      <c r="F481" s="2">
        <f t="shared" si="36"/>
        <v>3.5578703703707526E-3</v>
      </c>
      <c r="G481">
        <v>2.1</v>
      </c>
      <c r="H481" s="7">
        <f t="shared" si="39"/>
        <v>307</v>
      </c>
      <c r="I481" s="8">
        <f>Tabla3[[#This Row],[Tiempo subida (seg)]]/60</f>
        <v>5.1166666666666663</v>
      </c>
    </row>
    <row r="482" spans="1:10" x14ac:dyDescent="0.3">
      <c r="A482" s="24">
        <v>480</v>
      </c>
      <c r="B482" s="26">
        <f t="shared" ref="B482:B545" si="40">B481+C482/86400</f>
        <v>0.31391944444444447</v>
      </c>
      <c r="C482">
        <v>4.9400000000000004</v>
      </c>
      <c r="D482" s="3">
        <f t="shared" si="37"/>
        <v>8.2333333333333342E-2</v>
      </c>
      <c r="E482" s="2">
        <f t="shared" si="38"/>
        <v>0.31744236111111152</v>
      </c>
      <c r="F482" s="2">
        <f t="shared" si="36"/>
        <v>3.522916666667042E-3</v>
      </c>
      <c r="G482">
        <v>1.92</v>
      </c>
      <c r="H482" s="7">
        <f t="shared" si="39"/>
        <v>304</v>
      </c>
      <c r="I482" s="8">
        <f>Tabla3[[#This Row],[Tiempo subida (seg)]]/60</f>
        <v>5.0666666666666664</v>
      </c>
    </row>
    <row r="483" spans="1:10" x14ac:dyDescent="0.3">
      <c r="A483" s="24">
        <v>481</v>
      </c>
      <c r="B483" s="26">
        <f t="shared" si="40"/>
        <v>0.31406979166666671</v>
      </c>
      <c r="C483">
        <v>12.99</v>
      </c>
      <c r="D483" s="3">
        <f t="shared" si="37"/>
        <v>0.2165</v>
      </c>
      <c r="E483" s="2">
        <f t="shared" si="38"/>
        <v>0.31745995370370411</v>
      </c>
      <c r="F483" s="2">
        <f t="shared" si="36"/>
        <v>3.390162037037403E-3</v>
      </c>
      <c r="G483">
        <v>1.52</v>
      </c>
      <c r="H483" s="7">
        <f t="shared" si="39"/>
        <v>293</v>
      </c>
      <c r="I483" s="8">
        <f>Tabla3[[#This Row],[Tiempo subida (seg)]]/60</f>
        <v>4.8833333333333337</v>
      </c>
    </row>
    <row r="484" spans="1:10" x14ac:dyDescent="0.3">
      <c r="A484" s="24">
        <v>482</v>
      </c>
      <c r="B484" s="26">
        <f t="shared" si="40"/>
        <v>0.31411076388888892</v>
      </c>
      <c r="C484">
        <v>3.54</v>
      </c>
      <c r="D484" s="3">
        <f t="shared" si="37"/>
        <v>5.9000000000000004E-2</v>
      </c>
      <c r="E484" s="2">
        <f t="shared" si="38"/>
        <v>0.31748229166666708</v>
      </c>
      <c r="F484" s="2">
        <f t="shared" si="36"/>
        <v>3.3715277777781605E-3</v>
      </c>
      <c r="G484">
        <v>1.93</v>
      </c>
      <c r="H484" s="7">
        <f t="shared" si="39"/>
        <v>291</v>
      </c>
      <c r="I484" s="8">
        <f>Tabla3[[#This Row],[Tiempo subida (seg)]]/60</f>
        <v>4.8499999999999996</v>
      </c>
    </row>
    <row r="485" spans="1:10" x14ac:dyDescent="0.3">
      <c r="A485" s="24">
        <v>483</v>
      </c>
      <c r="B485" s="26">
        <f t="shared" si="40"/>
        <v>0.31411631944444446</v>
      </c>
      <c r="C485">
        <v>0.48</v>
      </c>
      <c r="D485" s="3">
        <f t="shared" si="37"/>
        <v>8.0000000000000002E-3</v>
      </c>
      <c r="E485" s="2">
        <f t="shared" si="38"/>
        <v>0.3175067129629634</v>
      </c>
      <c r="F485" s="2">
        <f t="shared" si="36"/>
        <v>3.3903935185189416E-3</v>
      </c>
      <c r="G485">
        <v>2.11</v>
      </c>
      <c r="H485" s="7">
        <f t="shared" si="39"/>
        <v>293</v>
      </c>
      <c r="I485" s="8">
        <f>Tabla3[[#This Row],[Tiempo subida (seg)]]/60</f>
        <v>4.8833333333333337</v>
      </c>
    </row>
    <row r="486" spans="1:10" x14ac:dyDescent="0.3">
      <c r="A486" s="24">
        <v>484</v>
      </c>
      <c r="B486" s="26">
        <f t="shared" si="40"/>
        <v>0.31412071759259258</v>
      </c>
      <c r="C486">
        <v>0.38</v>
      </c>
      <c r="D486" s="3">
        <f t="shared" si="37"/>
        <v>6.3333333333333332E-3</v>
      </c>
      <c r="E486" s="2">
        <f t="shared" si="38"/>
        <v>0.31753217592592636</v>
      </c>
      <c r="F486" s="2">
        <f t="shared" si="36"/>
        <v>3.4114583333337833E-3</v>
      </c>
      <c r="G486">
        <v>2.2000000000000002</v>
      </c>
      <c r="H486" s="7">
        <f t="shared" si="39"/>
        <v>295</v>
      </c>
      <c r="I486" s="8">
        <f>Tabla3[[#This Row],[Tiempo subida (seg)]]/60</f>
        <v>4.916666666666667</v>
      </c>
    </row>
    <row r="487" spans="1:10" x14ac:dyDescent="0.3">
      <c r="A487" s="24">
        <v>485</v>
      </c>
      <c r="B487" s="26">
        <f t="shared" si="40"/>
        <v>0.31447916666666664</v>
      </c>
      <c r="C487">
        <v>30.97</v>
      </c>
      <c r="D487" s="3">
        <f t="shared" si="37"/>
        <v>0.51616666666666666</v>
      </c>
      <c r="E487" s="2">
        <f t="shared" si="38"/>
        <v>0.31754942129629671</v>
      </c>
      <c r="F487" s="2">
        <f t="shared" si="36"/>
        <v>3.0702546296300648E-3</v>
      </c>
      <c r="G487">
        <v>1.49</v>
      </c>
      <c r="H487" s="7">
        <f t="shared" si="39"/>
        <v>265</v>
      </c>
      <c r="I487" s="8">
        <f>Tabla3[[#This Row],[Tiempo subida (seg)]]/60</f>
        <v>4.416666666666667</v>
      </c>
    </row>
    <row r="488" spans="1:10" x14ac:dyDescent="0.3">
      <c r="A488" s="24">
        <v>486</v>
      </c>
      <c r="B488" s="26">
        <f t="shared" si="40"/>
        <v>0.3145563657407407</v>
      </c>
      <c r="C488">
        <v>6.67</v>
      </c>
      <c r="D488" s="3">
        <f t="shared" si="37"/>
        <v>0.11116666666666666</v>
      </c>
      <c r="E488" s="2">
        <f t="shared" si="38"/>
        <v>0.31757465277777819</v>
      </c>
      <c r="F488" s="2">
        <f t="shared" si="36"/>
        <v>3.0182870370374926E-3</v>
      </c>
      <c r="G488">
        <v>2.1800000000000002</v>
      </c>
      <c r="H488" s="7">
        <f t="shared" si="39"/>
        <v>261</v>
      </c>
      <c r="I488" s="8">
        <f>Tabla3[[#This Row],[Tiempo subida (seg)]]/60</f>
        <v>4.3499999999999996</v>
      </c>
    </row>
    <row r="489" spans="1:10" x14ac:dyDescent="0.3">
      <c r="A489" s="24">
        <v>487</v>
      </c>
      <c r="B489" s="26">
        <f t="shared" si="40"/>
        <v>0.3145944444444444</v>
      </c>
      <c r="C489">
        <v>3.29</v>
      </c>
      <c r="D489" s="3">
        <f t="shared" si="37"/>
        <v>5.4833333333333331E-2</v>
      </c>
      <c r="E489" s="2">
        <f t="shared" si="38"/>
        <v>0.31760416666666708</v>
      </c>
      <c r="F489" s="2">
        <f t="shared" si="36"/>
        <v>3.0097222222226772E-3</v>
      </c>
      <c r="G489">
        <v>2.5499999999999998</v>
      </c>
      <c r="H489" s="7">
        <f t="shared" si="39"/>
        <v>260</v>
      </c>
      <c r="I489" s="8">
        <f>Tabla3[[#This Row],[Tiempo subida (seg)]]/60</f>
        <v>4.333333333333333</v>
      </c>
    </row>
    <row r="490" spans="1:10" x14ac:dyDescent="0.3">
      <c r="A490" s="24">
        <v>488</v>
      </c>
      <c r="B490" s="26">
        <f t="shared" si="40"/>
        <v>0.31475208333333327</v>
      </c>
      <c r="C490">
        <v>13.62</v>
      </c>
      <c r="D490" s="3">
        <f t="shared" si="37"/>
        <v>0.22699999999999998</v>
      </c>
      <c r="E490" s="2">
        <f t="shared" si="38"/>
        <v>0.31763368055555596</v>
      </c>
      <c r="F490" s="2">
        <f t="shared" si="36"/>
        <v>2.8815972222226982E-3</v>
      </c>
      <c r="G490">
        <v>2.5499999999999998</v>
      </c>
      <c r="H490" s="7">
        <f t="shared" si="39"/>
        <v>249</v>
      </c>
      <c r="I490" s="8">
        <f>Tabla3[[#This Row],[Tiempo subida (seg)]]/60</f>
        <v>4.1500000000000004</v>
      </c>
    </row>
    <row r="491" spans="1:10" x14ac:dyDescent="0.3">
      <c r="A491" s="24">
        <v>489</v>
      </c>
      <c r="B491" s="26">
        <f t="shared" si="40"/>
        <v>0.31487418981481474</v>
      </c>
      <c r="C491">
        <v>10.55</v>
      </c>
      <c r="D491" s="3">
        <f t="shared" si="37"/>
        <v>0.17583333333333334</v>
      </c>
      <c r="E491" s="2">
        <f t="shared" si="38"/>
        <v>0.31765474537037081</v>
      </c>
      <c r="F491" s="2">
        <f t="shared" si="36"/>
        <v>2.7805555555560635E-3</v>
      </c>
      <c r="G491">
        <v>1.82</v>
      </c>
      <c r="H491" s="7">
        <f t="shared" si="39"/>
        <v>240</v>
      </c>
      <c r="I491" s="8">
        <f>Tabla3[[#This Row],[Tiempo subida (seg)]]/60</f>
        <v>4</v>
      </c>
    </row>
    <row r="492" spans="1:10" x14ac:dyDescent="0.3">
      <c r="A492" s="24">
        <v>490</v>
      </c>
      <c r="B492" s="26">
        <f t="shared" si="40"/>
        <v>0.31488993055555548</v>
      </c>
      <c r="C492">
        <v>1.36</v>
      </c>
      <c r="D492" s="3">
        <f t="shared" si="37"/>
        <v>2.2666666666666668E-2</v>
      </c>
      <c r="E492" s="2">
        <f t="shared" si="38"/>
        <v>0.31766921296296341</v>
      </c>
      <c r="F492" s="2">
        <f t="shared" si="36"/>
        <v>2.7792824074079348E-3</v>
      </c>
      <c r="G492">
        <v>1.25</v>
      </c>
      <c r="H492" s="7">
        <f t="shared" si="39"/>
        <v>240</v>
      </c>
      <c r="I492" s="8">
        <f>Tabla3[[#This Row],[Tiempo subida (seg)]]/60</f>
        <v>4</v>
      </c>
    </row>
    <row r="493" spans="1:10" x14ac:dyDescent="0.3">
      <c r="A493" s="24">
        <v>491</v>
      </c>
      <c r="B493" s="26">
        <f t="shared" si="40"/>
        <v>0.31490046296296287</v>
      </c>
      <c r="C493">
        <v>0.91</v>
      </c>
      <c r="D493" s="3">
        <f t="shared" si="37"/>
        <v>1.5166666666666667E-2</v>
      </c>
      <c r="E493" s="15">
        <f t="shared" si="38"/>
        <v>0.31769039351851897</v>
      </c>
      <c r="F493" s="15">
        <f t="shared" si="36"/>
        <v>2.7899305555560971E-3</v>
      </c>
      <c r="G493" s="14">
        <v>1.83</v>
      </c>
      <c r="H493" s="16">
        <f t="shared" si="39"/>
        <v>241</v>
      </c>
      <c r="I493" s="18">
        <f>Tabla3[[#This Row],[Tiempo subida (seg)]]/60</f>
        <v>4.0166666666666666</v>
      </c>
      <c r="J493">
        <v>8</v>
      </c>
    </row>
    <row r="494" spans="1:10" x14ac:dyDescent="0.3">
      <c r="A494" s="24">
        <v>492</v>
      </c>
      <c r="B494" s="26">
        <f t="shared" si="40"/>
        <v>0.31490555555555544</v>
      </c>
      <c r="C494">
        <v>0.44</v>
      </c>
      <c r="D494" s="3">
        <f t="shared" si="37"/>
        <v>7.3333333333333332E-3</v>
      </c>
      <c r="E494" s="4">
        <f t="shared" si="38"/>
        <v>0.31808090277777823</v>
      </c>
      <c r="F494" s="4">
        <f t="shared" si="36"/>
        <v>3.1753472222227908E-3</v>
      </c>
      <c r="G494" s="6">
        <v>33.74</v>
      </c>
      <c r="H494" s="9">
        <f t="shared" si="39"/>
        <v>274</v>
      </c>
      <c r="I494" s="17">
        <f>Tabla3[[#This Row],[Tiempo subida (seg)]]/60</f>
        <v>4.5666666666666664</v>
      </c>
    </row>
    <row r="495" spans="1:10" x14ac:dyDescent="0.3">
      <c r="A495" s="24">
        <v>493</v>
      </c>
      <c r="B495" s="26">
        <f t="shared" si="40"/>
        <v>0.31491284722222213</v>
      </c>
      <c r="C495">
        <v>0.63</v>
      </c>
      <c r="D495" s="3">
        <f t="shared" si="37"/>
        <v>1.0500000000000001E-2</v>
      </c>
      <c r="E495" s="2">
        <f t="shared" si="38"/>
        <v>0.31809861111111154</v>
      </c>
      <c r="F495" s="2">
        <f t="shared" si="36"/>
        <v>3.1857638888894146E-3</v>
      </c>
      <c r="G495">
        <v>1.53</v>
      </c>
      <c r="H495" s="7">
        <f t="shared" si="39"/>
        <v>275</v>
      </c>
      <c r="I495" s="8">
        <f>Tabla3[[#This Row],[Tiempo subida (seg)]]/60</f>
        <v>4.583333333333333</v>
      </c>
    </row>
    <row r="496" spans="1:10" x14ac:dyDescent="0.3">
      <c r="A496" s="24">
        <v>494</v>
      </c>
      <c r="B496" s="26">
        <f t="shared" si="40"/>
        <v>0.31493067129629621</v>
      </c>
      <c r="C496">
        <v>1.54</v>
      </c>
      <c r="D496" s="3">
        <f t="shared" si="37"/>
        <v>2.5666666666666667E-2</v>
      </c>
      <c r="E496" s="2">
        <f t="shared" si="38"/>
        <v>0.31811886574074116</v>
      </c>
      <c r="F496" s="2">
        <f t="shared" si="36"/>
        <v>3.1881944444449584E-3</v>
      </c>
      <c r="G496">
        <v>1.75</v>
      </c>
      <c r="H496" s="7">
        <f t="shared" si="39"/>
        <v>275</v>
      </c>
      <c r="I496" s="8">
        <f>Tabla3[[#This Row],[Tiempo subida (seg)]]/60</f>
        <v>4.583333333333333</v>
      </c>
    </row>
    <row r="497" spans="1:9" x14ac:dyDescent="0.3">
      <c r="A497" s="24">
        <v>495</v>
      </c>
      <c r="B497" s="26">
        <f t="shared" si="40"/>
        <v>0.31503159722222213</v>
      </c>
      <c r="C497">
        <v>8.7200000000000006</v>
      </c>
      <c r="D497" s="3">
        <f t="shared" si="37"/>
        <v>0.14533333333333334</v>
      </c>
      <c r="E497" s="2">
        <f t="shared" si="38"/>
        <v>0.31814108796296336</v>
      </c>
      <c r="F497" s="2">
        <f t="shared" si="36"/>
        <v>3.1094907407412387E-3</v>
      </c>
      <c r="G497">
        <v>1.92</v>
      </c>
      <c r="H497" s="7">
        <f t="shared" si="39"/>
        <v>269</v>
      </c>
      <c r="I497" s="8">
        <f>Tabla3[[#This Row],[Tiempo subida (seg)]]/60</f>
        <v>4.4833333333333334</v>
      </c>
    </row>
    <row r="498" spans="1:9" x14ac:dyDescent="0.3">
      <c r="A498" s="24">
        <v>496</v>
      </c>
      <c r="B498" s="26">
        <f t="shared" si="40"/>
        <v>0.31503599537037025</v>
      </c>
      <c r="C498">
        <v>0.38</v>
      </c>
      <c r="D498" s="3">
        <f t="shared" si="37"/>
        <v>6.3333333333333332E-3</v>
      </c>
      <c r="E498" s="2">
        <f t="shared" si="38"/>
        <v>0.31816793981481523</v>
      </c>
      <c r="F498" s="2">
        <f t="shared" si="36"/>
        <v>3.1319444444449784E-3</v>
      </c>
      <c r="G498">
        <v>2.3199999999999998</v>
      </c>
      <c r="H498" s="7">
        <f t="shared" si="39"/>
        <v>271</v>
      </c>
      <c r="I498" s="8">
        <f>Tabla3[[#This Row],[Tiempo subida (seg)]]/60</f>
        <v>4.5166666666666666</v>
      </c>
    </row>
    <row r="499" spans="1:9" x14ac:dyDescent="0.3">
      <c r="A499" s="24">
        <v>497</v>
      </c>
      <c r="B499" s="26">
        <f t="shared" si="40"/>
        <v>0.31504305555555545</v>
      </c>
      <c r="C499">
        <v>0.61</v>
      </c>
      <c r="D499" s="3">
        <f t="shared" si="37"/>
        <v>1.0166666666666666E-2</v>
      </c>
      <c r="E499" s="2">
        <f t="shared" si="38"/>
        <v>0.31820532407407448</v>
      </c>
      <c r="F499" s="2">
        <f t="shared" si="36"/>
        <v>3.1622685185190291E-3</v>
      </c>
      <c r="G499">
        <v>3.23</v>
      </c>
      <c r="H499" s="7">
        <f t="shared" si="39"/>
        <v>273</v>
      </c>
      <c r="I499" s="8">
        <f>Tabla3[[#This Row],[Tiempo subida (seg)]]/60</f>
        <v>4.55</v>
      </c>
    </row>
    <row r="500" spans="1:9" x14ac:dyDescent="0.3">
      <c r="A500" s="24">
        <v>498</v>
      </c>
      <c r="B500" s="26">
        <f t="shared" si="40"/>
        <v>0.31505011574074065</v>
      </c>
      <c r="C500">
        <v>0.61</v>
      </c>
      <c r="D500" s="3">
        <f t="shared" si="37"/>
        <v>1.0166666666666666E-2</v>
      </c>
      <c r="E500" s="2">
        <f t="shared" si="38"/>
        <v>0.31822824074074113</v>
      </c>
      <c r="F500" s="2">
        <f t="shared" si="36"/>
        <v>3.1781250000004757E-3</v>
      </c>
      <c r="G500">
        <v>1.98</v>
      </c>
      <c r="H500" s="7">
        <f t="shared" si="39"/>
        <v>275</v>
      </c>
      <c r="I500" s="8">
        <f>Tabla3[[#This Row],[Tiempo subida (seg)]]/60</f>
        <v>4.583333333333333</v>
      </c>
    </row>
    <row r="501" spans="1:9" x14ac:dyDescent="0.3">
      <c r="A501" s="24">
        <v>499</v>
      </c>
      <c r="B501" s="26">
        <f t="shared" si="40"/>
        <v>0.31505694444444438</v>
      </c>
      <c r="C501">
        <v>0.59</v>
      </c>
      <c r="D501" s="3">
        <f t="shared" si="37"/>
        <v>9.8333333333333328E-3</v>
      </c>
      <c r="E501" s="2">
        <f t="shared" si="38"/>
        <v>0.31826493055555594</v>
      </c>
      <c r="F501" s="2">
        <f t="shared" si="36"/>
        <v>3.2079861111115604E-3</v>
      </c>
      <c r="G501">
        <v>3.17</v>
      </c>
      <c r="H501" s="7">
        <f t="shared" si="39"/>
        <v>277</v>
      </c>
      <c r="I501" s="8">
        <f>Tabla3[[#This Row],[Tiempo subida (seg)]]/60</f>
        <v>4.6166666666666663</v>
      </c>
    </row>
    <row r="502" spans="1:9" x14ac:dyDescent="0.3">
      <c r="A502" s="24">
        <v>500</v>
      </c>
      <c r="B502" s="26">
        <f t="shared" si="40"/>
        <v>0.31506203703703695</v>
      </c>
      <c r="C502">
        <v>0.44</v>
      </c>
      <c r="D502" s="3">
        <f t="shared" si="37"/>
        <v>7.3333333333333332E-3</v>
      </c>
      <c r="E502" s="2">
        <f t="shared" si="38"/>
        <v>0.31828460648148188</v>
      </c>
      <c r="F502" s="2">
        <f t="shared" si="36"/>
        <v>3.2225694444449338E-3</v>
      </c>
      <c r="G502">
        <v>1.7</v>
      </c>
      <c r="H502" s="7">
        <f t="shared" si="39"/>
        <v>278</v>
      </c>
      <c r="I502" s="8">
        <f>Tabla3[[#This Row],[Tiempo subida (seg)]]/60</f>
        <v>4.6333333333333337</v>
      </c>
    </row>
    <row r="503" spans="1:9" x14ac:dyDescent="0.3">
      <c r="A503" s="24">
        <v>501</v>
      </c>
      <c r="B503" s="26">
        <f t="shared" si="40"/>
        <v>0.31506886574074067</v>
      </c>
      <c r="C503">
        <v>0.59</v>
      </c>
      <c r="D503" s="3">
        <f t="shared" si="37"/>
        <v>9.8333333333333328E-3</v>
      </c>
      <c r="E503" s="2">
        <f t="shared" si="38"/>
        <v>0.31831250000000039</v>
      </c>
      <c r="F503" s="2">
        <f t="shared" si="36"/>
        <v>3.24363425925972E-3</v>
      </c>
      <c r="G503">
        <v>2.41</v>
      </c>
      <c r="H503" s="7">
        <f t="shared" si="39"/>
        <v>280</v>
      </c>
      <c r="I503" s="8">
        <f>Tabla3[[#This Row],[Tiempo subida (seg)]]/60</f>
        <v>4.666666666666667</v>
      </c>
    </row>
    <row r="504" spans="1:9" x14ac:dyDescent="0.3">
      <c r="A504" s="24">
        <v>502</v>
      </c>
      <c r="B504" s="26">
        <f t="shared" si="40"/>
        <v>0.31507395833333324</v>
      </c>
      <c r="C504">
        <v>0.44</v>
      </c>
      <c r="D504" s="3">
        <f t="shared" si="37"/>
        <v>7.3333333333333332E-3</v>
      </c>
      <c r="E504" s="2">
        <f t="shared" si="38"/>
        <v>0.31834097222222263</v>
      </c>
      <c r="F504" s="2">
        <f t="shared" si="36"/>
        <v>3.2670138888893918E-3</v>
      </c>
      <c r="G504">
        <v>2.46</v>
      </c>
      <c r="H504" s="7">
        <f t="shared" si="39"/>
        <v>282</v>
      </c>
      <c r="I504" s="8">
        <f>Tabla3[[#This Row],[Tiempo subida (seg)]]/60</f>
        <v>4.7</v>
      </c>
    </row>
    <row r="505" spans="1:9" x14ac:dyDescent="0.3">
      <c r="A505" s="24">
        <v>503</v>
      </c>
      <c r="B505" s="26">
        <f t="shared" si="40"/>
        <v>0.31508101851851844</v>
      </c>
      <c r="C505">
        <v>0.61</v>
      </c>
      <c r="D505" s="3">
        <f t="shared" si="37"/>
        <v>1.0166666666666666E-2</v>
      </c>
      <c r="E505" s="2">
        <f t="shared" si="38"/>
        <v>0.31837719907407447</v>
      </c>
      <c r="F505" s="2">
        <f t="shared" si="36"/>
        <v>3.2961805555560275E-3</v>
      </c>
      <c r="G505">
        <v>3.13</v>
      </c>
      <c r="H505" s="7">
        <f t="shared" si="39"/>
        <v>285</v>
      </c>
      <c r="I505" s="8">
        <f>Tabla3[[#This Row],[Tiempo subida (seg)]]/60</f>
        <v>4.75</v>
      </c>
    </row>
    <row r="506" spans="1:9" x14ac:dyDescent="0.3">
      <c r="A506" s="24">
        <v>504</v>
      </c>
      <c r="B506" s="26">
        <f t="shared" si="40"/>
        <v>0.31508379629629624</v>
      </c>
      <c r="C506">
        <v>0.24</v>
      </c>
      <c r="D506" s="3">
        <f t="shared" si="37"/>
        <v>4.0000000000000001E-3</v>
      </c>
      <c r="E506" s="2">
        <f t="shared" si="38"/>
        <v>0.31840509259259298</v>
      </c>
      <c r="F506" s="2">
        <f t="shared" si="36"/>
        <v>3.3212962962967385E-3</v>
      </c>
      <c r="G506">
        <v>2.41</v>
      </c>
      <c r="H506" s="7">
        <f t="shared" si="39"/>
        <v>287</v>
      </c>
      <c r="I506" s="8">
        <f>Tabla3[[#This Row],[Tiempo subida (seg)]]/60</f>
        <v>4.7833333333333332</v>
      </c>
    </row>
    <row r="507" spans="1:9" x14ac:dyDescent="0.3">
      <c r="A507" s="24">
        <v>505</v>
      </c>
      <c r="B507" s="26">
        <f t="shared" si="40"/>
        <v>0.31510104166666658</v>
      </c>
      <c r="C507">
        <v>1.49</v>
      </c>
      <c r="D507" s="3">
        <f t="shared" si="37"/>
        <v>2.4833333333333332E-2</v>
      </c>
      <c r="E507" s="2">
        <f t="shared" si="38"/>
        <v>0.31842974537037078</v>
      </c>
      <c r="F507" s="2">
        <f t="shared" si="36"/>
        <v>3.3287037037041944E-3</v>
      </c>
      <c r="G507">
        <v>2.13</v>
      </c>
      <c r="H507" s="7">
        <f t="shared" si="39"/>
        <v>288</v>
      </c>
      <c r="I507" s="8">
        <f>Tabla3[[#This Row],[Tiempo subida (seg)]]/60</f>
        <v>4.8</v>
      </c>
    </row>
    <row r="508" spans="1:9" x14ac:dyDescent="0.3">
      <c r="A508" s="24">
        <v>506</v>
      </c>
      <c r="B508" s="26">
        <f t="shared" si="40"/>
        <v>0.31511006944444436</v>
      </c>
      <c r="C508">
        <v>0.78</v>
      </c>
      <c r="D508" s="3">
        <f t="shared" si="37"/>
        <v>1.3000000000000001E-2</v>
      </c>
      <c r="E508" s="2">
        <f t="shared" si="38"/>
        <v>0.31845300925925968</v>
      </c>
      <c r="F508" s="2">
        <f t="shared" si="36"/>
        <v>3.3429398148153155E-3</v>
      </c>
      <c r="G508">
        <v>2.0099999999999998</v>
      </c>
      <c r="H508" s="7">
        <f t="shared" si="39"/>
        <v>289</v>
      </c>
      <c r="I508" s="8">
        <f>Tabla3[[#This Row],[Tiempo subida (seg)]]/60</f>
        <v>4.8166666666666664</v>
      </c>
    </row>
    <row r="509" spans="1:9" x14ac:dyDescent="0.3">
      <c r="A509" s="24">
        <v>507</v>
      </c>
      <c r="B509" s="26">
        <f t="shared" si="40"/>
        <v>0.31511516203703693</v>
      </c>
      <c r="C509">
        <v>0.44</v>
      </c>
      <c r="D509" s="3">
        <f t="shared" si="37"/>
        <v>7.3333333333333332E-3</v>
      </c>
      <c r="E509" s="2">
        <f t="shared" si="38"/>
        <v>0.31847789351851896</v>
      </c>
      <c r="F509" s="2">
        <f t="shared" si="36"/>
        <v>3.3627314814820286E-3</v>
      </c>
      <c r="G509">
        <v>2.15</v>
      </c>
      <c r="H509" s="7">
        <f t="shared" si="39"/>
        <v>291</v>
      </c>
      <c r="I509" s="8">
        <f>Tabla3[[#This Row],[Tiempo subida (seg)]]/60</f>
        <v>4.8499999999999996</v>
      </c>
    </row>
    <row r="510" spans="1:9" x14ac:dyDescent="0.3">
      <c r="A510" s="24">
        <v>508</v>
      </c>
      <c r="B510" s="26">
        <f t="shared" si="40"/>
        <v>0.31517824074074063</v>
      </c>
      <c r="C510">
        <v>5.45</v>
      </c>
      <c r="D510" s="3">
        <f t="shared" si="37"/>
        <v>9.0833333333333335E-2</v>
      </c>
      <c r="E510" s="2">
        <f t="shared" si="38"/>
        <v>0.31851446759259305</v>
      </c>
      <c r="F510" s="2">
        <f t="shared" si="36"/>
        <v>3.3362268518524196E-3</v>
      </c>
      <c r="G510">
        <v>3.16</v>
      </c>
      <c r="H510" s="7">
        <f t="shared" si="39"/>
        <v>288</v>
      </c>
      <c r="I510" s="8">
        <f>Tabla3[[#This Row],[Tiempo subida (seg)]]/60</f>
        <v>4.8</v>
      </c>
    </row>
    <row r="511" spans="1:9" x14ac:dyDescent="0.3">
      <c r="A511" s="24">
        <v>509</v>
      </c>
      <c r="B511" s="26">
        <f t="shared" si="40"/>
        <v>0.31524479166666658</v>
      </c>
      <c r="C511">
        <v>5.75</v>
      </c>
      <c r="D511" s="3">
        <f t="shared" si="37"/>
        <v>9.583333333333334E-2</v>
      </c>
      <c r="E511" s="2">
        <f t="shared" si="38"/>
        <v>0.31853912037037085</v>
      </c>
      <c r="F511" s="2">
        <f t="shared" si="36"/>
        <v>3.2943287037042746E-3</v>
      </c>
      <c r="G511">
        <v>2.13</v>
      </c>
      <c r="H511" s="7">
        <f t="shared" si="39"/>
        <v>285</v>
      </c>
      <c r="I511" s="8">
        <f>Tabla3[[#This Row],[Tiempo subida (seg)]]/60</f>
        <v>4.75</v>
      </c>
    </row>
    <row r="512" spans="1:9" x14ac:dyDescent="0.3">
      <c r="A512" s="24">
        <v>510</v>
      </c>
      <c r="B512" s="26">
        <f t="shared" si="40"/>
        <v>0.31525277777777772</v>
      </c>
      <c r="C512">
        <v>0.69</v>
      </c>
      <c r="D512" s="3">
        <f t="shared" si="37"/>
        <v>1.15E-2</v>
      </c>
      <c r="E512" s="2">
        <f t="shared" si="38"/>
        <v>0.31856678240740788</v>
      </c>
      <c r="F512" s="2">
        <f t="shared" si="36"/>
        <v>3.3140046296301628E-3</v>
      </c>
      <c r="G512">
        <v>2.39</v>
      </c>
      <c r="H512" s="7">
        <f t="shared" si="39"/>
        <v>286</v>
      </c>
      <c r="I512" s="8">
        <f>Tabla3[[#This Row],[Tiempo subida (seg)]]/60</f>
        <v>4.7666666666666666</v>
      </c>
    </row>
    <row r="513" spans="1:9" x14ac:dyDescent="0.3">
      <c r="A513" s="24">
        <v>511</v>
      </c>
      <c r="B513" s="26">
        <f t="shared" si="40"/>
        <v>0.31525810185185177</v>
      </c>
      <c r="C513">
        <v>0.46</v>
      </c>
      <c r="D513" s="3">
        <f t="shared" si="37"/>
        <v>7.6666666666666671E-3</v>
      </c>
      <c r="E513" s="2">
        <f t="shared" si="38"/>
        <v>0.31859293981481529</v>
      </c>
      <c r="F513" s="2">
        <f t="shared" si="36"/>
        <v>3.3348379629635216E-3</v>
      </c>
      <c r="G513">
        <v>2.2599999999999998</v>
      </c>
      <c r="H513" s="7">
        <f t="shared" si="39"/>
        <v>288</v>
      </c>
      <c r="I513" s="8">
        <f>Tabla3[[#This Row],[Tiempo subida (seg)]]/60</f>
        <v>4.8</v>
      </c>
    </row>
    <row r="514" spans="1:9" x14ac:dyDescent="0.3">
      <c r="A514" s="24">
        <v>512</v>
      </c>
      <c r="B514" s="26">
        <f t="shared" si="40"/>
        <v>0.31526365740740731</v>
      </c>
      <c r="C514">
        <v>0.48</v>
      </c>
      <c r="D514" s="3">
        <f t="shared" si="37"/>
        <v>8.0000000000000002E-3</v>
      </c>
      <c r="E514" s="2">
        <f t="shared" si="38"/>
        <v>0.31862175925925973</v>
      </c>
      <c r="F514" s="2">
        <f t="shared" si="36"/>
        <v>3.3581018518524242E-3</v>
      </c>
      <c r="G514">
        <v>2.4900000000000002</v>
      </c>
      <c r="H514" s="7">
        <f t="shared" si="39"/>
        <v>290</v>
      </c>
      <c r="I514" s="8">
        <f>Tabla3[[#This Row],[Tiempo subida (seg)]]/60</f>
        <v>4.833333333333333</v>
      </c>
    </row>
    <row r="515" spans="1:9" x14ac:dyDescent="0.3">
      <c r="A515" s="24">
        <v>513</v>
      </c>
      <c r="B515" s="26">
        <f t="shared" si="40"/>
        <v>0.31526932870370361</v>
      </c>
      <c r="C515">
        <v>0.49</v>
      </c>
      <c r="D515" s="3">
        <f t="shared" si="37"/>
        <v>8.1666666666666658E-3</v>
      </c>
      <c r="E515" s="2">
        <f t="shared" si="38"/>
        <v>0.31864756944444489</v>
      </c>
      <c r="F515" s="2">
        <f t="shared" ref="F515:F578" si="41">E515-B515</f>
        <v>3.3782407407412784E-3</v>
      </c>
      <c r="G515">
        <v>2.23</v>
      </c>
      <c r="H515" s="7">
        <f t="shared" si="39"/>
        <v>292</v>
      </c>
      <c r="I515" s="8">
        <f>Tabla3[[#This Row],[Tiempo subida (seg)]]/60</f>
        <v>4.8666666666666663</v>
      </c>
    </row>
    <row r="516" spans="1:9" x14ac:dyDescent="0.3">
      <c r="A516" s="24">
        <v>514</v>
      </c>
      <c r="B516" s="26">
        <f t="shared" si="40"/>
        <v>0.3152752314814814</v>
      </c>
      <c r="C516">
        <v>0.51</v>
      </c>
      <c r="D516" s="3">
        <f t="shared" ref="D516:D579" si="42">C516/60</f>
        <v>8.5000000000000006E-3</v>
      </c>
      <c r="E516" s="2">
        <f t="shared" ref="E516:E579" si="43">E515+G516/86400</f>
        <v>0.31867488425925972</v>
      </c>
      <c r="F516" s="2">
        <f t="shared" si="41"/>
        <v>3.399652777778317E-3</v>
      </c>
      <c r="G516">
        <v>2.36</v>
      </c>
      <c r="H516" s="7">
        <f t="shared" ref="H516:H579" si="44">60*MINUTE(F516)+SECOND(F516)</f>
        <v>294</v>
      </c>
      <c r="I516" s="8">
        <f>Tabla3[[#This Row],[Tiempo subida (seg)]]/60</f>
        <v>4.9000000000000004</v>
      </c>
    </row>
    <row r="517" spans="1:9" x14ac:dyDescent="0.3">
      <c r="A517" s="24">
        <v>515</v>
      </c>
      <c r="B517" s="26">
        <f t="shared" si="40"/>
        <v>0.31528136574074067</v>
      </c>
      <c r="C517">
        <v>0.53</v>
      </c>
      <c r="D517" s="3">
        <f t="shared" si="42"/>
        <v>8.8333333333333337E-3</v>
      </c>
      <c r="E517" s="2">
        <f t="shared" si="43"/>
        <v>0.31869791666666714</v>
      </c>
      <c r="F517" s="2">
        <f t="shared" si="41"/>
        <v>3.4165509259264648E-3</v>
      </c>
      <c r="G517">
        <v>1.99</v>
      </c>
      <c r="H517" s="7">
        <f t="shared" si="44"/>
        <v>295</v>
      </c>
      <c r="I517" s="8">
        <f>Tabla3[[#This Row],[Tiempo subida (seg)]]/60</f>
        <v>4.916666666666667</v>
      </c>
    </row>
    <row r="518" spans="1:9" x14ac:dyDescent="0.3">
      <c r="A518" s="24">
        <v>516</v>
      </c>
      <c r="B518" s="26">
        <f t="shared" si="40"/>
        <v>0.31528634259259253</v>
      </c>
      <c r="C518">
        <v>0.43</v>
      </c>
      <c r="D518" s="3">
        <f t="shared" si="42"/>
        <v>7.1666666666666667E-3</v>
      </c>
      <c r="E518" s="2">
        <f t="shared" si="43"/>
        <v>0.31872071759259307</v>
      </c>
      <c r="F518" s="2">
        <f t="shared" si="41"/>
        <v>3.4343750000005446E-3</v>
      </c>
      <c r="G518">
        <v>1.97</v>
      </c>
      <c r="H518" s="7">
        <f t="shared" si="44"/>
        <v>297</v>
      </c>
      <c r="I518" s="8">
        <f>Tabla3[[#This Row],[Tiempo subida (seg)]]/60</f>
        <v>4.95</v>
      </c>
    </row>
    <row r="519" spans="1:9" x14ac:dyDescent="0.3">
      <c r="A519" s="24">
        <v>517</v>
      </c>
      <c r="B519" s="26">
        <f t="shared" si="40"/>
        <v>0.31533020833333325</v>
      </c>
      <c r="C519">
        <v>3.79</v>
      </c>
      <c r="D519" s="3">
        <f t="shared" si="42"/>
        <v>6.3166666666666663E-2</v>
      </c>
      <c r="E519" s="2">
        <f t="shared" si="43"/>
        <v>0.31874872685185235</v>
      </c>
      <c r="F519" s="2">
        <f t="shared" si="41"/>
        <v>3.418518518519098E-3</v>
      </c>
      <c r="G519">
        <v>2.42</v>
      </c>
      <c r="H519" s="7">
        <f t="shared" si="44"/>
        <v>295</v>
      </c>
      <c r="I519" s="8">
        <f>Tabla3[[#This Row],[Tiempo subida (seg)]]/60</f>
        <v>4.916666666666667</v>
      </c>
    </row>
    <row r="520" spans="1:9" x14ac:dyDescent="0.3">
      <c r="A520" s="24">
        <v>518</v>
      </c>
      <c r="B520" s="26">
        <f t="shared" si="40"/>
        <v>0.31533645833333324</v>
      </c>
      <c r="C520">
        <v>0.54</v>
      </c>
      <c r="D520" s="3">
        <f t="shared" si="42"/>
        <v>9.0000000000000011E-3</v>
      </c>
      <c r="E520" s="2">
        <f t="shared" si="43"/>
        <v>0.31877141203703752</v>
      </c>
      <c r="F520" s="2">
        <f t="shared" si="41"/>
        <v>3.4349537037042799E-3</v>
      </c>
      <c r="G520">
        <v>1.96</v>
      </c>
      <c r="H520" s="7">
        <f t="shared" si="44"/>
        <v>297</v>
      </c>
      <c r="I520" s="8">
        <f>Tabla3[[#This Row],[Tiempo subida (seg)]]/60</f>
        <v>4.95</v>
      </c>
    </row>
    <row r="521" spans="1:9" x14ac:dyDescent="0.3">
      <c r="A521" s="24">
        <v>519</v>
      </c>
      <c r="B521" s="26">
        <f t="shared" si="40"/>
        <v>0.31537627314814803</v>
      </c>
      <c r="C521">
        <v>3.44</v>
      </c>
      <c r="D521" s="3">
        <f t="shared" si="42"/>
        <v>5.7333333333333333E-2</v>
      </c>
      <c r="E521" s="2">
        <f t="shared" si="43"/>
        <v>0.31879687500000048</v>
      </c>
      <c r="F521" s="2">
        <f t="shared" si="41"/>
        <v>3.420601851852445E-3</v>
      </c>
      <c r="G521">
        <v>2.2000000000000002</v>
      </c>
      <c r="H521" s="7">
        <f t="shared" si="44"/>
        <v>296</v>
      </c>
      <c r="I521" s="8">
        <f>Tabla3[[#This Row],[Tiempo subida (seg)]]/60</f>
        <v>4.9333333333333336</v>
      </c>
    </row>
    <row r="522" spans="1:9" x14ac:dyDescent="0.3">
      <c r="A522" s="24">
        <v>520</v>
      </c>
      <c r="B522" s="26">
        <f t="shared" si="40"/>
        <v>0.31541898148148134</v>
      </c>
      <c r="C522">
        <v>3.69</v>
      </c>
      <c r="D522" s="3">
        <f t="shared" si="42"/>
        <v>6.1499999999999999E-2</v>
      </c>
      <c r="E522" s="2">
        <f t="shared" si="43"/>
        <v>0.31882743055555601</v>
      </c>
      <c r="F522" s="2">
        <f t="shared" si="41"/>
        <v>3.4084490740746709E-3</v>
      </c>
      <c r="G522">
        <v>2.64</v>
      </c>
      <c r="H522" s="7">
        <f t="shared" si="44"/>
        <v>294</v>
      </c>
      <c r="I522" s="8">
        <f>Tabla3[[#This Row],[Tiempo subida (seg)]]/60</f>
        <v>4.9000000000000004</v>
      </c>
    </row>
    <row r="523" spans="1:9" x14ac:dyDescent="0.3">
      <c r="A523" s="24">
        <v>521</v>
      </c>
      <c r="B523" s="26">
        <f t="shared" si="40"/>
        <v>0.31544687499999985</v>
      </c>
      <c r="C523">
        <v>2.41</v>
      </c>
      <c r="D523" s="3">
        <f t="shared" si="42"/>
        <v>4.016666666666667E-2</v>
      </c>
      <c r="E523" s="2">
        <f t="shared" si="43"/>
        <v>0.31886550925925972</v>
      </c>
      <c r="F523" s="2">
        <f t="shared" si="41"/>
        <v>3.4186342592598673E-3</v>
      </c>
      <c r="G523">
        <v>3.29</v>
      </c>
      <c r="H523" s="7">
        <f t="shared" si="44"/>
        <v>295</v>
      </c>
      <c r="I523" s="8">
        <f>Tabla3[[#This Row],[Tiempo subida (seg)]]/60</f>
        <v>4.916666666666667</v>
      </c>
    </row>
    <row r="524" spans="1:9" x14ac:dyDescent="0.3">
      <c r="A524" s="24">
        <v>522</v>
      </c>
      <c r="B524" s="26">
        <f t="shared" si="40"/>
        <v>0.31548402777777762</v>
      </c>
      <c r="C524">
        <v>3.21</v>
      </c>
      <c r="D524" s="3">
        <f t="shared" si="42"/>
        <v>5.3499999999999999E-2</v>
      </c>
      <c r="E524" s="2">
        <f t="shared" si="43"/>
        <v>0.31888726851851895</v>
      </c>
      <c r="F524" s="2">
        <f t="shared" si="41"/>
        <v>3.4032407407413312E-3</v>
      </c>
      <c r="G524">
        <v>1.88</v>
      </c>
      <c r="H524" s="7">
        <f t="shared" si="44"/>
        <v>294</v>
      </c>
      <c r="I524" s="8">
        <f>Tabla3[[#This Row],[Tiempo subida (seg)]]/60</f>
        <v>4.9000000000000004</v>
      </c>
    </row>
    <row r="525" spans="1:9" x14ac:dyDescent="0.3">
      <c r="A525" s="24">
        <v>523</v>
      </c>
      <c r="B525" s="26">
        <f t="shared" si="40"/>
        <v>0.31549374999999985</v>
      </c>
      <c r="C525">
        <v>0.84</v>
      </c>
      <c r="D525" s="3">
        <f t="shared" si="42"/>
        <v>1.4E-2</v>
      </c>
      <c r="E525" s="2">
        <f t="shared" si="43"/>
        <v>0.31889918981481524</v>
      </c>
      <c r="F525" s="2">
        <f t="shared" si="41"/>
        <v>3.4054398148153919E-3</v>
      </c>
      <c r="G525">
        <v>1.03</v>
      </c>
      <c r="H525" s="7">
        <f t="shared" si="44"/>
        <v>294</v>
      </c>
      <c r="I525" s="8">
        <f>Tabla3[[#This Row],[Tiempo subida (seg)]]/60</f>
        <v>4.9000000000000004</v>
      </c>
    </row>
    <row r="526" spans="1:9" x14ac:dyDescent="0.3">
      <c r="A526" s="24">
        <v>524</v>
      </c>
      <c r="B526" s="26">
        <f t="shared" si="40"/>
        <v>0.31553321759259245</v>
      </c>
      <c r="C526">
        <v>3.41</v>
      </c>
      <c r="D526" s="3">
        <f t="shared" si="42"/>
        <v>5.6833333333333333E-2</v>
      </c>
      <c r="E526" s="2">
        <f t="shared" si="43"/>
        <v>0.31891655092592636</v>
      </c>
      <c r="F526" s="2">
        <f t="shared" si="41"/>
        <v>3.3833333333339044E-3</v>
      </c>
      <c r="G526">
        <v>1.5</v>
      </c>
      <c r="H526" s="7">
        <f t="shared" si="44"/>
        <v>292</v>
      </c>
      <c r="I526" s="8">
        <f>Tabla3[[#This Row],[Tiempo subida (seg)]]/60</f>
        <v>4.8666666666666663</v>
      </c>
    </row>
    <row r="527" spans="1:9" x14ac:dyDescent="0.3">
      <c r="A527" s="24">
        <v>525</v>
      </c>
      <c r="B527" s="26">
        <f t="shared" si="40"/>
        <v>0.3155497685185184</v>
      </c>
      <c r="C527">
        <v>1.43</v>
      </c>
      <c r="D527" s="3">
        <f t="shared" si="42"/>
        <v>2.3833333333333331E-2</v>
      </c>
      <c r="E527" s="2">
        <f t="shared" si="43"/>
        <v>0.31893182870370412</v>
      </c>
      <c r="F527" s="2">
        <f t="shared" si="41"/>
        <v>3.3820601851857202E-3</v>
      </c>
      <c r="G527">
        <v>1.32</v>
      </c>
      <c r="H527" s="7">
        <f t="shared" si="44"/>
        <v>292</v>
      </c>
      <c r="I527" s="8">
        <f>Tabla3[[#This Row],[Tiempo subida (seg)]]/60</f>
        <v>4.8666666666666663</v>
      </c>
    </row>
    <row r="528" spans="1:9" x14ac:dyDescent="0.3">
      <c r="A528" s="24">
        <v>526</v>
      </c>
      <c r="B528" s="26">
        <f t="shared" si="40"/>
        <v>0.31557916666666658</v>
      </c>
      <c r="C528">
        <v>2.54</v>
      </c>
      <c r="D528" s="3">
        <f t="shared" si="42"/>
        <v>4.2333333333333334E-2</v>
      </c>
      <c r="E528" s="2">
        <f t="shared" si="43"/>
        <v>0.31894733796296337</v>
      </c>
      <c r="F528" s="2">
        <f t="shared" si="41"/>
        <v>3.3681712962967958E-3</v>
      </c>
      <c r="G528">
        <v>1.34</v>
      </c>
      <c r="H528" s="7">
        <f t="shared" si="44"/>
        <v>291</v>
      </c>
      <c r="I528" s="8">
        <f>Tabla3[[#This Row],[Tiempo subida (seg)]]/60</f>
        <v>4.8499999999999996</v>
      </c>
    </row>
    <row r="529" spans="1:10" x14ac:dyDescent="0.3">
      <c r="A529" s="24">
        <v>527</v>
      </c>
      <c r="B529" s="26">
        <f t="shared" si="40"/>
        <v>0.31559513888888879</v>
      </c>
      <c r="C529">
        <v>1.38</v>
      </c>
      <c r="D529" s="3">
        <f t="shared" si="42"/>
        <v>2.3E-2</v>
      </c>
      <c r="E529" s="2">
        <f t="shared" si="43"/>
        <v>0.31898310185185225</v>
      </c>
      <c r="F529" s="2">
        <f t="shared" si="41"/>
        <v>3.3879629629634533E-3</v>
      </c>
      <c r="G529">
        <v>3.09</v>
      </c>
      <c r="H529" s="7">
        <f t="shared" si="44"/>
        <v>293</v>
      </c>
      <c r="I529" s="8">
        <f>Tabla3[[#This Row],[Tiempo subida (seg)]]/60</f>
        <v>4.8833333333333337</v>
      </c>
    </row>
    <row r="530" spans="1:10" x14ac:dyDescent="0.3">
      <c r="A530" s="24">
        <v>528</v>
      </c>
      <c r="B530" s="26">
        <f t="shared" si="40"/>
        <v>0.31560393518518509</v>
      </c>
      <c r="C530">
        <v>0.76</v>
      </c>
      <c r="D530" s="3">
        <f t="shared" si="42"/>
        <v>1.2666666666666666E-2</v>
      </c>
      <c r="E530" s="2">
        <f t="shared" si="43"/>
        <v>0.3190127314814819</v>
      </c>
      <c r="F530" s="2">
        <f t="shared" si="41"/>
        <v>3.4087962962968121E-3</v>
      </c>
      <c r="G530">
        <v>2.56</v>
      </c>
      <c r="H530" s="7">
        <f t="shared" si="44"/>
        <v>295</v>
      </c>
      <c r="I530" s="8">
        <f>Tabla3[[#This Row],[Tiempo subida (seg)]]/60</f>
        <v>4.916666666666667</v>
      </c>
    </row>
    <row r="531" spans="1:10" x14ac:dyDescent="0.3">
      <c r="A531" s="24">
        <v>529</v>
      </c>
      <c r="B531" s="26">
        <f t="shared" si="40"/>
        <v>0.31560891203703695</v>
      </c>
      <c r="C531">
        <v>0.43</v>
      </c>
      <c r="D531" s="3">
        <f t="shared" si="42"/>
        <v>7.1666666666666667E-3</v>
      </c>
      <c r="E531" s="2">
        <f t="shared" si="43"/>
        <v>0.3190275462962967</v>
      </c>
      <c r="F531" s="2">
        <f t="shared" si="41"/>
        <v>3.4186342592597563E-3</v>
      </c>
      <c r="G531">
        <v>1.28</v>
      </c>
      <c r="H531" s="7">
        <f t="shared" si="44"/>
        <v>295</v>
      </c>
      <c r="I531" s="8">
        <f>Tabla3[[#This Row],[Tiempo subida (seg)]]/60</f>
        <v>4.916666666666667</v>
      </c>
    </row>
    <row r="532" spans="1:10" x14ac:dyDescent="0.3">
      <c r="A532" s="24">
        <v>530</v>
      </c>
      <c r="B532" s="26">
        <f t="shared" si="40"/>
        <v>0.31562256944444433</v>
      </c>
      <c r="C532">
        <v>1.18</v>
      </c>
      <c r="D532" s="3">
        <f t="shared" si="42"/>
        <v>1.9666666666666666E-2</v>
      </c>
      <c r="E532" s="2">
        <f t="shared" si="43"/>
        <v>0.31907164351851891</v>
      </c>
      <c r="F532" s="2">
        <f t="shared" si="41"/>
        <v>3.4490740740745762E-3</v>
      </c>
      <c r="G532">
        <v>3.81</v>
      </c>
      <c r="H532" s="7">
        <f t="shared" si="44"/>
        <v>298</v>
      </c>
      <c r="I532" s="8">
        <f>Tabla3[[#This Row],[Tiempo subida (seg)]]/60</f>
        <v>4.9666666666666668</v>
      </c>
    </row>
    <row r="533" spans="1:10" x14ac:dyDescent="0.3">
      <c r="A533" s="24">
        <v>531</v>
      </c>
      <c r="B533" s="26">
        <f t="shared" si="40"/>
        <v>0.31566562499999989</v>
      </c>
      <c r="C533">
        <v>3.72</v>
      </c>
      <c r="D533" s="3">
        <f t="shared" si="42"/>
        <v>6.2000000000000006E-2</v>
      </c>
      <c r="E533" s="2">
        <f t="shared" si="43"/>
        <v>0.31909398148148188</v>
      </c>
      <c r="F533" s="2">
        <f t="shared" si="41"/>
        <v>3.4283564814819867E-3</v>
      </c>
      <c r="G533">
        <v>1.93</v>
      </c>
      <c r="H533" s="7">
        <f t="shared" si="44"/>
        <v>296</v>
      </c>
      <c r="I533" s="8">
        <f>Tabla3[[#This Row],[Tiempo subida (seg)]]/60</f>
        <v>4.9333333333333336</v>
      </c>
    </row>
    <row r="534" spans="1:10" x14ac:dyDescent="0.3">
      <c r="A534" s="24">
        <v>532</v>
      </c>
      <c r="B534" s="26">
        <f t="shared" si="40"/>
        <v>0.31568622685185177</v>
      </c>
      <c r="C534">
        <v>1.78</v>
      </c>
      <c r="D534" s="3">
        <f t="shared" si="42"/>
        <v>2.9666666666666668E-2</v>
      </c>
      <c r="E534" s="2">
        <f t="shared" si="43"/>
        <v>0.31912048611111149</v>
      </c>
      <c r="F534" s="2">
        <f t="shared" si="41"/>
        <v>3.4342592592597199E-3</v>
      </c>
      <c r="G534">
        <v>2.29</v>
      </c>
      <c r="H534" s="7">
        <f t="shared" si="44"/>
        <v>297</v>
      </c>
      <c r="I534" s="8">
        <f>Tabla3[[#This Row],[Tiempo subida (seg)]]/60</f>
        <v>4.95</v>
      </c>
    </row>
    <row r="535" spans="1:10" x14ac:dyDescent="0.3">
      <c r="A535" s="24">
        <v>533</v>
      </c>
      <c r="B535" s="26">
        <f t="shared" si="40"/>
        <v>0.31569155092592582</v>
      </c>
      <c r="C535">
        <v>0.46</v>
      </c>
      <c r="D535" s="3">
        <f t="shared" si="42"/>
        <v>7.6666666666666671E-3</v>
      </c>
      <c r="E535" s="2">
        <f t="shared" si="43"/>
        <v>0.3191409722222226</v>
      </c>
      <c r="F535" s="2">
        <f t="shared" si="41"/>
        <v>3.449421296296773E-3</v>
      </c>
      <c r="G535">
        <v>1.77</v>
      </c>
      <c r="H535" s="7">
        <f t="shared" si="44"/>
        <v>298</v>
      </c>
      <c r="I535" s="8">
        <f>Tabla3[[#This Row],[Tiempo subida (seg)]]/60</f>
        <v>4.9666666666666668</v>
      </c>
    </row>
    <row r="536" spans="1:10" x14ac:dyDescent="0.3">
      <c r="A536" s="24">
        <v>534</v>
      </c>
      <c r="B536" s="26">
        <f t="shared" si="40"/>
        <v>0.31570474537037024</v>
      </c>
      <c r="C536">
        <v>1.1399999999999999</v>
      </c>
      <c r="D536" s="3">
        <f t="shared" si="42"/>
        <v>1.9E-2</v>
      </c>
      <c r="E536" s="2">
        <f t="shared" si="43"/>
        <v>0.31916493055555595</v>
      </c>
      <c r="F536" s="2">
        <f t="shared" si="41"/>
        <v>3.4601851851857046E-3</v>
      </c>
      <c r="G536">
        <v>2.0699999999999998</v>
      </c>
      <c r="H536" s="7">
        <f t="shared" si="44"/>
        <v>299</v>
      </c>
      <c r="I536" s="8">
        <f>Tabla3[[#This Row],[Tiempo subida (seg)]]/60</f>
        <v>4.9833333333333334</v>
      </c>
    </row>
    <row r="537" spans="1:10" x14ac:dyDescent="0.3">
      <c r="A537" s="24">
        <v>535</v>
      </c>
      <c r="B537" s="26">
        <f t="shared" si="40"/>
        <v>0.31580636574074061</v>
      </c>
      <c r="C537">
        <v>8.7799999999999994</v>
      </c>
      <c r="D537" s="3">
        <f t="shared" si="42"/>
        <v>0.14633333333333332</v>
      </c>
      <c r="E537" s="2">
        <f t="shared" si="43"/>
        <v>0.31919166666666704</v>
      </c>
      <c r="F537" s="2">
        <f t="shared" si="41"/>
        <v>3.3853009259264266E-3</v>
      </c>
      <c r="G537">
        <v>2.31</v>
      </c>
      <c r="H537" s="7">
        <f t="shared" si="44"/>
        <v>292</v>
      </c>
      <c r="I537" s="8">
        <f>Tabla3[[#This Row],[Tiempo subida (seg)]]/60</f>
        <v>4.8666666666666663</v>
      </c>
    </row>
    <row r="538" spans="1:10" x14ac:dyDescent="0.3">
      <c r="A538" s="24">
        <v>536</v>
      </c>
      <c r="B538" s="26">
        <f t="shared" si="40"/>
        <v>0.31581192129629615</v>
      </c>
      <c r="C538">
        <v>0.48</v>
      </c>
      <c r="D538" s="3">
        <f t="shared" si="42"/>
        <v>8.0000000000000002E-3</v>
      </c>
      <c r="E538" s="2">
        <f t="shared" si="43"/>
        <v>0.31921932870370406</v>
      </c>
      <c r="F538" s="2">
        <f t="shared" si="41"/>
        <v>3.4074074074079141E-3</v>
      </c>
      <c r="G538">
        <v>2.39</v>
      </c>
      <c r="H538" s="7">
        <f t="shared" si="44"/>
        <v>294</v>
      </c>
      <c r="I538" s="8">
        <f>Tabla3[[#This Row],[Tiempo subida (seg)]]/60</f>
        <v>4.9000000000000004</v>
      </c>
    </row>
    <row r="539" spans="1:10" x14ac:dyDescent="0.3">
      <c r="A539" s="24">
        <v>537</v>
      </c>
      <c r="B539" s="26">
        <f t="shared" si="40"/>
        <v>0.31582395833333321</v>
      </c>
      <c r="C539">
        <v>1.04</v>
      </c>
      <c r="D539" s="3">
        <f t="shared" si="42"/>
        <v>1.7333333333333333E-2</v>
      </c>
      <c r="E539" s="2">
        <f t="shared" si="43"/>
        <v>0.31924016203703742</v>
      </c>
      <c r="F539" s="2">
        <f t="shared" si="41"/>
        <v>3.4162037037042126E-3</v>
      </c>
      <c r="G539">
        <v>1.8</v>
      </c>
      <c r="H539" s="7">
        <f t="shared" si="44"/>
        <v>295</v>
      </c>
      <c r="I539" s="8">
        <f>Tabla3[[#This Row],[Tiempo subida (seg)]]/60</f>
        <v>4.916666666666667</v>
      </c>
    </row>
    <row r="540" spans="1:10" x14ac:dyDescent="0.3">
      <c r="A540" s="24">
        <v>538</v>
      </c>
      <c r="B540" s="26">
        <f t="shared" si="40"/>
        <v>0.31594618055555546</v>
      </c>
      <c r="C540">
        <v>10.56</v>
      </c>
      <c r="D540" s="3">
        <f t="shared" si="42"/>
        <v>0.17600000000000002</v>
      </c>
      <c r="E540" s="2">
        <f t="shared" si="43"/>
        <v>0.31929733796296333</v>
      </c>
      <c r="F540" s="2">
        <f t="shared" si="41"/>
        <v>3.3511574074078787E-3</v>
      </c>
      <c r="G540">
        <v>4.9400000000000004</v>
      </c>
      <c r="H540" s="7">
        <f t="shared" si="44"/>
        <v>290</v>
      </c>
      <c r="I540" s="8">
        <f>Tabla3[[#This Row],[Tiempo subida (seg)]]/60</f>
        <v>4.833333333333333</v>
      </c>
    </row>
    <row r="541" spans="1:10" x14ac:dyDescent="0.3">
      <c r="A541" s="24">
        <v>539</v>
      </c>
      <c r="B541" s="26">
        <f t="shared" si="40"/>
        <v>0.31595300925925918</v>
      </c>
      <c r="C541">
        <v>0.59</v>
      </c>
      <c r="D541" s="3">
        <f t="shared" si="42"/>
        <v>9.8333333333333328E-3</v>
      </c>
      <c r="E541" s="2">
        <f t="shared" si="43"/>
        <v>0.31932268518518558</v>
      </c>
      <c r="F541" s="2">
        <f t="shared" si="41"/>
        <v>3.3696759259264075E-3</v>
      </c>
      <c r="G541">
        <v>2.19</v>
      </c>
      <c r="H541" s="7">
        <f t="shared" si="44"/>
        <v>291</v>
      </c>
      <c r="I541" s="8">
        <f>Tabla3[[#This Row],[Tiempo subida (seg)]]/60</f>
        <v>4.8499999999999996</v>
      </c>
    </row>
    <row r="542" spans="1:10" x14ac:dyDescent="0.3">
      <c r="A542" s="24">
        <v>540</v>
      </c>
      <c r="B542" s="26">
        <f t="shared" si="40"/>
        <v>0.31595868055555548</v>
      </c>
      <c r="C542">
        <v>0.49</v>
      </c>
      <c r="D542" s="3">
        <f t="shared" si="42"/>
        <v>8.1666666666666658E-3</v>
      </c>
      <c r="E542" s="2">
        <f t="shared" si="43"/>
        <v>0.31934456018518559</v>
      </c>
      <c r="F542" s="2">
        <f t="shared" si="41"/>
        <v>3.3858796296301064E-3</v>
      </c>
      <c r="G542">
        <v>1.89</v>
      </c>
      <c r="H542" s="7">
        <f t="shared" si="44"/>
        <v>293</v>
      </c>
      <c r="I542" s="8">
        <f>Tabla3[[#This Row],[Tiempo subida (seg)]]/60</f>
        <v>4.8833333333333337</v>
      </c>
    </row>
    <row r="543" spans="1:10" x14ac:dyDescent="0.3">
      <c r="A543" s="24">
        <v>541</v>
      </c>
      <c r="B543" s="26">
        <f t="shared" si="40"/>
        <v>0.3159732638888888</v>
      </c>
      <c r="C543">
        <v>1.26</v>
      </c>
      <c r="D543" s="3">
        <f t="shared" si="42"/>
        <v>2.1000000000000001E-2</v>
      </c>
      <c r="E543" s="2">
        <f t="shared" si="43"/>
        <v>0.31939733796296338</v>
      </c>
      <c r="F543" s="2">
        <f t="shared" si="41"/>
        <v>3.424074074074579E-3</v>
      </c>
      <c r="G543">
        <v>4.5599999999999996</v>
      </c>
      <c r="H543" s="7">
        <f t="shared" si="44"/>
        <v>296</v>
      </c>
      <c r="I543" s="8">
        <f>Tabla3[[#This Row],[Tiempo subida (seg)]]/60</f>
        <v>4.9333333333333336</v>
      </c>
    </row>
    <row r="544" spans="1:10" x14ac:dyDescent="0.3">
      <c r="A544" s="24">
        <v>542</v>
      </c>
      <c r="B544" s="26">
        <f t="shared" si="40"/>
        <v>0.3159806712962962</v>
      </c>
      <c r="C544">
        <v>0.64</v>
      </c>
      <c r="D544" s="3">
        <f t="shared" si="42"/>
        <v>1.0666666666666666E-2</v>
      </c>
      <c r="E544" s="15">
        <f>E543+G544/86400</f>
        <v>0.31941539351851894</v>
      </c>
      <c r="F544" s="15">
        <f t="shared" si="41"/>
        <v>3.4347222222227414E-3</v>
      </c>
      <c r="G544" s="14">
        <v>1.56</v>
      </c>
      <c r="H544" s="16">
        <f t="shared" si="44"/>
        <v>297</v>
      </c>
      <c r="I544" s="18">
        <f>Tabla3[[#This Row],[Tiempo subida (seg)]]/60</f>
        <v>4.95</v>
      </c>
      <c r="J544">
        <v>9</v>
      </c>
    </row>
    <row r="545" spans="1:10" x14ac:dyDescent="0.3">
      <c r="A545" s="24">
        <v>543</v>
      </c>
      <c r="B545" s="26">
        <f t="shared" si="40"/>
        <v>0.31599155092592585</v>
      </c>
      <c r="C545">
        <v>0.94</v>
      </c>
      <c r="D545" s="3">
        <f t="shared" si="42"/>
        <v>1.5666666666666666E-2</v>
      </c>
      <c r="E545" s="4">
        <v>0.31915509259259262</v>
      </c>
      <c r="F545" s="4">
        <f t="shared" si="41"/>
        <v>3.1635416666667693E-3</v>
      </c>
      <c r="G545" s="17">
        <v>21.08</v>
      </c>
      <c r="H545" s="9">
        <f t="shared" si="44"/>
        <v>273</v>
      </c>
      <c r="I545" s="17">
        <f>Tabla3[[#This Row],[Tiempo subida (seg)]]/60</f>
        <v>4.55</v>
      </c>
      <c r="J545" t="s">
        <v>38</v>
      </c>
    </row>
    <row r="546" spans="1:10" x14ac:dyDescent="0.3">
      <c r="A546" s="24">
        <v>544</v>
      </c>
      <c r="B546" s="26">
        <f t="shared" ref="B546:B609" si="45">B545+C546/86400</f>
        <v>0.31599664351851842</v>
      </c>
      <c r="C546">
        <v>0.44</v>
      </c>
      <c r="D546" s="10">
        <f t="shared" si="42"/>
        <v>7.3333333333333332E-3</v>
      </c>
      <c r="E546" s="12">
        <f>E545+G546/86400</f>
        <v>0.31916203703703705</v>
      </c>
      <c r="F546" s="2">
        <f t="shared" si="41"/>
        <v>3.1653935185186333E-3</v>
      </c>
      <c r="G546" s="8">
        <v>0.6</v>
      </c>
      <c r="H546" s="13">
        <f t="shared" si="44"/>
        <v>273</v>
      </c>
      <c r="I546" s="8">
        <f>Tabla3[[#This Row],[Tiempo subida (seg)]]/60</f>
        <v>4.55</v>
      </c>
    </row>
    <row r="547" spans="1:10" x14ac:dyDescent="0.3">
      <c r="A547" s="24">
        <v>545</v>
      </c>
      <c r="B547" s="26">
        <f t="shared" si="45"/>
        <v>0.31600196759259247</v>
      </c>
      <c r="C547">
        <v>0.46</v>
      </c>
      <c r="D547" s="3">
        <f t="shared" si="42"/>
        <v>7.6666666666666671E-3</v>
      </c>
      <c r="E547" s="2">
        <f>E546+G547/86400</f>
        <v>0.31916898148148148</v>
      </c>
      <c r="F547" s="2">
        <f t="shared" si="41"/>
        <v>3.1670138888890143E-3</v>
      </c>
      <c r="G547" s="8">
        <v>0.6</v>
      </c>
      <c r="H547" s="7">
        <f t="shared" si="44"/>
        <v>274</v>
      </c>
      <c r="I547" s="8">
        <f>Tabla3[[#This Row],[Tiempo subida (seg)]]/60</f>
        <v>4.5666666666666664</v>
      </c>
    </row>
    <row r="548" spans="1:10" x14ac:dyDescent="0.3">
      <c r="A548" s="24">
        <v>546</v>
      </c>
      <c r="B548" s="26">
        <f t="shared" si="45"/>
        <v>0.31605046296296285</v>
      </c>
      <c r="C548">
        <v>4.1900000000000004</v>
      </c>
      <c r="D548" s="3">
        <f t="shared" si="42"/>
        <v>6.9833333333333344E-2</v>
      </c>
      <c r="E548" s="2">
        <f t="shared" si="43"/>
        <v>0.3191747685185185</v>
      </c>
      <c r="F548" s="2">
        <f t="shared" si="41"/>
        <v>3.1243055555556509E-3</v>
      </c>
      <c r="G548" s="8">
        <v>0.5</v>
      </c>
      <c r="H548" s="7">
        <f t="shared" si="44"/>
        <v>270</v>
      </c>
      <c r="I548" s="8">
        <f>Tabla3[[#This Row],[Tiempo subida (seg)]]/60</f>
        <v>4.5</v>
      </c>
    </row>
    <row r="549" spans="1:10" x14ac:dyDescent="0.3">
      <c r="A549" s="24">
        <v>547</v>
      </c>
      <c r="B549" s="26">
        <f t="shared" si="45"/>
        <v>0.31605601851851839</v>
      </c>
      <c r="C549">
        <v>0.48</v>
      </c>
      <c r="D549" s="3">
        <f t="shared" si="42"/>
        <v>8.0000000000000002E-3</v>
      </c>
      <c r="E549" s="2">
        <f t="shared" si="43"/>
        <v>0.31918576388888886</v>
      </c>
      <c r="F549" s="2">
        <f t="shared" si="41"/>
        <v>3.1297453703704736E-3</v>
      </c>
      <c r="G549" s="8">
        <v>0.95</v>
      </c>
      <c r="H549" s="7">
        <f t="shared" si="44"/>
        <v>270</v>
      </c>
      <c r="I549" s="8">
        <f>Tabla3[[#This Row],[Tiempo subida (seg)]]/60</f>
        <v>4.5</v>
      </c>
    </row>
    <row r="550" spans="1:10" x14ac:dyDescent="0.3">
      <c r="A550" s="24">
        <v>548</v>
      </c>
      <c r="B550" s="26">
        <f t="shared" si="45"/>
        <v>0.31606516203703688</v>
      </c>
      <c r="C550">
        <v>0.79</v>
      </c>
      <c r="D550" s="3">
        <f t="shared" si="42"/>
        <v>1.3166666666666667E-2</v>
      </c>
      <c r="E550" s="2">
        <f t="shared" si="43"/>
        <v>0.31920081018518515</v>
      </c>
      <c r="F550" s="2">
        <f t="shared" si="41"/>
        <v>3.1356481481482623E-3</v>
      </c>
      <c r="G550" s="8">
        <v>1.3</v>
      </c>
      <c r="H550" s="7">
        <f t="shared" si="44"/>
        <v>271</v>
      </c>
      <c r="I550" s="8">
        <f>Tabla3[[#This Row],[Tiempo subida (seg)]]/60</f>
        <v>4.5166666666666666</v>
      </c>
    </row>
    <row r="551" spans="1:10" x14ac:dyDescent="0.3">
      <c r="A551" s="24">
        <v>549</v>
      </c>
      <c r="B551" s="26">
        <f t="shared" si="45"/>
        <v>0.31607858796296279</v>
      </c>
      <c r="C551">
        <v>1.1599999999999999</v>
      </c>
      <c r="D551" s="3">
        <f t="shared" si="42"/>
        <v>1.9333333333333331E-2</v>
      </c>
      <c r="E551" s="2">
        <f t="shared" si="43"/>
        <v>0.3192466435185185</v>
      </c>
      <c r="F551" s="2">
        <f t="shared" si="41"/>
        <v>3.1680555555557155E-3</v>
      </c>
      <c r="G551" s="8">
        <v>3.96</v>
      </c>
      <c r="H551" s="7">
        <f t="shared" si="44"/>
        <v>274</v>
      </c>
      <c r="I551" s="8">
        <f>Tabla3[[#This Row],[Tiempo subida (seg)]]/60</f>
        <v>4.5666666666666664</v>
      </c>
    </row>
    <row r="552" spans="1:10" x14ac:dyDescent="0.3">
      <c r="A552" s="24">
        <v>550</v>
      </c>
      <c r="B552" s="26">
        <f t="shared" si="45"/>
        <v>0.31609583333333313</v>
      </c>
      <c r="C552">
        <v>1.49</v>
      </c>
      <c r="D552" s="3">
        <f t="shared" si="42"/>
        <v>2.4833333333333332E-2</v>
      </c>
      <c r="E552" s="2">
        <f t="shared" si="43"/>
        <v>0.31927060185185185</v>
      </c>
      <c r="F552" s="2">
        <f t="shared" si="41"/>
        <v>3.1747685185187224E-3</v>
      </c>
      <c r="G552" s="8">
        <v>2.0699999999999998</v>
      </c>
      <c r="H552" s="7">
        <f t="shared" si="44"/>
        <v>274</v>
      </c>
      <c r="I552" s="8">
        <f>Tabla3[[#This Row],[Tiempo subida (seg)]]/60</f>
        <v>4.5666666666666664</v>
      </c>
    </row>
    <row r="553" spans="1:10" x14ac:dyDescent="0.3">
      <c r="A553" s="24">
        <v>551</v>
      </c>
      <c r="B553" s="26">
        <f t="shared" si="45"/>
        <v>0.31610613425925904</v>
      </c>
      <c r="C553">
        <v>0.89</v>
      </c>
      <c r="D553" s="3">
        <f t="shared" si="42"/>
        <v>1.4833333333333334E-2</v>
      </c>
      <c r="E553" s="2">
        <f t="shared" si="43"/>
        <v>0.31929606481481482</v>
      </c>
      <c r="F553" s="2">
        <f t="shared" si="41"/>
        <v>3.1899305555557755E-3</v>
      </c>
      <c r="G553" s="8">
        <v>2.2000000000000002</v>
      </c>
      <c r="H553" s="7">
        <f t="shared" si="44"/>
        <v>276</v>
      </c>
      <c r="I553" s="8">
        <f>Tabla3[[#This Row],[Tiempo subida (seg)]]/60</f>
        <v>4.5999999999999996</v>
      </c>
    </row>
    <row r="554" spans="1:10" x14ac:dyDescent="0.3">
      <c r="A554" s="24">
        <v>552</v>
      </c>
      <c r="B554" s="26">
        <f t="shared" si="45"/>
        <v>0.31618773148148127</v>
      </c>
      <c r="C554">
        <v>7.05</v>
      </c>
      <c r="D554" s="3">
        <f t="shared" si="42"/>
        <v>0.11749999999999999</v>
      </c>
      <c r="E554" s="2">
        <f t="shared" si="43"/>
        <v>0.31931782407407405</v>
      </c>
      <c r="F554" s="2">
        <f t="shared" si="41"/>
        <v>3.1300925925927814E-3</v>
      </c>
      <c r="G554" s="8">
        <v>1.88</v>
      </c>
      <c r="H554" s="7">
        <f t="shared" si="44"/>
        <v>270</v>
      </c>
      <c r="I554" s="8">
        <f>Tabla3[[#This Row],[Tiempo subida (seg)]]/60</f>
        <v>4.5</v>
      </c>
    </row>
    <row r="555" spans="1:10" x14ac:dyDescent="0.3">
      <c r="A555" s="24">
        <v>553</v>
      </c>
      <c r="B555" s="26">
        <f t="shared" si="45"/>
        <v>0.31620173611111091</v>
      </c>
      <c r="C555">
        <v>1.21</v>
      </c>
      <c r="D555" s="3">
        <f t="shared" si="42"/>
        <v>2.0166666666666666E-2</v>
      </c>
      <c r="E555" s="2">
        <f t="shared" si="43"/>
        <v>0.31933946759259257</v>
      </c>
      <c r="F555" s="2">
        <f t="shared" si="41"/>
        <v>3.1377314814816648E-3</v>
      </c>
      <c r="G555" s="8">
        <v>1.87</v>
      </c>
      <c r="H555" s="7">
        <f t="shared" si="44"/>
        <v>271</v>
      </c>
      <c r="I555" s="8">
        <f>Tabla3[[#This Row],[Tiempo subida (seg)]]/60</f>
        <v>4.5166666666666666</v>
      </c>
    </row>
    <row r="556" spans="1:10" x14ac:dyDescent="0.3">
      <c r="A556" s="24">
        <v>554</v>
      </c>
      <c r="B556" s="26">
        <f t="shared" si="45"/>
        <v>0.31623576388888869</v>
      </c>
      <c r="C556">
        <v>2.94</v>
      </c>
      <c r="D556" s="3">
        <f t="shared" si="42"/>
        <v>4.9000000000000002E-2</v>
      </c>
      <c r="E556" s="2">
        <f t="shared" si="43"/>
        <v>0.31936099537037033</v>
      </c>
      <c r="F556" s="2">
        <f t="shared" si="41"/>
        <v>3.1252314814816384E-3</v>
      </c>
      <c r="G556" s="8">
        <v>1.86</v>
      </c>
      <c r="H556" s="7">
        <f t="shared" si="44"/>
        <v>270</v>
      </c>
      <c r="I556" s="8">
        <f>Tabla3[[#This Row],[Tiempo subida (seg)]]/60</f>
        <v>4.5</v>
      </c>
    </row>
    <row r="557" spans="1:10" x14ac:dyDescent="0.3">
      <c r="A557" s="24">
        <v>555</v>
      </c>
      <c r="B557" s="26">
        <f t="shared" si="45"/>
        <v>0.31625844907407386</v>
      </c>
      <c r="C557">
        <v>1.96</v>
      </c>
      <c r="D557" s="3">
        <f t="shared" si="42"/>
        <v>3.2666666666666663E-2</v>
      </c>
      <c r="E557" s="2">
        <f t="shared" si="43"/>
        <v>0.31938819444444438</v>
      </c>
      <c r="F557" s="2">
        <f t="shared" si="41"/>
        <v>3.1297453703705291E-3</v>
      </c>
      <c r="G557" s="8">
        <v>2.35</v>
      </c>
      <c r="H557" s="7">
        <f t="shared" si="44"/>
        <v>270</v>
      </c>
      <c r="I557" s="8">
        <f>Tabla3[[#This Row],[Tiempo subida (seg)]]/60</f>
        <v>4.5</v>
      </c>
    </row>
    <row r="558" spans="1:10" x14ac:dyDescent="0.3">
      <c r="A558" s="24">
        <v>556</v>
      </c>
      <c r="B558" s="26">
        <f t="shared" si="45"/>
        <v>0.31627499999999981</v>
      </c>
      <c r="C558">
        <v>1.43</v>
      </c>
      <c r="D558" s="3">
        <f t="shared" si="42"/>
        <v>2.3833333333333331E-2</v>
      </c>
      <c r="E558" s="2">
        <f t="shared" si="43"/>
        <v>0.31940972222222214</v>
      </c>
      <c r="F558" s="2">
        <f t="shared" si="41"/>
        <v>3.1347222222223303E-3</v>
      </c>
      <c r="G558" s="8">
        <v>1.86</v>
      </c>
      <c r="H558" s="7">
        <f t="shared" si="44"/>
        <v>271</v>
      </c>
      <c r="I558" s="8">
        <f>Tabla3[[#This Row],[Tiempo subida (seg)]]/60</f>
        <v>4.5166666666666666</v>
      </c>
    </row>
    <row r="559" spans="1:10" x14ac:dyDescent="0.3">
      <c r="A559" s="24">
        <v>557</v>
      </c>
      <c r="B559" s="26">
        <f t="shared" si="45"/>
        <v>0.31628935185185164</v>
      </c>
      <c r="C559">
        <v>1.24</v>
      </c>
      <c r="D559" s="3">
        <f t="shared" si="42"/>
        <v>2.0666666666666667E-2</v>
      </c>
      <c r="E559" s="2">
        <f t="shared" si="43"/>
        <v>0.31943703703703696</v>
      </c>
      <c r="F559" s="2">
        <f t="shared" si="41"/>
        <v>3.1476851851853227E-3</v>
      </c>
      <c r="G559" s="8">
        <v>2.36</v>
      </c>
      <c r="H559" s="7">
        <f t="shared" si="44"/>
        <v>272</v>
      </c>
      <c r="I559" s="8">
        <f>Tabla3[[#This Row],[Tiempo subida (seg)]]/60</f>
        <v>4.5333333333333332</v>
      </c>
    </row>
    <row r="560" spans="1:10" x14ac:dyDescent="0.3">
      <c r="A560" s="24">
        <v>558</v>
      </c>
      <c r="B560" s="26">
        <f t="shared" si="45"/>
        <v>0.3163077546296294</v>
      </c>
      <c r="C560">
        <v>1.59</v>
      </c>
      <c r="D560" s="3">
        <f t="shared" si="42"/>
        <v>2.6500000000000003E-2</v>
      </c>
      <c r="E560" s="2">
        <f t="shared" si="43"/>
        <v>0.3194587962962962</v>
      </c>
      <c r="F560" s="2">
        <f t="shared" si="41"/>
        <v>3.1510416666667984E-3</v>
      </c>
      <c r="G560" s="8">
        <v>1.88</v>
      </c>
      <c r="H560" s="7">
        <f t="shared" si="44"/>
        <v>272</v>
      </c>
      <c r="I560" s="8">
        <f>Tabla3[[#This Row],[Tiempo subida (seg)]]/60</f>
        <v>4.5333333333333332</v>
      </c>
    </row>
    <row r="561" spans="1:9" x14ac:dyDescent="0.3">
      <c r="A561" s="24">
        <v>559</v>
      </c>
      <c r="B561" s="26">
        <f t="shared" si="45"/>
        <v>0.31640648148148126</v>
      </c>
      <c r="C561">
        <v>8.5299999999999994</v>
      </c>
      <c r="D561" s="3">
        <f t="shared" si="42"/>
        <v>0.14216666666666666</v>
      </c>
      <c r="E561" s="2">
        <f t="shared" si="43"/>
        <v>0.31949027777777766</v>
      </c>
      <c r="F561" s="2">
        <f t="shared" si="41"/>
        <v>3.0837962962964038E-3</v>
      </c>
      <c r="G561" s="8">
        <v>2.72</v>
      </c>
      <c r="H561" s="7">
        <f t="shared" si="44"/>
        <v>266</v>
      </c>
      <c r="I561" s="8">
        <f>Tabla3[[#This Row],[Tiempo subida (seg)]]/60</f>
        <v>4.4333333333333336</v>
      </c>
    </row>
    <row r="562" spans="1:9" x14ac:dyDescent="0.3">
      <c r="A562" s="24">
        <v>560</v>
      </c>
      <c r="B562" s="26">
        <f t="shared" si="45"/>
        <v>0.3164821759259257</v>
      </c>
      <c r="C562">
        <v>6.54</v>
      </c>
      <c r="D562" s="3">
        <f t="shared" si="42"/>
        <v>0.109</v>
      </c>
      <c r="E562" s="2">
        <f t="shared" si="43"/>
        <v>0.31953101851851839</v>
      </c>
      <c r="F562" s="2">
        <f t="shared" si="41"/>
        <v>3.0488425925926932E-3</v>
      </c>
      <c r="G562" s="8">
        <v>3.52</v>
      </c>
      <c r="H562" s="7">
        <f t="shared" si="44"/>
        <v>263</v>
      </c>
      <c r="I562" s="8">
        <f>Tabla3[[#This Row],[Tiempo subida (seg)]]/60</f>
        <v>4.3833333333333337</v>
      </c>
    </row>
    <row r="563" spans="1:9" x14ac:dyDescent="0.3">
      <c r="A563" s="24">
        <v>561</v>
      </c>
      <c r="B563" s="26">
        <f t="shared" si="45"/>
        <v>0.31663414351851832</v>
      </c>
      <c r="C563">
        <v>13.13</v>
      </c>
      <c r="D563" s="3">
        <f t="shared" si="42"/>
        <v>0.21883333333333335</v>
      </c>
      <c r="E563" s="2">
        <f t="shared" si="43"/>
        <v>0.31954398148148133</v>
      </c>
      <c r="F563" s="2">
        <f t="shared" si="41"/>
        <v>2.9098379629630133E-3</v>
      </c>
      <c r="G563" s="8">
        <v>1.1200000000000001</v>
      </c>
      <c r="H563" s="7">
        <f t="shared" si="44"/>
        <v>251</v>
      </c>
      <c r="I563" s="8">
        <f>Tabla3[[#This Row],[Tiempo subida (seg)]]/60</f>
        <v>4.1833333333333336</v>
      </c>
    </row>
    <row r="564" spans="1:9" x14ac:dyDescent="0.3">
      <c r="A564" s="24">
        <v>562</v>
      </c>
      <c r="B564" s="26">
        <f t="shared" si="45"/>
        <v>0.31663923611111089</v>
      </c>
      <c r="C564">
        <v>0.44</v>
      </c>
      <c r="D564" s="3">
        <f t="shared" si="42"/>
        <v>7.3333333333333332E-3</v>
      </c>
      <c r="E564" s="2">
        <f t="shared" si="43"/>
        <v>0.31956944444444429</v>
      </c>
      <c r="F564" s="2">
        <f t="shared" si="41"/>
        <v>2.9302083333334061E-3</v>
      </c>
      <c r="G564" s="8">
        <v>2.2000000000000002</v>
      </c>
      <c r="H564" s="7">
        <f t="shared" si="44"/>
        <v>253</v>
      </c>
      <c r="I564" s="8">
        <f>Tabla3[[#This Row],[Tiempo subida (seg)]]/60</f>
        <v>4.2166666666666668</v>
      </c>
    </row>
    <row r="565" spans="1:9" x14ac:dyDescent="0.3">
      <c r="A565" s="24">
        <v>563</v>
      </c>
      <c r="B565" s="26">
        <f t="shared" si="45"/>
        <v>0.31690763888888868</v>
      </c>
      <c r="C565">
        <v>23.19</v>
      </c>
      <c r="D565" s="3">
        <f t="shared" si="42"/>
        <v>0.38650000000000001</v>
      </c>
      <c r="E565" s="2">
        <f t="shared" si="43"/>
        <v>0.31959803240740725</v>
      </c>
      <c r="F565" s="2">
        <f t="shared" si="41"/>
        <v>2.6903935185185746E-3</v>
      </c>
      <c r="G565" s="8">
        <v>2.4700000000000002</v>
      </c>
      <c r="H565" s="7">
        <f t="shared" si="44"/>
        <v>232</v>
      </c>
      <c r="I565" s="8">
        <f>Tabla3[[#This Row],[Tiempo subida (seg)]]/60</f>
        <v>3.8666666666666667</v>
      </c>
    </row>
    <row r="566" spans="1:9" x14ac:dyDescent="0.3">
      <c r="A566" s="24">
        <v>564</v>
      </c>
      <c r="B566" s="26">
        <f t="shared" si="45"/>
        <v>0.31691296296296273</v>
      </c>
      <c r="C566">
        <v>0.46</v>
      </c>
      <c r="D566" s="3">
        <f t="shared" si="42"/>
        <v>7.6666666666666671E-3</v>
      </c>
      <c r="E566" s="2">
        <f t="shared" si="43"/>
        <v>0.3196223379629628</v>
      </c>
      <c r="F566" s="2">
        <f t="shared" si="41"/>
        <v>2.7093750000000694E-3</v>
      </c>
      <c r="G566" s="8">
        <v>2.1</v>
      </c>
      <c r="H566" s="7">
        <f t="shared" si="44"/>
        <v>234</v>
      </c>
      <c r="I566" s="8">
        <f>Tabla3[[#This Row],[Tiempo subida (seg)]]/60</f>
        <v>3.9</v>
      </c>
    </row>
    <row r="567" spans="1:9" x14ac:dyDescent="0.3">
      <c r="A567" s="24">
        <v>565</v>
      </c>
      <c r="B567" s="26">
        <f t="shared" si="45"/>
        <v>0.31697164351851831</v>
      </c>
      <c r="C567">
        <v>5.07</v>
      </c>
      <c r="D567" s="3">
        <f t="shared" si="42"/>
        <v>8.4500000000000006E-2</v>
      </c>
      <c r="E567" s="2">
        <f t="shared" si="43"/>
        <v>0.31964317129629616</v>
      </c>
      <c r="F567" s="2">
        <f t="shared" si="41"/>
        <v>2.671527777777849E-3</v>
      </c>
      <c r="G567" s="8">
        <v>1.8</v>
      </c>
      <c r="H567" s="7">
        <f t="shared" si="44"/>
        <v>231</v>
      </c>
      <c r="I567" s="8">
        <f>Tabla3[[#This Row],[Tiempo subida (seg)]]/60</f>
        <v>3.85</v>
      </c>
    </row>
    <row r="568" spans="1:9" x14ac:dyDescent="0.3">
      <c r="A568" s="24">
        <v>566</v>
      </c>
      <c r="B568" s="26">
        <f t="shared" si="45"/>
        <v>0.31700254629629609</v>
      </c>
      <c r="C568">
        <v>2.67</v>
      </c>
      <c r="D568" s="3">
        <f t="shared" si="42"/>
        <v>4.4499999999999998E-2</v>
      </c>
      <c r="E568" s="2">
        <f t="shared" si="43"/>
        <v>0.31966377314814803</v>
      </c>
      <c r="F568" s="2">
        <f t="shared" si="41"/>
        <v>2.6612268518519389E-3</v>
      </c>
      <c r="G568" s="8">
        <v>1.78</v>
      </c>
      <c r="H568" s="7">
        <f t="shared" si="44"/>
        <v>230</v>
      </c>
      <c r="I568" s="8">
        <f>Tabla3[[#This Row],[Tiempo subida (seg)]]/60</f>
        <v>3.8333333333333335</v>
      </c>
    </row>
    <row r="569" spans="1:9" x14ac:dyDescent="0.3">
      <c r="A569" s="24">
        <v>567</v>
      </c>
      <c r="B569" s="26">
        <f t="shared" si="45"/>
        <v>0.31702997685185164</v>
      </c>
      <c r="C569">
        <v>2.37</v>
      </c>
      <c r="D569" s="3">
        <f t="shared" si="42"/>
        <v>3.95E-2</v>
      </c>
      <c r="E569" s="2">
        <f t="shared" si="43"/>
        <v>0.31968356481481469</v>
      </c>
      <c r="F569" s="2">
        <f t="shared" si="41"/>
        <v>2.6535879629630554E-3</v>
      </c>
      <c r="G569" s="8">
        <v>1.71</v>
      </c>
      <c r="H569" s="7">
        <f t="shared" si="44"/>
        <v>229</v>
      </c>
      <c r="I569" s="8">
        <f>Tabla3[[#This Row],[Tiempo subida (seg)]]/60</f>
        <v>3.8166666666666669</v>
      </c>
    </row>
    <row r="570" spans="1:9" x14ac:dyDescent="0.3">
      <c r="A570" s="24">
        <v>568</v>
      </c>
      <c r="B570" s="26">
        <f t="shared" si="45"/>
        <v>0.31706516203703683</v>
      </c>
      <c r="C570">
        <v>3.04</v>
      </c>
      <c r="D570" s="3">
        <f t="shared" si="42"/>
        <v>5.0666666666666665E-2</v>
      </c>
      <c r="E570" s="2">
        <f t="shared" si="43"/>
        <v>0.31970092592592581</v>
      </c>
      <c r="F570" s="2">
        <f t="shared" si="41"/>
        <v>2.6357638888889756E-3</v>
      </c>
      <c r="G570" s="8">
        <v>1.5</v>
      </c>
      <c r="H570" s="7">
        <f t="shared" si="44"/>
        <v>228</v>
      </c>
      <c r="I570" s="8">
        <f>Tabla3[[#This Row],[Tiempo subida (seg)]]/60</f>
        <v>3.8</v>
      </c>
    </row>
    <row r="571" spans="1:9" x14ac:dyDescent="0.3">
      <c r="A571" s="24">
        <v>569</v>
      </c>
      <c r="B571" s="26">
        <f t="shared" si="45"/>
        <v>0.31709143518518496</v>
      </c>
      <c r="C571">
        <v>2.27</v>
      </c>
      <c r="D571" s="3">
        <f t="shared" si="42"/>
        <v>3.7833333333333337E-2</v>
      </c>
      <c r="E571" s="2">
        <f t="shared" si="43"/>
        <v>0.31972789351851838</v>
      </c>
      <c r="F571" s="2">
        <f t="shared" si="41"/>
        <v>2.6364583333334246E-3</v>
      </c>
      <c r="G571" s="8">
        <v>2.33</v>
      </c>
      <c r="H571" s="7">
        <f t="shared" si="44"/>
        <v>228</v>
      </c>
      <c r="I571" s="8">
        <f>Tabla3[[#This Row],[Tiempo subida (seg)]]/60</f>
        <v>3.8</v>
      </c>
    </row>
    <row r="572" spans="1:9" x14ac:dyDescent="0.3">
      <c r="A572" s="24">
        <v>570</v>
      </c>
      <c r="B572" s="26">
        <f t="shared" si="45"/>
        <v>0.31712199074074049</v>
      </c>
      <c r="C572">
        <v>2.64</v>
      </c>
      <c r="D572" s="3">
        <f t="shared" si="42"/>
        <v>4.4000000000000004E-2</v>
      </c>
      <c r="E572" s="2">
        <f t="shared" si="43"/>
        <v>0.3197495370370369</v>
      </c>
      <c r="F572" s="2">
        <f t="shared" si="41"/>
        <v>2.6275462962964125E-3</v>
      </c>
      <c r="G572" s="8">
        <v>1.87</v>
      </c>
      <c r="H572" s="7">
        <f t="shared" si="44"/>
        <v>227</v>
      </c>
      <c r="I572" s="8">
        <f>Tabla3[[#This Row],[Tiempo subida (seg)]]/60</f>
        <v>3.7833333333333332</v>
      </c>
    </row>
    <row r="573" spans="1:9" x14ac:dyDescent="0.3">
      <c r="A573" s="24">
        <v>571</v>
      </c>
      <c r="B573" s="26">
        <f t="shared" si="45"/>
        <v>0.3172288194444442</v>
      </c>
      <c r="C573">
        <v>9.23</v>
      </c>
      <c r="D573" s="3">
        <f t="shared" si="42"/>
        <v>0.15383333333333335</v>
      </c>
      <c r="E573" s="2">
        <f t="shared" si="43"/>
        <v>0.31976990740740729</v>
      </c>
      <c r="F573" s="2">
        <f t="shared" si="41"/>
        <v>2.5410879629630956E-3</v>
      </c>
      <c r="G573" s="8">
        <v>1.76</v>
      </c>
      <c r="H573" s="7">
        <f t="shared" si="44"/>
        <v>220</v>
      </c>
      <c r="I573" s="8">
        <f>Tabla3[[#This Row],[Tiempo subida (seg)]]/60</f>
        <v>3.6666666666666665</v>
      </c>
    </row>
    <row r="574" spans="1:9" x14ac:dyDescent="0.3">
      <c r="A574" s="24">
        <v>572</v>
      </c>
      <c r="B574" s="26">
        <f t="shared" si="45"/>
        <v>0.31725960648148122</v>
      </c>
      <c r="C574">
        <v>2.66</v>
      </c>
      <c r="D574" s="3">
        <f t="shared" si="42"/>
        <v>4.4333333333333336E-2</v>
      </c>
      <c r="E574" s="2">
        <f t="shared" si="43"/>
        <v>0.31979421296296284</v>
      </c>
      <c r="F574" s="2">
        <f t="shared" si="41"/>
        <v>2.5346064814816271E-3</v>
      </c>
      <c r="G574" s="8">
        <v>2.1</v>
      </c>
      <c r="H574" s="7">
        <f t="shared" si="44"/>
        <v>219</v>
      </c>
      <c r="I574" s="8">
        <f>Tabla3[[#This Row],[Tiempo subida (seg)]]/60</f>
        <v>3.65</v>
      </c>
    </row>
    <row r="575" spans="1:9" x14ac:dyDescent="0.3">
      <c r="A575" s="24">
        <v>573</v>
      </c>
      <c r="B575" s="26">
        <f t="shared" si="45"/>
        <v>0.31727361111111085</v>
      </c>
      <c r="C575">
        <v>1.21</v>
      </c>
      <c r="D575" s="3">
        <f t="shared" si="42"/>
        <v>2.0166666666666666E-2</v>
      </c>
      <c r="E575" s="2">
        <f t="shared" si="43"/>
        <v>0.31982719907407398</v>
      </c>
      <c r="F575" s="2">
        <f t="shared" si="41"/>
        <v>2.553587962963122E-3</v>
      </c>
      <c r="G575" s="8">
        <v>2.85</v>
      </c>
      <c r="H575" s="7">
        <f t="shared" si="44"/>
        <v>221</v>
      </c>
      <c r="I575" s="8">
        <f>Tabla3[[#This Row],[Tiempo subida (seg)]]/60</f>
        <v>3.6833333333333331</v>
      </c>
    </row>
    <row r="576" spans="1:9" x14ac:dyDescent="0.3">
      <c r="A576" s="24">
        <v>574</v>
      </c>
      <c r="B576" s="26">
        <f t="shared" si="45"/>
        <v>0.31731226851851824</v>
      </c>
      <c r="C576">
        <v>3.34</v>
      </c>
      <c r="D576" s="3">
        <f t="shared" si="42"/>
        <v>5.5666666666666663E-2</v>
      </c>
      <c r="E576" s="2">
        <f t="shared" si="43"/>
        <v>0.31984965277777766</v>
      </c>
      <c r="F576" s="2">
        <f t="shared" si="41"/>
        <v>2.5373842592594231E-3</v>
      </c>
      <c r="G576" s="8">
        <v>1.94</v>
      </c>
      <c r="H576" s="7">
        <f t="shared" si="44"/>
        <v>219</v>
      </c>
      <c r="I576" s="8">
        <f>Tabla3[[#This Row],[Tiempo subida (seg)]]/60</f>
        <v>3.65</v>
      </c>
    </row>
    <row r="577" spans="1:9" x14ac:dyDescent="0.3">
      <c r="A577" s="24">
        <v>575</v>
      </c>
      <c r="B577" s="26">
        <f t="shared" si="45"/>
        <v>0.31744398148148117</v>
      </c>
      <c r="C577">
        <v>11.38</v>
      </c>
      <c r="D577" s="3">
        <f t="shared" si="42"/>
        <v>0.18966666666666668</v>
      </c>
      <c r="E577" s="2">
        <f t="shared" si="43"/>
        <v>0.3198724537037036</v>
      </c>
      <c r="F577" s="2">
        <f t="shared" si="41"/>
        <v>2.428472222222422E-3</v>
      </c>
      <c r="G577" s="8">
        <v>1.97</v>
      </c>
      <c r="H577" s="7">
        <f t="shared" si="44"/>
        <v>210</v>
      </c>
      <c r="I577" s="8">
        <f>Tabla3[[#This Row],[Tiempo subida (seg)]]/60</f>
        <v>3.5</v>
      </c>
    </row>
    <row r="578" spans="1:9" x14ac:dyDescent="0.3">
      <c r="A578" s="24">
        <v>576</v>
      </c>
      <c r="B578" s="26">
        <f t="shared" si="45"/>
        <v>0.31747430555555523</v>
      </c>
      <c r="C578">
        <v>2.62</v>
      </c>
      <c r="D578" s="3">
        <f t="shared" si="42"/>
        <v>4.3666666666666666E-2</v>
      </c>
      <c r="E578" s="2">
        <f t="shared" si="43"/>
        <v>0.31989918981481469</v>
      </c>
      <c r="F578" s="2">
        <f t="shared" si="41"/>
        <v>2.4248842592594633E-3</v>
      </c>
      <c r="G578" s="8">
        <v>2.31</v>
      </c>
      <c r="H578" s="7">
        <f t="shared" si="44"/>
        <v>210</v>
      </c>
      <c r="I578" s="8">
        <f>Tabla3[[#This Row],[Tiempo subida (seg)]]/60</f>
        <v>3.5</v>
      </c>
    </row>
    <row r="579" spans="1:9" x14ac:dyDescent="0.3">
      <c r="A579" s="24">
        <v>577</v>
      </c>
      <c r="B579" s="26">
        <f t="shared" si="45"/>
        <v>0.31748773148148113</v>
      </c>
      <c r="C579">
        <v>1.1599999999999999</v>
      </c>
      <c r="D579" s="3">
        <f t="shared" si="42"/>
        <v>1.9333333333333331E-2</v>
      </c>
      <c r="E579" s="2">
        <f t="shared" si="43"/>
        <v>0.31992314814814804</v>
      </c>
      <c r="F579" s="2">
        <f t="shared" ref="F579:F642" si="46">E579-B579</f>
        <v>2.4354166666669119E-3</v>
      </c>
      <c r="G579" s="8">
        <v>2.0699999999999998</v>
      </c>
      <c r="H579" s="7">
        <f t="shared" si="44"/>
        <v>210</v>
      </c>
      <c r="I579" s="8">
        <f>Tabla3[[#This Row],[Tiempo subida (seg)]]/60</f>
        <v>3.5</v>
      </c>
    </row>
    <row r="580" spans="1:9" x14ac:dyDescent="0.3">
      <c r="A580" s="24">
        <v>578</v>
      </c>
      <c r="B580" s="26">
        <f t="shared" si="45"/>
        <v>0.31749571759259226</v>
      </c>
      <c r="C580">
        <v>0.69</v>
      </c>
      <c r="D580" s="3">
        <f t="shared" ref="D580:D643" si="47">C580/60</f>
        <v>1.15E-2</v>
      </c>
      <c r="E580" s="2">
        <f t="shared" ref="E580:E643" si="48">E579+G580/86400</f>
        <v>0.31994490740740728</v>
      </c>
      <c r="F580" s="2">
        <f t="shared" si="46"/>
        <v>2.4491898148150115E-3</v>
      </c>
      <c r="G580" s="8">
        <v>1.88</v>
      </c>
      <c r="H580" s="7">
        <f t="shared" ref="H580:H643" si="49">60*MINUTE(F580)+SECOND(F580)</f>
        <v>212</v>
      </c>
      <c r="I580" s="8">
        <f>Tabla3[[#This Row],[Tiempo subida (seg)]]/60</f>
        <v>3.5333333333333332</v>
      </c>
    </row>
    <row r="581" spans="1:9" x14ac:dyDescent="0.3">
      <c r="A581" s="24">
        <v>579</v>
      </c>
      <c r="B581" s="26">
        <f t="shared" si="45"/>
        <v>0.31754374999999968</v>
      </c>
      <c r="C581">
        <v>4.1500000000000004</v>
      </c>
      <c r="D581" s="3">
        <f t="shared" si="47"/>
        <v>6.9166666666666668E-2</v>
      </c>
      <c r="E581" s="2">
        <f t="shared" si="48"/>
        <v>0.31996620370370354</v>
      </c>
      <c r="F581" s="2">
        <f t="shared" si="46"/>
        <v>2.422453703703864E-3</v>
      </c>
      <c r="G581" s="8">
        <v>1.84</v>
      </c>
      <c r="H581" s="7">
        <f t="shared" si="49"/>
        <v>209</v>
      </c>
      <c r="I581" s="8">
        <f>Tabla3[[#This Row],[Tiempo subida (seg)]]/60</f>
        <v>3.4833333333333334</v>
      </c>
    </row>
    <row r="582" spans="1:9" x14ac:dyDescent="0.3">
      <c r="A582" s="24">
        <v>580</v>
      </c>
      <c r="B582" s="26">
        <f t="shared" si="45"/>
        <v>0.31756180555555524</v>
      </c>
      <c r="C582">
        <v>1.56</v>
      </c>
      <c r="D582" s="3">
        <f t="shared" si="47"/>
        <v>2.6000000000000002E-2</v>
      </c>
      <c r="E582" s="2">
        <f t="shared" si="48"/>
        <v>0.32000115740740726</v>
      </c>
      <c r="F582" s="2">
        <f t="shared" si="46"/>
        <v>2.4393518518520119E-3</v>
      </c>
      <c r="G582" s="8">
        <v>3.02</v>
      </c>
      <c r="H582" s="7">
        <f t="shared" si="49"/>
        <v>211</v>
      </c>
      <c r="I582" s="8">
        <f>Tabla3[[#This Row],[Tiempo subida (seg)]]/60</f>
        <v>3.5166666666666666</v>
      </c>
    </row>
    <row r="583" spans="1:9" x14ac:dyDescent="0.3">
      <c r="A583" s="24">
        <v>581</v>
      </c>
      <c r="B583" s="26">
        <f t="shared" si="45"/>
        <v>0.31757060185185154</v>
      </c>
      <c r="C583">
        <v>0.76</v>
      </c>
      <c r="D583" s="3">
        <f t="shared" si="47"/>
        <v>1.2666666666666666E-2</v>
      </c>
      <c r="E583" s="2">
        <f t="shared" si="48"/>
        <v>0.32002013888888875</v>
      </c>
      <c r="F583" s="2">
        <f t="shared" si="46"/>
        <v>2.4495370370372083E-3</v>
      </c>
      <c r="G583" s="8">
        <v>1.64</v>
      </c>
      <c r="H583" s="7">
        <f t="shared" si="49"/>
        <v>212</v>
      </c>
      <c r="I583" s="8">
        <f>Tabla3[[#This Row],[Tiempo subida (seg)]]/60</f>
        <v>3.5333333333333332</v>
      </c>
    </row>
    <row r="584" spans="1:9" x14ac:dyDescent="0.3">
      <c r="A584" s="24">
        <v>582</v>
      </c>
      <c r="B584" s="26">
        <f t="shared" si="45"/>
        <v>0.31759594907407379</v>
      </c>
      <c r="C584">
        <v>2.19</v>
      </c>
      <c r="D584" s="3">
        <f t="shared" si="47"/>
        <v>3.6499999999999998E-2</v>
      </c>
      <c r="E584" s="2">
        <f t="shared" si="48"/>
        <v>0.32004328703703688</v>
      </c>
      <c r="F584" s="2">
        <f t="shared" si="46"/>
        <v>2.447337962963092E-3</v>
      </c>
      <c r="G584" s="8">
        <v>2</v>
      </c>
      <c r="H584" s="7">
        <f t="shared" si="49"/>
        <v>211</v>
      </c>
      <c r="I584" s="8">
        <f>Tabla3[[#This Row],[Tiempo subida (seg)]]/60</f>
        <v>3.5166666666666666</v>
      </c>
    </row>
    <row r="585" spans="1:9" x14ac:dyDescent="0.3">
      <c r="A585" s="24">
        <v>583</v>
      </c>
      <c r="B585" s="26">
        <f t="shared" si="45"/>
        <v>0.31762673611111081</v>
      </c>
      <c r="C585">
        <v>2.66</v>
      </c>
      <c r="D585" s="3">
        <f t="shared" si="47"/>
        <v>4.4333333333333336E-2</v>
      </c>
      <c r="E585" s="2">
        <f t="shared" si="48"/>
        <v>0.32005578703703691</v>
      </c>
      <c r="F585" s="2">
        <f t="shared" si="46"/>
        <v>2.4290509259261017E-3</v>
      </c>
      <c r="G585" s="8">
        <v>1.08</v>
      </c>
      <c r="H585" s="7">
        <f t="shared" si="49"/>
        <v>210</v>
      </c>
      <c r="I585" s="8">
        <f>Tabla3[[#This Row],[Tiempo subida (seg)]]/60</f>
        <v>3.5</v>
      </c>
    </row>
    <row r="586" spans="1:9" x14ac:dyDescent="0.3">
      <c r="A586" s="24">
        <v>584</v>
      </c>
      <c r="B586" s="26">
        <f t="shared" si="45"/>
        <v>0.31765150462962932</v>
      </c>
      <c r="C586">
        <v>2.14</v>
      </c>
      <c r="D586" s="3">
        <f t="shared" si="47"/>
        <v>3.5666666666666666E-2</v>
      </c>
      <c r="E586" s="2">
        <f t="shared" si="48"/>
        <v>0.3200690972222221</v>
      </c>
      <c r="F586" s="2">
        <f t="shared" si="46"/>
        <v>2.4175925925927766E-3</v>
      </c>
      <c r="G586" s="8">
        <v>1.1499999999999999</v>
      </c>
      <c r="H586" s="7">
        <f t="shared" si="49"/>
        <v>209</v>
      </c>
      <c r="I586" s="8">
        <f>Tabla3[[#This Row],[Tiempo subida (seg)]]/60</f>
        <v>3.4833333333333334</v>
      </c>
    </row>
    <row r="587" spans="1:9" x14ac:dyDescent="0.3">
      <c r="A587" s="24">
        <v>585</v>
      </c>
      <c r="B587" s="26">
        <f t="shared" si="45"/>
        <v>0.31767094907407378</v>
      </c>
      <c r="C587">
        <v>1.68</v>
      </c>
      <c r="D587" s="3">
        <f t="shared" si="47"/>
        <v>2.8000000000000001E-2</v>
      </c>
      <c r="E587" s="2">
        <f t="shared" si="48"/>
        <v>0.32010694444444432</v>
      </c>
      <c r="F587" s="2">
        <f t="shared" si="46"/>
        <v>2.4359953703705362E-3</v>
      </c>
      <c r="G587" s="8">
        <v>3.27</v>
      </c>
      <c r="H587" s="7">
        <f t="shared" si="49"/>
        <v>210</v>
      </c>
      <c r="I587" s="8">
        <f>Tabla3[[#This Row],[Tiempo subida (seg)]]/60</f>
        <v>3.5</v>
      </c>
    </row>
    <row r="588" spans="1:9" x14ac:dyDescent="0.3">
      <c r="A588" s="24">
        <v>586</v>
      </c>
      <c r="B588" s="26">
        <f t="shared" si="45"/>
        <v>0.3176791666666664</v>
      </c>
      <c r="C588">
        <v>0.71</v>
      </c>
      <c r="D588" s="3">
        <f t="shared" si="47"/>
        <v>1.1833333333333333E-2</v>
      </c>
      <c r="E588" s="2">
        <f t="shared" si="48"/>
        <v>0.320129398148148</v>
      </c>
      <c r="F588" s="2">
        <f t="shared" si="46"/>
        <v>2.4502314814816017E-3</v>
      </c>
      <c r="G588" s="8">
        <v>1.94</v>
      </c>
      <c r="H588" s="7">
        <f t="shared" si="49"/>
        <v>212</v>
      </c>
      <c r="I588" s="8">
        <f>Tabla3[[#This Row],[Tiempo subida (seg)]]/60</f>
        <v>3.5333333333333332</v>
      </c>
    </row>
    <row r="589" spans="1:9" x14ac:dyDescent="0.3">
      <c r="A589" s="24">
        <v>587</v>
      </c>
      <c r="B589" s="26">
        <f t="shared" si="45"/>
        <v>0.31770011574074047</v>
      </c>
      <c r="C589">
        <v>1.81</v>
      </c>
      <c r="D589" s="3">
        <f t="shared" si="47"/>
        <v>3.0166666666666668E-2</v>
      </c>
      <c r="E589" s="2">
        <f t="shared" si="48"/>
        <v>0.32014270833333319</v>
      </c>
      <c r="F589" s="2">
        <f t="shared" si="46"/>
        <v>2.4425925925927183E-3</v>
      </c>
      <c r="G589" s="8">
        <v>1.1499999999999999</v>
      </c>
      <c r="H589" s="7">
        <f t="shared" si="49"/>
        <v>211</v>
      </c>
      <c r="I589" s="8">
        <f>Tabla3[[#This Row],[Tiempo subida (seg)]]/60</f>
        <v>3.5166666666666666</v>
      </c>
    </row>
    <row r="590" spans="1:9" x14ac:dyDescent="0.3">
      <c r="A590" s="24">
        <v>588</v>
      </c>
      <c r="B590" s="26">
        <f t="shared" si="45"/>
        <v>0.31771666666666643</v>
      </c>
      <c r="C590">
        <v>1.43</v>
      </c>
      <c r="D590" s="3">
        <f t="shared" si="47"/>
        <v>2.3833333333333331E-2</v>
      </c>
      <c r="E590" s="2">
        <f t="shared" si="48"/>
        <v>0.3201776620370369</v>
      </c>
      <c r="F590" s="2">
        <f t="shared" si="46"/>
        <v>2.4609953703704779E-3</v>
      </c>
      <c r="G590" s="8">
        <v>3.02</v>
      </c>
      <c r="H590" s="7">
        <f t="shared" si="49"/>
        <v>213</v>
      </c>
      <c r="I590" s="8">
        <f>Tabla3[[#This Row],[Tiempo subida (seg)]]/60</f>
        <v>3.55</v>
      </c>
    </row>
    <row r="591" spans="1:9" x14ac:dyDescent="0.3">
      <c r="A591" s="24">
        <v>589</v>
      </c>
      <c r="B591" s="26">
        <f t="shared" si="45"/>
        <v>0.31772453703703679</v>
      </c>
      <c r="C591">
        <v>0.68</v>
      </c>
      <c r="D591" s="3">
        <f t="shared" si="47"/>
        <v>1.1333333333333334E-2</v>
      </c>
      <c r="E591" s="2">
        <f t="shared" si="48"/>
        <v>0.3201938657407406</v>
      </c>
      <c r="F591" s="2">
        <f t="shared" si="46"/>
        <v>2.4693287037038103E-3</v>
      </c>
      <c r="G591" s="8">
        <v>1.4</v>
      </c>
      <c r="H591" s="7">
        <f t="shared" si="49"/>
        <v>213</v>
      </c>
      <c r="I591" s="8">
        <f>Tabla3[[#This Row],[Tiempo subida (seg)]]/60</f>
        <v>3.55</v>
      </c>
    </row>
    <row r="592" spans="1:9" x14ac:dyDescent="0.3">
      <c r="A592" s="24">
        <v>590</v>
      </c>
      <c r="B592" s="26">
        <f t="shared" si="45"/>
        <v>0.31780706018518495</v>
      </c>
      <c r="C592">
        <v>7.13</v>
      </c>
      <c r="D592" s="3">
        <f t="shared" si="47"/>
        <v>0.11883333333333333</v>
      </c>
      <c r="E592" s="2">
        <f t="shared" si="48"/>
        <v>0.32022696759259245</v>
      </c>
      <c r="F592" s="2">
        <f t="shared" si="46"/>
        <v>2.4199074074074955E-3</v>
      </c>
      <c r="G592" s="8">
        <v>2.86</v>
      </c>
      <c r="H592" s="7">
        <f t="shared" si="49"/>
        <v>209</v>
      </c>
      <c r="I592" s="8">
        <f>Tabla3[[#This Row],[Tiempo subida (seg)]]/60</f>
        <v>3.4833333333333334</v>
      </c>
    </row>
    <row r="593" spans="1:10" x14ac:dyDescent="0.3">
      <c r="A593" s="24">
        <v>591</v>
      </c>
      <c r="B593" s="26">
        <f t="shared" si="45"/>
        <v>0.31781909722222201</v>
      </c>
      <c r="C593">
        <v>1.04</v>
      </c>
      <c r="D593" s="3">
        <f t="shared" si="47"/>
        <v>1.7333333333333333E-2</v>
      </c>
      <c r="E593" s="15">
        <f>E592+G593/86400</f>
        <v>0.32023854166666654</v>
      </c>
      <c r="F593" s="15">
        <f t="shared" si="46"/>
        <v>2.4194444444445296E-3</v>
      </c>
      <c r="G593" s="18">
        <v>1</v>
      </c>
      <c r="H593" s="16">
        <f t="shared" si="49"/>
        <v>209</v>
      </c>
      <c r="I593" s="18">
        <f>Tabla3[[#This Row],[Tiempo subida (seg)]]/60</f>
        <v>3.4833333333333334</v>
      </c>
      <c r="J593">
        <v>10</v>
      </c>
    </row>
    <row r="594" spans="1:10" x14ac:dyDescent="0.3">
      <c r="A594" s="24">
        <v>592</v>
      </c>
      <c r="B594" s="26">
        <f t="shared" si="45"/>
        <v>0.31785949074074055</v>
      </c>
      <c r="C594">
        <v>3.49</v>
      </c>
      <c r="D594" s="3">
        <f t="shared" si="47"/>
        <v>5.8166666666666672E-2</v>
      </c>
      <c r="E594" s="4">
        <f>E544+G594/86400</f>
        <v>0.32184166666666708</v>
      </c>
      <c r="F594" s="4">
        <f t="shared" si="46"/>
        <v>3.9821759259265344E-3</v>
      </c>
      <c r="G594" s="6">
        <f>60*3+29.63</f>
        <v>209.63</v>
      </c>
      <c r="H594" s="9">
        <f t="shared" si="49"/>
        <v>344</v>
      </c>
      <c r="I594" s="17">
        <f>Tabla3[[#This Row],[Tiempo subida (seg)]]/60</f>
        <v>5.7333333333333334</v>
      </c>
      <c r="J594" t="s">
        <v>39</v>
      </c>
    </row>
    <row r="595" spans="1:10" x14ac:dyDescent="0.3">
      <c r="A595" s="24">
        <v>593</v>
      </c>
      <c r="B595" s="26">
        <f t="shared" si="45"/>
        <v>0.31787141203703684</v>
      </c>
      <c r="C595">
        <v>1.03</v>
      </c>
      <c r="D595" s="3">
        <f t="shared" si="47"/>
        <v>1.7166666666666667E-2</v>
      </c>
      <c r="E595" s="2">
        <f>E594+G595/86400</f>
        <v>0.32186018518518561</v>
      </c>
      <c r="F595" s="2">
        <f t="shared" si="46"/>
        <v>3.988773148148772E-3</v>
      </c>
      <c r="G595" s="8">
        <v>1.6</v>
      </c>
      <c r="H595" s="7">
        <f t="shared" si="49"/>
        <v>345</v>
      </c>
      <c r="I595" s="8">
        <f>Tabla3[[#This Row],[Tiempo subida (seg)]]/60</f>
        <v>5.75</v>
      </c>
    </row>
    <row r="596" spans="1:10" x14ac:dyDescent="0.3">
      <c r="A596" s="24">
        <v>594</v>
      </c>
      <c r="B596" s="26">
        <f t="shared" si="45"/>
        <v>0.31788078703703682</v>
      </c>
      <c r="C596">
        <v>0.81</v>
      </c>
      <c r="D596" s="3">
        <f t="shared" si="47"/>
        <v>1.3500000000000002E-2</v>
      </c>
      <c r="E596" s="2">
        <f>E595+G596/86400</f>
        <v>0.3218809027777782</v>
      </c>
      <c r="F596" s="2">
        <f t="shared" si="46"/>
        <v>4.0001157407413834E-3</v>
      </c>
      <c r="G596" s="8">
        <v>1.79</v>
      </c>
      <c r="H596" s="7">
        <f t="shared" si="49"/>
        <v>346</v>
      </c>
      <c r="I596" s="8">
        <f>Tabla3[[#This Row],[Tiempo subida (seg)]]/60</f>
        <v>5.7666666666666666</v>
      </c>
    </row>
    <row r="597" spans="1:10" x14ac:dyDescent="0.3">
      <c r="A597" s="24">
        <v>595</v>
      </c>
      <c r="B597" s="26">
        <f t="shared" si="45"/>
        <v>0.31789675925925903</v>
      </c>
      <c r="C597">
        <v>1.38</v>
      </c>
      <c r="D597" s="3">
        <f t="shared" si="47"/>
        <v>2.3E-2</v>
      </c>
      <c r="E597" s="2">
        <f>E596+G597/86400</f>
        <v>0.32190092592592634</v>
      </c>
      <c r="F597" s="2">
        <f t="shared" si="46"/>
        <v>4.0041666666673081E-3</v>
      </c>
      <c r="G597" s="8">
        <v>1.73</v>
      </c>
      <c r="H597" s="7">
        <f t="shared" si="49"/>
        <v>346</v>
      </c>
      <c r="I597" s="8">
        <f>Tabla3[[#This Row],[Tiempo subida (seg)]]/60</f>
        <v>5.7666666666666666</v>
      </c>
    </row>
    <row r="598" spans="1:10" x14ac:dyDescent="0.3">
      <c r="A598" s="24">
        <v>596</v>
      </c>
      <c r="B598" s="26">
        <f t="shared" si="45"/>
        <v>0.31790405092592572</v>
      </c>
      <c r="C598">
        <v>0.63</v>
      </c>
      <c r="D598" s="3">
        <f t="shared" si="47"/>
        <v>1.0500000000000001E-2</v>
      </c>
      <c r="E598" s="2">
        <f t="shared" si="48"/>
        <v>0.32192268518518558</v>
      </c>
      <c r="F598" s="2">
        <f t="shared" si="46"/>
        <v>4.0186342592598567E-3</v>
      </c>
      <c r="G598" s="8">
        <v>1.88</v>
      </c>
      <c r="H598" s="7">
        <f t="shared" si="49"/>
        <v>347</v>
      </c>
      <c r="I598" s="8">
        <f>Tabla3[[#This Row],[Tiempo subida (seg)]]/60</f>
        <v>5.7833333333333332</v>
      </c>
    </row>
    <row r="599" spans="1:10" x14ac:dyDescent="0.3">
      <c r="A599" s="24">
        <v>597</v>
      </c>
      <c r="B599" s="26">
        <f t="shared" si="45"/>
        <v>0.31791076388888867</v>
      </c>
      <c r="C599">
        <v>0.57999999999999996</v>
      </c>
      <c r="D599" s="3">
        <f t="shared" si="47"/>
        <v>9.6666666666666654E-3</v>
      </c>
      <c r="E599" s="2">
        <f t="shared" si="48"/>
        <v>0.32196284722222263</v>
      </c>
      <c r="F599" s="2">
        <f t="shared" si="46"/>
        <v>4.0520833333339557E-3</v>
      </c>
      <c r="G599" s="8">
        <v>3.47</v>
      </c>
      <c r="H599" s="7">
        <f t="shared" si="49"/>
        <v>350</v>
      </c>
      <c r="I599" s="8">
        <f>Tabla3[[#This Row],[Tiempo subida (seg)]]/60</f>
        <v>5.833333333333333</v>
      </c>
    </row>
    <row r="600" spans="1:10" x14ac:dyDescent="0.3">
      <c r="A600" s="24">
        <v>598</v>
      </c>
      <c r="B600" s="26">
        <f t="shared" si="45"/>
        <v>0.31792685185185166</v>
      </c>
      <c r="C600">
        <v>1.39</v>
      </c>
      <c r="D600" s="3">
        <f t="shared" si="47"/>
        <v>2.3166666666666665E-2</v>
      </c>
      <c r="E600" s="2">
        <f t="shared" si="48"/>
        <v>0.32199467592592634</v>
      </c>
      <c r="F600" s="2">
        <f t="shared" si="46"/>
        <v>4.0678240740746885E-3</v>
      </c>
      <c r="G600" s="8">
        <v>2.75</v>
      </c>
      <c r="H600" s="7">
        <f t="shared" si="49"/>
        <v>351</v>
      </c>
      <c r="I600" s="8">
        <f>Tabla3[[#This Row],[Tiempo subida (seg)]]/60</f>
        <v>5.85</v>
      </c>
    </row>
    <row r="601" spans="1:10" x14ac:dyDescent="0.3">
      <c r="A601" s="24">
        <v>599</v>
      </c>
      <c r="B601" s="26">
        <f t="shared" si="45"/>
        <v>0.31801828703703683</v>
      </c>
      <c r="C601">
        <v>7.9</v>
      </c>
      <c r="D601" s="3">
        <f t="shared" si="47"/>
        <v>0.13166666666666668</v>
      </c>
      <c r="E601" s="2">
        <f t="shared" si="48"/>
        <v>0.32201099537037081</v>
      </c>
      <c r="F601" s="2">
        <f t="shared" si="46"/>
        <v>3.992708333333983E-3</v>
      </c>
      <c r="G601" s="8">
        <v>1.41</v>
      </c>
      <c r="H601" s="7">
        <f t="shared" si="49"/>
        <v>345</v>
      </c>
      <c r="I601" s="8">
        <f>Tabla3[[#This Row],[Tiempo subida (seg)]]/60</f>
        <v>5.75</v>
      </c>
    </row>
    <row r="602" spans="1:10" x14ac:dyDescent="0.3">
      <c r="A602" s="24">
        <v>600</v>
      </c>
      <c r="B602" s="26">
        <f t="shared" si="45"/>
        <v>0.31802847222222203</v>
      </c>
      <c r="C602">
        <v>0.88</v>
      </c>
      <c r="D602" s="3">
        <f t="shared" si="47"/>
        <v>1.4666666666666666E-2</v>
      </c>
      <c r="E602" s="2">
        <f t="shared" si="48"/>
        <v>0.32203657407407449</v>
      </c>
      <c r="F602" s="2">
        <f t="shared" si="46"/>
        <v>4.0081018518524636E-3</v>
      </c>
      <c r="G602" s="8">
        <v>2.21</v>
      </c>
      <c r="H602" s="7">
        <f t="shared" si="49"/>
        <v>346</v>
      </c>
      <c r="I602" s="8">
        <f>Tabla3[[#This Row],[Tiempo subida (seg)]]/60</f>
        <v>5.7666666666666666</v>
      </c>
    </row>
    <row r="603" spans="1:10" x14ac:dyDescent="0.3">
      <c r="A603" s="24">
        <v>601</v>
      </c>
      <c r="B603" s="26">
        <f t="shared" si="45"/>
        <v>0.3181199074074072</v>
      </c>
      <c r="C603">
        <v>7.9</v>
      </c>
      <c r="D603" s="3">
        <f t="shared" si="47"/>
        <v>0.13166666666666668</v>
      </c>
      <c r="E603" s="2">
        <f t="shared" si="48"/>
        <v>0.32206516203703744</v>
      </c>
      <c r="F603" s="2">
        <f t="shared" si="46"/>
        <v>3.945254629630246E-3</v>
      </c>
      <c r="G603" s="8">
        <v>2.4700000000000002</v>
      </c>
      <c r="H603" s="7">
        <f t="shared" si="49"/>
        <v>341</v>
      </c>
      <c r="I603" s="8">
        <f>Tabla3[[#This Row],[Tiempo subida (seg)]]/60</f>
        <v>5.6833333333333336</v>
      </c>
    </row>
    <row r="604" spans="1:10" x14ac:dyDescent="0.3">
      <c r="A604" s="24">
        <v>602</v>
      </c>
      <c r="B604" s="26">
        <f t="shared" si="45"/>
        <v>0.31813124999999981</v>
      </c>
      <c r="C604">
        <v>0.98</v>
      </c>
      <c r="D604" s="3">
        <f t="shared" si="47"/>
        <v>1.6333333333333332E-2</v>
      </c>
      <c r="E604" s="2">
        <f t="shared" si="48"/>
        <v>0.32209016203703744</v>
      </c>
      <c r="F604" s="2">
        <f t="shared" si="46"/>
        <v>3.9589120370376318E-3</v>
      </c>
      <c r="G604" s="8">
        <v>2.16</v>
      </c>
      <c r="H604" s="7">
        <f t="shared" si="49"/>
        <v>342</v>
      </c>
      <c r="I604" s="8">
        <f>Tabla3[[#This Row],[Tiempo subida (seg)]]/60</f>
        <v>5.7</v>
      </c>
    </row>
    <row r="605" spans="1:10" x14ac:dyDescent="0.3">
      <c r="A605" s="24">
        <v>603</v>
      </c>
      <c r="B605" s="26">
        <f t="shared" si="45"/>
        <v>0.3181533564814813</v>
      </c>
      <c r="C605">
        <v>1.91</v>
      </c>
      <c r="D605" s="3">
        <f t="shared" si="47"/>
        <v>3.1833333333333332E-2</v>
      </c>
      <c r="E605" s="2">
        <f t="shared" si="48"/>
        <v>0.32211828703703743</v>
      </c>
      <c r="F605" s="2">
        <f t="shared" si="46"/>
        <v>3.9649305555561343E-3</v>
      </c>
      <c r="G605" s="8">
        <v>2.4300000000000002</v>
      </c>
      <c r="H605" s="7">
        <f t="shared" si="49"/>
        <v>343</v>
      </c>
      <c r="I605" s="8">
        <f>Tabla3[[#This Row],[Tiempo subida (seg)]]/60</f>
        <v>5.7166666666666668</v>
      </c>
    </row>
    <row r="606" spans="1:10" x14ac:dyDescent="0.3">
      <c r="A606" s="24">
        <v>604</v>
      </c>
      <c r="B606" s="26">
        <f t="shared" si="45"/>
        <v>0.31816655092592572</v>
      </c>
      <c r="C606">
        <v>1.1399999999999999</v>
      </c>
      <c r="D606" s="3">
        <f t="shared" si="47"/>
        <v>1.9E-2</v>
      </c>
      <c r="E606" s="2">
        <f t="shared" si="48"/>
        <v>0.32214247685185227</v>
      </c>
      <c r="F606" s="2">
        <f t="shared" si="46"/>
        <v>3.9759259259265489E-3</v>
      </c>
      <c r="G606" s="8">
        <v>2.09</v>
      </c>
      <c r="H606" s="7">
        <f t="shared" si="49"/>
        <v>344</v>
      </c>
      <c r="I606" s="8">
        <f>Tabla3[[#This Row],[Tiempo subida (seg)]]/60</f>
        <v>5.7333333333333334</v>
      </c>
    </row>
    <row r="607" spans="1:10" x14ac:dyDescent="0.3">
      <c r="A607" s="24">
        <v>605</v>
      </c>
      <c r="B607" s="26">
        <f t="shared" si="45"/>
        <v>0.31819733796296273</v>
      </c>
      <c r="C607">
        <v>2.66</v>
      </c>
      <c r="D607" s="3">
        <f t="shared" si="47"/>
        <v>4.4333333333333336E-2</v>
      </c>
      <c r="E607" s="2">
        <f t="shared" si="48"/>
        <v>0.32217592592592637</v>
      </c>
      <c r="F607" s="2">
        <f t="shared" si="46"/>
        <v>3.9785879629636312E-3</v>
      </c>
      <c r="G607" s="8">
        <v>2.89</v>
      </c>
      <c r="H607" s="7">
        <f t="shared" si="49"/>
        <v>344</v>
      </c>
      <c r="I607" s="8">
        <f>Tabla3[[#This Row],[Tiempo subida (seg)]]/60</f>
        <v>5.7333333333333334</v>
      </c>
    </row>
    <row r="608" spans="1:10" x14ac:dyDescent="0.3">
      <c r="A608" s="24">
        <v>606</v>
      </c>
      <c r="B608" s="26">
        <f t="shared" si="45"/>
        <v>0.3182460648148146</v>
      </c>
      <c r="C608">
        <v>4.21</v>
      </c>
      <c r="D608" s="3">
        <f t="shared" si="47"/>
        <v>7.0166666666666669E-2</v>
      </c>
      <c r="E608" s="2">
        <f t="shared" si="48"/>
        <v>0.32219594907407451</v>
      </c>
      <c r="F608" s="2">
        <f t="shared" si="46"/>
        <v>3.9498842592599059E-3</v>
      </c>
      <c r="G608" s="8">
        <v>1.73</v>
      </c>
      <c r="H608" s="7">
        <f t="shared" si="49"/>
        <v>341</v>
      </c>
      <c r="I608" s="8">
        <f>Tabla3[[#This Row],[Tiempo subida (seg)]]/60</f>
        <v>5.6833333333333336</v>
      </c>
    </row>
    <row r="609" spans="1:9" x14ac:dyDescent="0.3">
      <c r="A609" s="24">
        <v>607</v>
      </c>
      <c r="B609" s="26">
        <f t="shared" si="45"/>
        <v>0.31826435185185165</v>
      </c>
      <c r="C609">
        <v>1.58</v>
      </c>
      <c r="D609" s="3">
        <f t="shared" si="47"/>
        <v>2.6333333333333334E-2</v>
      </c>
      <c r="E609" s="2">
        <f t="shared" si="48"/>
        <v>0.32223194444444486</v>
      </c>
      <c r="F609" s="2">
        <f t="shared" si="46"/>
        <v>3.9675925925932165E-3</v>
      </c>
      <c r="G609" s="8">
        <v>3.11</v>
      </c>
      <c r="H609" s="7">
        <f t="shared" si="49"/>
        <v>343</v>
      </c>
      <c r="I609" s="8">
        <f>Tabla3[[#This Row],[Tiempo subida (seg)]]/60</f>
        <v>5.7166666666666668</v>
      </c>
    </row>
    <row r="610" spans="1:9" x14ac:dyDescent="0.3">
      <c r="A610" s="24">
        <v>608</v>
      </c>
      <c r="B610" s="26">
        <f t="shared" ref="B610:B673" si="50">B609+C610/86400</f>
        <v>0.31827511574074052</v>
      </c>
      <c r="C610">
        <v>0.93</v>
      </c>
      <c r="D610" s="3">
        <f t="shared" si="47"/>
        <v>1.5500000000000002E-2</v>
      </c>
      <c r="E610" s="2">
        <f t="shared" si="48"/>
        <v>0.32227002314814857</v>
      </c>
      <c r="F610" s="2">
        <f t="shared" si="46"/>
        <v>3.9949074074080437E-3</v>
      </c>
      <c r="G610" s="8">
        <v>3.29</v>
      </c>
      <c r="H610" s="7">
        <f t="shared" si="49"/>
        <v>345</v>
      </c>
      <c r="I610" s="8">
        <f>Tabla3[[#This Row],[Tiempo subida (seg)]]/60</f>
        <v>5.75</v>
      </c>
    </row>
    <row r="611" spans="1:9" x14ac:dyDescent="0.3">
      <c r="A611" s="24">
        <v>609</v>
      </c>
      <c r="B611" s="26">
        <f t="shared" si="50"/>
        <v>0.31827951388888864</v>
      </c>
      <c r="C611">
        <v>0.38</v>
      </c>
      <c r="D611" s="3">
        <f t="shared" si="47"/>
        <v>6.3333333333333332E-3</v>
      </c>
      <c r="E611" s="2">
        <f t="shared" si="48"/>
        <v>0.32230925925925968</v>
      </c>
      <c r="F611" s="2">
        <f t="shared" si="46"/>
        <v>4.0297453703710406E-3</v>
      </c>
      <c r="G611" s="8">
        <v>3.39</v>
      </c>
      <c r="H611" s="7">
        <f t="shared" si="49"/>
        <v>348</v>
      </c>
      <c r="I611" s="8">
        <f>Tabla3[[#This Row],[Tiempo subida (seg)]]/60</f>
        <v>5.8</v>
      </c>
    </row>
    <row r="612" spans="1:9" x14ac:dyDescent="0.3">
      <c r="A612" s="24">
        <v>610</v>
      </c>
      <c r="B612" s="26">
        <f t="shared" si="50"/>
        <v>0.31828344907407385</v>
      </c>
      <c r="C612">
        <v>0.34</v>
      </c>
      <c r="D612" s="3">
        <f t="shared" si="47"/>
        <v>5.6666666666666671E-3</v>
      </c>
      <c r="E612" s="2">
        <f t="shared" si="48"/>
        <v>0.32233032407407453</v>
      </c>
      <c r="F612" s="2">
        <f t="shared" si="46"/>
        <v>4.0468750000006715E-3</v>
      </c>
      <c r="G612" s="8">
        <v>1.82</v>
      </c>
      <c r="H612" s="7">
        <f t="shared" si="49"/>
        <v>350</v>
      </c>
      <c r="I612" s="8">
        <f>Tabla3[[#This Row],[Tiempo subida (seg)]]/60</f>
        <v>5.833333333333333</v>
      </c>
    </row>
    <row r="613" spans="1:9" x14ac:dyDescent="0.3">
      <c r="A613" s="24">
        <v>611</v>
      </c>
      <c r="B613" s="26">
        <f t="shared" si="50"/>
        <v>0.31829606481481459</v>
      </c>
      <c r="C613">
        <v>1.0900000000000001</v>
      </c>
      <c r="D613" s="3">
        <f t="shared" si="47"/>
        <v>1.8166666666666668E-2</v>
      </c>
      <c r="E613" s="2">
        <f t="shared" si="48"/>
        <v>0.3223495370370375</v>
      </c>
      <c r="F613" s="2">
        <f t="shared" si="46"/>
        <v>4.0534722222229091E-3</v>
      </c>
      <c r="G613" s="8">
        <v>1.66</v>
      </c>
      <c r="H613" s="7">
        <f t="shared" si="49"/>
        <v>350</v>
      </c>
      <c r="I613" s="8">
        <f>Tabla3[[#This Row],[Tiempo subida (seg)]]/60</f>
        <v>5.833333333333333</v>
      </c>
    </row>
    <row r="614" spans="1:9" x14ac:dyDescent="0.3">
      <c r="A614" s="24">
        <v>612</v>
      </c>
      <c r="B614" s="26">
        <f t="shared" si="50"/>
        <v>0.31835219907407386</v>
      </c>
      <c r="C614">
        <v>4.8499999999999996</v>
      </c>
      <c r="D614" s="3">
        <f t="shared" si="47"/>
        <v>8.0833333333333326E-2</v>
      </c>
      <c r="E614" s="2">
        <f t="shared" si="48"/>
        <v>0.32237384259259305</v>
      </c>
      <c r="F614" s="2">
        <f t="shared" si="46"/>
        <v>4.0216435185191912E-3</v>
      </c>
      <c r="G614" s="8">
        <v>2.1</v>
      </c>
      <c r="H614" s="7">
        <f t="shared" si="49"/>
        <v>347</v>
      </c>
      <c r="I614" s="8">
        <f>Tabla3[[#This Row],[Tiempo subida (seg)]]/60</f>
        <v>5.7833333333333332</v>
      </c>
    </row>
    <row r="615" spans="1:9" x14ac:dyDescent="0.3">
      <c r="A615" s="24">
        <v>613</v>
      </c>
      <c r="B615" s="26">
        <f t="shared" si="50"/>
        <v>0.31836354166666647</v>
      </c>
      <c r="C615">
        <v>0.98</v>
      </c>
      <c r="D615" s="3">
        <f t="shared" si="47"/>
        <v>1.6333333333333332E-2</v>
      </c>
      <c r="E615" s="2">
        <f t="shared" si="48"/>
        <v>0.32239965277777821</v>
      </c>
      <c r="F615" s="2">
        <f t="shared" si="46"/>
        <v>4.0361111111117398E-3</v>
      </c>
      <c r="G615" s="8">
        <v>2.23</v>
      </c>
      <c r="H615" s="7">
        <f t="shared" si="49"/>
        <v>349</v>
      </c>
      <c r="I615" s="8">
        <f>Tabla3[[#This Row],[Tiempo subida (seg)]]/60</f>
        <v>5.8166666666666664</v>
      </c>
    </row>
    <row r="616" spans="1:9" x14ac:dyDescent="0.3">
      <c r="A616" s="24">
        <v>614</v>
      </c>
      <c r="B616" s="26">
        <f t="shared" si="50"/>
        <v>0.31841527777777756</v>
      </c>
      <c r="C616">
        <v>4.47</v>
      </c>
      <c r="D616" s="3">
        <f t="shared" si="47"/>
        <v>7.4499999999999997E-2</v>
      </c>
      <c r="E616" s="2">
        <f t="shared" si="48"/>
        <v>0.32242372685185228</v>
      </c>
      <c r="F616" s="2">
        <f t="shared" si="46"/>
        <v>4.0084490740747158E-3</v>
      </c>
      <c r="G616" s="8">
        <v>2.08</v>
      </c>
      <c r="H616" s="7">
        <f t="shared" si="49"/>
        <v>346</v>
      </c>
      <c r="I616" s="8">
        <f>Tabla3[[#This Row],[Tiempo subida (seg)]]/60</f>
        <v>5.7666666666666666</v>
      </c>
    </row>
    <row r="617" spans="1:9" x14ac:dyDescent="0.3">
      <c r="A617" s="24">
        <v>615</v>
      </c>
      <c r="B617" s="26">
        <f t="shared" si="50"/>
        <v>0.31866296296296276</v>
      </c>
      <c r="C617">
        <v>21.4</v>
      </c>
      <c r="D617" s="3">
        <f t="shared" si="47"/>
        <v>0.35666666666666663</v>
      </c>
      <c r="E617" s="2">
        <f t="shared" si="48"/>
        <v>0.32244270833333377</v>
      </c>
      <c r="F617" s="2">
        <f t="shared" si="46"/>
        <v>3.7797453703710127E-3</v>
      </c>
      <c r="G617" s="8">
        <v>1.64</v>
      </c>
      <c r="H617" s="7">
        <f t="shared" si="49"/>
        <v>327</v>
      </c>
      <c r="I617" s="8">
        <f>Tabla3[[#This Row],[Tiempo subida (seg)]]/60</f>
        <v>5.45</v>
      </c>
    </row>
    <row r="618" spans="1:9" x14ac:dyDescent="0.3">
      <c r="A618" s="24">
        <v>616</v>
      </c>
      <c r="B618" s="26">
        <f t="shared" si="50"/>
        <v>0.3187228009259257</v>
      </c>
      <c r="C618">
        <v>5.17</v>
      </c>
      <c r="D618" s="3">
        <f t="shared" si="47"/>
        <v>8.6166666666666669E-2</v>
      </c>
      <c r="E618" s="2">
        <f t="shared" si="48"/>
        <v>0.3224686342592597</v>
      </c>
      <c r="F618" s="2">
        <f t="shared" si="46"/>
        <v>3.7458333333340033E-3</v>
      </c>
      <c r="G618" s="8">
        <v>2.2400000000000002</v>
      </c>
      <c r="H618" s="7">
        <f t="shared" si="49"/>
        <v>324</v>
      </c>
      <c r="I618" s="8">
        <f>Tabla3[[#This Row],[Tiempo subida (seg)]]/60</f>
        <v>5.4</v>
      </c>
    </row>
    <row r="619" spans="1:9" x14ac:dyDescent="0.3">
      <c r="A619" s="24">
        <v>617</v>
      </c>
      <c r="B619" s="26">
        <f t="shared" si="50"/>
        <v>0.31876435185185165</v>
      </c>
      <c r="C619">
        <v>3.59</v>
      </c>
      <c r="D619" s="3">
        <f t="shared" si="47"/>
        <v>5.9833333333333329E-2</v>
      </c>
      <c r="E619" s="2">
        <f t="shared" si="48"/>
        <v>0.32248784722222268</v>
      </c>
      <c r="F619" s="2">
        <f t="shared" si="46"/>
        <v>3.7234953703710327E-3</v>
      </c>
      <c r="G619" s="8">
        <v>1.66</v>
      </c>
      <c r="H619" s="7">
        <f t="shared" si="49"/>
        <v>322</v>
      </c>
      <c r="I619" s="8">
        <f>Tabla3[[#This Row],[Tiempo subida (seg)]]/60</f>
        <v>5.3666666666666663</v>
      </c>
    </row>
    <row r="620" spans="1:9" x14ac:dyDescent="0.3">
      <c r="A620" s="24">
        <v>618</v>
      </c>
      <c r="B620" s="26">
        <f t="shared" si="50"/>
        <v>0.3189074074074072</v>
      </c>
      <c r="C620">
        <v>12.36</v>
      </c>
      <c r="D620" s="3">
        <f t="shared" si="47"/>
        <v>0.20599999999999999</v>
      </c>
      <c r="E620" s="2">
        <f t="shared" si="48"/>
        <v>0.32251109953703749</v>
      </c>
      <c r="F620" s="2">
        <f t="shared" si="46"/>
        <v>3.6036921296302982E-3</v>
      </c>
      <c r="G620" s="8">
        <v>2.0089999999999999</v>
      </c>
      <c r="H620" s="7">
        <f t="shared" si="49"/>
        <v>311</v>
      </c>
      <c r="I620" s="8">
        <f>Tabla3[[#This Row],[Tiempo subida (seg)]]/60</f>
        <v>5.1833333333333336</v>
      </c>
    </row>
    <row r="621" spans="1:9" x14ac:dyDescent="0.3">
      <c r="A621" s="24">
        <v>619</v>
      </c>
      <c r="B621" s="26">
        <f t="shared" si="50"/>
        <v>0.31895092592592572</v>
      </c>
      <c r="C621">
        <v>3.76</v>
      </c>
      <c r="D621" s="3">
        <f t="shared" si="47"/>
        <v>6.2666666666666662E-2</v>
      </c>
      <c r="E621" s="2">
        <f t="shared" si="48"/>
        <v>0.32253714120370414</v>
      </c>
      <c r="F621" s="2">
        <f t="shared" si="46"/>
        <v>3.5862152777784151E-3</v>
      </c>
      <c r="G621" s="8">
        <v>2.25</v>
      </c>
      <c r="H621" s="7">
        <f t="shared" si="49"/>
        <v>310</v>
      </c>
      <c r="I621" s="8">
        <f>Tabla3[[#This Row],[Tiempo subida (seg)]]/60</f>
        <v>5.166666666666667</v>
      </c>
    </row>
    <row r="622" spans="1:9" x14ac:dyDescent="0.3">
      <c r="A622" s="24">
        <v>620</v>
      </c>
      <c r="B622" s="26">
        <f t="shared" si="50"/>
        <v>0.31897037037037018</v>
      </c>
      <c r="C622">
        <v>1.68</v>
      </c>
      <c r="D622" s="3">
        <f t="shared" si="47"/>
        <v>2.8000000000000001E-2</v>
      </c>
      <c r="E622" s="2">
        <f t="shared" si="48"/>
        <v>0.32256283564814858</v>
      </c>
      <c r="F622" s="2">
        <f t="shared" si="46"/>
        <v>3.5924652777784005E-3</v>
      </c>
      <c r="G622" s="8">
        <v>2.2200000000000002</v>
      </c>
      <c r="H622" s="7">
        <f t="shared" si="49"/>
        <v>310</v>
      </c>
      <c r="I622" s="8">
        <f>Tabla3[[#This Row],[Tiempo subida (seg)]]/60</f>
        <v>5.166666666666667</v>
      </c>
    </row>
    <row r="623" spans="1:9" x14ac:dyDescent="0.3">
      <c r="A623" s="24">
        <v>621</v>
      </c>
      <c r="B623" s="26">
        <f t="shared" si="50"/>
        <v>0.31905104166666648</v>
      </c>
      <c r="C623">
        <v>6.97</v>
      </c>
      <c r="D623" s="3">
        <f t="shared" si="47"/>
        <v>0.11616666666666667</v>
      </c>
      <c r="E623" s="2">
        <f t="shared" si="48"/>
        <v>0.32259038194444489</v>
      </c>
      <c r="F623" s="2">
        <f t="shared" si="46"/>
        <v>3.5393402777784133E-3</v>
      </c>
      <c r="G623" s="8">
        <v>2.38</v>
      </c>
      <c r="H623" s="7">
        <f t="shared" si="49"/>
        <v>306</v>
      </c>
      <c r="I623" s="8">
        <f>Tabla3[[#This Row],[Tiempo subida (seg)]]/60</f>
        <v>5.0999999999999996</v>
      </c>
    </row>
    <row r="624" spans="1:9" x14ac:dyDescent="0.3">
      <c r="A624" s="24">
        <v>622</v>
      </c>
      <c r="B624" s="26">
        <f t="shared" si="50"/>
        <v>0.31906041666666646</v>
      </c>
      <c r="C624">
        <v>0.81</v>
      </c>
      <c r="D624" s="3">
        <f t="shared" si="47"/>
        <v>1.3500000000000002E-2</v>
      </c>
      <c r="E624" s="2">
        <f t="shared" si="48"/>
        <v>0.32260785879629672</v>
      </c>
      <c r="F624" s="2">
        <f t="shared" si="46"/>
        <v>3.5474421296302627E-3</v>
      </c>
      <c r="G624" s="8">
        <v>1.51</v>
      </c>
      <c r="H624" s="7">
        <f t="shared" si="49"/>
        <v>306</v>
      </c>
      <c r="I624" s="8">
        <f>Tabla3[[#This Row],[Tiempo subida (seg)]]/60</f>
        <v>5.0999999999999996</v>
      </c>
    </row>
    <row r="625" spans="1:9" x14ac:dyDescent="0.3">
      <c r="A625" s="24">
        <v>623</v>
      </c>
      <c r="B625" s="26">
        <f t="shared" si="50"/>
        <v>0.31906898148148127</v>
      </c>
      <c r="C625">
        <v>0.74</v>
      </c>
      <c r="D625" s="3">
        <f t="shared" si="47"/>
        <v>1.2333333333333333E-2</v>
      </c>
      <c r="E625" s="2">
        <f t="shared" si="48"/>
        <v>0.32263112268518562</v>
      </c>
      <c r="F625" s="2">
        <f t="shared" si="46"/>
        <v>3.5621412037043498E-3</v>
      </c>
      <c r="G625" s="8">
        <v>2.0099999999999998</v>
      </c>
      <c r="H625" s="7">
        <f t="shared" si="49"/>
        <v>308</v>
      </c>
      <c r="I625" s="8">
        <f>Tabla3[[#This Row],[Tiempo subida (seg)]]/60</f>
        <v>5.1333333333333337</v>
      </c>
    </row>
    <row r="626" spans="1:9" x14ac:dyDescent="0.3">
      <c r="A626" s="24">
        <v>624</v>
      </c>
      <c r="B626" s="26">
        <f t="shared" si="50"/>
        <v>0.31907627314814796</v>
      </c>
      <c r="C626">
        <v>0.63</v>
      </c>
      <c r="D626" s="3">
        <f t="shared" si="47"/>
        <v>1.0500000000000001E-2</v>
      </c>
      <c r="E626" s="2">
        <f t="shared" si="48"/>
        <v>0.32265415509259304</v>
      </c>
      <c r="F626" s="2">
        <f t="shared" si="46"/>
        <v>3.5778819444450827E-3</v>
      </c>
      <c r="G626" s="8">
        <v>1.99</v>
      </c>
      <c r="H626" s="7">
        <f t="shared" si="49"/>
        <v>309</v>
      </c>
      <c r="I626" s="8">
        <f>Tabla3[[#This Row],[Tiempo subida (seg)]]/60</f>
        <v>5.15</v>
      </c>
    </row>
    <row r="627" spans="1:9" x14ac:dyDescent="0.3">
      <c r="A627" s="24">
        <v>625</v>
      </c>
      <c r="B627" s="26">
        <f t="shared" si="50"/>
        <v>0.31915555555555536</v>
      </c>
      <c r="C627">
        <v>6.85</v>
      </c>
      <c r="D627" s="3">
        <f t="shared" si="47"/>
        <v>0.11416666666666667</v>
      </c>
      <c r="E627" s="2">
        <f t="shared" si="48"/>
        <v>0.32268054398148194</v>
      </c>
      <c r="F627" s="2">
        <f t="shared" si="46"/>
        <v>3.5249884259265785E-3</v>
      </c>
      <c r="G627" s="8">
        <v>2.2799999999999998</v>
      </c>
      <c r="H627" s="7">
        <f t="shared" si="49"/>
        <v>305</v>
      </c>
      <c r="I627" s="8">
        <f>Tabla3[[#This Row],[Tiempo subida (seg)]]/60</f>
        <v>5.083333333333333</v>
      </c>
    </row>
    <row r="628" spans="1:9" x14ac:dyDescent="0.3">
      <c r="A628" s="24">
        <v>626</v>
      </c>
      <c r="B628" s="26">
        <f t="shared" si="50"/>
        <v>0.31917303240740719</v>
      </c>
      <c r="C628">
        <v>1.51</v>
      </c>
      <c r="D628" s="3">
        <f t="shared" si="47"/>
        <v>2.5166666666666667E-2</v>
      </c>
      <c r="E628" s="2">
        <f t="shared" si="48"/>
        <v>0.32271179398148192</v>
      </c>
      <c r="F628" s="2">
        <f t="shared" si="46"/>
        <v>3.5387615740747336E-3</v>
      </c>
      <c r="G628" s="8">
        <v>2.7</v>
      </c>
      <c r="H628" s="7">
        <f t="shared" si="49"/>
        <v>306</v>
      </c>
      <c r="I628" s="8">
        <f>Tabla3[[#This Row],[Tiempo subida (seg)]]/60</f>
        <v>5.0999999999999996</v>
      </c>
    </row>
    <row r="629" spans="1:9" x14ac:dyDescent="0.3">
      <c r="A629" s="24">
        <v>627</v>
      </c>
      <c r="B629" s="26">
        <f t="shared" si="50"/>
        <v>0.31920509259259239</v>
      </c>
      <c r="C629">
        <v>2.77</v>
      </c>
      <c r="D629" s="3">
        <f t="shared" si="47"/>
        <v>4.6166666666666668E-2</v>
      </c>
      <c r="E629" s="2">
        <f t="shared" si="48"/>
        <v>0.32273274305555599</v>
      </c>
      <c r="F629" s="2">
        <f t="shared" si="46"/>
        <v>3.5276504629636052E-3</v>
      </c>
      <c r="G629" s="8">
        <v>1.81</v>
      </c>
      <c r="H629" s="7">
        <f t="shared" si="49"/>
        <v>305</v>
      </c>
      <c r="I629" s="8">
        <f>Tabla3[[#This Row],[Tiempo subida (seg)]]/60</f>
        <v>5.083333333333333</v>
      </c>
    </row>
    <row r="630" spans="1:9" x14ac:dyDescent="0.3">
      <c r="A630" s="24">
        <v>628</v>
      </c>
      <c r="B630" s="26">
        <f t="shared" si="50"/>
        <v>0.31922222222222202</v>
      </c>
      <c r="C630">
        <v>1.48</v>
      </c>
      <c r="D630" s="3">
        <f t="shared" si="47"/>
        <v>2.4666666666666667E-2</v>
      </c>
      <c r="E630" s="2">
        <f t="shared" si="48"/>
        <v>0.32275253472222265</v>
      </c>
      <c r="F630" s="2">
        <f t="shared" si="46"/>
        <v>3.5303125000006319E-3</v>
      </c>
      <c r="G630" s="8">
        <v>1.71</v>
      </c>
      <c r="H630" s="7">
        <f t="shared" si="49"/>
        <v>305</v>
      </c>
      <c r="I630" s="8">
        <f>Tabla3[[#This Row],[Tiempo subida (seg)]]/60</f>
        <v>5.083333333333333</v>
      </c>
    </row>
    <row r="631" spans="1:9" x14ac:dyDescent="0.3">
      <c r="A631" s="24">
        <v>629</v>
      </c>
      <c r="B631" s="26">
        <f t="shared" si="50"/>
        <v>0.31926608796296274</v>
      </c>
      <c r="C631">
        <v>3.79</v>
      </c>
      <c r="D631" s="3">
        <f t="shared" si="47"/>
        <v>6.3166666666666663E-2</v>
      </c>
      <c r="E631" s="2">
        <f t="shared" si="48"/>
        <v>0.32277209490740782</v>
      </c>
      <c r="F631" s="2">
        <f t="shared" si="46"/>
        <v>3.5060069444450837E-3</v>
      </c>
      <c r="G631" s="8">
        <v>1.69</v>
      </c>
      <c r="H631" s="7">
        <f t="shared" si="49"/>
        <v>303</v>
      </c>
      <c r="I631" s="8">
        <f>Tabla3[[#This Row],[Tiempo subida (seg)]]/60</f>
        <v>5.05</v>
      </c>
    </row>
    <row r="632" spans="1:9" x14ac:dyDescent="0.3">
      <c r="A632" s="24">
        <v>630</v>
      </c>
      <c r="B632" s="26">
        <f t="shared" si="50"/>
        <v>0.31928842592592571</v>
      </c>
      <c r="C632">
        <v>1.93</v>
      </c>
      <c r="D632" s="3">
        <f t="shared" si="47"/>
        <v>3.2166666666666663E-2</v>
      </c>
      <c r="E632" s="2">
        <f t="shared" si="48"/>
        <v>0.32279350694444486</v>
      </c>
      <c r="F632" s="2">
        <f t="shared" si="46"/>
        <v>3.5050810185191517E-3</v>
      </c>
      <c r="G632" s="8">
        <v>1.85</v>
      </c>
      <c r="H632" s="7">
        <f t="shared" si="49"/>
        <v>303</v>
      </c>
      <c r="I632" s="8">
        <f>Tabla3[[#This Row],[Tiempo subida (seg)]]/60</f>
        <v>5.05</v>
      </c>
    </row>
    <row r="633" spans="1:9" x14ac:dyDescent="0.3">
      <c r="A633" s="24">
        <v>631</v>
      </c>
      <c r="B633" s="26">
        <f t="shared" si="50"/>
        <v>0.31931168981481461</v>
      </c>
      <c r="C633">
        <v>2.0099999999999998</v>
      </c>
      <c r="D633" s="3">
        <f t="shared" si="47"/>
        <v>3.3499999999999995E-2</v>
      </c>
      <c r="E633" s="2">
        <f t="shared" si="48"/>
        <v>0.32281248842592636</v>
      </c>
      <c r="F633" s="2">
        <f t="shared" si="46"/>
        <v>3.500798611111744E-3</v>
      </c>
      <c r="G633" s="8">
        <v>1.64</v>
      </c>
      <c r="H633" s="7">
        <f t="shared" si="49"/>
        <v>302</v>
      </c>
      <c r="I633" s="8">
        <f>Tabla3[[#This Row],[Tiempo subida (seg)]]/60</f>
        <v>5.0333333333333332</v>
      </c>
    </row>
    <row r="634" spans="1:9" x14ac:dyDescent="0.3">
      <c r="A634" s="24">
        <v>632</v>
      </c>
      <c r="B634" s="26">
        <f t="shared" si="50"/>
        <v>0.31931550925925906</v>
      </c>
      <c r="C634">
        <v>0.33</v>
      </c>
      <c r="D634" s="3">
        <f t="shared" si="47"/>
        <v>5.5000000000000005E-3</v>
      </c>
      <c r="E634" s="2">
        <f t="shared" si="48"/>
        <v>0.32285288194444489</v>
      </c>
      <c r="F634" s="2">
        <f t="shared" si="46"/>
        <v>3.5373726851858356E-3</v>
      </c>
      <c r="G634" s="8">
        <v>3.49</v>
      </c>
      <c r="H634" s="7">
        <f t="shared" si="49"/>
        <v>306</v>
      </c>
      <c r="I634" s="8">
        <f>Tabla3[[#This Row],[Tiempo subida (seg)]]/60</f>
        <v>5.0999999999999996</v>
      </c>
    </row>
    <row r="635" spans="1:9" x14ac:dyDescent="0.3">
      <c r="A635" s="24">
        <v>633</v>
      </c>
      <c r="B635" s="26">
        <f t="shared" si="50"/>
        <v>0.31932233796296278</v>
      </c>
      <c r="C635">
        <v>0.59</v>
      </c>
      <c r="D635" s="3">
        <f t="shared" si="47"/>
        <v>9.8333333333333328E-3</v>
      </c>
      <c r="E635" s="2">
        <f t="shared" si="48"/>
        <v>0.3228716319444449</v>
      </c>
      <c r="F635" s="2">
        <f t="shared" si="46"/>
        <v>3.5492939814821267E-3</v>
      </c>
      <c r="G635" s="8">
        <v>1.62</v>
      </c>
      <c r="H635" s="7">
        <f t="shared" si="49"/>
        <v>307</v>
      </c>
      <c r="I635" s="8">
        <f>Tabla3[[#This Row],[Tiempo subida (seg)]]/60</f>
        <v>5.1166666666666663</v>
      </c>
    </row>
    <row r="636" spans="1:9" x14ac:dyDescent="0.3">
      <c r="A636" s="24">
        <v>634</v>
      </c>
      <c r="B636" s="26">
        <f t="shared" si="50"/>
        <v>0.31953796296296277</v>
      </c>
      <c r="C636">
        <v>18.63</v>
      </c>
      <c r="D636" s="3">
        <f t="shared" si="47"/>
        <v>0.3105</v>
      </c>
      <c r="E636" s="2">
        <f t="shared" si="48"/>
        <v>0.32290056712963011</v>
      </c>
      <c r="F636" s="2">
        <f t="shared" si="46"/>
        <v>3.3626041666673379E-3</v>
      </c>
      <c r="G636" s="8">
        <v>2.5</v>
      </c>
      <c r="H636" s="7">
        <f t="shared" si="49"/>
        <v>291</v>
      </c>
      <c r="I636" s="8">
        <f>Tabla3[[#This Row],[Tiempo subida (seg)]]/60</f>
        <v>4.8499999999999996</v>
      </c>
    </row>
    <row r="637" spans="1:9" x14ac:dyDescent="0.3">
      <c r="A637" s="24">
        <v>635</v>
      </c>
      <c r="B637" s="26">
        <f t="shared" si="50"/>
        <v>0.31955289351851834</v>
      </c>
      <c r="C637">
        <v>1.29</v>
      </c>
      <c r="D637" s="3">
        <f t="shared" si="47"/>
        <v>2.1500000000000002E-2</v>
      </c>
      <c r="E637" s="2">
        <f t="shared" si="48"/>
        <v>0.32292059027777825</v>
      </c>
      <c r="F637" s="2">
        <f t="shared" si="46"/>
        <v>3.3676967592599083E-3</v>
      </c>
      <c r="G637" s="8">
        <v>1.73</v>
      </c>
      <c r="H637" s="7">
        <f t="shared" si="49"/>
        <v>291</v>
      </c>
      <c r="I637" s="8">
        <f>Tabla3[[#This Row],[Tiempo subida (seg)]]/60</f>
        <v>4.8499999999999996</v>
      </c>
    </row>
    <row r="638" spans="1:9" x14ac:dyDescent="0.3">
      <c r="A638" s="24">
        <v>636</v>
      </c>
      <c r="B638" s="26">
        <f t="shared" si="50"/>
        <v>0.31958194444444427</v>
      </c>
      <c r="C638">
        <v>2.5099999999999998</v>
      </c>
      <c r="D638" s="3">
        <f t="shared" si="47"/>
        <v>4.1833333333333327E-2</v>
      </c>
      <c r="E638" s="2">
        <f t="shared" si="48"/>
        <v>0.32294003472222271</v>
      </c>
      <c r="F638" s="2">
        <f t="shared" si="46"/>
        <v>3.3580902777784472E-3</v>
      </c>
      <c r="G638" s="8">
        <v>1.68</v>
      </c>
      <c r="H638" s="7">
        <f t="shared" si="49"/>
        <v>290</v>
      </c>
      <c r="I638" s="8">
        <f>Tabla3[[#This Row],[Tiempo subida (seg)]]/60</f>
        <v>4.833333333333333</v>
      </c>
    </row>
    <row r="639" spans="1:9" x14ac:dyDescent="0.3">
      <c r="A639" s="24">
        <v>637</v>
      </c>
      <c r="B639" s="26">
        <f t="shared" si="50"/>
        <v>0.31959571759259242</v>
      </c>
      <c r="C639">
        <v>1.19</v>
      </c>
      <c r="D639" s="3">
        <f t="shared" si="47"/>
        <v>1.9833333333333331E-2</v>
      </c>
      <c r="E639" s="2">
        <f t="shared" si="48"/>
        <v>0.32296121527777827</v>
      </c>
      <c r="F639" s="2">
        <f t="shared" si="46"/>
        <v>3.3654976851858476E-3</v>
      </c>
      <c r="G639" s="8">
        <v>1.83</v>
      </c>
      <c r="H639" s="7">
        <f t="shared" si="49"/>
        <v>291</v>
      </c>
      <c r="I639" s="8">
        <f>Tabla3[[#This Row],[Tiempo subida (seg)]]/60</f>
        <v>4.8499999999999996</v>
      </c>
    </row>
    <row r="640" spans="1:9" x14ac:dyDescent="0.3">
      <c r="A640" s="24">
        <v>638</v>
      </c>
      <c r="B640" s="26">
        <f t="shared" si="50"/>
        <v>0.31966099537037018</v>
      </c>
      <c r="C640">
        <v>5.64</v>
      </c>
      <c r="D640" s="3">
        <f t="shared" si="47"/>
        <v>9.4E-2</v>
      </c>
      <c r="E640" s="2">
        <f t="shared" si="48"/>
        <v>0.32299396990740792</v>
      </c>
      <c r="F640" s="2">
        <f t="shared" si="46"/>
        <v>3.3329745370377362E-3</v>
      </c>
      <c r="G640" s="8">
        <v>2.83</v>
      </c>
      <c r="H640" s="7">
        <f t="shared" si="49"/>
        <v>288</v>
      </c>
      <c r="I640" s="8">
        <f>Tabla3[[#This Row],[Tiempo subida (seg)]]/60</f>
        <v>4.8</v>
      </c>
    </row>
    <row r="641" spans="1:9" x14ac:dyDescent="0.3">
      <c r="A641" s="24">
        <v>639</v>
      </c>
      <c r="B641" s="26">
        <f t="shared" si="50"/>
        <v>0.3196741898148146</v>
      </c>
      <c r="C641">
        <v>1.1399999999999999</v>
      </c>
      <c r="D641" s="3">
        <f t="shared" si="47"/>
        <v>1.9E-2</v>
      </c>
      <c r="E641" s="2">
        <f t="shared" si="48"/>
        <v>0.32302232638888939</v>
      </c>
      <c r="F641" s="2">
        <f t="shared" si="46"/>
        <v>3.3481365740747893E-3</v>
      </c>
      <c r="G641" s="8">
        <v>2.4500000000000002</v>
      </c>
      <c r="H641" s="7">
        <f t="shared" si="49"/>
        <v>289</v>
      </c>
      <c r="I641" s="8">
        <f>Tabla3[[#This Row],[Tiempo subida (seg)]]/60</f>
        <v>4.8166666666666664</v>
      </c>
    </row>
    <row r="642" spans="1:9" x14ac:dyDescent="0.3">
      <c r="A642" s="24">
        <v>640</v>
      </c>
      <c r="B642" s="26">
        <f t="shared" si="50"/>
        <v>0.31969571759259235</v>
      </c>
      <c r="C642">
        <v>1.86</v>
      </c>
      <c r="D642" s="3">
        <f t="shared" si="47"/>
        <v>3.1000000000000003E-2</v>
      </c>
      <c r="E642" s="2">
        <f t="shared" si="48"/>
        <v>0.32304790509259307</v>
      </c>
      <c r="F642" s="2">
        <f t="shared" si="46"/>
        <v>3.352187500000714E-3</v>
      </c>
      <c r="G642" s="8">
        <v>2.21</v>
      </c>
      <c r="H642" s="7">
        <f t="shared" si="49"/>
        <v>290</v>
      </c>
      <c r="I642" s="8">
        <f>Tabla3[[#This Row],[Tiempo subida (seg)]]/60</f>
        <v>4.833333333333333</v>
      </c>
    </row>
    <row r="643" spans="1:9" x14ac:dyDescent="0.3">
      <c r="A643" s="24">
        <v>641</v>
      </c>
      <c r="B643" s="26">
        <f t="shared" si="50"/>
        <v>0.31982025462962937</v>
      </c>
      <c r="C643">
        <v>10.76</v>
      </c>
      <c r="D643" s="3">
        <f t="shared" si="47"/>
        <v>0.17933333333333332</v>
      </c>
      <c r="E643" s="2">
        <f t="shared" si="48"/>
        <v>0.32307059027777824</v>
      </c>
      <c r="F643" s="2">
        <f t="shared" ref="F643:F706" si="51">E643-B643</f>
        <v>3.250335648148861E-3</v>
      </c>
      <c r="G643" s="8">
        <v>1.96</v>
      </c>
      <c r="H643" s="7">
        <f t="shared" si="49"/>
        <v>281</v>
      </c>
      <c r="I643" s="8">
        <f>Tabla3[[#This Row],[Tiempo subida (seg)]]/60</f>
        <v>4.6833333333333336</v>
      </c>
    </row>
    <row r="644" spans="1:9" x14ac:dyDescent="0.3">
      <c r="A644" s="24">
        <v>642</v>
      </c>
      <c r="B644" s="26">
        <f t="shared" si="50"/>
        <v>0.32016724537037011</v>
      </c>
      <c r="C644">
        <v>29.98</v>
      </c>
      <c r="D644" s="3">
        <f t="shared" ref="D644:D707" si="52">C644/60</f>
        <v>0.49966666666666665</v>
      </c>
      <c r="E644" s="2">
        <f t="shared" ref="E644:E707" si="53">E643+G644/86400</f>
        <v>0.32309084490740786</v>
      </c>
      <c r="F644" s="2">
        <f t="shared" si="51"/>
        <v>2.9235995370377466E-3</v>
      </c>
      <c r="G644" s="8">
        <v>1.75</v>
      </c>
      <c r="H644" s="7">
        <f t="shared" ref="H644:H707" si="54">60*MINUTE(F644)+SECOND(F644)</f>
        <v>253</v>
      </c>
      <c r="I644" s="8">
        <f>Tabla3[[#This Row],[Tiempo subida (seg)]]/60</f>
        <v>4.2166666666666668</v>
      </c>
    </row>
    <row r="645" spans="1:9" x14ac:dyDescent="0.3">
      <c r="A645" s="24">
        <v>643</v>
      </c>
      <c r="B645" s="26">
        <f t="shared" si="50"/>
        <v>0.3201745370370368</v>
      </c>
      <c r="C645">
        <v>0.63</v>
      </c>
      <c r="D645" s="3">
        <f t="shared" si="52"/>
        <v>1.0500000000000001E-2</v>
      </c>
      <c r="E645" s="2">
        <f t="shared" si="53"/>
        <v>0.32310994212963007</v>
      </c>
      <c r="F645" s="2">
        <f t="shared" si="51"/>
        <v>2.9354050925932684E-3</v>
      </c>
      <c r="G645" s="8">
        <v>1.65</v>
      </c>
      <c r="H645" s="7">
        <f t="shared" si="54"/>
        <v>254</v>
      </c>
      <c r="I645" s="8">
        <f>Tabla3[[#This Row],[Tiempo subida (seg)]]/60</f>
        <v>4.2333333333333334</v>
      </c>
    </row>
    <row r="646" spans="1:9" x14ac:dyDescent="0.3">
      <c r="A646" s="24">
        <v>644</v>
      </c>
      <c r="B646" s="26">
        <f t="shared" si="50"/>
        <v>0.3202788194444442</v>
      </c>
      <c r="C646">
        <v>9.01</v>
      </c>
      <c r="D646" s="3">
        <f t="shared" si="52"/>
        <v>0.15016666666666667</v>
      </c>
      <c r="E646" s="2">
        <f t="shared" si="53"/>
        <v>0.32313459490740787</v>
      </c>
      <c r="F646" s="2">
        <f t="shared" si="51"/>
        <v>2.8557754629636722E-3</v>
      </c>
      <c r="G646" s="8">
        <v>2.13</v>
      </c>
      <c r="H646" s="7">
        <f t="shared" si="54"/>
        <v>247</v>
      </c>
      <c r="I646" s="8">
        <f>Tabla3[[#This Row],[Tiempo subida (seg)]]/60</f>
        <v>4.1166666666666663</v>
      </c>
    </row>
    <row r="647" spans="1:9" x14ac:dyDescent="0.3">
      <c r="A647" s="24">
        <v>645</v>
      </c>
      <c r="B647" s="26">
        <f t="shared" si="50"/>
        <v>0.3202858796296294</v>
      </c>
      <c r="C647">
        <v>0.61</v>
      </c>
      <c r="D647" s="3">
        <f t="shared" si="52"/>
        <v>1.0166666666666666E-2</v>
      </c>
      <c r="E647" s="2">
        <f t="shared" si="53"/>
        <v>0.32315716435185232</v>
      </c>
      <c r="F647" s="2">
        <f t="shared" si="51"/>
        <v>2.8712847222229221E-3</v>
      </c>
      <c r="G647" s="8">
        <v>1.95</v>
      </c>
      <c r="H647" s="7">
        <f t="shared" si="54"/>
        <v>248</v>
      </c>
      <c r="I647" s="8">
        <f>Tabla3[[#This Row],[Tiempo subida (seg)]]/60</f>
        <v>4.1333333333333337</v>
      </c>
    </row>
    <row r="648" spans="1:9" x14ac:dyDescent="0.3">
      <c r="A648" s="24">
        <v>646</v>
      </c>
      <c r="B648" s="26">
        <f t="shared" si="50"/>
        <v>0.32028946759259236</v>
      </c>
      <c r="C648">
        <v>0.31</v>
      </c>
      <c r="D648" s="3">
        <f t="shared" si="52"/>
        <v>5.1666666666666666E-3</v>
      </c>
      <c r="E648" s="2">
        <f t="shared" si="53"/>
        <v>0.32318447916666715</v>
      </c>
      <c r="F648" s="2">
        <f t="shared" si="51"/>
        <v>2.8950115740747906E-3</v>
      </c>
      <c r="G648" s="8">
        <v>2.36</v>
      </c>
      <c r="H648" s="7">
        <f t="shared" si="54"/>
        <v>250</v>
      </c>
      <c r="I648" s="8">
        <f>Tabla3[[#This Row],[Tiempo subida (seg)]]/60</f>
        <v>4.166666666666667</v>
      </c>
    </row>
    <row r="649" spans="1:9" x14ac:dyDescent="0.3">
      <c r="A649" s="24">
        <v>647</v>
      </c>
      <c r="B649" s="26">
        <f t="shared" si="50"/>
        <v>0.32029826388888866</v>
      </c>
      <c r="C649">
        <v>0.76</v>
      </c>
      <c r="D649" s="3">
        <f t="shared" si="52"/>
        <v>1.2666666666666666E-2</v>
      </c>
      <c r="E649" s="2">
        <f t="shared" si="53"/>
        <v>0.32320346064814864</v>
      </c>
      <c r="F649" s="2">
        <f t="shared" si="51"/>
        <v>2.905196759259987E-3</v>
      </c>
      <c r="G649" s="8">
        <v>1.64</v>
      </c>
      <c r="H649" s="7">
        <f t="shared" si="54"/>
        <v>251</v>
      </c>
      <c r="I649" s="8">
        <f>Tabla3[[#This Row],[Tiempo subida (seg)]]/60</f>
        <v>4.1833333333333336</v>
      </c>
    </row>
    <row r="650" spans="1:9" x14ac:dyDescent="0.3">
      <c r="A650" s="24">
        <v>648</v>
      </c>
      <c r="B650" s="26">
        <f t="shared" si="50"/>
        <v>0.32030416666666645</v>
      </c>
      <c r="C650">
        <v>0.51</v>
      </c>
      <c r="D650" s="3">
        <f t="shared" si="52"/>
        <v>8.5000000000000006E-3</v>
      </c>
      <c r="E650" s="2">
        <f t="shared" si="53"/>
        <v>0.32322637731481529</v>
      </c>
      <c r="F650" s="2">
        <f t="shared" si="51"/>
        <v>2.9222106481488486E-3</v>
      </c>
      <c r="G650" s="8">
        <v>1.98</v>
      </c>
      <c r="H650" s="7">
        <f t="shared" si="54"/>
        <v>252</v>
      </c>
      <c r="I650" s="8">
        <f>Tabla3[[#This Row],[Tiempo subida (seg)]]/60</f>
        <v>4.2</v>
      </c>
    </row>
    <row r="651" spans="1:9" x14ac:dyDescent="0.3">
      <c r="A651" s="24">
        <v>649</v>
      </c>
      <c r="B651" s="26">
        <f t="shared" si="50"/>
        <v>0.32030891203703682</v>
      </c>
      <c r="C651">
        <v>0.41</v>
      </c>
      <c r="D651" s="3">
        <f t="shared" si="52"/>
        <v>6.8333333333333328E-3</v>
      </c>
      <c r="E651" s="2">
        <f t="shared" si="53"/>
        <v>0.32325820601851901</v>
      </c>
      <c r="F651" s="2">
        <f t="shared" si="51"/>
        <v>2.9492939814821928E-3</v>
      </c>
      <c r="G651" s="8">
        <v>2.75</v>
      </c>
      <c r="H651" s="7">
        <f t="shared" si="54"/>
        <v>255</v>
      </c>
      <c r="I651" s="8">
        <f>Tabla3[[#This Row],[Tiempo subida (seg)]]/60</f>
        <v>4.25</v>
      </c>
    </row>
    <row r="652" spans="1:9" x14ac:dyDescent="0.3">
      <c r="A652" s="24">
        <v>650</v>
      </c>
      <c r="B652" s="26">
        <f t="shared" si="50"/>
        <v>0.32031886574074053</v>
      </c>
      <c r="C652">
        <v>0.86</v>
      </c>
      <c r="D652" s="3">
        <f t="shared" si="52"/>
        <v>1.4333333333333333E-2</v>
      </c>
      <c r="E652" s="2">
        <f t="shared" si="53"/>
        <v>0.32328320601851901</v>
      </c>
      <c r="F652" s="2">
        <f t="shared" si="51"/>
        <v>2.9643402777784766E-3</v>
      </c>
      <c r="G652" s="8">
        <v>2.16</v>
      </c>
      <c r="H652" s="7">
        <f t="shared" si="54"/>
        <v>256</v>
      </c>
      <c r="I652" s="8">
        <f>Tabla3[[#This Row],[Tiempo subida (seg)]]/60</f>
        <v>4.2666666666666666</v>
      </c>
    </row>
    <row r="653" spans="1:9" x14ac:dyDescent="0.3">
      <c r="A653" s="24">
        <v>651</v>
      </c>
      <c r="B653" s="26">
        <f t="shared" si="50"/>
        <v>0.32033784722222203</v>
      </c>
      <c r="C653">
        <v>1.64</v>
      </c>
      <c r="D653" s="3">
        <f t="shared" si="52"/>
        <v>2.7333333333333331E-2</v>
      </c>
      <c r="E653" s="2">
        <f t="shared" si="53"/>
        <v>0.32330230324074122</v>
      </c>
      <c r="F653" s="2">
        <f t="shared" si="51"/>
        <v>2.9644560185191904E-3</v>
      </c>
      <c r="G653" s="8">
        <v>1.65</v>
      </c>
      <c r="H653" s="7">
        <f t="shared" si="54"/>
        <v>256</v>
      </c>
      <c r="I653" s="8">
        <f>Tabla3[[#This Row],[Tiempo subida (seg)]]/60</f>
        <v>4.2666666666666666</v>
      </c>
    </row>
    <row r="654" spans="1:9" x14ac:dyDescent="0.3">
      <c r="A654" s="24">
        <v>652</v>
      </c>
      <c r="B654" s="26">
        <f t="shared" si="50"/>
        <v>0.32035266203703683</v>
      </c>
      <c r="C654">
        <v>1.28</v>
      </c>
      <c r="D654" s="3">
        <f t="shared" si="52"/>
        <v>2.1333333333333333E-2</v>
      </c>
      <c r="E654" s="2">
        <f t="shared" si="53"/>
        <v>0.32332267361111161</v>
      </c>
      <c r="F654" s="2">
        <f t="shared" si="51"/>
        <v>2.9700115740747823E-3</v>
      </c>
      <c r="G654" s="8">
        <v>1.76</v>
      </c>
      <c r="H654" s="7">
        <f t="shared" si="54"/>
        <v>257</v>
      </c>
      <c r="I654" s="8">
        <f>Tabla3[[#This Row],[Tiempo subida (seg)]]/60</f>
        <v>4.2833333333333332</v>
      </c>
    </row>
    <row r="655" spans="1:9" x14ac:dyDescent="0.3">
      <c r="A655" s="24">
        <v>653</v>
      </c>
      <c r="B655" s="26">
        <f t="shared" si="50"/>
        <v>0.32035891203703681</v>
      </c>
      <c r="C655">
        <v>0.54</v>
      </c>
      <c r="D655" s="3">
        <f t="shared" si="52"/>
        <v>9.0000000000000011E-3</v>
      </c>
      <c r="E655" s="2">
        <f t="shared" si="53"/>
        <v>0.32335103009259308</v>
      </c>
      <c r="F655" s="2">
        <f t="shared" si="51"/>
        <v>2.9921180555562699E-3</v>
      </c>
      <c r="G655" s="8">
        <v>2.4500000000000002</v>
      </c>
      <c r="H655" s="7">
        <f t="shared" si="54"/>
        <v>259</v>
      </c>
      <c r="I655" s="8">
        <f>Tabla3[[#This Row],[Tiempo subida (seg)]]/60</f>
        <v>4.3166666666666664</v>
      </c>
    </row>
    <row r="656" spans="1:9" x14ac:dyDescent="0.3">
      <c r="A656" s="24">
        <v>654</v>
      </c>
      <c r="B656" s="26">
        <f t="shared" si="50"/>
        <v>0.32040717592592571</v>
      </c>
      <c r="C656">
        <v>4.17</v>
      </c>
      <c r="D656" s="3">
        <f t="shared" si="52"/>
        <v>6.9499999999999992E-2</v>
      </c>
      <c r="E656" s="2">
        <f t="shared" si="53"/>
        <v>0.32337869212963011</v>
      </c>
      <c r="F656" s="2">
        <f t="shared" si="51"/>
        <v>2.9715162037043941E-3</v>
      </c>
      <c r="G656" s="8">
        <v>2.39</v>
      </c>
      <c r="H656" s="7">
        <f t="shared" si="54"/>
        <v>257</v>
      </c>
      <c r="I656" s="8">
        <f>Tabla3[[#This Row],[Tiempo subida (seg)]]/60</f>
        <v>4.2833333333333332</v>
      </c>
    </row>
    <row r="657" spans="1:10" x14ac:dyDescent="0.3">
      <c r="A657" s="24">
        <v>655</v>
      </c>
      <c r="B657" s="26">
        <f t="shared" si="50"/>
        <v>0.32041249999999977</v>
      </c>
      <c r="C657">
        <v>0.46</v>
      </c>
      <c r="D657" s="3">
        <f t="shared" si="52"/>
        <v>7.6666666666666671E-3</v>
      </c>
      <c r="E657" s="15">
        <f t="shared" si="53"/>
        <v>0.32341341435185234</v>
      </c>
      <c r="F657" s="15">
        <f t="shared" si="51"/>
        <v>3.0009143518525683E-3</v>
      </c>
      <c r="G657" s="18">
        <v>3</v>
      </c>
      <c r="H657" s="16">
        <f t="shared" si="54"/>
        <v>259</v>
      </c>
      <c r="I657" s="18">
        <f>Tabla3[[#This Row],[Tiempo subida (seg)]]/60</f>
        <v>4.3166666666666664</v>
      </c>
      <c r="J657">
        <v>11</v>
      </c>
    </row>
    <row r="658" spans="1:10" x14ac:dyDescent="0.3">
      <c r="A658" s="24">
        <v>656</v>
      </c>
      <c r="B658" s="26">
        <f t="shared" si="50"/>
        <v>0.32042164351851826</v>
      </c>
      <c r="C658">
        <v>0.79</v>
      </c>
      <c r="D658" s="3">
        <f t="shared" si="52"/>
        <v>1.3166666666666667E-2</v>
      </c>
      <c r="E658" s="4">
        <f t="shared" si="53"/>
        <v>0.32447348379629676</v>
      </c>
      <c r="F658" s="4">
        <f t="shared" si="51"/>
        <v>4.0518402777784956E-3</v>
      </c>
      <c r="G658" s="17">
        <v>91.59</v>
      </c>
      <c r="H658" s="9">
        <f t="shared" si="54"/>
        <v>350</v>
      </c>
      <c r="I658" s="17">
        <f>Tabla3[[#This Row],[Tiempo subida (seg)]]/60</f>
        <v>5.833333333333333</v>
      </c>
    </row>
    <row r="659" spans="1:10" x14ac:dyDescent="0.3">
      <c r="A659" s="24">
        <v>657</v>
      </c>
      <c r="B659" s="26">
        <f t="shared" si="50"/>
        <v>0.32043182870370346</v>
      </c>
      <c r="C659">
        <v>0.88</v>
      </c>
      <c r="D659" s="3">
        <f t="shared" si="52"/>
        <v>1.4666666666666666E-2</v>
      </c>
      <c r="E659" s="2">
        <f t="shared" si="53"/>
        <v>0.32449246527777825</v>
      </c>
      <c r="F659" s="2">
        <f t="shared" si="51"/>
        <v>4.0606365740747941E-3</v>
      </c>
      <c r="G659" s="8">
        <v>1.64</v>
      </c>
      <c r="H659" s="7">
        <f t="shared" si="54"/>
        <v>351</v>
      </c>
      <c r="I659" s="8">
        <f>Tabla3[[#This Row],[Tiempo subida (seg)]]/60</f>
        <v>5.85</v>
      </c>
    </row>
    <row r="660" spans="1:10" x14ac:dyDescent="0.3">
      <c r="A660" s="24">
        <v>658</v>
      </c>
      <c r="B660" s="26">
        <f t="shared" si="50"/>
        <v>0.32053692129629607</v>
      </c>
      <c r="C660">
        <v>9.08</v>
      </c>
      <c r="D660" s="3">
        <f t="shared" si="52"/>
        <v>0.15133333333333335</v>
      </c>
      <c r="E660" s="2">
        <f t="shared" si="53"/>
        <v>0.32452140046296346</v>
      </c>
      <c r="F660" s="2">
        <f t="shared" si="51"/>
        <v>3.9844791666673873E-3</v>
      </c>
      <c r="G660" s="8">
        <v>2.5</v>
      </c>
      <c r="H660" s="7">
        <f t="shared" si="54"/>
        <v>344</v>
      </c>
      <c r="I660" s="8">
        <f>Tabla3[[#This Row],[Tiempo subida (seg)]]/60</f>
        <v>5.7333333333333334</v>
      </c>
    </row>
    <row r="661" spans="1:10" x14ac:dyDescent="0.3">
      <c r="A661" s="24">
        <v>659</v>
      </c>
      <c r="B661" s="26">
        <f t="shared" si="50"/>
        <v>0.32054074074074052</v>
      </c>
      <c r="C661">
        <v>0.33</v>
      </c>
      <c r="D661" s="3">
        <f t="shared" si="52"/>
        <v>5.5000000000000005E-3</v>
      </c>
      <c r="E661" s="2">
        <f t="shared" si="53"/>
        <v>0.32454825231481532</v>
      </c>
      <c r="F661" s="2">
        <f t="shared" si="51"/>
        <v>4.0075115740748068E-3</v>
      </c>
      <c r="G661" s="8">
        <v>2.3199999999999998</v>
      </c>
      <c r="H661" s="7">
        <f t="shared" si="54"/>
        <v>346</v>
      </c>
      <c r="I661" s="8">
        <f>Tabla3[[#This Row],[Tiempo subida (seg)]]/60</f>
        <v>5.7666666666666666</v>
      </c>
    </row>
    <row r="662" spans="1:10" x14ac:dyDescent="0.3">
      <c r="A662" s="24">
        <v>660</v>
      </c>
      <c r="B662" s="26">
        <f t="shared" si="50"/>
        <v>0.32054861111111088</v>
      </c>
      <c r="C662">
        <v>0.68</v>
      </c>
      <c r="D662" s="3">
        <f t="shared" si="52"/>
        <v>1.1333333333333334E-2</v>
      </c>
      <c r="E662" s="2">
        <f t="shared" si="53"/>
        <v>0.3245674652777783</v>
      </c>
      <c r="F662" s="2">
        <f t="shared" si="51"/>
        <v>4.0188541666674182E-3</v>
      </c>
      <c r="G662" s="8">
        <v>1.66</v>
      </c>
      <c r="H662" s="7">
        <f t="shared" si="54"/>
        <v>347</v>
      </c>
      <c r="I662" s="8">
        <f>Tabla3[[#This Row],[Tiempo subida (seg)]]/60</f>
        <v>5.7833333333333332</v>
      </c>
    </row>
    <row r="663" spans="1:10" x14ac:dyDescent="0.3">
      <c r="A663" s="24">
        <v>661</v>
      </c>
      <c r="B663" s="26">
        <f t="shared" si="50"/>
        <v>0.32055775462962938</v>
      </c>
      <c r="C663">
        <v>0.79</v>
      </c>
      <c r="D663" s="3">
        <f t="shared" si="52"/>
        <v>1.3166666666666667E-2</v>
      </c>
      <c r="E663" s="2">
        <f t="shared" si="53"/>
        <v>0.32458552083333386</v>
      </c>
      <c r="F663" s="2">
        <f t="shared" si="51"/>
        <v>4.0277662037044859E-3</v>
      </c>
      <c r="G663" s="8">
        <v>1.56</v>
      </c>
      <c r="H663" s="7">
        <f t="shared" si="54"/>
        <v>348</v>
      </c>
      <c r="I663" s="8">
        <f>Tabla3[[#This Row],[Tiempo subida (seg)]]/60</f>
        <v>5.8</v>
      </c>
    </row>
    <row r="664" spans="1:10" x14ac:dyDescent="0.3">
      <c r="A664" s="24">
        <v>662</v>
      </c>
      <c r="B664" s="26">
        <f t="shared" si="50"/>
        <v>0.32056504629629606</v>
      </c>
      <c r="C664">
        <v>0.63</v>
      </c>
      <c r="D664" s="3">
        <f t="shared" si="52"/>
        <v>1.0500000000000001E-2</v>
      </c>
      <c r="E664" s="2">
        <f t="shared" si="53"/>
        <v>0.32461468750000055</v>
      </c>
      <c r="F664" s="2">
        <f t="shared" si="51"/>
        <v>4.0496412037044904E-3</v>
      </c>
      <c r="G664" s="8">
        <v>2.52</v>
      </c>
      <c r="H664" s="7">
        <f t="shared" si="54"/>
        <v>350</v>
      </c>
      <c r="I664" s="8">
        <f>Tabla3[[#This Row],[Tiempo subida (seg)]]/60</f>
        <v>5.833333333333333</v>
      </c>
    </row>
    <row r="665" spans="1:10" x14ac:dyDescent="0.3">
      <c r="A665" s="24">
        <v>663</v>
      </c>
      <c r="B665" s="26">
        <f t="shared" si="50"/>
        <v>0.32057094907407385</v>
      </c>
      <c r="C665">
        <v>0.51</v>
      </c>
      <c r="D665" s="3">
        <f t="shared" si="52"/>
        <v>8.5000000000000006E-3</v>
      </c>
      <c r="E665" s="2">
        <f t="shared" si="53"/>
        <v>0.32463829861111165</v>
      </c>
      <c r="F665" s="2">
        <f t="shared" si="51"/>
        <v>4.067349537037801E-3</v>
      </c>
      <c r="G665" s="8">
        <v>2.04</v>
      </c>
      <c r="H665" s="7">
        <f t="shared" si="54"/>
        <v>351</v>
      </c>
      <c r="I665" s="8">
        <f>Tabla3[[#This Row],[Tiempo subida (seg)]]/60</f>
        <v>5.85</v>
      </c>
    </row>
    <row r="666" spans="1:10" x14ac:dyDescent="0.3">
      <c r="A666" s="24">
        <v>664</v>
      </c>
      <c r="B666" s="26">
        <f t="shared" si="50"/>
        <v>0.32059953703703681</v>
      </c>
      <c r="C666">
        <v>2.4700000000000002</v>
      </c>
      <c r="D666" s="3">
        <f t="shared" si="52"/>
        <v>4.1166666666666671E-2</v>
      </c>
      <c r="E666" s="2">
        <f t="shared" si="53"/>
        <v>0.32466468750000055</v>
      </c>
      <c r="F666" s="2">
        <f t="shared" si="51"/>
        <v>4.0651504629637403E-3</v>
      </c>
      <c r="G666" s="8">
        <v>2.2799999999999998</v>
      </c>
      <c r="H666" s="7">
        <f t="shared" si="54"/>
        <v>351</v>
      </c>
      <c r="I666" s="8">
        <f>Tabla3[[#This Row],[Tiempo subida (seg)]]/60</f>
        <v>5.85</v>
      </c>
    </row>
    <row r="667" spans="1:10" x14ac:dyDescent="0.3">
      <c r="A667" s="24">
        <v>665</v>
      </c>
      <c r="B667" s="26">
        <f t="shared" si="50"/>
        <v>0.3206100694444442</v>
      </c>
      <c r="C667">
        <v>0.91</v>
      </c>
      <c r="D667" s="3">
        <f t="shared" si="52"/>
        <v>1.5166666666666667E-2</v>
      </c>
      <c r="E667" s="2">
        <f t="shared" si="53"/>
        <v>0.32469894675925981</v>
      </c>
      <c r="F667" s="2">
        <f t="shared" si="51"/>
        <v>4.0888773148156088E-3</v>
      </c>
      <c r="G667" s="8">
        <v>2.96</v>
      </c>
      <c r="H667" s="7">
        <f t="shared" si="54"/>
        <v>353</v>
      </c>
      <c r="I667" s="8">
        <f>Tabla3[[#This Row],[Tiempo subida (seg)]]/60</f>
        <v>5.8833333333333337</v>
      </c>
    </row>
    <row r="668" spans="1:10" x14ac:dyDescent="0.3">
      <c r="A668" s="24">
        <v>666</v>
      </c>
      <c r="B668" s="26">
        <f t="shared" si="50"/>
        <v>0.32061967592592566</v>
      </c>
      <c r="C668">
        <v>0.83</v>
      </c>
      <c r="D668" s="3">
        <f t="shared" si="52"/>
        <v>1.3833333333333333E-2</v>
      </c>
      <c r="E668" s="2">
        <f t="shared" si="53"/>
        <v>0.32472359953703761</v>
      </c>
      <c r="F668" s="2">
        <f t="shared" si="51"/>
        <v>4.1039236111119481E-3</v>
      </c>
      <c r="G668" s="8">
        <v>2.13</v>
      </c>
      <c r="H668" s="7">
        <f t="shared" si="54"/>
        <v>355</v>
      </c>
      <c r="I668" s="8">
        <f>Tabla3[[#This Row],[Tiempo subida (seg)]]/60</f>
        <v>5.916666666666667</v>
      </c>
    </row>
    <row r="669" spans="1:10" x14ac:dyDescent="0.3">
      <c r="A669" s="24">
        <v>667</v>
      </c>
      <c r="B669" s="26">
        <f t="shared" si="50"/>
        <v>0.32062731481481455</v>
      </c>
      <c r="C669">
        <v>0.66</v>
      </c>
      <c r="D669" s="3">
        <f t="shared" si="52"/>
        <v>1.1000000000000001E-2</v>
      </c>
      <c r="E669" s="2">
        <f t="shared" si="53"/>
        <v>0.32474987268518574</v>
      </c>
      <c r="F669" s="2">
        <f t="shared" si="51"/>
        <v>4.1225578703711907E-3</v>
      </c>
      <c r="G669" s="8">
        <v>2.27</v>
      </c>
      <c r="H669" s="7">
        <f t="shared" si="54"/>
        <v>356</v>
      </c>
      <c r="I669" s="8">
        <f>Tabla3[[#This Row],[Tiempo subida (seg)]]/60</f>
        <v>5.9333333333333336</v>
      </c>
    </row>
    <row r="670" spans="1:10" x14ac:dyDescent="0.3">
      <c r="A670" s="24">
        <v>668</v>
      </c>
      <c r="B670" s="26">
        <f t="shared" si="50"/>
        <v>0.32063726851851826</v>
      </c>
      <c r="C670">
        <v>0.86</v>
      </c>
      <c r="D670" s="3">
        <f t="shared" si="52"/>
        <v>1.4333333333333333E-2</v>
      </c>
      <c r="E670" s="2">
        <f t="shared" si="53"/>
        <v>0.32477244212963019</v>
      </c>
      <c r="F670" s="2">
        <f t="shared" si="51"/>
        <v>4.1351736111119308E-3</v>
      </c>
      <c r="G670" s="8">
        <v>1.95</v>
      </c>
      <c r="H670" s="7">
        <f t="shared" si="54"/>
        <v>357</v>
      </c>
      <c r="I670" s="8">
        <f>Tabla3[[#This Row],[Tiempo subida (seg)]]/60</f>
        <v>5.95</v>
      </c>
    </row>
    <row r="671" spans="1:10" x14ac:dyDescent="0.3">
      <c r="A671" s="24">
        <v>669</v>
      </c>
      <c r="B671" s="26">
        <f t="shared" si="50"/>
        <v>0.32064293981481456</v>
      </c>
      <c r="C671">
        <v>0.49</v>
      </c>
      <c r="D671" s="3">
        <f t="shared" si="52"/>
        <v>8.1666666666666658E-3</v>
      </c>
      <c r="E671" s="2">
        <f t="shared" si="53"/>
        <v>0.3247898032407413</v>
      </c>
      <c r="F671" s="2">
        <f t="shared" si="51"/>
        <v>4.146863425926739E-3</v>
      </c>
      <c r="G671" s="8">
        <v>1.5</v>
      </c>
      <c r="H671" s="7">
        <f t="shared" si="54"/>
        <v>358</v>
      </c>
      <c r="I671" s="8">
        <f>Tabla3[[#This Row],[Tiempo subida (seg)]]/60</f>
        <v>5.9666666666666668</v>
      </c>
    </row>
    <row r="672" spans="1:10" x14ac:dyDescent="0.3">
      <c r="A672" s="24">
        <v>670</v>
      </c>
      <c r="B672" s="26">
        <f t="shared" si="50"/>
        <v>0.3206526620370368</v>
      </c>
      <c r="C672">
        <v>0.84</v>
      </c>
      <c r="D672" s="3">
        <f t="shared" si="52"/>
        <v>1.4E-2</v>
      </c>
      <c r="E672" s="2">
        <f t="shared" si="53"/>
        <v>0.3248175810185191</v>
      </c>
      <c r="F672" s="2">
        <f t="shared" si="51"/>
        <v>4.1649189814823018E-3</v>
      </c>
      <c r="G672" s="8">
        <v>2.4</v>
      </c>
      <c r="H672" s="7">
        <f t="shared" si="54"/>
        <v>360</v>
      </c>
      <c r="I672" s="8">
        <f>Tabla3[[#This Row],[Tiempo subida (seg)]]/60</f>
        <v>6</v>
      </c>
    </row>
    <row r="673" spans="1:9" x14ac:dyDescent="0.3">
      <c r="A673" s="24">
        <v>671</v>
      </c>
      <c r="B673" s="26">
        <f t="shared" si="50"/>
        <v>0.32065624999999975</v>
      </c>
      <c r="C673">
        <v>0.31</v>
      </c>
      <c r="D673" s="3">
        <f t="shared" si="52"/>
        <v>5.1666666666666666E-3</v>
      </c>
      <c r="E673" s="2">
        <f t="shared" si="53"/>
        <v>0.32484292824074135</v>
      </c>
      <c r="F673" s="2">
        <f t="shared" si="51"/>
        <v>4.1866782407415926E-3</v>
      </c>
      <c r="G673" s="8">
        <v>2.19</v>
      </c>
      <c r="H673" s="7">
        <f t="shared" si="54"/>
        <v>362</v>
      </c>
      <c r="I673" s="8">
        <f>Tabla3[[#This Row],[Tiempo subida (seg)]]/60</f>
        <v>6.0333333333333332</v>
      </c>
    </row>
    <row r="674" spans="1:9" x14ac:dyDescent="0.3">
      <c r="A674" s="24">
        <v>672</v>
      </c>
      <c r="B674" s="26">
        <f t="shared" ref="B674:B717" si="55">B673+C674/86400</f>
        <v>0.32065983796296271</v>
      </c>
      <c r="C674">
        <v>0.31</v>
      </c>
      <c r="D674" s="3">
        <f t="shared" si="52"/>
        <v>5.1666666666666666E-3</v>
      </c>
      <c r="E674" s="2">
        <f t="shared" si="53"/>
        <v>0.32486862268518579</v>
      </c>
      <c r="F674" s="2">
        <f t="shared" si="51"/>
        <v>4.2087847222230801E-3</v>
      </c>
      <c r="G674" s="8">
        <v>2.2200000000000002</v>
      </c>
      <c r="H674" s="7">
        <f t="shared" si="54"/>
        <v>364</v>
      </c>
      <c r="I674" s="8">
        <f>Tabla3[[#This Row],[Tiempo subida (seg)]]/60</f>
        <v>6.0666666666666664</v>
      </c>
    </row>
    <row r="675" spans="1:9" x14ac:dyDescent="0.3">
      <c r="A675" s="24">
        <v>673</v>
      </c>
      <c r="B675" s="26">
        <f t="shared" si="55"/>
        <v>0.32066666666666643</v>
      </c>
      <c r="C675">
        <v>0.59</v>
      </c>
      <c r="D675" s="3">
        <f t="shared" si="52"/>
        <v>9.8333333333333328E-3</v>
      </c>
      <c r="E675" s="2">
        <f t="shared" si="53"/>
        <v>0.32488899305555619</v>
      </c>
      <c r="F675" s="2">
        <f t="shared" si="51"/>
        <v>4.2223263888897522E-3</v>
      </c>
      <c r="G675" s="8">
        <v>1.76</v>
      </c>
      <c r="H675" s="7">
        <f t="shared" si="54"/>
        <v>365</v>
      </c>
      <c r="I675" s="8">
        <f>Tabla3[[#This Row],[Tiempo subida (seg)]]/60</f>
        <v>6.083333333333333</v>
      </c>
    </row>
    <row r="676" spans="1:9" x14ac:dyDescent="0.3">
      <c r="A676" s="24">
        <v>674</v>
      </c>
      <c r="B676" s="26">
        <f t="shared" si="55"/>
        <v>0.32067199074074049</v>
      </c>
      <c r="C676">
        <v>0.46</v>
      </c>
      <c r="D676" s="3">
        <f>C676/60</f>
        <v>7.6666666666666671E-3</v>
      </c>
      <c r="E676" s="2">
        <f t="shared" si="53"/>
        <v>0.32491445601851915</v>
      </c>
      <c r="F676" s="2">
        <f t="shared" si="51"/>
        <v>4.242465277778662E-3</v>
      </c>
      <c r="G676" s="8">
        <v>2.2000000000000002</v>
      </c>
      <c r="H676" s="7">
        <f t="shared" si="54"/>
        <v>367</v>
      </c>
      <c r="I676" s="8">
        <f>Tabla3[[#This Row],[Tiempo subida (seg)]]/60</f>
        <v>6.1166666666666663</v>
      </c>
    </row>
    <row r="677" spans="1:9" x14ac:dyDescent="0.3">
      <c r="A677" s="24">
        <v>675</v>
      </c>
      <c r="B677" s="26">
        <f t="shared" si="55"/>
        <v>0.32067847222222196</v>
      </c>
      <c r="C677">
        <v>0.56000000000000005</v>
      </c>
      <c r="D677" s="3">
        <f>C677/60</f>
        <v>9.3333333333333341E-3</v>
      </c>
      <c r="E677" s="2">
        <f t="shared" si="53"/>
        <v>0.32493216435185246</v>
      </c>
      <c r="F677" s="2">
        <f t="shared" si="51"/>
        <v>4.2536921296305041E-3</v>
      </c>
      <c r="G677" s="8">
        <v>1.53</v>
      </c>
      <c r="H677" s="7">
        <f t="shared" si="54"/>
        <v>368</v>
      </c>
      <c r="I677" s="8">
        <f>Tabla3[[#This Row],[Tiempo subida (seg)]]/60</f>
        <v>6.1333333333333337</v>
      </c>
    </row>
    <row r="678" spans="1:9" x14ac:dyDescent="0.3">
      <c r="A678" s="24">
        <v>676</v>
      </c>
      <c r="B678" s="26">
        <f t="shared" si="55"/>
        <v>0.32072488425925899</v>
      </c>
      <c r="C678">
        <v>4.01</v>
      </c>
      <c r="D678" s="3">
        <f t="shared" si="52"/>
        <v>6.6833333333333328E-2</v>
      </c>
      <c r="E678" s="2">
        <f t="shared" si="53"/>
        <v>0.32495427083333395</v>
      </c>
      <c r="F678" s="2">
        <f t="shared" si="51"/>
        <v>4.2293865740749559E-3</v>
      </c>
      <c r="G678" s="8">
        <v>1.91</v>
      </c>
      <c r="H678" s="7">
        <f t="shared" si="54"/>
        <v>365</v>
      </c>
      <c r="I678" s="8">
        <f>Tabla3[[#This Row],[Tiempo subida (seg)]]/60</f>
        <v>6.083333333333333</v>
      </c>
    </row>
    <row r="679" spans="1:9" x14ac:dyDescent="0.3">
      <c r="A679" s="24">
        <v>677</v>
      </c>
      <c r="B679" s="26">
        <f t="shared" si="55"/>
        <v>0.32074664351851823</v>
      </c>
      <c r="C679">
        <v>1.88</v>
      </c>
      <c r="D679" s="3">
        <f t="shared" si="52"/>
        <v>3.1333333333333331E-2</v>
      </c>
      <c r="E679" s="2">
        <f t="shared" si="53"/>
        <v>0.32499373842592655</v>
      </c>
      <c r="F679" s="2">
        <f t="shared" si="51"/>
        <v>4.247094907408322E-3</v>
      </c>
      <c r="G679" s="8">
        <v>3.41</v>
      </c>
      <c r="H679" s="7">
        <f t="shared" si="54"/>
        <v>367</v>
      </c>
      <c r="I679" s="8">
        <f>Tabla3[[#This Row],[Tiempo subida (seg)]]/60</f>
        <v>6.1166666666666663</v>
      </c>
    </row>
    <row r="680" spans="1:9" x14ac:dyDescent="0.3">
      <c r="A680" s="24">
        <v>678</v>
      </c>
      <c r="B680" s="26">
        <f t="shared" si="55"/>
        <v>0.32076296296296269</v>
      </c>
      <c r="C680">
        <v>1.41</v>
      </c>
      <c r="D680" s="3">
        <f t="shared" si="52"/>
        <v>2.35E-2</v>
      </c>
      <c r="E680" s="2">
        <f t="shared" si="53"/>
        <v>0.32501954861111171</v>
      </c>
      <c r="F680" s="2">
        <f t="shared" si="51"/>
        <v>4.2565856481490139E-3</v>
      </c>
      <c r="G680" s="8">
        <v>2.23</v>
      </c>
      <c r="H680" s="7">
        <f t="shared" si="54"/>
        <v>368</v>
      </c>
      <c r="I680" s="8">
        <f>Tabla3[[#This Row],[Tiempo subida (seg)]]/60</f>
        <v>6.1333333333333337</v>
      </c>
    </row>
    <row r="681" spans="1:9" x14ac:dyDescent="0.3">
      <c r="A681" s="24">
        <v>679</v>
      </c>
      <c r="B681" s="26">
        <f t="shared" si="55"/>
        <v>0.3207950231481479</v>
      </c>
      <c r="C681">
        <v>2.77</v>
      </c>
      <c r="D681" s="3">
        <f t="shared" si="52"/>
        <v>4.6166666666666668E-2</v>
      </c>
      <c r="E681" s="2">
        <f t="shared" si="53"/>
        <v>0.32504153935185243</v>
      </c>
      <c r="F681" s="2">
        <f t="shared" si="51"/>
        <v>4.2465162037045312E-3</v>
      </c>
      <c r="G681" s="8">
        <v>1.9</v>
      </c>
      <c r="H681" s="7">
        <f t="shared" si="54"/>
        <v>367</v>
      </c>
      <c r="I681" s="8">
        <f>Tabla3[[#This Row],[Tiempo subida (seg)]]/60</f>
        <v>6.1166666666666663</v>
      </c>
    </row>
    <row r="682" spans="1:9" x14ac:dyDescent="0.3">
      <c r="A682" s="24">
        <v>680</v>
      </c>
      <c r="B682" s="26">
        <f t="shared" si="55"/>
        <v>0.32081111111111088</v>
      </c>
      <c r="C682">
        <v>1.39</v>
      </c>
      <c r="D682" s="3">
        <f t="shared" si="52"/>
        <v>2.3166666666666665E-2</v>
      </c>
      <c r="E682" s="2">
        <f t="shared" si="53"/>
        <v>0.32507116898148208</v>
      </c>
      <c r="F682" s="2">
        <f t="shared" si="51"/>
        <v>4.2600578703712033E-3</v>
      </c>
      <c r="G682" s="8">
        <v>2.56</v>
      </c>
      <c r="H682" s="7">
        <f t="shared" si="54"/>
        <v>368</v>
      </c>
      <c r="I682" s="8">
        <f>Tabla3[[#This Row],[Tiempo subida (seg)]]/60</f>
        <v>6.1333333333333337</v>
      </c>
    </row>
    <row r="683" spans="1:9" x14ac:dyDescent="0.3">
      <c r="A683" s="24">
        <v>681</v>
      </c>
      <c r="B683" s="26">
        <f t="shared" si="55"/>
        <v>0.32084918981481458</v>
      </c>
      <c r="C683">
        <v>3.29</v>
      </c>
      <c r="D683" s="3">
        <f t="shared" si="52"/>
        <v>5.4833333333333331E-2</v>
      </c>
      <c r="E683" s="2">
        <f t="shared" si="53"/>
        <v>0.32509859953703762</v>
      </c>
      <c r="F683" s="2">
        <f t="shared" si="51"/>
        <v>4.2494097222230409E-3</v>
      </c>
      <c r="G683" s="8">
        <v>2.37</v>
      </c>
      <c r="H683" s="7">
        <f t="shared" si="54"/>
        <v>367</v>
      </c>
      <c r="I683" s="8">
        <f>Tabla3[[#This Row],[Tiempo subida (seg)]]/60</f>
        <v>6.1166666666666663</v>
      </c>
    </row>
    <row r="684" spans="1:9" x14ac:dyDescent="0.3">
      <c r="A684" s="24">
        <v>682</v>
      </c>
      <c r="B684" s="26">
        <f t="shared" si="55"/>
        <v>0.32085821759259237</v>
      </c>
      <c r="C684">
        <v>0.78</v>
      </c>
      <c r="D684" s="3">
        <f t="shared" si="52"/>
        <v>1.3000000000000001E-2</v>
      </c>
      <c r="E684" s="2">
        <f t="shared" si="53"/>
        <v>0.32512116898148208</v>
      </c>
      <c r="F684" s="2">
        <f t="shared" si="51"/>
        <v>4.262951388889713E-3</v>
      </c>
      <c r="G684" s="8">
        <v>1.95</v>
      </c>
      <c r="H684" s="7">
        <f t="shared" si="54"/>
        <v>368</v>
      </c>
      <c r="I684" s="8">
        <f>Tabla3[[#This Row],[Tiempo subida (seg)]]/60</f>
        <v>6.1333333333333337</v>
      </c>
    </row>
    <row r="685" spans="1:9" x14ac:dyDescent="0.3">
      <c r="A685" s="24">
        <v>683</v>
      </c>
      <c r="B685" s="26">
        <f t="shared" si="55"/>
        <v>0.32086493055555532</v>
      </c>
      <c r="C685">
        <v>0.57999999999999996</v>
      </c>
      <c r="D685" s="3">
        <f t="shared" si="52"/>
        <v>9.6666666666666654E-3</v>
      </c>
      <c r="E685" s="2">
        <f t="shared" si="53"/>
        <v>0.32514628472222284</v>
      </c>
      <c r="F685" s="2">
        <f t="shared" si="51"/>
        <v>4.2813541666675281E-3</v>
      </c>
      <c r="G685" s="8">
        <v>2.17</v>
      </c>
      <c r="H685" s="7">
        <f t="shared" si="54"/>
        <v>370</v>
      </c>
      <c r="I685" s="8">
        <f>Tabla3[[#This Row],[Tiempo subida (seg)]]/60</f>
        <v>6.166666666666667</v>
      </c>
    </row>
    <row r="686" spans="1:9" x14ac:dyDescent="0.3">
      <c r="A686" s="24">
        <v>684</v>
      </c>
      <c r="B686" s="26">
        <f t="shared" si="55"/>
        <v>0.32093055555555533</v>
      </c>
      <c r="C686">
        <v>5.67</v>
      </c>
      <c r="D686" s="3">
        <f t="shared" si="52"/>
        <v>9.4500000000000001E-2</v>
      </c>
      <c r="E686" s="2">
        <f t="shared" si="53"/>
        <v>0.32517429398148212</v>
      </c>
      <c r="F686" s="2">
        <f t="shared" si="51"/>
        <v>4.2437384259267907E-3</v>
      </c>
      <c r="G686" s="8">
        <v>2.42</v>
      </c>
      <c r="H686" s="7">
        <f t="shared" si="54"/>
        <v>367</v>
      </c>
      <c r="I686" s="8">
        <f>Tabla3[[#This Row],[Tiempo subida (seg)]]/60</f>
        <v>6.1166666666666663</v>
      </c>
    </row>
    <row r="687" spans="1:9" x14ac:dyDescent="0.3">
      <c r="A687" s="24">
        <v>685</v>
      </c>
      <c r="B687" s="26">
        <f t="shared" si="55"/>
        <v>0.32097418981481457</v>
      </c>
      <c r="C687">
        <v>3.77</v>
      </c>
      <c r="D687" s="3">
        <f t="shared" si="52"/>
        <v>6.2833333333333338E-2</v>
      </c>
      <c r="E687" s="2">
        <f t="shared" si="53"/>
        <v>0.32519674768518581</v>
      </c>
      <c r="F687" s="2">
        <f t="shared" si="51"/>
        <v>4.2225578703712352E-3</v>
      </c>
      <c r="G687" s="8">
        <v>1.94</v>
      </c>
      <c r="H687" s="7">
        <f t="shared" si="54"/>
        <v>365</v>
      </c>
      <c r="I687" s="8">
        <f>Tabla3[[#This Row],[Tiempo subida (seg)]]/60</f>
        <v>6.083333333333333</v>
      </c>
    </row>
    <row r="688" spans="1:9" x14ac:dyDescent="0.3">
      <c r="A688" s="24">
        <v>686</v>
      </c>
      <c r="B688" s="26">
        <f t="shared" si="55"/>
        <v>0.32098032407407384</v>
      </c>
      <c r="C688">
        <v>0.53</v>
      </c>
      <c r="D688" s="3">
        <f t="shared" si="52"/>
        <v>8.8333333333333337E-3</v>
      </c>
      <c r="E688" s="2">
        <f t="shared" si="53"/>
        <v>0.3252171180555562</v>
      </c>
      <c r="F688" s="2">
        <f t="shared" si="51"/>
        <v>4.2367939814823563E-3</v>
      </c>
      <c r="G688" s="8">
        <v>1.76</v>
      </c>
      <c r="H688" s="7">
        <f t="shared" si="54"/>
        <v>366</v>
      </c>
      <c r="I688" s="8">
        <f>Tabla3[[#This Row],[Tiempo subida (seg)]]/60</f>
        <v>6.1</v>
      </c>
    </row>
    <row r="689" spans="1:9" x14ac:dyDescent="0.3">
      <c r="A689" s="24">
        <v>687</v>
      </c>
      <c r="B689" s="26">
        <f t="shared" si="55"/>
        <v>0.32102905092592571</v>
      </c>
      <c r="C689">
        <v>4.21</v>
      </c>
      <c r="D689" s="3">
        <f t="shared" si="52"/>
        <v>7.0166666666666669E-2</v>
      </c>
      <c r="E689" s="2">
        <f t="shared" si="53"/>
        <v>0.32524906250000063</v>
      </c>
      <c r="F689" s="2">
        <f t="shared" si="51"/>
        <v>4.2200115740749222E-3</v>
      </c>
      <c r="G689" s="8">
        <v>2.76</v>
      </c>
      <c r="H689" s="7">
        <f t="shared" si="54"/>
        <v>365</v>
      </c>
      <c r="I689" s="8">
        <f>Tabla3[[#This Row],[Tiempo subida (seg)]]/60</f>
        <v>6.083333333333333</v>
      </c>
    </row>
    <row r="690" spans="1:9" x14ac:dyDescent="0.3">
      <c r="A690" s="24">
        <v>688</v>
      </c>
      <c r="B690" s="26">
        <f t="shared" si="55"/>
        <v>0.32105138888888868</v>
      </c>
      <c r="C690">
        <v>1.93</v>
      </c>
      <c r="D690" s="3">
        <f t="shared" si="52"/>
        <v>3.2166666666666663E-2</v>
      </c>
      <c r="E690" s="2">
        <f t="shared" si="53"/>
        <v>0.32528609953703769</v>
      </c>
      <c r="F690" s="2">
        <f t="shared" si="51"/>
        <v>4.2347106481490093E-3</v>
      </c>
      <c r="G690" s="8">
        <v>3.2</v>
      </c>
      <c r="H690" s="7">
        <f t="shared" si="54"/>
        <v>366</v>
      </c>
      <c r="I690" s="8">
        <f>Tabla3[[#This Row],[Tiempo subida (seg)]]/60</f>
        <v>6.1</v>
      </c>
    </row>
    <row r="691" spans="1:9" x14ac:dyDescent="0.3">
      <c r="A691" s="24">
        <v>689</v>
      </c>
      <c r="B691" s="26">
        <f t="shared" si="55"/>
        <v>0.32108368055555536</v>
      </c>
      <c r="C691">
        <v>2.79</v>
      </c>
      <c r="D691" s="3">
        <f t="shared" si="52"/>
        <v>4.65E-2</v>
      </c>
      <c r="E691" s="2">
        <f t="shared" si="53"/>
        <v>0.32530589120370434</v>
      </c>
      <c r="F691" s="2">
        <f t="shared" si="51"/>
        <v>4.2222106481489829E-3</v>
      </c>
      <c r="G691" s="8">
        <v>1.71</v>
      </c>
      <c r="H691" s="7">
        <f t="shared" si="54"/>
        <v>365</v>
      </c>
      <c r="I691" s="8">
        <f>Tabla3[[#This Row],[Tiempo subida (seg)]]/60</f>
        <v>6.083333333333333</v>
      </c>
    </row>
    <row r="692" spans="1:9" x14ac:dyDescent="0.3">
      <c r="A692" s="24">
        <v>690</v>
      </c>
      <c r="B692" s="26">
        <f t="shared" si="55"/>
        <v>0.32138599537037016</v>
      </c>
      <c r="C692">
        <v>26.12</v>
      </c>
      <c r="D692" s="3">
        <f t="shared" si="52"/>
        <v>0.43533333333333335</v>
      </c>
      <c r="E692" s="2">
        <f t="shared" si="53"/>
        <v>0.32532533564814881</v>
      </c>
      <c r="F692" s="2">
        <f t="shared" si="51"/>
        <v>3.9393402777786468E-3</v>
      </c>
      <c r="G692" s="8">
        <v>1.68</v>
      </c>
      <c r="H692" s="7">
        <f t="shared" si="54"/>
        <v>340</v>
      </c>
      <c r="I692" s="8">
        <f>Tabla3[[#This Row],[Tiempo subida (seg)]]/60</f>
        <v>5.666666666666667</v>
      </c>
    </row>
    <row r="693" spans="1:9" x14ac:dyDescent="0.3">
      <c r="A693" s="24">
        <v>691</v>
      </c>
      <c r="B693" s="26">
        <f t="shared" si="55"/>
        <v>0.32169583333333313</v>
      </c>
      <c r="C693">
        <v>26.77</v>
      </c>
      <c r="D693" s="3">
        <f t="shared" si="52"/>
        <v>0.44616666666666666</v>
      </c>
      <c r="E693" s="2">
        <f t="shared" si="53"/>
        <v>0.32535739583333401</v>
      </c>
      <c r="F693" s="2">
        <f t="shared" si="51"/>
        <v>3.6615625000008811E-3</v>
      </c>
      <c r="G693" s="8">
        <v>2.77</v>
      </c>
      <c r="H693" s="7">
        <f t="shared" si="54"/>
        <v>316</v>
      </c>
      <c r="I693" s="8">
        <f>Tabla3[[#This Row],[Tiempo subida (seg)]]/60</f>
        <v>5.2666666666666666</v>
      </c>
    </row>
    <row r="694" spans="1:9" x14ac:dyDescent="0.3">
      <c r="A694" s="24">
        <v>692</v>
      </c>
      <c r="B694" s="26">
        <f t="shared" si="55"/>
        <v>0.32170034722222202</v>
      </c>
      <c r="C694">
        <v>0.39</v>
      </c>
      <c r="D694" s="3">
        <f t="shared" si="52"/>
        <v>6.5000000000000006E-3</v>
      </c>
      <c r="E694" s="2">
        <f t="shared" si="53"/>
        <v>0.32538204861111181</v>
      </c>
      <c r="F694" s="2">
        <f t="shared" si="51"/>
        <v>3.6817013888897909E-3</v>
      </c>
      <c r="G694" s="8">
        <v>2.13</v>
      </c>
      <c r="H694" s="7">
        <f t="shared" si="54"/>
        <v>318</v>
      </c>
      <c r="I694" s="8">
        <f>Tabla3[[#This Row],[Tiempo subida (seg)]]/60</f>
        <v>5.3</v>
      </c>
    </row>
    <row r="695" spans="1:9" x14ac:dyDescent="0.3">
      <c r="A695" s="24">
        <v>693</v>
      </c>
      <c r="B695" s="26">
        <f t="shared" si="55"/>
        <v>0.32170509259259239</v>
      </c>
      <c r="C695">
        <v>0.41</v>
      </c>
      <c r="D695" s="3">
        <f t="shared" si="52"/>
        <v>6.8333333333333328E-3</v>
      </c>
      <c r="E695" s="2">
        <f t="shared" si="53"/>
        <v>0.32540739583333406</v>
      </c>
      <c r="F695" s="2">
        <f t="shared" si="51"/>
        <v>3.7023032407416667E-3</v>
      </c>
      <c r="G695" s="8">
        <v>2.19</v>
      </c>
      <c r="H695" s="7">
        <f t="shared" si="54"/>
        <v>320</v>
      </c>
      <c r="I695" s="8">
        <f>Tabla3[[#This Row],[Tiempo subida (seg)]]/60</f>
        <v>5.333333333333333</v>
      </c>
    </row>
    <row r="696" spans="1:9" x14ac:dyDescent="0.3">
      <c r="A696" s="24">
        <v>694</v>
      </c>
      <c r="B696" s="26">
        <f t="shared" si="55"/>
        <v>0.32171122685185166</v>
      </c>
      <c r="C696">
        <v>0.53</v>
      </c>
      <c r="D696" s="3">
        <f t="shared" si="52"/>
        <v>8.8333333333333337E-3</v>
      </c>
      <c r="E696" s="2">
        <f t="shared" si="53"/>
        <v>0.32542556712963033</v>
      </c>
      <c r="F696" s="2">
        <f t="shared" si="51"/>
        <v>3.7143402777786716E-3</v>
      </c>
      <c r="G696" s="8">
        <v>1.57</v>
      </c>
      <c r="H696" s="7">
        <f t="shared" si="54"/>
        <v>321</v>
      </c>
      <c r="I696" s="8">
        <f>Tabla3[[#This Row],[Tiempo subida (seg)]]/60</f>
        <v>5.35</v>
      </c>
    </row>
    <row r="697" spans="1:9" x14ac:dyDescent="0.3">
      <c r="A697" s="24">
        <v>695</v>
      </c>
      <c r="B697" s="26">
        <f t="shared" si="55"/>
        <v>0.32174618055555537</v>
      </c>
      <c r="C697">
        <v>3.02</v>
      </c>
      <c r="D697" s="3">
        <f t="shared" si="52"/>
        <v>5.0333333333333334E-2</v>
      </c>
      <c r="E697" s="2">
        <f t="shared" si="53"/>
        <v>0.32545033564814885</v>
      </c>
      <c r="F697" s="2">
        <f t="shared" si="51"/>
        <v>3.7041550925934752E-3</v>
      </c>
      <c r="G697" s="8">
        <v>2.14</v>
      </c>
      <c r="H697" s="7">
        <f t="shared" si="54"/>
        <v>320</v>
      </c>
      <c r="I697" s="8">
        <f>Tabla3[[#This Row],[Tiempo subida (seg)]]/60</f>
        <v>5.333333333333333</v>
      </c>
    </row>
    <row r="698" spans="1:9" x14ac:dyDescent="0.3">
      <c r="A698" s="24">
        <v>696</v>
      </c>
      <c r="B698" s="26">
        <f t="shared" si="55"/>
        <v>0.32184456018518498</v>
      </c>
      <c r="C698">
        <v>8.5</v>
      </c>
      <c r="D698" s="3">
        <f t="shared" si="52"/>
        <v>0.14166666666666666</v>
      </c>
      <c r="E698" s="2">
        <f t="shared" si="53"/>
        <v>0.32547614583333401</v>
      </c>
      <c r="F698" s="2">
        <f t="shared" si="51"/>
        <v>3.6315856481490272E-3</v>
      </c>
      <c r="G698" s="8">
        <v>2.23</v>
      </c>
      <c r="H698" s="7">
        <f t="shared" si="54"/>
        <v>314</v>
      </c>
      <c r="I698" s="8">
        <f>Tabla3[[#This Row],[Tiempo subida (seg)]]/60</f>
        <v>5.2333333333333334</v>
      </c>
    </row>
    <row r="699" spans="1:9" x14ac:dyDescent="0.3">
      <c r="A699" s="24">
        <v>697</v>
      </c>
      <c r="B699" s="26">
        <f t="shared" si="55"/>
        <v>0.3218531249999998</v>
      </c>
      <c r="C699">
        <v>0.74</v>
      </c>
      <c r="D699" s="3">
        <f t="shared" si="52"/>
        <v>1.2333333333333333E-2</v>
      </c>
      <c r="E699" s="2">
        <f t="shared" si="53"/>
        <v>0.32549987268518588</v>
      </c>
      <c r="F699" s="2">
        <f t="shared" si="51"/>
        <v>3.6467476851860803E-3</v>
      </c>
      <c r="G699" s="8">
        <v>2.0499999999999998</v>
      </c>
      <c r="H699" s="7">
        <f t="shared" si="54"/>
        <v>315</v>
      </c>
      <c r="I699" s="8">
        <f>Tabla3[[#This Row],[Tiempo subida (seg)]]/60</f>
        <v>5.25</v>
      </c>
    </row>
    <row r="700" spans="1:9" x14ac:dyDescent="0.3">
      <c r="A700" s="24">
        <v>698</v>
      </c>
      <c r="B700" s="26">
        <f t="shared" si="55"/>
        <v>0.32188171296296275</v>
      </c>
      <c r="C700">
        <v>2.4700000000000002</v>
      </c>
      <c r="D700" s="3">
        <f t="shared" si="52"/>
        <v>4.1166666666666671E-2</v>
      </c>
      <c r="E700" s="2">
        <f t="shared" si="53"/>
        <v>0.32552359953703774</v>
      </c>
      <c r="F700" s="2">
        <f t="shared" si="51"/>
        <v>3.6418865740749928E-3</v>
      </c>
      <c r="G700" s="8">
        <v>2.0499999999999998</v>
      </c>
      <c r="H700" s="7">
        <f t="shared" si="54"/>
        <v>315</v>
      </c>
      <c r="I700" s="8">
        <f>Tabla3[[#This Row],[Tiempo subida (seg)]]/60</f>
        <v>5.25</v>
      </c>
    </row>
    <row r="701" spans="1:9" x14ac:dyDescent="0.3">
      <c r="A701" s="24">
        <v>699</v>
      </c>
      <c r="B701" s="26">
        <f t="shared" si="55"/>
        <v>0.32191030092592571</v>
      </c>
      <c r="C701">
        <v>2.4700000000000002</v>
      </c>
      <c r="D701" s="3">
        <f t="shared" si="52"/>
        <v>4.1166666666666671E-2</v>
      </c>
      <c r="E701" s="2">
        <f t="shared" si="53"/>
        <v>0.32554165509259331</v>
      </c>
      <c r="F701" s="2">
        <f t="shared" si="51"/>
        <v>3.6313541666675997E-3</v>
      </c>
      <c r="G701" s="8">
        <v>1.56</v>
      </c>
      <c r="H701" s="7">
        <f t="shared" si="54"/>
        <v>314</v>
      </c>
      <c r="I701" s="8">
        <f>Tabla3[[#This Row],[Tiempo subida (seg)]]/60</f>
        <v>5.2333333333333334</v>
      </c>
    </row>
    <row r="702" spans="1:9" x14ac:dyDescent="0.3">
      <c r="A702" s="24">
        <v>700</v>
      </c>
      <c r="B702" s="26">
        <f t="shared" si="55"/>
        <v>0.32196863425925903</v>
      </c>
      <c r="C702">
        <v>5.04</v>
      </c>
      <c r="D702" s="3">
        <f t="shared" si="52"/>
        <v>8.4000000000000005E-2</v>
      </c>
      <c r="E702" s="2">
        <f t="shared" si="53"/>
        <v>0.32556052083333403</v>
      </c>
      <c r="F702" s="2">
        <f t="shared" si="51"/>
        <v>3.5918865740749983E-3</v>
      </c>
      <c r="G702" s="8">
        <v>1.63</v>
      </c>
      <c r="H702" s="7">
        <f t="shared" si="54"/>
        <v>310</v>
      </c>
      <c r="I702" s="8">
        <f>Tabla3[[#This Row],[Tiempo subida (seg)]]/60</f>
        <v>5.166666666666667</v>
      </c>
    </row>
    <row r="703" spans="1:9" x14ac:dyDescent="0.3">
      <c r="A703" s="24">
        <v>701</v>
      </c>
      <c r="B703" s="26">
        <f t="shared" si="55"/>
        <v>0.32197604166666643</v>
      </c>
      <c r="C703">
        <v>0.64</v>
      </c>
      <c r="D703" s="3">
        <f t="shared" si="52"/>
        <v>1.0666666666666666E-2</v>
      </c>
      <c r="E703" s="2">
        <f t="shared" si="53"/>
        <v>0.325582858796297</v>
      </c>
      <c r="F703" s="2">
        <f t="shared" si="51"/>
        <v>3.6068171296305684E-3</v>
      </c>
      <c r="G703" s="8">
        <v>1.93</v>
      </c>
      <c r="H703" s="7">
        <f t="shared" si="54"/>
        <v>312</v>
      </c>
      <c r="I703" s="8">
        <f>Tabla3[[#This Row],[Tiempo subida (seg)]]/60</f>
        <v>5.2</v>
      </c>
    </row>
    <row r="704" spans="1:9" x14ac:dyDescent="0.3">
      <c r="A704" s="24">
        <v>702</v>
      </c>
      <c r="B704" s="26">
        <f t="shared" si="55"/>
        <v>0.32221018518518496</v>
      </c>
      <c r="C704">
        <v>20.23</v>
      </c>
      <c r="D704" s="3">
        <f t="shared" si="52"/>
        <v>0.33716666666666667</v>
      </c>
      <c r="E704" s="2">
        <f t="shared" si="53"/>
        <v>0.32561179398148221</v>
      </c>
      <c r="F704" s="2">
        <f t="shared" si="51"/>
        <v>3.4016087962972508E-3</v>
      </c>
      <c r="G704" s="8">
        <v>2.5</v>
      </c>
      <c r="H704" s="7">
        <f t="shared" si="54"/>
        <v>294</v>
      </c>
      <c r="I704" s="8">
        <f>Tabla3[[#This Row],[Tiempo subida (seg)]]/60</f>
        <v>4.9000000000000004</v>
      </c>
    </row>
    <row r="705" spans="1:9" x14ac:dyDescent="0.3">
      <c r="A705" s="24">
        <v>703</v>
      </c>
      <c r="B705" s="26">
        <f t="shared" si="55"/>
        <v>0.32221863425925906</v>
      </c>
      <c r="C705">
        <v>0.73</v>
      </c>
      <c r="D705" s="3">
        <f t="shared" si="52"/>
        <v>1.2166666666666666E-2</v>
      </c>
      <c r="E705" s="2">
        <f t="shared" si="53"/>
        <v>0.32563204861111184</v>
      </c>
      <c r="F705" s="2">
        <f t="shared" si="51"/>
        <v>3.4134143518527726E-3</v>
      </c>
      <c r="G705" s="8">
        <v>1.75</v>
      </c>
      <c r="H705" s="7">
        <f t="shared" si="54"/>
        <v>295</v>
      </c>
      <c r="I705" s="8">
        <f>Tabla3[[#This Row],[Tiempo subida (seg)]]/60</f>
        <v>4.916666666666667</v>
      </c>
    </row>
    <row r="706" spans="1:9" x14ac:dyDescent="0.3">
      <c r="A706" s="24">
        <v>704</v>
      </c>
      <c r="B706" s="26">
        <f t="shared" si="55"/>
        <v>0.32223553240740721</v>
      </c>
      <c r="C706">
        <v>1.46</v>
      </c>
      <c r="D706" s="3">
        <f t="shared" si="52"/>
        <v>2.4333333333333332E-2</v>
      </c>
      <c r="E706" s="2">
        <f t="shared" si="53"/>
        <v>0.32565519675925997</v>
      </c>
      <c r="F706" s="2">
        <f t="shared" si="51"/>
        <v>3.4196643518527581E-3</v>
      </c>
      <c r="G706" s="8">
        <v>2</v>
      </c>
      <c r="H706" s="7">
        <f t="shared" si="54"/>
        <v>295</v>
      </c>
      <c r="I706" s="8">
        <f>Tabla3[[#This Row],[Tiempo subida (seg)]]/60</f>
        <v>4.916666666666667</v>
      </c>
    </row>
    <row r="707" spans="1:9" x14ac:dyDescent="0.3">
      <c r="A707" s="24">
        <v>705</v>
      </c>
      <c r="B707" s="26">
        <f t="shared" si="55"/>
        <v>0.32234606481481459</v>
      </c>
      <c r="C707">
        <v>9.5500000000000007</v>
      </c>
      <c r="D707" s="3">
        <f t="shared" si="52"/>
        <v>0.15916666666666668</v>
      </c>
      <c r="E707" s="2">
        <f t="shared" si="53"/>
        <v>0.32567603009259333</v>
      </c>
      <c r="F707" s="2">
        <f t="shared" ref="F707:F770" si="56">E707-B707</f>
        <v>3.3299652777787347E-3</v>
      </c>
      <c r="G707" s="8">
        <v>1.8</v>
      </c>
      <c r="H707" s="7">
        <f t="shared" si="54"/>
        <v>288</v>
      </c>
      <c r="I707" s="8">
        <f>Tabla3[[#This Row],[Tiempo subida (seg)]]/60</f>
        <v>4.8</v>
      </c>
    </row>
    <row r="708" spans="1:9" x14ac:dyDescent="0.3">
      <c r="A708" s="24">
        <v>706</v>
      </c>
      <c r="B708" s="26">
        <f t="shared" si="55"/>
        <v>0.32242071759259239</v>
      </c>
      <c r="C708">
        <v>6.45</v>
      </c>
      <c r="D708" s="3">
        <f t="shared" ref="D708:D717" si="57">C708/60</f>
        <v>0.1075</v>
      </c>
      <c r="E708" s="2">
        <f t="shared" ref="E708:E771" si="58">E707+G708/86400</f>
        <v>0.32569744212963037</v>
      </c>
      <c r="F708" s="2">
        <f t="shared" si="56"/>
        <v>3.2767245370379783E-3</v>
      </c>
      <c r="G708" s="8">
        <v>1.85</v>
      </c>
      <c r="H708" s="7">
        <f t="shared" ref="H708:H771" si="59">60*MINUTE(F708)+SECOND(F708)</f>
        <v>283</v>
      </c>
      <c r="I708" s="8">
        <f>Tabla3[[#This Row],[Tiempo subida (seg)]]/60</f>
        <v>4.7166666666666668</v>
      </c>
    </row>
    <row r="709" spans="1:9" x14ac:dyDescent="0.3">
      <c r="A709" s="24">
        <v>707</v>
      </c>
      <c r="B709" s="26">
        <f t="shared" si="55"/>
        <v>0.32247939814814797</v>
      </c>
      <c r="C709">
        <v>5.07</v>
      </c>
      <c r="D709" s="3">
        <f t="shared" si="57"/>
        <v>8.4500000000000006E-2</v>
      </c>
      <c r="E709" s="2">
        <f t="shared" si="58"/>
        <v>0.3257205902777785</v>
      </c>
      <c r="F709" s="2">
        <f t="shared" si="56"/>
        <v>3.2411921296305324E-3</v>
      </c>
      <c r="G709" s="8">
        <v>2</v>
      </c>
      <c r="H709" s="7">
        <f t="shared" si="59"/>
        <v>280</v>
      </c>
      <c r="I709" s="8">
        <f>Tabla3[[#This Row],[Tiempo subida (seg)]]/60</f>
        <v>4.666666666666667</v>
      </c>
    </row>
    <row r="710" spans="1:9" x14ac:dyDescent="0.3">
      <c r="A710" s="24">
        <v>708</v>
      </c>
      <c r="B710" s="26">
        <f t="shared" si="55"/>
        <v>0.32264421296296281</v>
      </c>
      <c r="C710">
        <v>14.24</v>
      </c>
      <c r="D710" s="3">
        <f t="shared" si="57"/>
        <v>0.23733333333333334</v>
      </c>
      <c r="E710" s="2">
        <f t="shared" si="58"/>
        <v>0.32574478009259333</v>
      </c>
      <c r="F710" s="2">
        <f t="shared" si="56"/>
        <v>3.1005671296305271E-3</v>
      </c>
      <c r="G710" s="8">
        <v>2.09</v>
      </c>
      <c r="H710" s="7">
        <f t="shared" si="59"/>
        <v>268</v>
      </c>
      <c r="I710" s="8">
        <f>Tabla3[[#This Row],[Tiempo subida (seg)]]/60</f>
        <v>4.4666666666666668</v>
      </c>
    </row>
    <row r="711" spans="1:9" x14ac:dyDescent="0.3">
      <c r="A711" s="24">
        <v>709</v>
      </c>
      <c r="B711" s="26">
        <f t="shared" si="55"/>
        <v>0.32265162037037021</v>
      </c>
      <c r="C711">
        <v>0.64</v>
      </c>
      <c r="D711" s="3">
        <f t="shared" si="57"/>
        <v>1.0666666666666666E-2</v>
      </c>
      <c r="E711" s="2">
        <f t="shared" si="58"/>
        <v>0.32576445601851928</v>
      </c>
      <c r="F711" s="2">
        <f t="shared" si="56"/>
        <v>3.1128356481490704E-3</v>
      </c>
      <c r="G711" s="8">
        <v>1.7</v>
      </c>
      <c r="H711" s="7">
        <f t="shared" si="59"/>
        <v>269</v>
      </c>
      <c r="I711" s="8">
        <f>Tabla3[[#This Row],[Tiempo subida (seg)]]/60</f>
        <v>4.4833333333333334</v>
      </c>
    </row>
    <row r="712" spans="1:9" x14ac:dyDescent="0.3">
      <c r="A712" s="24">
        <v>710</v>
      </c>
      <c r="B712" s="26">
        <f t="shared" si="55"/>
        <v>0.32265949074074057</v>
      </c>
      <c r="C712">
        <v>0.68</v>
      </c>
      <c r="D712" s="3">
        <f t="shared" si="57"/>
        <v>1.1333333333333334E-2</v>
      </c>
      <c r="E712" s="2">
        <f t="shared" si="58"/>
        <v>0.32578285879629704</v>
      </c>
      <c r="F712" s="2">
        <f t="shared" si="56"/>
        <v>3.1233680555564636E-3</v>
      </c>
      <c r="G712" s="8">
        <v>1.59</v>
      </c>
      <c r="H712" s="7">
        <f t="shared" si="59"/>
        <v>270</v>
      </c>
      <c r="I712" s="8">
        <f>Tabla3[[#This Row],[Tiempo subida (seg)]]/60</f>
        <v>4.5</v>
      </c>
    </row>
    <row r="713" spans="1:9" x14ac:dyDescent="0.3">
      <c r="A713" s="24">
        <v>711</v>
      </c>
      <c r="B713" s="26">
        <f t="shared" si="55"/>
        <v>0.32269120370370352</v>
      </c>
      <c r="C713">
        <v>2.74</v>
      </c>
      <c r="D713" s="3">
        <f t="shared" si="57"/>
        <v>4.5666666666666668E-2</v>
      </c>
      <c r="E713" s="2">
        <f t="shared" si="58"/>
        <v>0.32580600694444517</v>
      </c>
      <c r="F713" s="2">
        <f t="shared" si="56"/>
        <v>3.1148032407416482E-3</v>
      </c>
      <c r="G713" s="8">
        <v>2</v>
      </c>
      <c r="H713" s="7">
        <f t="shared" si="59"/>
        <v>269</v>
      </c>
      <c r="I713" s="8">
        <f>Tabla3[[#This Row],[Tiempo subida (seg)]]/60</f>
        <v>4.4833333333333334</v>
      </c>
    </row>
    <row r="714" spans="1:9" x14ac:dyDescent="0.3">
      <c r="A714" s="24">
        <v>712</v>
      </c>
      <c r="B714" s="26">
        <f t="shared" si="55"/>
        <v>0.32271689814814797</v>
      </c>
      <c r="C714">
        <v>2.2200000000000002</v>
      </c>
      <c r="D714" s="3">
        <f t="shared" si="57"/>
        <v>3.7000000000000005E-2</v>
      </c>
      <c r="E714" s="2">
        <f t="shared" si="58"/>
        <v>0.32583031250000072</v>
      </c>
      <c r="F714" s="2">
        <f t="shared" si="56"/>
        <v>3.1134143518527502E-3</v>
      </c>
      <c r="G714" s="8">
        <v>2.1</v>
      </c>
      <c r="H714" s="7">
        <f t="shared" si="59"/>
        <v>269</v>
      </c>
      <c r="I714" s="8">
        <f>Tabla3[[#This Row],[Tiempo subida (seg)]]/60</f>
        <v>4.4833333333333334</v>
      </c>
    </row>
    <row r="715" spans="1:9" x14ac:dyDescent="0.3">
      <c r="A715" s="24">
        <v>713</v>
      </c>
      <c r="B715" s="26">
        <f t="shared" si="55"/>
        <v>0.32276458333333313</v>
      </c>
      <c r="C715">
        <v>4.12</v>
      </c>
      <c r="D715" s="3">
        <f t="shared" si="57"/>
        <v>6.8666666666666668E-2</v>
      </c>
      <c r="E715" s="2">
        <f t="shared" si="58"/>
        <v>0.32585346064814885</v>
      </c>
      <c r="F715" s="2">
        <f t="shared" si="56"/>
        <v>3.0888773148157189E-3</v>
      </c>
      <c r="G715" s="8">
        <v>2</v>
      </c>
      <c r="H715" s="7">
        <f t="shared" si="59"/>
        <v>267</v>
      </c>
      <c r="I715" s="8">
        <f>Tabla3[[#This Row],[Tiempo subida (seg)]]/60</f>
        <v>4.45</v>
      </c>
    </row>
    <row r="716" spans="1:9" x14ac:dyDescent="0.3">
      <c r="A716" s="24">
        <v>714</v>
      </c>
      <c r="B716" s="26">
        <f t="shared" si="55"/>
        <v>0.32277627314814794</v>
      </c>
      <c r="C716">
        <v>1.01</v>
      </c>
      <c r="D716" s="3">
        <f t="shared" si="57"/>
        <v>1.6833333333333332E-2</v>
      </c>
      <c r="E716" s="2">
        <f t="shared" si="58"/>
        <v>0.32587105324074145</v>
      </c>
      <c r="F716" s="2">
        <f t="shared" si="56"/>
        <v>3.0947800925935076E-3</v>
      </c>
      <c r="G716" s="8">
        <v>1.52</v>
      </c>
      <c r="H716" s="7">
        <f t="shared" si="59"/>
        <v>267</v>
      </c>
      <c r="I716" s="8">
        <f>Tabla3[[#This Row],[Tiempo subida (seg)]]/60</f>
        <v>4.45</v>
      </c>
    </row>
    <row r="717" spans="1:9" x14ac:dyDescent="0.3">
      <c r="A717" s="24">
        <v>715</v>
      </c>
      <c r="B717" s="26">
        <f t="shared" si="55"/>
        <v>0.32281111111111088</v>
      </c>
      <c r="C717">
        <v>3.01</v>
      </c>
      <c r="D717" s="3">
        <f t="shared" si="57"/>
        <v>5.0166666666666665E-2</v>
      </c>
      <c r="E717" s="2">
        <f t="shared" si="58"/>
        <v>0.32588725694444515</v>
      </c>
      <c r="F717" s="2">
        <f t="shared" si="56"/>
        <v>3.0761458333342651E-3</v>
      </c>
      <c r="G717" s="8">
        <v>1.4</v>
      </c>
      <c r="H717" s="7">
        <f t="shared" si="59"/>
        <v>266</v>
      </c>
      <c r="I717" s="8">
        <f>Tabla3[[#This Row],[Tiempo subida (seg)]]/60</f>
        <v>4.4333333333333336</v>
      </c>
    </row>
    <row r="718" spans="1:9" x14ac:dyDescent="0.3">
      <c r="A718" s="24">
        <v>716</v>
      </c>
      <c r="B718" s="26">
        <f t="shared" ref="B718:B781" si="60">B717+C718/86400</f>
        <v>0.32291527777777757</v>
      </c>
      <c r="C718">
        <v>9</v>
      </c>
      <c r="D718" s="3">
        <f t="shared" ref="D718:D781" si="61">C718/60</f>
        <v>0.15</v>
      </c>
      <c r="E718" s="2">
        <f t="shared" si="58"/>
        <v>0.32591283564814882</v>
      </c>
      <c r="F718" s="2">
        <f t="shared" si="56"/>
        <v>2.9975578703712591E-3</v>
      </c>
      <c r="G718" s="8">
        <v>2.21</v>
      </c>
      <c r="H718" s="7">
        <f t="shared" si="59"/>
        <v>259</v>
      </c>
      <c r="I718" s="8">
        <f>Tabla3[[#This Row],[Tiempo subida (seg)]]/60</f>
        <v>4.3166666666666664</v>
      </c>
    </row>
    <row r="719" spans="1:9" x14ac:dyDescent="0.3">
      <c r="A719" s="24">
        <v>717</v>
      </c>
      <c r="B719" s="26">
        <f t="shared" si="60"/>
        <v>0.32293414351851829</v>
      </c>
      <c r="C719">
        <v>1.63</v>
      </c>
      <c r="D719" s="3">
        <f t="shared" si="61"/>
        <v>2.7166666666666665E-2</v>
      </c>
      <c r="E719" s="2">
        <f t="shared" si="58"/>
        <v>0.32593332175925993</v>
      </c>
      <c r="F719" s="2">
        <f t="shared" si="56"/>
        <v>2.9991782407416401E-3</v>
      </c>
      <c r="G719" s="8">
        <v>1.77</v>
      </c>
      <c r="H719" s="7">
        <f t="shared" si="59"/>
        <v>259</v>
      </c>
      <c r="I719" s="8">
        <f>Tabla3[[#This Row],[Tiempo subida (seg)]]/60</f>
        <v>4.3166666666666664</v>
      </c>
    </row>
    <row r="720" spans="1:9" x14ac:dyDescent="0.3">
      <c r="A720" s="24">
        <v>718</v>
      </c>
      <c r="B720" s="26">
        <f t="shared" si="60"/>
        <v>0.32294930555555534</v>
      </c>
      <c r="C720">
        <v>1.31</v>
      </c>
      <c r="D720" s="3">
        <f t="shared" si="61"/>
        <v>2.1833333333333333E-2</v>
      </c>
      <c r="E720" s="2">
        <f t="shared" si="58"/>
        <v>0.32595253472222291</v>
      </c>
      <c r="F720" s="2">
        <f t="shared" si="56"/>
        <v>3.0032291666675648E-3</v>
      </c>
      <c r="G720" s="8">
        <v>1.66</v>
      </c>
      <c r="H720" s="7">
        <f t="shared" si="59"/>
        <v>259</v>
      </c>
      <c r="I720" s="8">
        <f>Tabla3[[#This Row],[Tiempo subida (seg)]]/60</f>
        <v>4.3166666666666664</v>
      </c>
    </row>
    <row r="721" spans="1:10" x14ac:dyDescent="0.3">
      <c r="A721" s="24">
        <v>719</v>
      </c>
      <c r="B721" s="26">
        <f t="shared" si="60"/>
        <v>0.3229589120370368</v>
      </c>
      <c r="C721">
        <v>0.83</v>
      </c>
      <c r="D721" s="3">
        <f t="shared" si="61"/>
        <v>1.3833333333333333E-2</v>
      </c>
      <c r="E721" s="15">
        <f t="shared" si="58"/>
        <v>0.32597394675925995</v>
      </c>
      <c r="F721" s="15">
        <f t="shared" si="56"/>
        <v>3.0150347222231422E-3</v>
      </c>
      <c r="G721" s="18">
        <v>1.85</v>
      </c>
      <c r="H721" s="16">
        <f t="shared" si="59"/>
        <v>260</v>
      </c>
      <c r="I721" s="18">
        <f>Tabla3[[#This Row],[Tiempo subida (seg)]]/60</f>
        <v>4.333333333333333</v>
      </c>
      <c r="J721">
        <v>12</v>
      </c>
    </row>
    <row r="722" spans="1:10" x14ac:dyDescent="0.3">
      <c r="A722" s="24">
        <v>720</v>
      </c>
      <c r="B722" s="26">
        <f t="shared" si="60"/>
        <v>0.32303981481481459</v>
      </c>
      <c r="C722">
        <v>6.99</v>
      </c>
      <c r="D722" s="3">
        <f t="shared" si="61"/>
        <v>0.11650000000000001</v>
      </c>
      <c r="E722" s="4">
        <f t="shared" si="58"/>
        <v>0.32700021990740807</v>
      </c>
      <c r="F722" s="4">
        <f t="shared" si="56"/>
        <v>3.9604050925934886E-3</v>
      </c>
      <c r="G722" s="17">
        <v>88.67</v>
      </c>
      <c r="H722" s="9">
        <f t="shared" si="59"/>
        <v>342</v>
      </c>
      <c r="I722" s="17">
        <f>Tabla3[[#This Row],[Tiempo subida (seg)]]/60</f>
        <v>5.7</v>
      </c>
    </row>
    <row r="723" spans="1:10" x14ac:dyDescent="0.3">
      <c r="A723" s="24">
        <v>721</v>
      </c>
      <c r="B723" s="26">
        <f t="shared" si="60"/>
        <v>0.32305057870370346</v>
      </c>
      <c r="C723">
        <v>0.93</v>
      </c>
      <c r="D723" s="3">
        <f t="shared" si="61"/>
        <v>1.5500000000000002E-2</v>
      </c>
      <c r="E723" s="2">
        <f t="shared" si="58"/>
        <v>0.3270201273148155</v>
      </c>
      <c r="F723" s="2">
        <f t="shared" si="56"/>
        <v>3.9695486111120393E-3</v>
      </c>
      <c r="G723" s="8">
        <v>1.72</v>
      </c>
      <c r="H723" s="7">
        <f t="shared" si="59"/>
        <v>343</v>
      </c>
      <c r="I723" s="8">
        <f>Tabla3[[#This Row],[Tiempo subida (seg)]]/60</f>
        <v>5.7166666666666668</v>
      </c>
    </row>
    <row r="724" spans="1:10" x14ac:dyDescent="0.3">
      <c r="A724" s="24">
        <v>722</v>
      </c>
      <c r="B724" s="26">
        <f t="shared" si="60"/>
        <v>0.32306539351851826</v>
      </c>
      <c r="C724">
        <v>1.28</v>
      </c>
      <c r="D724" s="3">
        <f t="shared" si="61"/>
        <v>2.1333333333333333E-2</v>
      </c>
      <c r="E724" s="2">
        <f t="shared" si="58"/>
        <v>0.32704327546296363</v>
      </c>
      <c r="F724" s="2">
        <f t="shared" si="56"/>
        <v>3.9778819444453717E-3</v>
      </c>
      <c r="G724" s="8">
        <v>2</v>
      </c>
      <c r="H724" s="7">
        <f t="shared" si="59"/>
        <v>344</v>
      </c>
      <c r="I724" s="8">
        <f>Tabla3[[#This Row],[Tiempo subida (seg)]]/60</f>
        <v>5.7333333333333334</v>
      </c>
    </row>
    <row r="725" spans="1:10" x14ac:dyDescent="0.3">
      <c r="A725" s="24">
        <v>723</v>
      </c>
      <c r="B725" s="26">
        <f t="shared" si="60"/>
        <v>0.32307673611111087</v>
      </c>
      <c r="C725">
        <v>0.98</v>
      </c>
      <c r="D725" s="3">
        <f t="shared" si="61"/>
        <v>1.6333333333333332E-2</v>
      </c>
      <c r="E725" s="2">
        <f t="shared" si="58"/>
        <v>0.32706144675925991</v>
      </c>
      <c r="F725" s="2">
        <f t="shared" si="56"/>
        <v>3.9847106481490369E-3</v>
      </c>
      <c r="G725" s="8">
        <v>1.57</v>
      </c>
      <c r="H725" s="7">
        <f t="shared" si="59"/>
        <v>344</v>
      </c>
      <c r="I725" s="8">
        <f>Tabla3[[#This Row],[Tiempo subida (seg)]]/60</f>
        <v>5.7333333333333334</v>
      </c>
    </row>
    <row r="726" spans="1:10" x14ac:dyDescent="0.3">
      <c r="A726" s="24">
        <v>724</v>
      </c>
      <c r="B726" s="26">
        <f t="shared" si="60"/>
        <v>0.32311689814814792</v>
      </c>
      <c r="C726">
        <v>3.47</v>
      </c>
      <c r="D726" s="3">
        <f t="shared" si="61"/>
        <v>5.7833333333333334E-2</v>
      </c>
      <c r="E726" s="2">
        <f t="shared" si="58"/>
        <v>0.3270906134259266</v>
      </c>
      <c r="F726" s="2">
        <f t="shared" si="56"/>
        <v>3.9737152777786777E-3</v>
      </c>
      <c r="G726" s="8">
        <v>2.52</v>
      </c>
      <c r="H726" s="7">
        <f t="shared" si="59"/>
        <v>343</v>
      </c>
      <c r="I726" s="8">
        <f>Tabla3[[#This Row],[Tiempo subida (seg)]]/60</f>
        <v>5.7166666666666668</v>
      </c>
    </row>
    <row r="727" spans="1:10" x14ac:dyDescent="0.3">
      <c r="A727" s="24">
        <v>725</v>
      </c>
      <c r="B727" s="26">
        <f t="shared" si="60"/>
        <v>0.3231276620370368</v>
      </c>
      <c r="C727">
        <v>0.93</v>
      </c>
      <c r="D727" s="3">
        <f t="shared" si="61"/>
        <v>1.5500000000000002E-2</v>
      </c>
      <c r="E727" s="2">
        <f t="shared" si="58"/>
        <v>0.3271142245370377</v>
      </c>
      <c r="F727" s="2">
        <f t="shared" si="56"/>
        <v>3.9865625000009008E-3</v>
      </c>
      <c r="G727" s="8">
        <v>2.04</v>
      </c>
      <c r="H727" s="7">
        <f t="shared" si="59"/>
        <v>344</v>
      </c>
      <c r="I727" s="8">
        <f>Tabla3[[#This Row],[Tiempo subida (seg)]]/60</f>
        <v>5.7333333333333334</v>
      </c>
    </row>
    <row r="728" spans="1:10" x14ac:dyDescent="0.3">
      <c r="A728" s="24">
        <v>726</v>
      </c>
      <c r="B728" s="26">
        <f t="shared" si="60"/>
        <v>0.32313935185185161</v>
      </c>
      <c r="C728">
        <v>1.01</v>
      </c>
      <c r="D728" s="3">
        <f t="shared" si="61"/>
        <v>1.6833333333333332E-2</v>
      </c>
      <c r="E728" s="2">
        <f t="shared" si="58"/>
        <v>0.32713957175925995</v>
      </c>
      <c r="F728" s="2">
        <f t="shared" si="56"/>
        <v>4.0002199074083422E-3</v>
      </c>
      <c r="G728" s="8">
        <v>2.19</v>
      </c>
      <c r="H728" s="7">
        <f t="shared" si="59"/>
        <v>346</v>
      </c>
      <c r="I728" s="8">
        <f>Tabla3[[#This Row],[Tiempo subida (seg)]]/60</f>
        <v>5.7666666666666666</v>
      </c>
    </row>
    <row r="729" spans="1:10" x14ac:dyDescent="0.3">
      <c r="A729" s="24">
        <v>727</v>
      </c>
      <c r="B729" s="26">
        <f t="shared" si="60"/>
        <v>0.32317615740740718</v>
      </c>
      <c r="C729">
        <v>3.18</v>
      </c>
      <c r="D729" s="3">
        <f t="shared" si="61"/>
        <v>5.3000000000000005E-2</v>
      </c>
      <c r="E729" s="2">
        <f t="shared" si="58"/>
        <v>0.32716260416666737</v>
      </c>
      <c r="F729" s="2">
        <f t="shared" si="56"/>
        <v>3.9864467592601871E-3</v>
      </c>
      <c r="G729" s="8">
        <v>1.99</v>
      </c>
      <c r="H729" s="7">
        <f t="shared" si="59"/>
        <v>344</v>
      </c>
      <c r="I729" s="8">
        <f>Tabla3[[#This Row],[Tiempo subida (seg)]]/60</f>
        <v>5.7333333333333334</v>
      </c>
    </row>
    <row r="730" spans="1:10" x14ac:dyDescent="0.3">
      <c r="A730" s="24">
        <v>728</v>
      </c>
      <c r="B730" s="26">
        <f t="shared" si="60"/>
        <v>0.32318923611111089</v>
      </c>
      <c r="C730">
        <v>1.1299999999999999</v>
      </c>
      <c r="D730" s="3">
        <f t="shared" si="61"/>
        <v>1.883333333333333E-2</v>
      </c>
      <c r="E730" s="2">
        <f t="shared" si="58"/>
        <v>0.32718239583333403</v>
      </c>
      <c r="F730" s="2">
        <f t="shared" si="56"/>
        <v>3.9931597222231385E-3</v>
      </c>
      <c r="G730" s="8">
        <v>1.71</v>
      </c>
      <c r="H730" s="7">
        <f t="shared" si="59"/>
        <v>345</v>
      </c>
      <c r="I730" s="8">
        <f>Tabla3[[#This Row],[Tiempo subida (seg)]]/60</f>
        <v>5.75</v>
      </c>
    </row>
    <row r="731" spans="1:10" x14ac:dyDescent="0.3">
      <c r="A731" s="24">
        <v>729</v>
      </c>
      <c r="B731" s="26">
        <f t="shared" si="60"/>
        <v>0.32321273148148127</v>
      </c>
      <c r="C731">
        <v>2.0299999999999998</v>
      </c>
      <c r="D731" s="3">
        <f t="shared" si="61"/>
        <v>3.3833333333333333E-2</v>
      </c>
      <c r="E731" s="2">
        <f t="shared" si="58"/>
        <v>0.32720913194444512</v>
      </c>
      <c r="F731" s="2">
        <f t="shared" si="56"/>
        <v>3.996400462963845E-3</v>
      </c>
      <c r="G731" s="8">
        <v>2.31</v>
      </c>
      <c r="H731" s="7">
        <f t="shared" si="59"/>
        <v>345</v>
      </c>
      <c r="I731" s="8">
        <f>Tabla3[[#This Row],[Tiempo subida (seg)]]/60</f>
        <v>5.75</v>
      </c>
    </row>
    <row r="732" spans="1:10" x14ac:dyDescent="0.3">
      <c r="A732" s="24">
        <v>730</v>
      </c>
      <c r="B732" s="26">
        <f t="shared" si="60"/>
        <v>0.32329768518518498</v>
      </c>
      <c r="C732">
        <v>7.34</v>
      </c>
      <c r="D732" s="3">
        <f t="shared" si="61"/>
        <v>0.12233333333333334</v>
      </c>
      <c r="E732" s="2">
        <f t="shared" si="58"/>
        <v>0.32723494212963028</v>
      </c>
      <c r="F732" s="2">
        <f t="shared" si="56"/>
        <v>3.9372569444452998E-3</v>
      </c>
      <c r="G732" s="8">
        <v>2.23</v>
      </c>
      <c r="H732" s="7">
        <f t="shared" si="59"/>
        <v>340</v>
      </c>
      <c r="I732" s="8">
        <f>Tabla3[[#This Row],[Tiempo subida (seg)]]/60</f>
        <v>5.666666666666667</v>
      </c>
    </row>
    <row r="733" spans="1:10" x14ac:dyDescent="0.3">
      <c r="A733" s="24">
        <v>731</v>
      </c>
      <c r="B733" s="26">
        <f t="shared" si="60"/>
        <v>0.32330185185185167</v>
      </c>
      <c r="C733">
        <v>0.36</v>
      </c>
      <c r="D733" s="3">
        <f t="shared" si="61"/>
        <v>6.0000000000000001E-3</v>
      </c>
      <c r="E733" s="2">
        <f t="shared" si="58"/>
        <v>0.32725866898148215</v>
      </c>
      <c r="F733" s="2">
        <f t="shared" si="56"/>
        <v>3.9568171296304744E-3</v>
      </c>
      <c r="G733" s="8">
        <v>2.0499999999999998</v>
      </c>
      <c r="H733" s="7">
        <f t="shared" si="59"/>
        <v>342</v>
      </c>
      <c r="I733" s="8">
        <f>Tabla3[[#This Row],[Tiempo subida (seg)]]/60</f>
        <v>5.7</v>
      </c>
    </row>
    <row r="734" spans="1:10" x14ac:dyDescent="0.3">
      <c r="A734" s="24">
        <v>732</v>
      </c>
      <c r="B734" s="26">
        <f t="shared" si="60"/>
        <v>0.32330914351851836</v>
      </c>
      <c r="C734">
        <v>0.63</v>
      </c>
      <c r="D734" s="3">
        <f t="shared" si="61"/>
        <v>1.0500000000000001E-2</v>
      </c>
      <c r="E734" s="2">
        <f t="shared" si="58"/>
        <v>0.32728216435185253</v>
      </c>
      <c r="F734" s="2">
        <f t="shared" si="56"/>
        <v>3.9730208333341732E-3</v>
      </c>
      <c r="G734" s="8">
        <v>2.0299999999999998</v>
      </c>
      <c r="H734" s="7">
        <f t="shared" si="59"/>
        <v>343</v>
      </c>
      <c r="I734" s="8">
        <f>Tabla3[[#This Row],[Tiempo subida (seg)]]/60</f>
        <v>5.7166666666666668</v>
      </c>
    </row>
    <row r="735" spans="1:10" x14ac:dyDescent="0.3">
      <c r="A735" s="24">
        <v>733</v>
      </c>
      <c r="B735" s="26">
        <f t="shared" si="60"/>
        <v>0.32334212962962949</v>
      </c>
      <c r="C735">
        <v>2.85</v>
      </c>
      <c r="D735" s="3">
        <f t="shared" si="61"/>
        <v>4.7500000000000001E-2</v>
      </c>
      <c r="E735" s="2">
        <f t="shared" si="58"/>
        <v>0.3273002199074081</v>
      </c>
      <c r="F735" s="2">
        <f t="shared" si="56"/>
        <v>3.9580902777786031E-3</v>
      </c>
      <c r="G735" s="8">
        <v>1.56</v>
      </c>
      <c r="H735" s="7">
        <f t="shared" si="59"/>
        <v>342</v>
      </c>
      <c r="I735" s="8">
        <f>Tabla3[[#This Row],[Tiempo subida (seg)]]/60</f>
        <v>5.7</v>
      </c>
    </row>
    <row r="736" spans="1:10" x14ac:dyDescent="0.3">
      <c r="A736" s="24">
        <v>734</v>
      </c>
      <c r="B736" s="26">
        <f t="shared" si="60"/>
        <v>0.32334803240740728</v>
      </c>
      <c r="C736">
        <v>0.51</v>
      </c>
      <c r="D736" s="3">
        <f t="shared" si="61"/>
        <v>8.5000000000000006E-3</v>
      </c>
      <c r="E736" s="2">
        <f t="shared" si="58"/>
        <v>0.32732545138888958</v>
      </c>
      <c r="F736" s="2">
        <f t="shared" si="56"/>
        <v>3.9774189814822947E-3</v>
      </c>
      <c r="G736" s="8">
        <v>2.1800000000000002</v>
      </c>
      <c r="H736" s="7">
        <f t="shared" si="59"/>
        <v>344</v>
      </c>
      <c r="I736" s="8">
        <f>Tabla3[[#This Row],[Tiempo subida (seg)]]/60</f>
        <v>5.7333333333333334</v>
      </c>
    </row>
    <row r="737" spans="1:9" x14ac:dyDescent="0.3">
      <c r="A737" s="24">
        <v>735</v>
      </c>
      <c r="B737" s="26">
        <f t="shared" si="60"/>
        <v>0.32336053240740731</v>
      </c>
      <c r="C737">
        <v>1.08</v>
      </c>
      <c r="D737" s="3">
        <f t="shared" si="61"/>
        <v>1.8000000000000002E-2</v>
      </c>
      <c r="E737" s="2">
        <f t="shared" si="58"/>
        <v>0.32734582175925997</v>
      </c>
      <c r="F737" s="2">
        <f t="shared" si="56"/>
        <v>3.9852893518526611E-3</v>
      </c>
      <c r="G737" s="8">
        <v>1.76</v>
      </c>
      <c r="H737" s="7">
        <f t="shared" si="59"/>
        <v>344</v>
      </c>
      <c r="I737" s="8">
        <f>Tabla3[[#This Row],[Tiempo subida (seg)]]/60</f>
        <v>5.7333333333333334</v>
      </c>
    </row>
    <row r="738" spans="1:9" x14ac:dyDescent="0.3">
      <c r="A738" s="24">
        <v>736</v>
      </c>
      <c r="B738" s="26">
        <f t="shared" si="60"/>
        <v>0.32336701388888878</v>
      </c>
      <c r="C738">
        <v>0.56000000000000005</v>
      </c>
      <c r="D738" s="3">
        <f t="shared" si="61"/>
        <v>9.3333333333333341E-3</v>
      </c>
      <c r="E738" s="2">
        <f t="shared" si="58"/>
        <v>0.3273632986111118</v>
      </c>
      <c r="F738" s="2">
        <f t="shared" si="56"/>
        <v>3.9962847222230202E-3</v>
      </c>
      <c r="G738" s="8">
        <v>1.51</v>
      </c>
      <c r="H738" s="7">
        <f t="shared" si="59"/>
        <v>345</v>
      </c>
      <c r="I738" s="8">
        <f>Tabla3[[#This Row],[Tiempo subida (seg)]]/60</f>
        <v>5.75</v>
      </c>
    </row>
    <row r="739" spans="1:9" x14ac:dyDescent="0.3">
      <c r="A739" s="24">
        <v>737</v>
      </c>
      <c r="B739" s="26">
        <f t="shared" si="60"/>
        <v>0.32337800925925914</v>
      </c>
      <c r="C739">
        <v>0.95</v>
      </c>
      <c r="D739" s="3">
        <f t="shared" si="61"/>
        <v>1.5833333333333331E-2</v>
      </c>
      <c r="E739" s="2">
        <f t="shared" si="58"/>
        <v>0.32739524305555623</v>
      </c>
      <c r="F739" s="2">
        <f t="shared" si="56"/>
        <v>4.0172337962970928E-3</v>
      </c>
      <c r="G739" s="8">
        <v>2.76</v>
      </c>
      <c r="H739" s="7">
        <f t="shared" si="59"/>
        <v>347</v>
      </c>
      <c r="I739" s="8">
        <f>Tabla3[[#This Row],[Tiempo subida (seg)]]/60</f>
        <v>5.7833333333333332</v>
      </c>
    </row>
    <row r="740" spans="1:9" x14ac:dyDescent="0.3">
      <c r="A740" s="24">
        <v>738</v>
      </c>
      <c r="B740" s="26">
        <f t="shared" si="60"/>
        <v>0.32339108796296284</v>
      </c>
      <c r="C740">
        <v>1.1299999999999999</v>
      </c>
      <c r="D740" s="3">
        <f t="shared" si="61"/>
        <v>1.883333333333333E-2</v>
      </c>
      <c r="E740" s="2">
        <f t="shared" si="58"/>
        <v>0.32742232638888957</v>
      </c>
      <c r="F740" s="2">
        <f t="shared" si="56"/>
        <v>4.0312384259267309E-3</v>
      </c>
      <c r="G740" s="8">
        <v>2.34</v>
      </c>
      <c r="H740" s="7">
        <f t="shared" si="59"/>
        <v>348</v>
      </c>
      <c r="I740" s="8">
        <f>Tabla3[[#This Row],[Tiempo subida (seg)]]/60</f>
        <v>5.8</v>
      </c>
    </row>
    <row r="741" spans="1:9" x14ac:dyDescent="0.3">
      <c r="A741" s="24">
        <v>739</v>
      </c>
      <c r="B741" s="26">
        <f t="shared" si="60"/>
        <v>0.32345474537037022</v>
      </c>
      <c r="C741">
        <v>5.5</v>
      </c>
      <c r="D741" s="3">
        <f t="shared" si="61"/>
        <v>9.166666666666666E-2</v>
      </c>
      <c r="E741" s="2">
        <f t="shared" si="58"/>
        <v>0.32744003472222288</v>
      </c>
      <c r="F741" s="2">
        <f t="shared" si="56"/>
        <v>3.9852893518526611E-3</v>
      </c>
      <c r="G741" s="8">
        <v>1.53</v>
      </c>
      <c r="H741" s="7">
        <f t="shared" si="59"/>
        <v>344</v>
      </c>
      <c r="I741" s="8">
        <f>Tabla3[[#This Row],[Tiempo subida (seg)]]/60</f>
        <v>5.7333333333333334</v>
      </c>
    </row>
    <row r="742" spans="1:9" x14ac:dyDescent="0.3">
      <c r="A742" s="24">
        <v>740</v>
      </c>
      <c r="B742" s="26">
        <f t="shared" si="60"/>
        <v>0.32350682870370356</v>
      </c>
      <c r="C742">
        <v>4.5</v>
      </c>
      <c r="D742" s="3">
        <f t="shared" si="61"/>
        <v>7.4999999999999997E-2</v>
      </c>
      <c r="E742" s="2">
        <f t="shared" si="58"/>
        <v>0.32746700231481546</v>
      </c>
      <c r="F742" s="2">
        <f t="shared" si="56"/>
        <v>3.9601736111118946E-3</v>
      </c>
      <c r="G742" s="8">
        <v>2.33</v>
      </c>
      <c r="H742" s="7">
        <f t="shared" si="59"/>
        <v>342</v>
      </c>
      <c r="I742" s="8">
        <f>Tabla3[[#This Row],[Tiempo subida (seg)]]/60</f>
        <v>5.7</v>
      </c>
    </row>
    <row r="743" spans="1:9" x14ac:dyDescent="0.3">
      <c r="A743" s="24">
        <v>741</v>
      </c>
      <c r="B743" s="26">
        <f t="shared" si="60"/>
        <v>0.32352164351851836</v>
      </c>
      <c r="C743">
        <v>1.28</v>
      </c>
      <c r="D743" s="3">
        <f t="shared" si="61"/>
        <v>2.1333333333333333E-2</v>
      </c>
      <c r="E743" s="2">
        <f t="shared" si="58"/>
        <v>0.32749940972222286</v>
      </c>
      <c r="F743" s="2">
        <f t="shared" si="56"/>
        <v>3.9777662037044914E-3</v>
      </c>
      <c r="G743" s="8">
        <v>2.8</v>
      </c>
      <c r="H743" s="7">
        <f t="shared" si="59"/>
        <v>344</v>
      </c>
      <c r="I743" s="8">
        <f>Tabla3[[#This Row],[Tiempo subida (seg)]]/60</f>
        <v>5.7333333333333334</v>
      </c>
    </row>
    <row r="744" spans="1:9" x14ac:dyDescent="0.3">
      <c r="A744" s="24">
        <v>742</v>
      </c>
      <c r="B744" s="26">
        <f t="shared" si="60"/>
        <v>0.32353391203703691</v>
      </c>
      <c r="C744">
        <v>1.06</v>
      </c>
      <c r="D744" s="3">
        <f t="shared" si="61"/>
        <v>1.7666666666666667E-2</v>
      </c>
      <c r="E744" s="2">
        <f t="shared" si="58"/>
        <v>0.32752973379629691</v>
      </c>
      <c r="F744" s="2">
        <f t="shared" si="56"/>
        <v>3.9958217592599987E-3</v>
      </c>
      <c r="G744" s="8">
        <v>2.62</v>
      </c>
      <c r="H744" s="7">
        <f t="shared" si="59"/>
        <v>345</v>
      </c>
      <c r="I744" s="8">
        <f>Tabla3[[#This Row],[Tiempo subida (seg)]]/60</f>
        <v>5.75</v>
      </c>
    </row>
    <row r="745" spans="1:9" x14ac:dyDescent="0.3">
      <c r="A745" s="24">
        <v>743</v>
      </c>
      <c r="B745" s="26">
        <f t="shared" si="60"/>
        <v>0.3235472222222221</v>
      </c>
      <c r="C745">
        <v>1.1499999999999999</v>
      </c>
      <c r="D745" s="3">
        <f t="shared" si="61"/>
        <v>1.9166666666666665E-2</v>
      </c>
      <c r="E745" s="2">
        <f t="shared" si="58"/>
        <v>0.32755589120370432</v>
      </c>
      <c r="F745" s="2">
        <f t="shared" si="56"/>
        <v>4.0086689814822218E-3</v>
      </c>
      <c r="G745" s="8">
        <v>2.2599999999999998</v>
      </c>
      <c r="H745" s="7">
        <f t="shared" si="59"/>
        <v>346</v>
      </c>
      <c r="I745" s="8">
        <f>Tabla3[[#This Row],[Tiempo subida (seg)]]/60</f>
        <v>5.7666666666666666</v>
      </c>
    </row>
    <row r="746" spans="1:9" x14ac:dyDescent="0.3">
      <c r="A746" s="24">
        <v>744</v>
      </c>
      <c r="B746" s="26">
        <f t="shared" si="60"/>
        <v>0.32361006944444431</v>
      </c>
      <c r="C746">
        <v>5.43</v>
      </c>
      <c r="D746" s="3">
        <f t="shared" si="61"/>
        <v>9.0499999999999997E-2</v>
      </c>
      <c r="E746" s="2">
        <f t="shared" si="58"/>
        <v>0.32758343750000063</v>
      </c>
      <c r="F746" s="2">
        <f t="shared" si="56"/>
        <v>3.9733680555563144E-3</v>
      </c>
      <c r="G746" s="8">
        <v>2.38</v>
      </c>
      <c r="H746" s="7">
        <f t="shared" si="59"/>
        <v>343</v>
      </c>
      <c r="I746" s="8">
        <f>Tabla3[[#This Row],[Tiempo subida (seg)]]/60</f>
        <v>5.7166666666666668</v>
      </c>
    </row>
    <row r="747" spans="1:9" x14ac:dyDescent="0.3">
      <c r="A747" s="24">
        <v>745</v>
      </c>
      <c r="B747" s="26">
        <f t="shared" si="60"/>
        <v>0.32364687499999989</v>
      </c>
      <c r="C747">
        <v>3.18</v>
      </c>
      <c r="D747" s="3">
        <f t="shared" si="61"/>
        <v>5.3000000000000005E-2</v>
      </c>
      <c r="E747" s="2">
        <f t="shared" si="58"/>
        <v>0.32760797453703766</v>
      </c>
      <c r="F747" s="2">
        <f t="shared" si="56"/>
        <v>3.9610995370377711E-3</v>
      </c>
      <c r="G747" s="8">
        <v>2.12</v>
      </c>
      <c r="H747" s="7">
        <f t="shared" si="59"/>
        <v>342</v>
      </c>
      <c r="I747" s="8">
        <f>Tabla3[[#This Row],[Tiempo subida (seg)]]/60</f>
        <v>5.7</v>
      </c>
    </row>
    <row r="748" spans="1:9" x14ac:dyDescent="0.3">
      <c r="A748" s="24">
        <v>746</v>
      </c>
      <c r="B748" s="26">
        <f t="shared" si="60"/>
        <v>0.32373969907407396</v>
      </c>
      <c r="C748">
        <v>8.02</v>
      </c>
      <c r="D748" s="3">
        <f t="shared" si="61"/>
        <v>0.13366666666666666</v>
      </c>
      <c r="E748" s="2">
        <f t="shared" si="58"/>
        <v>0.32762961805555618</v>
      </c>
      <c r="F748" s="2">
        <f t="shared" si="56"/>
        <v>3.889918981482221E-3</v>
      </c>
      <c r="G748" s="8">
        <v>1.87</v>
      </c>
      <c r="H748" s="7">
        <f t="shared" si="59"/>
        <v>336</v>
      </c>
      <c r="I748" s="8">
        <f>Tabla3[[#This Row],[Tiempo subida (seg)]]/60</f>
        <v>5.6</v>
      </c>
    </row>
    <row r="749" spans="1:9" x14ac:dyDescent="0.3">
      <c r="A749" s="24">
        <v>747</v>
      </c>
      <c r="B749" s="26">
        <f t="shared" si="60"/>
        <v>0.32378796296296286</v>
      </c>
      <c r="C749">
        <v>4.17</v>
      </c>
      <c r="D749" s="3">
        <f t="shared" si="61"/>
        <v>6.9499999999999992E-2</v>
      </c>
      <c r="E749" s="2">
        <f t="shared" si="58"/>
        <v>0.32765149305555619</v>
      </c>
      <c r="F749" s="2">
        <f t="shared" si="56"/>
        <v>3.8635300925933258E-3</v>
      </c>
      <c r="G749" s="8">
        <v>1.89</v>
      </c>
      <c r="H749" s="7">
        <f t="shared" si="59"/>
        <v>334</v>
      </c>
      <c r="I749" s="8">
        <f>Tabla3[[#This Row],[Tiempo subida (seg)]]/60</f>
        <v>5.5666666666666664</v>
      </c>
    </row>
    <row r="750" spans="1:9" x14ac:dyDescent="0.3">
      <c r="A750" s="24">
        <v>748</v>
      </c>
      <c r="B750" s="26">
        <f t="shared" si="60"/>
        <v>0.32381840277777768</v>
      </c>
      <c r="C750">
        <v>2.63</v>
      </c>
      <c r="D750" s="3">
        <f t="shared" si="61"/>
        <v>4.3833333333333328E-2</v>
      </c>
      <c r="E750" s="2">
        <f t="shared" si="58"/>
        <v>0.3276705902777784</v>
      </c>
      <c r="F750" s="2">
        <f t="shared" si="56"/>
        <v>3.8521875000007144E-3</v>
      </c>
      <c r="G750" s="8">
        <v>1.65</v>
      </c>
      <c r="H750" s="7">
        <f t="shared" si="59"/>
        <v>333</v>
      </c>
      <c r="I750" s="8">
        <f>Tabla3[[#This Row],[Tiempo subida (seg)]]/60</f>
        <v>5.55</v>
      </c>
    </row>
    <row r="751" spans="1:9" x14ac:dyDescent="0.3">
      <c r="A751" s="24">
        <v>749</v>
      </c>
      <c r="B751" s="26">
        <f t="shared" si="60"/>
        <v>0.32382719907407398</v>
      </c>
      <c r="C751">
        <v>0.76</v>
      </c>
      <c r="D751" s="3">
        <f t="shared" si="61"/>
        <v>1.2666666666666666E-2</v>
      </c>
      <c r="E751" s="2">
        <f t="shared" si="58"/>
        <v>0.32769396990740801</v>
      </c>
      <c r="F751" s="2">
        <f t="shared" si="56"/>
        <v>3.8667708333340323E-3</v>
      </c>
      <c r="G751" s="8">
        <v>2.02</v>
      </c>
      <c r="H751" s="7">
        <f t="shared" si="59"/>
        <v>334</v>
      </c>
      <c r="I751" s="8">
        <f>Tabla3[[#This Row],[Tiempo subida (seg)]]/60</f>
        <v>5.5666666666666664</v>
      </c>
    </row>
    <row r="752" spans="1:9" x14ac:dyDescent="0.3">
      <c r="A752" s="24">
        <v>750</v>
      </c>
      <c r="B752" s="26">
        <f t="shared" si="60"/>
        <v>0.32392557870370359</v>
      </c>
      <c r="C752">
        <v>8.5</v>
      </c>
      <c r="D752" s="3">
        <f t="shared" si="61"/>
        <v>0.14166666666666666</v>
      </c>
      <c r="E752" s="2">
        <f t="shared" si="58"/>
        <v>0.3277132986111117</v>
      </c>
      <c r="F752" s="2">
        <f t="shared" si="56"/>
        <v>3.7877199074081158E-3</v>
      </c>
      <c r="G752" s="8">
        <v>1.67</v>
      </c>
      <c r="H752" s="7">
        <f t="shared" si="59"/>
        <v>327</v>
      </c>
      <c r="I752" s="8">
        <f>Tabla3[[#This Row],[Tiempo subida (seg)]]/60</f>
        <v>5.45</v>
      </c>
    </row>
    <row r="753" spans="1:9" x14ac:dyDescent="0.3">
      <c r="A753" s="24">
        <v>751</v>
      </c>
      <c r="B753" s="26">
        <f t="shared" si="60"/>
        <v>0.32393981481481471</v>
      </c>
      <c r="C753">
        <v>1.23</v>
      </c>
      <c r="D753" s="3">
        <f t="shared" si="61"/>
        <v>2.0500000000000001E-2</v>
      </c>
      <c r="E753" s="2">
        <f t="shared" si="58"/>
        <v>0.32773702546296357</v>
      </c>
      <c r="F753" s="2">
        <f t="shared" si="56"/>
        <v>3.7972106481488632E-3</v>
      </c>
      <c r="G753" s="8">
        <v>2.0499999999999998</v>
      </c>
      <c r="H753" s="7">
        <f t="shared" si="59"/>
        <v>328</v>
      </c>
      <c r="I753" s="8">
        <f>Tabla3[[#This Row],[Tiempo subida (seg)]]/60</f>
        <v>5.4666666666666668</v>
      </c>
    </row>
    <row r="754" spans="1:9" x14ac:dyDescent="0.3">
      <c r="A754" s="24">
        <v>752</v>
      </c>
      <c r="B754" s="26">
        <f t="shared" si="60"/>
        <v>0.3239662037037036</v>
      </c>
      <c r="C754">
        <v>2.2799999999999998</v>
      </c>
      <c r="D754" s="3">
        <f t="shared" si="61"/>
        <v>3.7999999999999999E-2</v>
      </c>
      <c r="E754" s="2">
        <f t="shared" si="58"/>
        <v>0.3277657291666673</v>
      </c>
      <c r="F754" s="2">
        <f t="shared" si="56"/>
        <v>3.7995254629636932E-3</v>
      </c>
      <c r="G754" s="8">
        <v>2.48</v>
      </c>
      <c r="H754" s="7">
        <f t="shared" si="59"/>
        <v>328</v>
      </c>
      <c r="I754" s="8">
        <f>Tabla3[[#This Row],[Tiempo subida (seg)]]/60</f>
        <v>5.4666666666666668</v>
      </c>
    </row>
    <row r="755" spans="1:9" x14ac:dyDescent="0.3">
      <c r="A755" s="24">
        <v>753</v>
      </c>
      <c r="B755" s="26">
        <f t="shared" si="60"/>
        <v>0.32399108796296289</v>
      </c>
      <c r="C755">
        <v>2.15</v>
      </c>
      <c r="D755" s="3">
        <f t="shared" si="61"/>
        <v>3.5833333333333335E-2</v>
      </c>
      <c r="E755" s="2">
        <f t="shared" si="58"/>
        <v>0.32779015046296361</v>
      </c>
      <c r="F755" s="2">
        <f t="shared" si="56"/>
        <v>3.7990625000007272E-3</v>
      </c>
      <c r="G755" s="8">
        <v>2.11</v>
      </c>
      <c r="H755" s="7">
        <f t="shared" si="59"/>
        <v>328</v>
      </c>
      <c r="I755" s="8">
        <f>Tabla3[[#This Row],[Tiempo subida (seg)]]/60</f>
        <v>5.4666666666666668</v>
      </c>
    </row>
    <row r="756" spans="1:9" x14ac:dyDescent="0.3">
      <c r="A756" s="24">
        <v>754</v>
      </c>
      <c r="B756" s="26">
        <f t="shared" si="60"/>
        <v>0.32399409722222217</v>
      </c>
      <c r="C756">
        <v>0.26</v>
      </c>
      <c r="D756" s="3">
        <f t="shared" si="61"/>
        <v>4.3333333333333331E-3</v>
      </c>
      <c r="E756" s="2">
        <f t="shared" si="58"/>
        <v>0.3278122569444451</v>
      </c>
      <c r="F756" s="2">
        <f t="shared" si="56"/>
        <v>3.8181597222229358E-3</v>
      </c>
      <c r="G756" s="8">
        <v>1.91</v>
      </c>
      <c r="H756" s="7">
        <f t="shared" si="59"/>
        <v>330</v>
      </c>
      <c r="I756" s="8">
        <f>Tabla3[[#This Row],[Tiempo subida (seg)]]/60</f>
        <v>5.5</v>
      </c>
    </row>
    <row r="757" spans="1:9" x14ac:dyDescent="0.3">
      <c r="A757" s="27">
        <v>755</v>
      </c>
      <c r="B757" s="28">
        <f t="shared" si="60"/>
        <v>0.32459074074074068</v>
      </c>
      <c r="C757" s="6">
        <v>51.55</v>
      </c>
      <c r="D757" s="3">
        <f t="shared" si="61"/>
        <v>0.85916666666666663</v>
      </c>
      <c r="E757" s="2">
        <f t="shared" si="58"/>
        <v>0.32784790509259326</v>
      </c>
      <c r="F757" s="2">
        <f t="shared" si="56"/>
        <v>3.2571643518525817E-3</v>
      </c>
      <c r="G757" s="8">
        <v>3.08</v>
      </c>
      <c r="H757" s="7">
        <f t="shared" si="59"/>
        <v>281</v>
      </c>
      <c r="I757" s="8">
        <f>Tabla3[[#This Row],[Tiempo subida (seg)]]/60</f>
        <v>4.6833333333333336</v>
      </c>
    </row>
    <row r="758" spans="1:9" x14ac:dyDescent="0.3">
      <c r="A758" s="24">
        <v>756</v>
      </c>
      <c r="B758" s="26">
        <f t="shared" si="60"/>
        <v>0.32461446759259255</v>
      </c>
      <c r="C758">
        <v>2.0499999999999998</v>
      </c>
      <c r="D758" s="3">
        <f t="shared" si="61"/>
        <v>3.4166666666666665E-2</v>
      </c>
      <c r="E758" s="2">
        <f t="shared" si="58"/>
        <v>0.32786561342592657</v>
      </c>
      <c r="F758" s="2">
        <f t="shared" si="56"/>
        <v>3.2511458333340237E-3</v>
      </c>
      <c r="G758" s="8">
        <v>1.53</v>
      </c>
      <c r="H758" s="7">
        <f t="shared" si="59"/>
        <v>281</v>
      </c>
      <c r="I758" s="8">
        <f>Tabla3[[#This Row],[Tiempo subida (seg)]]/60</f>
        <v>4.6833333333333336</v>
      </c>
    </row>
    <row r="759" spans="1:9" x14ac:dyDescent="0.3">
      <c r="A759" s="24">
        <v>757</v>
      </c>
      <c r="B759" s="26">
        <f t="shared" si="60"/>
        <v>0.32464490740740737</v>
      </c>
      <c r="C759">
        <v>2.63</v>
      </c>
      <c r="D759" s="3">
        <f t="shared" si="61"/>
        <v>4.3833333333333328E-2</v>
      </c>
      <c r="E759" s="2">
        <f t="shared" si="58"/>
        <v>0.32788853009259322</v>
      </c>
      <c r="F759" s="2">
        <f t="shared" si="56"/>
        <v>3.2436226851858541E-3</v>
      </c>
      <c r="G759" s="8">
        <v>1.98</v>
      </c>
      <c r="H759" s="7">
        <f t="shared" si="59"/>
        <v>280</v>
      </c>
      <c r="I759" s="8">
        <f>Tabla3[[#This Row],[Tiempo subida (seg)]]/60</f>
        <v>4.666666666666667</v>
      </c>
    </row>
    <row r="760" spans="1:9" x14ac:dyDescent="0.3">
      <c r="A760" s="24">
        <v>758</v>
      </c>
      <c r="B760" s="26">
        <f t="shared" si="60"/>
        <v>0.32467592592592587</v>
      </c>
      <c r="C760">
        <v>2.68</v>
      </c>
      <c r="D760" s="3">
        <f t="shared" si="61"/>
        <v>4.4666666666666667E-2</v>
      </c>
      <c r="E760" s="2">
        <f t="shared" si="58"/>
        <v>0.32791225694444509</v>
      </c>
      <c r="F760" s="2">
        <f t="shared" si="56"/>
        <v>3.2363310185192229E-3</v>
      </c>
      <c r="G760" s="8">
        <v>2.0499999999999998</v>
      </c>
      <c r="H760" s="7">
        <f t="shared" si="59"/>
        <v>280</v>
      </c>
      <c r="I760" s="8">
        <f>Tabla3[[#This Row],[Tiempo subida (seg)]]/60</f>
        <v>4.666666666666667</v>
      </c>
    </row>
    <row r="761" spans="1:9" x14ac:dyDescent="0.3">
      <c r="A761" s="24">
        <v>759</v>
      </c>
      <c r="B761" s="26">
        <f t="shared" si="60"/>
        <v>0.32473067129629624</v>
      </c>
      <c r="C761">
        <v>4.7300000000000004</v>
      </c>
      <c r="D761" s="3">
        <f t="shared" si="61"/>
        <v>7.8833333333333339E-2</v>
      </c>
      <c r="E761" s="2">
        <f t="shared" si="58"/>
        <v>0.32793633101851916</v>
      </c>
      <c r="F761" s="2">
        <f t="shared" si="56"/>
        <v>3.2056597222229199E-3</v>
      </c>
      <c r="G761" s="8">
        <v>2.08</v>
      </c>
      <c r="H761" s="7">
        <f t="shared" si="59"/>
        <v>277</v>
      </c>
      <c r="I761" s="8">
        <f>Tabla3[[#This Row],[Tiempo subida (seg)]]/60</f>
        <v>4.6166666666666663</v>
      </c>
    </row>
    <row r="762" spans="1:9" x14ac:dyDescent="0.3">
      <c r="A762" s="24">
        <v>760</v>
      </c>
      <c r="B762" s="26">
        <f t="shared" si="60"/>
        <v>0.32477037037037032</v>
      </c>
      <c r="C762">
        <v>3.43</v>
      </c>
      <c r="D762" s="3">
        <f t="shared" si="61"/>
        <v>5.7166666666666671E-2</v>
      </c>
      <c r="E762" s="2">
        <f t="shared" si="58"/>
        <v>0.32796827546296359</v>
      </c>
      <c r="F762" s="2">
        <f t="shared" si="56"/>
        <v>3.1979050925932673E-3</v>
      </c>
      <c r="G762" s="8">
        <v>2.76</v>
      </c>
      <c r="H762" s="7">
        <f t="shared" si="59"/>
        <v>276</v>
      </c>
      <c r="I762" s="8">
        <f>Tabla3[[#This Row],[Tiempo subida (seg)]]/60</f>
        <v>4.5999999999999996</v>
      </c>
    </row>
    <row r="763" spans="1:9" x14ac:dyDescent="0.3">
      <c r="A763" s="24">
        <v>761</v>
      </c>
      <c r="B763" s="26">
        <f t="shared" si="60"/>
        <v>0.32481932870370367</v>
      </c>
      <c r="C763">
        <v>4.2300000000000004</v>
      </c>
      <c r="D763" s="3">
        <f t="shared" si="61"/>
        <v>7.0500000000000007E-2</v>
      </c>
      <c r="E763" s="2">
        <f t="shared" si="58"/>
        <v>0.32798806712963025</v>
      </c>
      <c r="F763" s="2">
        <f t="shared" si="56"/>
        <v>3.1687384259265761E-3</v>
      </c>
      <c r="G763" s="8">
        <v>1.71</v>
      </c>
      <c r="H763" s="7">
        <f t="shared" si="59"/>
        <v>274</v>
      </c>
      <c r="I763" s="8">
        <f>Tabla3[[#This Row],[Tiempo subida (seg)]]/60</f>
        <v>4.5666666666666664</v>
      </c>
    </row>
    <row r="764" spans="1:9" x14ac:dyDescent="0.3">
      <c r="A764" s="24">
        <v>762</v>
      </c>
      <c r="B764" s="26">
        <f t="shared" si="60"/>
        <v>0.32482569444444442</v>
      </c>
      <c r="C764">
        <v>0.55000000000000004</v>
      </c>
      <c r="D764" s="3">
        <f t="shared" si="61"/>
        <v>9.1666666666666667E-3</v>
      </c>
      <c r="E764" s="2">
        <f t="shared" si="58"/>
        <v>0.32801144675925986</v>
      </c>
      <c r="F764" s="2">
        <f t="shared" si="56"/>
        <v>3.1857523148154376E-3</v>
      </c>
      <c r="G764" s="8">
        <v>2.02</v>
      </c>
      <c r="H764" s="7">
        <f t="shared" si="59"/>
        <v>275</v>
      </c>
      <c r="I764" s="8">
        <f>Tabla3[[#This Row],[Tiempo subida (seg)]]/60</f>
        <v>4.583333333333333</v>
      </c>
    </row>
    <row r="765" spans="1:9" x14ac:dyDescent="0.3">
      <c r="A765" s="24">
        <v>763</v>
      </c>
      <c r="B765" s="26">
        <f t="shared" si="60"/>
        <v>0.32491620370370367</v>
      </c>
      <c r="C765">
        <v>7.82</v>
      </c>
      <c r="D765" s="3">
        <f t="shared" si="61"/>
        <v>0.13033333333333333</v>
      </c>
      <c r="E765" s="2">
        <f t="shared" si="58"/>
        <v>0.32805542824074135</v>
      </c>
      <c r="F765" s="2">
        <f t="shared" si="56"/>
        <v>3.1392245370376881E-3</v>
      </c>
      <c r="G765" s="8">
        <v>3.8</v>
      </c>
      <c r="H765" s="7">
        <f t="shared" si="59"/>
        <v>271</v>
      </c>
      <c r="I765" s="8">
        <f>Tabla3[[#This Row],[Tiempo subida (seg)]]/60</f>
        <v>4.5166666666666666</v>
      </c>
    </row>
    <row r="766" spans="1:9" x14ac:dyDescent="0.3">
      <c r="A766" s="24">
        <v>764</v>
      </c>
      <c r="B766" s="26">
        <f t="shared" si="60"/>
        <v>0.32526863425925923</v>
      </c>
      <c r="C766">
        <v>30.45</v>
      </c>
      <c r="D766" s="3">
        <f t="shared" si="61"/>
        <v>0.50749999999999995</v>
      </c>
      <c r="E766" s="2">
        <f t="shared" si="58"/>
        <v>0.32807082175925989</v>
      </c>
      <c r="F766" s="2">
        <f t="shared" si="56"/>
        <v>2.8021875000006635E-3</v>
      </c>
      <c r="G766" s="8">
        <v>1.33</v>
      </c>
      <c r="H766" s="7">
        <f t="shared" si="59"/>
        <v>242</v>
      </c>
      <c r="I766" s="8">
        <f>Tabla3[[#This Row],[Tiempo subida (seg)]]/60</f>
        <v>4.0333333333333332</v>
      </c>
    </row>
    <row r="767" spans="1:9" x14ac:dyDescent="0.3">
      <c r="A767" s="24">
        <v>765</v>
      </c>
      <c r="B767" s="26">
        <f t="shared" si="60"/>
        <v>0.32530590277777777</v>
      </c>
      <c r="C767">
        <v>3.22</v>
      </c>
      <c r="D767" s="3">
        <f t="shared" si="61"/>
        <v>5.3666666666666668E-2</v>
      </c>
      <c r="E767" s="2">
        <f t="shared" si="58"/>
        <v>0.32809234953703764</v>
      </c>
      <c r="F767" s="2">
        <f t="shared" si="56"/>
        <v>2.7864467592598752E-3</v>
      </c>
      <c r="G767" s="8">
        <v>1.86</v>
      </c>
      <c r="H767" s="7">
        <f t="shared" si="59"/>
        <v>241</v>
      </c>
      <c r="I767" s="8">
        <f>Tabla3[[#This Row],[Tiempo subida (seg)]]/60</f>
        <v>4.0166666666666666</v>
      </c>
    </row>
    <row r="768" spans="1:9" x14ac:dyDescent="0.3">
      <c r="A768" s="24">
        <v>766</v>
      </c>
      <c r="B768" s="26">
        <f t="shared" si="60"/>
        <v>0.3253216435185185</v>
      </c>
      <c r="C768">
        <v>1.36</v>
      </c>
      <c r="D768" s="3">
        <f t="shared" si="61"/>
        <v>2.2666666666666668E-2</v>
      </c>
      <c r="E768" s="2">
        <f t="shared" si="58"/>
        <v>0.32812001157407467</v>
      </c>
      <c r="F768" s="2">
        <f t="shared" si="56"/>
        <v>2.7983680555561663E-3</v>
      </c>
      <c r="G768" s="8">
        <v>2.39</v>
      </c>
      <c r="H768" s="7">
        <f t="shared" si="59"/>
        <v>242</v>
      </c>
      <c r="I768" s="8">
        <f>Tabla3[[#This Row],[Tiempo subida (seg)]]/60</f>
        <v>4.0333333333333332</v>
      </c>
    </row>
    <row r="769" spans="1:9" x14ac:dyDescent="0.3">
      <c r="A769" s="24">
        <v>767</v>
      </c>
      <c r="B769" s="26">
        <f t="shared" si="60"/>
        <v>0.32540381944444441</v>
      </c>
      <c r="C769">
        <v>7.1</v>
      </c>
      <c r="D769" s="3">
        <f t="shared" si="61"/>
        <v>0.11833333333333333</v>
      </c>
      <c r="E769" s="2">
        <f t="shared" si="58"/>
        <v>0.32813980324074132</v>
      </c>
      <c r="F769" s="2">
        <f t="shared" si="56"/>
        <v>2.7359837962969147E-3</v>
      </c>
      <c r="G769" s="8">
        <v>1.71</v>
      </c>
      <c r="H769" s="7">
        <f t="shared" si="59"/>
        <v>236</v>
      </c>
      <c r="I769" s="8">
        <f>Tabla3[[#This Row],[Tiempo subida (seg)]]/60</f>
        <v>3.9333333333333331</v>
      </c>
    </row>
    <row r="770" spans="1:9" x14ac:dyDescent="0.3">
      <c r="A770" s="24">
        <v>768</v>
      </c>
      <c r="B770" s="26">
        <f t="shared" si="60"/>
        <v>0.32541319444444439</v>
      </c>
      <c r="C770">
        <v>0.81</v>
      </c>
      <c r="D770" s="3">
        <f t="shared" si="61"/>
        <v>1.3500000000000002E-2</v>
      </c>
      <c r="E770" s="2">
        <f t="shared" si="58"/>
        <v>0.3281604050925932</v>
      </c>
      <c r="F770" s="2">
        <f t="shared" si="56"/>
        <v>2.7472106481488123E-3</v>
      </c>
      <c r="G770" s="8">
        <v>1.78</v>
      </c>
      <c r="H770" s="7">
        <f t="shared" si="59"/>
        <v>237</v>
      </c>
      <c r="I770" s="8">
        <f>Tabla3[[#This Row],[Tiempo subida (seg)]]/60</f>
        <v>3.95</v>
      </c>
    </row>
    <row r="771" spans="1:9" x14ac:dyDescent="0.3">
      <c r="A771" s="24">
        <v>769</v>
      </c>
      <c r="B771" s="26">
        <f t="shared" si="60"/>
        <v>0.32542141203703701</v>
      </c>
      <c r="C771">
        <v>0.71</v>
      </c>
      <c r="D771" s="3">
        <f t="shared" si="61"/>
        <v>1.1833333333333333E-2</v>
      </c>
      <c r="E771" s="2">
        <f t="shared" si="58"/>
        <v>0.32818054398148211</v>
      </c>
      <c r="F771" s="2">
        <f t="shared" ref="F771:F834" si="62">E771-B771</f>
        <v>2.7591319444451035E-3</v>
      </c>
      <c r="G771" s="8">
        <v>1.74</v>
      </c>
      <c r="H771" s="7">
        <f t="shared" si="59"/>
        <v>238</v>
      </c>
      <c r="I771" s="8">
        <f>Tabla3[[#This Row],[Tiempo subida (seg)]]/60</f>
        <v>3.9666666666666668</v>
      </c>
    </row>
    <row r="772" spans="1:9" x14ac:dyDescent="0.3">
      <c r="A772" s="24">
        <v>770</v>
      </c>
      <c r="B772" s="26">
        <f t="shared" si="60"/>
        <v>0.32548425925925922</v>
      </c>
      <c r="C772">
        <v>5.43</v>
      </c>
      <c r="D772" s="3">
        <f t="shared" si="61"/>
        <v>9.0499999999999997E-2</v>
      </c>
      <c r="E772" s="2">
        <f t="shared" ref="E772:E835" si="63">E771+G772/86400</f>
        <v>0.32820704861111172</v>
      </c>
      <c r="F772" s="2">
        <f t="shared" si="62"/>
        <v>2.7227893518524948E-3</v>
      </c>
      <c r="G772" s="8">
        <v>2.29</v>
      </c>
      <c r="H772" s="7">
        <f t="shared" ref="H772:H835" si="64">60*MINUTE(F772)+SECOND(F772)</f>
        <v>235</v>
      </c>
      <c r="I772" s="8">
        <f>Tabla3[[#This Row],[Tiempo subida (seg)]]/60</f>
        <v>3.9166666666666665</v>
      </c>
    </row>
    <row r="773" spans="1:9" x14ac:dyDescent="0.3">
      <c r="A773" s="24">
        <v>771</v>
      </c>
      <c r="B773" s="26">
        <f t="shared" si="60"/>
        <v>0.32549560185185183</v>
      </c>
      <c r="C773">
        <v>0.98</v>
      </c>
      <c r="D773" s="3">
        <f t="shared" si="61"/>
        <v>1.6333333333333332E-2</v>
      </c>
      <c r="E773" s="2">
        <f t="shared" si="63"/>
        <v>0.32823274305555616</v>
      </c>
      <c r="F773" s="2">
        <f t="shared" si="62"/>
        <v>2.7371412037043297E-3</v>
      </c>
      <c r="G773" s="8">
        <v>2.2200000000000002</v>
      </c>
      <c r="H773" s="7">
        <f t="shared" si="64"/>
        <v>236</v>
      </c>
      <c r="I773" s="8">
        <f>Tabla3[[#This Row],[Tiempo subida (seg)]]/60</f>
        <v>3.9333333333333331</v>
      </c>
    </row>
    <row r="774" spans="1:9" x14ac:dyDescent="0.3">
      <c r="A774" s="24">
        <v>772</v>
      </c>
      <c r="B774" s="26">
        <f t="shared" si="60"/>
        <v>0.3255020833333333</v>
      </c>
      <c r="C774">
        <v>0.56000000000000005</v>
      </c>
      <c r="D774" s="3">
        <f t="shared" si="61"/>
        <v>9.3333333333333341E-3</v>
      </c>
      <c r="E774" s="2">
        <f t="shared" si="63"/>
        <v>0.32825322916666727</v>
      </c>
      <c r="F774" s="2">
        <f t="shared" si="62"/>
        <v>2.7511458333339678E-3</v>
      </c>
      <c r="G774" s="8">
        <v>1.77</v>
      </c>
      <c r="H774" s="7">
        <f t="shared" si="64"/>
        <v>238</v>
      </c>
      <c r="I774" s="8">
        <f>Tabla3[[#This Row],[Tiempo subida (seg)]]/60</f>
        <v>3.9666666666666668</v>
      </c>
    </row>
    <row r="775" spans="1:9" x14ac:dyDescent="0.3">
      <c r="A775" s="24">
        <v>773</v>
      </c>
      <c r="B775" s="26">
        <f t="shared" si="60"/>
        <v>0.32550914351851851</v>
      </c>
      <c r="C775">
        <v>0.61</v>
      </c>
      <c r="D775" s="3">
        <f t="shared" si="61"/>
        <v>1.0166666666666666E-2</v>
      </c>
      <c r="E775" s="2">
        <f t="shared" si="63"/>
        <v>0.32827498842592651</v>
      </c>
      <c r="F775" s="2">
        <f t="shared" si="62"/>
        <v>2.7658449074079994E-3</v>
      </c>
      <c r="G775" s="8">
        <v>1.88</v>
      </c>
      <c r="H775" s="7">
        <f t="shared" si="64"/>
        <v>239</v>
      </c>
      <c r="I775" s="8">
        <f>Tabla3[[#This Row],[Tiempo subida (seg)]]/60</f>
        <v>3.9833333333333334</v>
      </c>
    </row>
    <row r="776" spans="1:9" x14ac:dyDescent="0.3">
      <c r="A776" s="24">
        <v>774</v>
      </c>
      <c r="B776" s="26">
        <f t="shared" si="60"/>
        <v>0.3255150462962963</v>
      </c>
      <c r="C776">
        <v>0.51</v>
      </c>
      <c r="D776" s="3">
        <f t="shared" si="61"/>
        <v>8.5000000000000006E-3</v>
      </c>
      <c r="E776" s="2">
        <f t="shared" si="63"/>
        <v>0.3283073958333339</v>
      </c>
      <c r="F776" s="2">
        <f t="shared" si="62"/>
        <v>2.7923495370376084E-3</v>
      </c>
      <c r="G776" s="8">
        <v>2.8</v>
      </c>
      <c r="H776" s="7">
        <f t="shared" si="64"/>
        <v>241</v>
      </c>
      <c r="I776" s="8">
        <f>Tabla3[[#This Row],[Tiempo subida (seg)]]/60</f>
        <v>4.0166666666666666</v>
      </c>
    </row>
    <row r="777" spans="1:9" x14ac:dyDescent="0.3">
      <c r="A777" s="24">
        <v>775</v>
      </c>
      <c r="B777" s="26">
        <f t="shared" si="60"/>
        <v>0.32554351851851854</v>
      </c>
      <c r="C777">
        <v>2.46</v>
      </c>
      <c r="D777" s="3">
        <f t="shared" si="61"/>
        <v>4.1000000000000002E-2</v>
      </c>
      <c r="E777" s="2">
        <f t="shared" si="63"/>
        <v>0.32832394675925985</v>
      </c>
      <c r="F777" s="2">
        <f t="shared" si="62"/>
        <v>2.7804282407413172E-3</v>
      </c>
      <c r="G777" s="8">
        <v>1.43</v>
      </c>
      <c r="H777" s="7">
        <f t="shared" si="64"/>
        <v>240</v>
      </c>
      <c r="I777" s="8">
        <f>Tabla3[[#This Row],[Tiempo subida (seg)]]/60</f>
        <v>4</v>
      </c>
    </row>
    <row r="778" spans="1:9" x14ac:dyDescent="0.3">
      <c r="A778" s="24">
        <v>776</v>
      </c>
      <c r="B778" s="26">
        <f t="shared" si="60"/>
        <v>0.32554942129629633</v>
      </c>
      <c r="C778">
        <v>0.51</v>
      </c>
      <c r="D778" s="3">
        <f t="shared" si="61"/>
        <v>8.5000000000000006E-3</v>
      </c>
      <c r="E778" s="2">
        <f t="shared" si="63"/>
        <v>0.32834767361111172</v>
      </c>
      <c r="F778" s="2">
        <f t="shared" si="62"/>
        <v>2.798252314815397E-3</v>
      </c>
      <c r="G778" s="8">
        <v>2.0499999999999998</v>
      </c>
      <c r="H778" s="7">
        <f t="shared" si="64"/>
        <v>242</v>
      </c>
      <c r="I778" s="8">
        <f>Tabla3[[#This Row],[Tiempo subida (seg)]]/60</f>
        <v>4.0333333333333332</v>
      </c>
    </row>
    <row r="779" spans="1:9" x14ac:dyDescent="0.3">
      <c r="A779" s="24">
        <v>777</v>
      </c>
      <c r="B779" s="26">
        <f t="shared" si="60"/>
        <v>0.32555381944444445</v>
      </c>
      <c r="C779">
        <v>0.38</v>
      </c>
      <c r="D779" s="3">
        <f t="shared" si="61"/>
        <v>6.3333333333333332E-3</v>
      </c>
      <c r="E779" s="2">
        <f t="shared" si="63"/>
        <v>0.32837209490740804</v>
      </c>
      <c r="F779" s="2">
        <f t="shared" si="62"/>
        <v>2.8182754629635931E-3</v>
      </c>
      <c r="G779" s="8">
        <v>2.11</v>
      </c>
      <c r="H779" s="7">
        <f t="shared" si="64"/>
        <v>243</v>
      </c>
      <c r="I779" s="8">
        <f>Tabla3[[#This Row],[Tiempo subida (seg)]]/60</f>
        <v>4.05</v>
      </c>
    </row>
    <row r="780" spans="1:9" x14ac:dyDescent="0.3">
      <c r="A780" s="24">
        <v>778</v>
      </c>
      <c r="B780" s="26">
        <f t="shared" si="60"/>
        <v>0.32555821759259257</v>
      </c>
      <c r="C780">
        <v>0.38</v>
      </c>
      <c r="D780" s="3">
        <f t="shared" si="61"/>
        <v>6.3333333333333332E-3</v>
      </c>
      <c r="E780" s="2">
        <f t="shared" si="63"/>
        <v>0.32839130787037102</v>
      </c>
      <c r="F780" s="2">
        <f t="shared" si="62"/>
        <v>2.8330902777784495E-3</v>
      </c>
      <c r="G780" s="8">
        <v>1.66</v>
      </c>
      <c r="H780" s="7">
        <f t="shared" si="64"/>
        <v>245</v>
      </c>
      <c r="I780" s="8">
        <f>Tabla3[[#This Row],[Tiempo subida (seg)]]/60</f>
        <v>4.083333333333333</v>
      </c>
    </row>
    <row r="781" spans="1:9" x14ac:dyDescent="0.3">
      <c r="A781" s="24">
        <v>779</v>
      </c>
      <c r="B781" s="26">
        <f t="shared" si="60"/>
        <v>0.3256077546296296</v>
      </c>
      <c r="C781">
        <v>4.28</v>
      </c>
      <c r="D781" s="3">
        <f t="shared" si="61"/>
        <v>7.1333333333333332E-2</v>
      </c>
      <c r="E781" s="2">
        <f t="shared" si="63"/>
        <v>0.32840982638888955</v>
      </c>
      <c r="F781" s="2">
        <f t="shared" si="62"/>
        <v>2.8020717592599498E-3</v>
      </c>
      <c r="G781" s="8">
        <v>1.6</v>
      </c>
      <c r="H781" s="7">
        <f t="shared" si="64"/>
        <v>242</v>
      </c>
      <c r="I781" s="8">
        <f>Tabla3[[#This Row],[Tiempo subida (seg)]]/60</f>
        <v>4.0333333333333332</v>
      </c>
    </row>
    <row r="782" spans="1:9" x14ac:dyDescent="0.3">
      <c r="A782" s="24">
        <v>780</v>
      </c>
      <c r="B782" s="26">
        <f t="shared" ref="B782:B845" si="65">B781+C782/86400</f>
        <v>0.32564965277777774</v>
      </c>
      <c r="C782">
        <v>3.62</v>
      </c>
      <c r="D782" s="3">
        <f t="shared" ref="D782:D845" si="66">C782/60</f>
        <v>6.0333333333333336E-2</v>
      </c>
      <c r="E782" s="2">
        <f t="shared" si="63"/>
        <v>0.32844524305555622</v>
      </c>
      <c r="F782" s="2">
        <f t="shared" si="62"/>
        <v>2.7955902777784813E-3</v>
      </c>
      <c r="G782" s="8">
        <v>3.06</v>
      </c>
      <c r="H782" s="7">
        <f t="shared" si="64"/>
        <v>242</v>
      </c>
      <c r="I782" s="8">
        <f>Tabla3[[#This Row],[Tiempo subida (seg)]]/60</f>
        <v>4.0333333333333332</v>
      </c>
    </row>
    <row r="783" spans="1:9" x14ac:dyDescent="0.3">
      <c r="A783" s="24">
        <v>781</v>
      </c>
      <c r="B783" s="26">
        <f t="shared" si="65"/>
        <v>0.32566180555555552</v>
      </c>
      <c r="C783">
        <v>1.05</v>
      </c>
      <c r="D783" s="3">
        <f t="shared" si="66"/>
        <v>1.7500000000000002E-2</v>
      </c>
      <c r="E783" s="2">
        <f t="shared" si="63"/>
        <v>0.32846839120370436</v>
      </c>
      <c r="F783" s="2">
        <f t="shared" si="62"/>
        <v>2.8065856481488405E-3</v>
      </c>
      <c r="G783" s="8">
        <v>2</v>
      </c>
      <c r="H783" s="7">
        <f t="shared" si="64"/>
        <v>242</v>
      </c>
      <c r="I783" s="8">
        <f>Tabla3[[#This Row],[Tiempo subida (seg)]]/60</f>
        <v>4.0333333333333332</v>
      </c>
    </row>
    <row r="784" spans="1:9" x14ac:dyDescent="0.3">
      <c r="A784" s="24">
        <v>782</v>
      </c>
      <c r="B784" s="26">
        <f t="shared" si="65"/>
        <v>0.32568101851851849</v>
      </c>
      <c r="C784">
        <v>1.66</v>
      </c>
      <c r="D784" s="3">
        <f t="shared" si="66"/>
        <v>2.7666666666666666E-2</v>
      </c>
      <c r="E784" s="2">
        <f t="shared" si="63"/>
        <v>0.3284866782407414</v>
      </c>
      <c r="F784" s="2">
        <f t="shared" si="62"/>
        <v>2.8056597222229085E-3</v>
      </c>
      <c r="G784" s="8">
        <v>1.58</v>
      </c>
      <c r="H784" s="7">
        <f t="shared" si="64"/>
        <v>242</v>
      </c>
      <c r="I784" s="8">
        <f>Tabla3[[#This Row],[Tiempo subida (seg)]]/60</f>
        <v>4.0333333333333332</v>
      </c>
    </row>
    <row r="785" spans="1:10" x14ac:dyDescent="0.3">
      <c r="A785" s="24">
        <v>783</v>
      </c>
      <c r="B785" s="26">
        <f t="shared" si="65"/>
        <v>0.32570509259259256</v>
      </c>
      <c r="C785">
        <v>2.08</v>
      </c>
      <c r="D785" s="3">
        <f t="shared" si="66"/>
        <v>3.4666666666666665E-2</v>
      </c>
      <c r="E785" s="15">
        <f t="shared" si="63"/>
        <v>0.32859304398148215</v>
      </c>
      <c r="F785" s="15">
        <f t="shared" si="62"/>
        <v>2.8879513888895869E-3</v>
      </c>
      <c r="G785" s="18">
        <v>9.19</v>
      </c>
      <c r="H785" s="16">
        <f t="shared" si="64"/>
        <v>250</v>
      </c>
      <c r="I785" s="18">
        <f>Tabla3[[#This Row],[Tiempo subida (seg)]]/60</f>
        <v>4.166666666666667</v>
      </c>
      <c r="J785">
        <v>13</v>
      </c>
    </row>
    <row r="786" spans="1:10" x14ac:dyDescent="0.3">
      <c r="A786" s="24">
        <v>784</v>
      </c>
      <c r="B786" s="26">
        <f t="shared" si="65"/>
        <v>0.32573842592592589</v>
      </c>
      <c r="C786">
        <v>2.88</v>
      </c>
      <c r="D786" s="3">
        <f t="shared" si="66"/>
        <v>4.8000000000000001E-2</v>
      </c>
      <c r="E786" s="4">
        <f t="shared" si="63"/>
        <v>0.32909744212963027</v>
      </c>
      <c r="F786" s="4">
        <f t="shared" si="62"/>
        <v>3.3590162037043791E-3</v>
      </c>
      <c r="G786" s="17">
        <v>43.58</v>
      </c>
      <c r="H786" s="9">
        <f t="shared" si="64"/>
        <v>290</v>
      </c>
      <c r="I786" s="17">
        <f>Tabla3[[#This Row],[Tiempo subida (seg)]]/60</f>
        <v>4.833333333333333</v>
      </c>
    </row>
    <row r="787" spans="1:10" x14ac:dyDescent="0.3">
      <c r="A787" s="24">
        <v>785</v>
      </c>
      <c r="B787" s="26">
        <f t="shared" si="65"/>
        <v>0.32575405092592591</v>
      </c>
      <c r="C787">
        <v>1.35</v>
      </c>
      <c r="D787" s="3">
        <f t="shared" si="66"/>
        <v>2.2500000000000003E-2</v>
      </c>
      <c r="E787" s="2">
        <f t="shared" si="63"/>
        <v>0.32911086805555617</v>
      </c>
      <c r="F787" s="2">
        <f t="shared" si="62"/>
        <v>3.3568171296302629E-3</v>
      </c>
      <c r="G787" s="8">
        <v>1.1599999999999999</v>
      </c>
      <c r="H787" s="7">
        <f t="shared" si="64"/>
        <v>290</v>
      </c>
      <c r="I787" s="8">
        <f>Tabla3[[#This Row],[Tiempo subida (seg)]]/60</f>
        <v>4.833333333333333</v>
      </c>
    </row>
    <row r="788" spans="1:10" x14ac:dyDescent="0.3">
      <c r="A788" s="24">
        <v>786</v>
      </c>
      <c r="B788" s="26">
        <f t="shared" si="65"/>
        <v>0.3258128472222222</v>
      </c>
      <c r="C788">
        <v>5.08</v>
      </c>
      <c r="D788" s="3">
        <f t="shared" si="66"/>
        <v>8.4666666666666668E-2</v>
      </c>
      <c r="E788" s="2">
        <f t="shared" si="63"/>
        <v>0.32912579861111174</v>
      </c>
      <c r="F788" s="2">
        <f t="shared" si="62"/>
        <v>3.3129513888895401E-3</v>
      </c>
      <c r="G788" s="8">
        <v>1.29</v>
      </c>
      <c r="H788" s="7">
        <f t="shared" si="64"/>
        <v>286</v>
      </c>
      <c r="I788" s="8">
        <f>Tabla3[[#This Row],[Tiempo subida (seg)]]/60</f>
        <v>4.7666666666666666</v>
      </c>
    </row>
    <row r="789" spans="1:10" x14ac:dyDescent="0.3">
      <c r="A789" s="24">
        <v>787</v>
      </c>
      <c r="B789" s="26">
        <f t="shared" si="65"/>
        <v>0.32582152777777773</v>
      </c>
      <c r="C789">
        <v>0.75</v>
      </c>
      <c r="D789" s="3">
        <f t="shared" si="66"/>
        <v>1.2500000000000001E-2</v>
      </c>
      <c r="E789" s="2">
        <f t="shared" si="63"/>
        <v>0.32914234953703769</v>
      </c>
      <c r="F789" s="2">
        <f t="shared" si="62"/>
        <v>3.320821759259962E-3</v>
      </c>
      <c r="G789" s="8">
        <v>1.43</v>
      </c>
      <c r="H789" s="7">
        <f t="shared" si="64"/>
        <v>287</v>
      </c>
      <c r="I789" s="8">
        <f>Tabla3[[#This Row],[Tiempo subida (seg)]]/60</f>
        <v>4.7833333333333332</v>
      </c>
    </row>
    <row r="790" spans="1:10" x14ac:dyDescent="0.3">
      <c r="A790" s="24">
        <v>788</v>
      </c>
      <c r="B790" s="26">
        <f t="shared" si="65"/>
        <v>0.32585949074074072</v>
      </c>
      <c r="C790">
        <v>3.28</v>
      </c>
      <c r="D790" s="3">
        <f t="shared" si="66"/>
        <v>5.4666666666666662E-2</v>
      </c>
      <c r="E790" s="2">
        <f t="shared" si="63"/>
        <v>0.3291688541666673</v>
      </c>
      <c r="F790" s="2">
        <f t="shared" si="62"/>
        <v>3.3093634259265814E-3</v>
      </c>
      <c r="G790" s="8">
        <v>2.29</v>
      </c>
      <c r="H790" s="7">
        <f t="shared" si="64"/>
        <v>286</v>
      </c>
      <c r="I790" s="8">
        <f>Tabla3[[#This Row],[Tiempo subida (seg)]]/60</f>
        <v>4.7666666666666666</v>
      </c>
    </row>
    <row r="791" spans="1:10" x14ac:dyDescent="0.3">
      <c r="A791" s="24">
        <v>789</v>
      </c>
      <c r="B791" s="26">
        <f t="shared" si="65"/>
        <v>0.32586562499999999</v>
      </c>
      <c r="C791">
        <v>0.53</v>
      </c>
      <c r="D791" s="3">
        <f t="shared" si="66"/>
        <v>8.8333333333333337E-3</v>
      </c>
      <c r="E791" s="2">
        <f t="shared" si="63"/>
        <v>0.32918598379629693</v>
      </c>
      <c r="F791" s="2">
        <f t="shared" si="62"/>
        <v>3.3203587962969405E-3</v>
      </c>
      <c r="G791" s="8">
        <v>1.48</v>
      </c>
      <c r="H791" s="7">
        <f t="shared" si="64"/>
        <v>287</v>
      </c>
      <c r="I791" s="8">
        <f>Tabla3[[#This Row],[Tiempo subida (seg)]]/60</f>
        <v>4.7833333333333332</v>
      </c>
    </row>
    <row r="792" spans="1:10" x14ac:dyDescent="0.3">
      <c r="A792" s="24">
        <v>790</v>
      </c>
      <c r="B792" s="26">
        <f t="shared" si="65"/>
        <v>0.32592974537037034</v>
      </c>
      <c r="C792">
        <v>5.54</v>
      </c>
      <c r="D792" s="3">
        <f t="shared" si="66"/>
        <v>9.2333333333333337E-2</v>
      </c>
      <c r="E792" s="2">
        <f t="shared" si="63"/>
        <v>0.32921827546296362</v>
      </c>
      <c r="F792" s="2">
        <f t="shared" si="62"/>
        <v>3.2885300925932781E-3</v>
      </c>
      <c r="G792" s="8">
        <v>2.79</v>
      </c>
      <c r="H792" s="7">
        <f t="shared" si="64"/>
        <v>284</v>
      </c>
      <c r="I792" s="8">
        <f>Tabla3[[#This Row],[Tiempo subida (seg)]]/60</f>
        <v>4.7333333333333334</v>
      </c>
    </row>
    <row r="793" spans="1:10" x14ac:dyDescent="0.3">
      <c r="A793" s="24">
        <v>791</v>
      </c>
      <c r="B793" s="26">
        <f t="shared" si="65"/>
        <v>0.32593587962962961</v>
      </c>
      <c r="C793">
        <v>0.53</v>
      </c>
      <c r="D793" s="3">
        <f t="shared" si="66"/>
        <v>8.8333333333333337E-3</v>
      </c>
      <c r="E793" s="2">
        <f t="shared" si="63"/>
        <v>0.32924466435185251</v>
      </c>
      <c r="F793" s="2">
        <f t="shared" si="62"/>
        <v>3.3087847222229017E-3</v>
      </c>
      <c r="G793" s="8">
        <v>2.2799999999999998</v>
      </c>
      <c r="H793" s="7">
        <f t="shared" si="64"/>
        <v>286</v>
      </c>
      <c r="I793" s="8">
        <f>Tabla3[[#This Row],[Tiempo subida (seg)]]/60</f>
        <v>4.7666666666666666</v>
      </c>
    </row>
    <row r="794" spans="1:10" x14ac:dyDescent="0.3">
      <c r="A794" s="24">
        <v>792</v>
      </c>
      <c r="B794" s="26">
        <f t="shared" si="65"/>
        <v>0.32594108796296295</v>
      </c>
      <c r="C794">
        <v>0.45</v>
      </c>
      <c r="D794" s="3">
        <f t="shared" si="66"/>
        <v>7.5000000000000006E-3</v>
      </c>
      <c r="E794" s="2">
        <f t="shared" si="63"/>
        <v>0.32927371527777843</v>
      </c>
      <c r="F794" s="2">
        <f t="shared" si="62"/>
        <v>3.3326273148154839E-3</v>
      </c>
      <c r="G794" s="8">
        <v>2.5099999999999998</v>
      </c>
      <c r="H794" s="7">
        <f t="shared" si="64"/>
        <v>288</v>
      </c>
      <c r="I794" s="8">
        <f>Tabla3[[#This Row],[Tiempo subida (seg)]]/60</f>
        <v>4.8</v>
      </c>
    </row>
    <row r="795" spans="1:10" x14ac:dyDescent="0.3">
      <c r="A795" s="24">
        <v>793</v>
      </c>
      <c r="B795" s="26">
        <f t="shared" si="65"/>
        <v>0.32594837962962964</v>
      </c>
      <c r="C795">
        <v>0.63</v>
      </c>
      <c r="D795" s="3">
        <f t="shared" si="66"/>
        <v>1.0500000000000001E-2</v>
      </c>
      <c r="E795" s="2">
        <f t="shared" si="63"/>
        <v>0.32929466435185251</v>
      </c>
      <c r="F795" s="2">
        <f t="shared" si="62"/>
        <v>3.3462847222228698E-3</v>
      </c>
      <c r="G795" s="8">
        <v>1.81</v>
      </c>
      <c r="H795" s="7">
        <f t="shared" si="64"/>
        <v>289</v>
      </c>
      <c r="I795" s="8">
        <f>Tabla3[[#This Row],[Tiempo subida (seg)]]/60</f>
        <v>4.8166666666666664</v>
      </c>
    </row>
    <row r="796" spans="1:10" x14ac:dyDescent="0.3">
      <c r="A796" s="24">
        <v>794</v>
      </c>
      <c r="B796" s="26">
        <f t="shared" si="65"/>
        <v>0.32595474537037039</v>
      </c>
      <c r="C796">
        <v>0.55000000000000004</v>
      </c>
      <c r="D796" s="3">
        <f t="shared" si="66"/>
        <v>9.1666666666666667E-3</v>
      </c>
      <c r="E796" s="2">
        <f t="shared" si="63"/>
        <v>0.32931121527777846</v>
      </c>
      <c r="F796" s="2">
        <f t="shared" si="62"/>
        <v>3.3564699074080662E-3</v>
      </c>
      <c r="G796" s="8">
        <v>1.43</v>
      </c>
      <c r="H796" s="7">
        <f t="shared" si="64"/>
        <v>290</v>
      </c>
      <c r="I796" s="8">
        <f>Tabla3[[#This Row],[Tiempo subida (seg)]]/60</f>
        <v>4.833333333333333</v>
      </c>
    </row>
    <row r="797" spans="1:10" x14ac:dyDescent="0.3">
      <c r="A797" s="24">
        <v>795</v>
      </c>
      <c r="B797" s="26">
        <f t="shared" si="65"/>
        <v>0.32598078703703703</v>
      </c>
      <c r="C797">
        <v>2.25</v>
      </c>
      <c r="D797" s="3">
        <f t="shared" si="66"/>
        <v>3.7499999999999999E-2</v>
      </c>
      <c r="E797" s="2">
        <f t="shared" si="63"/>
        <v>0.32934535879629695</v>
      </c>
      <c r="F797" s="2">
        <f t="shared" si="62"/>
        <v>3.3645717592599156E-3</v>
      </c>
      <c r="G797" s="8">
        <v>2.95</v>
      </c>
      <c r="H797" s="7">
        <f t="shared" si="64"/>
        <v>291</v>
      </c>
      <c r="I797" s="8">
        <f>Tabla3[[#This Row],[Tiempo subida (seg)]]/60</f>
        <v>4.8499999999999996</v>
      </c>
    </row>
    <row r="798" spans="1:10" x14ac:dyDescent="0.3">
      <c r="A798" s="24">
        <v>796</v>
      </c>
      <c r="B798" s="26">
        <f t="shared" si="65"/>
        <v>0.3259903935185185</v>
      </c>
      <c r="C798">
        <v>0.83</v>
      </c>
      <c r="D798" s="3">
        <f t="shared" si="66"/>
        <v>1.3833333333333333E-2</v>
      </c>
      <c r="E798" s="2">
        <f t="shared" si="63"/>
        <v>0.3293753356481488</v>
      </c>
      <c r="F798" s="2">
        <f t="shared" si="62"/>
        <v>3.3849421296303084E-3</v>
      </c>
      <c r="G798" s="8">
        <v>2.59</v>
      </c>
      <c r="H798" s="7">
        <f t="shared" si="64"/>
        <v>292</v>
      </c>
      <c r="I798" s="8">
        <f>Tabla3[[#This Row],[Tiempo subida (seg)]]/60</f>
        <v>4.8666666666666663</v>
      </c>
    </row>
    <row r="799" spans="1:10" x14ac:dyDescent="0.3">
      <c r="A799" s="24">
        <v>797</v>
      </c>
      <c r="B799" s="26">
        <f t="shared" si="65"/>
        <v>0.32599652777777777</v>
      </c>
      <c r="C799">
        <v>0.53</v>
      </c>
      <c r="D799" s="3">
        <f t="shared" si="66"/>
        <v>8.8333333333333337E-3</v>
      </c>
      <c r="E799" s="2">
        <f t="shared" si="63"/>
        <v>0.32939917824074139</v>
      </c>
      <c r="F799" s="2">
        <f t="shared" si="62"/>
        <v>3.4026504629636189E-3</v>
      </c>
      <c r="G799" s="8">
        <v>2.06</v>
      </c>
      <c r="H799" s="7">
        <f t="shared" si="64"/>
        <v>294</v>
      </c>
      <c r="I799" s="8">
        <f>Tabla3[[#This Row],[Tiempo subida (seg)]]/60</f>
        <v>4.9000000000000004</v>
      </c>
    </row>
    <row r="800" spans="1:10" x14ac:dyDescent="0.3">
      <c r="A800" s="24">
        <v>798</v>
      </c>
      <c r="B800" s="26">
        <f t="shared" si="65"/>
        <v>0.32600462962962962</v>
      </c>
      <c r="C800">
        <v>0.7</v>
      </c>
      <c r="D800" s="3">
        <f t="shared" si="66"/>
        <v>1.1666666666666665E-2</v>
      </c>
      <c r="E800" s="2">
        <f t="shared" si="63"/>
        <v>0.32942846064814879</v>
      </c>
      <c r="F800" s="2">
        <f t="shared" si="62"/>
        <v>3.4238310185191745E-3</v>
      </c>
      <c r="G800" s="8">
        <v>2.5299999999999998</v>
      </c>
      <c r="H800" s="7">
        <f t="shared" si="64"/>
        <v>296</v>
      </c>
      <c r="I800" s="8">
        <f>Tabla3[[#This Row],[Tiempo subida (seg)]]/60</f>
        <v>4.9333333333333336</v>
      </c>
    </row>
    <row r="801" spans="1:9" x14ac:dyDescent="0.3">
      <c r="A801" s="24">
        <v>799</v>
      </c>
      <c r="B801" s="26">
        <f t="shared" si="65"/>
        <v>0.32601134259259257</v>
      </c>
      <c r="C801">
        <v>0.57999999999999996</v>
      </c>
      <c r="D801" s="3">
        <f t="shared" si="66"/>
        <v>9.6666666666666654E-3</v>
      </c>
      <c r="E801" s="2">
        <f t="shared" si="63"/>
        <v>0.32945230324074137</v>
      </c>
      <c r="F801" s="2">
        <f t="shared" si="62"/>
        <v>3.4409606481488053E-3</v>
      </c>
      <c r="G801" s="8">
        <v>2.06</v>
      </c>
      <c r="H801" s="7">
        <f t="shared" si="64"/>
        <v>297</v>
      </c>
      <c r="I801" s="8">
        <f>Tabla3[[#This Row],[Tiempo subida (seg)]]/60</f>
        <v>4.95</v>
      </c>
    </row>
    <row r="802" spans="1:9" x14ac:dyDescent="0.3">
      <c r="A802" s="24">
        <v>800</v>
      </c>
      <c r="B802" s="26">
        <f t="shared" si="65"/>
        <v>0.32609641203703699</v>
      </c>
      <c r="C802">
        <v>7.35</v>
      </c>
      <c r="D802" s="3">
        <f t="shared" si="66"/>
        <v>0.1225</v>
      </c>
      <c r="E802" s="2">
        <f t="shared" si="63"/>
        <v>0.32947834490740802</v>
      </c>
      <c r="F802" s="2">
        <f t="shared" si="62"/>
        <v>3.3819328703710294E-3</v>
      </c>
      <c r="G802" s="8">
        <v>2.25</v>
      </c>
      <c r="H802" s="7">
        <f t="shared" si="64"/>
        <v>292</v>
      </c>
      <c r="I802" s="8">
        <f>Tabla3[[#This Row],[Tiempo subida (seg)]]/60</f>
        <v>4.8666666666666663</v>
      </c>
    </row>
    <row r="803" spans="1:9" x14ac:dyDescent="0.3">
      <c r="A803" s="24">
        <v>801</v>
      </c>
      <c r="B803" s="26">
        <f t="shared" si="65"/>
        <v>0.32610289351851846</v>
      </c>
      <c r="C803">
        <v>0.56000000000000005</v>
      </c>
      <c r="D803" s="3">
        <f t="shared" si="66"/>
        <v>9.3333333333333341E-3</v>
      </c>
      <c r="E803" s="2">
        <f t="shared" si="63"/>
        <v>0.32950415509259318</v>
      </c>
      <c r="F803" s="2">
        <f t="shared" si="62"/>
        <v>3.401261574074721E-3</v>
      </c>
      <c r="G803" s="8">
        <v>2.23</v>
      </c>
      <c r="H803" s="7">
        <f t="shared" si="64"/>
        <v>294</v>
      </c>
      <c r="I803" s="8">
        <f>Tabla3[[#This Row],[Tiempo subida (seg)]]/60</f>
        <v>4.9000000000000004</v>
      </c>
    </row>
    <row r="804" spans="1:9" x14ac:dyDescent="0.3">
      <c r="A804" s="24">
        <v>802</v>
      </c>
      <c r="B804" s="26">
        <f t="shared" si="65"/>
        <v>0.32610960648148141</v>
      </c>
      <c r="C804">
        <v>0.57999999999999996</v>
      </c>
      <c r="D804" s="3">
        <f t="shared" si="66"/>
        <v>9.6666666666666654E-3</v>
      </c>
      <c r="E804" s="2">
        <f t="shared" si="63"/>
        <v>0.32952290509259319</v>
      </c>
      <c r="F804" s="2">
        <f t="shared" si="62"/>
        <v>3.4132986111117813E-3</v>
      </c>
      <c r="G804" s="8">
        <v>1.62</v>
      </c>
      <c r="H804" s="7">
        <f t="shared" si="64"/>
        <v>295</v>
      </c>
      <c r="I804" s="8">
        <f>Tabla3[[#This Row],[Tiempo subida (seg)]]/60</f>
        <v>4.916666666666667</v>
      </c>
    </row>
    <row r="805" spans="1:9" x14ac:dyDescent="0.3">
      <c r="A805" s="24">
        <v>803</v>
      </c>
      <c r="B805" s="26">
        <f t="shared" si="65"/>
        <v>0.32611631944444436</v>
      </c>
      <c r="C805">
        <v>0.57999999999999996</v>
      </c>
      <c r="D805" s="3">
        <f t="shared" si="66"/>
        <v>9.6666666666666654E-3</v>
      </c>
      <c r="E805" s="2">
        <f t="shared" si="63"/>
        <v>0.32954269675925985</v>
      </c>
      <c r="F805" s="2">
        <f t="shared" si="62"/>
        <v>3.4263773148154875E-3</v>
      </c>
      <c r="G805" s="8">
        <v>1.71</v>
      </c>
      <c r="H805" s="7">
        <f t="shared" si="64"/>
        <v>296</v>
      </c>
      <c r="I805" s="8">
        <f>Tabla3[[#This Row],[Tiempo subida (seg)]]/60</f>
        <v>4.9333333333333336</v>
      </c>
    </row>
    <row r="806" spans="1:9" x14ac:dyDescent="0.3">
      <c r="A806" s="24">
        <v>804</v>
      </c>
      <c r="B806" s="26">
        <f t="shared" si="65"/>
        <v>0.32612268518518511</v>
      </c>
      <c r="C806">
        <v>0.55000000000000004</v>
      </c>
      <c r="D806" s="3">
        <f t="shared" si="66"/>
        <v>9.1666666666666667E-3</v>
      </c>
      <c r="E806" s="2">
        <f t="shared" si="63"/>
        <v>0.32957082175925984</v>
      </c>
      <c r="F806" s="2">
        <f t="shared" si="62"/>
        <v>3.4481365740747227E-3</v>
      </c>
      <c r="G806" s="8">
        <v>2.4300000000000002</v>
      </c>
      <c r="H806" s="7">
        <f t="shared" si="64"/>
        <v>298</v>
      </c>
      <c r="I806" s="8">
        <f>Tabla3[[#This Row],[Tiempo subida (seg)]]/60</f>
        <v>4.9666666666666668</v>
      </c>
    </row>
    <row r="807" spans="1:9" x14ac:dyDescent="0.3">
      <c r="A807" s="24">
        <v>805</v>
      </c>
      <c r="B807" s="26">
        <f t="shared" si="65"/>
        <v>0.32624953703703696</v>
      </c>
      <c r="C807">
        <v>10.96</v>
      </c>
      <c r="D807" s="3">
        <f t="shared" si="66"/>
        <v>0.18266666666666667</v>
      </c>
      <c r="E807" s="2">
        <f t="shared" si="63"/>
        <v>0.3296009143518524</v>
      </c>
      <c r="F807" s="2">
        <f t="shared" si="62"/>
        <v>3.3513773148154402E-3</v>
      </c>
      <c r="G807" s="8">
        <v>2.6</v>
      </c>
      <c r="H807" s="7">
        <f t="shared" si="64"/>
        <v>290</v>
      </c>
      <c r="I807" s="8">
        <f>Tabla3[[#This Row],[Tiempo subida (seg)]]/60</f>
        <v>4.833333333333333</v>
      </c>
    </row>
    <row r="808" spans="1:9" x14ac:dyDescent="0.3">
      <c r="A808" s="24">
        <v>806</v>
      </c>
      <c r="B808" s="26">
        <f t="shared" si="65"/>
        <v>0.32626122685185177</v>
      </c>
      <c r="C808">
        <v>1.01</v>
      </c>
      <c r="D808" s="3">
        <f t="shared" si="66"/>
        <v>1.6833333333333332E-2</v>
      </c>
      <c r="E808" s="2">
        <f t="shared" si="63"/>
        <v>0.32962394675925982</v>
      </c>
      <c r="F808" s="2">
        <f t="shared" si="62"/>
        <v>3.3627199074080516E-3</v>
      </c>
      <c r="G808" s="8">
        <v>1.99</v>
      </c>
      <c r="H808" s="7">
        <f t="shared" si="64"/>
        <v>291</v>
      </c>
      <c r="I808" s="8">
        <f>Tabla3[[#This Row],[Tiempo subida (seg)]]/60</f>
        <v>4.8499999999999996</v>
      </c>
    </row>
    <row r="809" spans="1:9" x14ac:dyDescent="0.3">
      <c r="A809" s="24">
        <v>807</v>
      </c>
      <c r="B809" s="26">
        <f t="shared" si="65"/>
        <v>0.32629884259259251</v>
      </c>
      <c r="C809">
        <v>3.25</v>
      </c>
      <c r="D809" s="3">
        <f t="shared" si="66"/>
        <v>5.4166666666666669E-2</v>
      </c>
      <c r="E809" s="2">
        <f t="shared" si="63"/>
        <v>0.32964709490740796</v>
      </c>
      <c r="F809" s="2">
        <f t="shared" si="62"/>
        <v>3.3482523148154475E-3</v>
      </c>
      <c r="G809" s="8">
        <v>2</v>
      </c>
      <c r="H809" s="7">
        <f t="shared" si="64"/>
        <v>289</v>
      </c>
      <c r="I809" s="8">
        <f>Tabla3[[#This Row],[Tiempo subida (seg)]]/60</f>
        <v>4.8166666666666664</v>
      </c>
    </row>
    <row r="810" spans="1:9" x14ac:dyDescent="0.3">
      <c r="A810" s="24">
        <v>808</v>
      </c>
      <c r="B810" s="26">
        <f t="shared" si="65"/>
        <v>0.32632581018518508</v>
      </c>
      <c r="C810">
        <v>2.33</v>
      </c>
      <c r="D810" s="3">
        <f t="shared" si="66"/>
        <v>3.8833333333333338E-2</v>
      </c>
      <c r="E810" s="2">
        <f t="shared" si="63"/>
        <v>0.32967128472222279</v>
      </c>
      <c r="F810" s="2">
        <f t="shared" si="62"/>
        <v>3.345474537037707E-3</v>
      </c>
      <c r="G810" s="8">
        <v>2.09</v>
      </c>
      <c r="H810" s="7">
        <f t="shared" si="64"/>
        <v>289</v>
      </c>
      <c r="I810" s="8">
        <f>Tabla3[[#This Row],[Tiempo subida (seg)]]/60</f>
        <v>4.8166666666666664</v>
      </c>
    </row>
    <row r="811" spans="1:9" x14ac:dyDescent="0.3">
      <c r="A811" s="24">
        <v>809</v>
      </c>
      <c r="B811" s="26">
        <f t="shared" si="65"/>
        <v>0.32633194444444436</v>
      </c>
      <c r="C811">
        <v>0.53</v>
      </c>
      <c r="D811" s="3">
        <f t="shared" si="66"/>
        <v>8.8333333333333337E-3</v>
      </c>
      <c r="E811" s="2">
        <f t="shared" si="63"/>
        <v>0.32969292824074131</v>
      </c>
      <c r="F811" s="2">
        <f t="shared" si="62"/>
        <v>3.3609837962969569E-3</v>
      </c>
      <c r="G811" s="8">
        <v>1.87</v>
      </c>
      <c r="H811" s="7">
        <f t="shared" si="64"/>
        <v>290</v>
      </c>
      <c r="I811" s="8">
        <f>Tabla3[[#This Row],[Tiempo subida (seg)]]/60</f>
        <v>4.833333333333333</v>
      </c>
    </row>
    <row r="812" spans="1:9" x14ac:dyDescent="0.3">
      <c r="A812" s="24">
        <v>810</v>
      </c>
      <c r="B812" s="26">
        <f t="shared" si="65"/>
        <v>0.32634328703703697</v>
      </c>
      <c r="C812">
        <v>0.98</v>
      </c>
      <c r="D812" s="3">
        <f t="shared" si="66"/>
        <v>1.6333333333333332E-2</v>
      </c>
      <c r="E812" s="2">
        <f t="shared" si="63"/>
        <v>0.32971214120370429</v>
      </c>
      <c r="F812" s="2">
        <f t="shared" si="62"/>
        <v>3.3688541666673233E-3</v>
      </c>
      <c r="G812" s="8">
        <v>1.66</v>
      </c>
      <c r="H812" s="7">
        <f t="shared" si="64"/>
        <v>291</v>
      </c>
      <c r="I812" s="8">
        <f>Tabla3[[#This Row],[Tiempo subida (seg)]]/60</f>
        <v>4.8499999999999996</v>
      </c>
    </row>
    <row r="813" spans="1:9" x14ac:dyDescent="0.3">
      <c r="A813" s="24">
        <v>811</v>
      </c>
      <c r="B813" s="26">
        <f t="shared" si="65"/>
        <v>0.3263519675925925</v>
      </c>
      <c r="C813">
        <v>0.75</v>
      </c>
      <c r="D813" s="3">
        <f t="shared" si="66"/>
        <v>1.2500000000000001E-2</v>
      </c>
      <c r="E813" s="2">
        <f t="shared" si="63"/>
        <v>0.32972927083333392</v>
      </c>
      <c r="F813" s="2">
        <f t="shared" si="62"/>
        <v>3.377303240741425E-3</v>
      </c>
      <c r="G813" s="8">
        <v>1.48</v>
      </c>
      <c r="H813" s="7">
        <f t="shared" si="64"/>
        <v>292</v>
      </c>
      <c r="I813" s="8">
        <f>Tabla3[[#This Row],[Tiempo subida (seg)]]/60</f>
        <v>4.8666666666666663</v>
      </c>
    </row>
    <row r="814" spans="1:9" x14ac:dyDescent="0.3">
      <c r="A814" s="24">
        <v>812</v>
      </c>
      <c r="B814" s="26">
        <f t="shared" si="65"/>
        <v>0.32636296296296285</v>
      </c>
      <c r="C814">
        <v>0.95</v>
      </c>
      <c r="D814" s="3">
        <f t="shared" si="66"/>
        <v>1.5833333333333331E-2</v>
      </c>
      <c r="E814" s="2">
        <f t="shared" si="63"/>
        <v>0.32975797453703765</v>
      </c>
      <c r="F814" s="2">
        <f t="shared" si="62"/>
        <v>3.395011574074791E-3</v>
      </c>
      <c r="G814" s="8">
        <v>2.48</v>
      </c>
      <c r="H814" s="7">
        <f t="shared" si="64"/>
        <v>293</v>
      </c>
      <c r="I814" s="8">
        <f>Tabla3[[#This Row],[Tiempo subida (seg)]]/60</f>
        <v>4.8833333333333337</v>
      </c>
    </row>
    <row r="815" spans="1:9" x14ac:dyDescent="0.3">
      <c r="A815" s="24">
        <v>813</v>
      </c>
      <c r="B815" s="26">
        <f t="shared" si="65"/>
        <v>0.32637083333333322</v>
      </c>
      <c r="C815">
        <v>0.68</v>
      </c>
      <c r="D815" s="3">
        <f t="shared" si="66"/>
        <v>1.1333333333333334E-2</v>
      </c>
      <c r="E815" s="2">
        <f t="shared" si="63"/>
        <v>0.3297795023148154</v>
      </c>
      <c r="F815" s="2">
        <f t="shared" si="62"/>
        <v>3.4086689814821769E-3</v>
      </c>
      <c r="G815" s="8">
        <v>1.86</v>
      </c>
      <c r="H815" s="7">
        <f t="shared" si="64"/>
        <v>295</v>
      </c>
      <c r="I815" s="8">
        <f>Tabla3[[#This Row],[Tiempo subida (seg)]]/60</f>
        <v>4.916666666666667</v>
      </c>
    </row>
    <row r="816" spans="1:9" x14ac:dyDescent="0.3">
      <c r="A816" s="24">
        <v>814</v>
      </c>
      <c r="B816" s="26">
        <f t="shared" si="65"/>
        <v>0.32640844907407396</v>
      </c>
      <c r="C816">
        <v>3.25</v>
      </c>
      <c r="D816" s="3">
        <f t="shared" si="66"/>
        <v>5.4166666666666669E-2</v>
      </c>
      <c r="E816" s="2">
        <f t="shared" si="63"/>
        <v>0.32980068287037095</v>
      </c>
      <c r="F816" s="2">
        <f t="shared" si="62"/>
        <v>3.3922337962969951E-3</v>
      </c>
      <c r="G816" s="8">
        <v>1.83</v>
      </c>
      <c r="H816" s="7">
        <f t="shared" si="64"/>
        <v>293</v>
      </c>
      <c r="I816" s="8">
        <f>Tabla3[[#This Row],[Tiempo subida (seg)]]/60</f>
        <v>4.8833333333333337</v>
      </c>
    </row>
    <row r="817" spans="1:9" x14ac:dyDescent="0.3">
      <c r="A817" s="24">
        <v>815</v>
      </c>
      <c r="B817" s="26">
        <f t="shared" si="65"/>
        <v>0.32641493055555543</v>
      </c>
      <c r="C817">
        <v>0.56000000000000005</v>
      </c>
      <c r="D817" s="3">
        <f t="shared" si="66"/>
        <v>9.3333333333333341E-3</v>
      </c>
      <c r="E817" s="2">
        <f t="shared" si="63"/>
        <v>0.32983170138888945</v>
      </c>
      <c r="F817" s="2">
        <f t="shared" si="62"/>
        <v>3.4167708333340263E-3</v>
      </c>
      <c r="G817" s="8">
        <v>2.68</v>
      </c>
      <c r="H817" s="7">
        <f t="shared" si="64"/>
        <v>295</v>
      </c>
      <c r="I817" s="8">
        <f>Tabla3[[#This Row],[Tiempo subida (seg)]]/60</f>
        <v>4.916666666666667</v>
      </c>
    </row>
    <row r="818" spans="1:9" x14ac:dyDescent="0.3">
      <c r="A818" s="24">
        <v>816</v>
      </c>
      <c r="B818" s="26">
        <f t="shared" si="65"/>
        <v>0.32644108796296284</v>
      </c>
      <c r="C818">
        <v>2.2599999999999998</v>
      </c>
      <c r="D818" s="3">
        <f t="shared" si="66"/>
        <v>3.7666666666666661E-2</v>
      </c>
      <c r="E818" s="2">
        <f t="shared" si="63"/>
        <v>0.32985496527777836</v>
      </c>
      <c r="F818" s="2">
        <f t="shared" si="62"/>
        <v>3.4138773148155166E-3</v>
      </c>
      <c r="G818" s="8">
        <v>2.0099999999999998</v>
      </c>
      <c r="H818" s="7">
        <f t="shared" si="64"/>
        <v>295</v>
      </c>
      <c r="I818" s="8">
        <f>Tabla3[[#This Row],[Tiempo subida (seg)]]/60</f>
        <v>4.916666666666667</v>
      </c>
    </row>
    <row r="819" spans="1:9" x14ac:dyDescent="0.3">
      <c r="A819" s="24">
        <v>817</v>
      </c>
      <c r="B819" s="26">
        <f t="shared" si="65"/>
        <v>0.3265162037037036</v>
      </c>
      <c r="C819">
        <v>6.49</v>
      </c>
      <c r="D819" s="3">
        <f t="shared" si="66"/>
        <v>0.10816666666666667</v>
      </c>
      <c r="E819" s="2">
        <f t="shared" si="63"/>
        <v>0.32988077546296352</v>
      </c>
      <c r="F819" s="2">
        <f t="shared" si="62"/>
        <v>3.3645717592599156E-3</v>
      </c>
      <c r="G819" s="8">
        <v>2.23</v>
      </c>
      <c r="H819" s="7">
        <f t="shared" si="64"/>
        <v>291</v>
      </c>
      <c r="I819" s="8">
        <f>Tabla3[[#This Row],[Tiempo subida (seg)]]/60</f>
        <v>4.8499999999999996</v>
      </c>
    </row>
    <row r="820" spans="1:9" x14ac:dyDescent="0.3">
      <c r="A820" s="24">
        <v>818</v>
      </c>
      <c r="B820" s="26">
        <f t="shared" si="65"/>
        <v>0.32660497685185175</v>
      </c>
      <c r="C820">
        <v>7.67</v>
      </c>
      <c r="D820" s="3">
        <f t="shared" si="66"/>
        <v>0.12783333333333333</v>
      </c>
      <c r="E820" s="2">
        <f t="shared" si="63"/>
        <v>0.32991237268518575</v>
      </c>
      <c r="F820" s="2">
        <f t="shared" si="62"/>
        <v>3.3073958333340037E-3</v>
      </c>
      <c r="G820" s="8">
        <v>2.73</v>
      </c>
      <c r="H820" s="7">
        <f t="shared" si="64"/>
        <v>286</v>
      </c>
      <c r="I820" s="8">
        <f>Tabla3[[#This Row],[Tiempo subida (seg)]]/60</f>
        <v>4.7666666666666666</v>
      </c>
    </row>
    <row r="821" spans="1:9" x14ac:dyDescent="0.3">
      <c r="A821" s="24">
        <v>819</v>
      </c>
      <c r="B821" s="26">
        <f t="shared" si="65"/>
        <v>0.32665555555555548</v>
      </c>
      <c r="C821">
        <v>4.37</v>
      </c>
      <c r="D821" s="3">
        <f t="shared" si="66"/>
        <v>7.2833333333333333E-2</v>
      </c>
      <c r="E821" s="2">
        <f t="shared" si="63"/>
        <v>0.32993077546296351</v>
      </c>
      <c r="F821" s="2">
        <f t="shared" si="62"/>
        <v>3.2752199074080335E-3</v>
      </c>
      <c r="G821" s="8">
        <v>1.59</v>
      </c>
      <c r="H821" s="7">
        <f t="shared" si="64"/>
        <v>283</v>
      </c>
      <c r="I821" s="8">
        <f>Tabla3[[#This Row],[Tiempo subida (seg)]]/60</f>
        <v>4.7166666666666668</v>
      </c>
    </row>
    <row r="822" spans="1:9" x14ac:dyDescent="0.3">
      <c r="A822" s="24">
        <v>820</v>
      </c>
      <c r="B822" s="26">
        <f t="shared" si="65"/>
        <v>0.32666655092592584</v>
      </c>
      <c r="C822">
        <v>0.95</v>
      </c>
      <c r="D822" s="3">
        <f t="shared" si="66"/>
        <v>1.5833333333333331E-2</v>
      </c>
      <c r="E822" s="2">
        <f t="shared" si="63"/>
        <v>0.32995045138888945</v>
      </c>
      <c r="F822" s="2">
        <f t="shared" si="62"/>
        <v>3.2839004629636181E-3</v>
      </c>
      <c r="G822" s="8">
        <v>1.7</v>
      </c>
      <c r="H822" s="7">
        <f t="shared" si="64"/>
        <v>284</v>
      </c>
      <c r="I822" s="8">
        <f>Tabla3[[#This Row],[Tiempo subida (seg)]]/60</f>
        <v>4.7333333333333334</v>
      </c>
    </row>
    <row r="823" spans="1:9" x14ac:dyDescent="0.3">
      <c r="A823" s="24">
        <v>821</v>
      </c>
      <c r="B823" s="26">
        <f t="shared" si="65"/>
        <v>0.3267166666666666</v>
      </c>
      <c r="C823">
        <v>4.33</v>
      </c>
      <c r="D823" s="3">
        <f t="shared" si="66"/>
        <v>7.2166666666666671E-2</v>
      </c>
      <c r="E823" s="2">
        <f t="shared" si="63"/>
        <v>0.32997591435185242</v>
      </c>
      <c r="F823" s="2">
        <f t="shared" si="62"/>
        <v>3.2592476851858176E-3</v>
      </c>
      <c r="G823" s="8">
        <v>2.2000000000000002</v>
      </c>
      <c r="H823" s="7">
        <f t="shared" si="64"/>
        <v>282</v>
      </c>
      <c r="I823" s="8">
        <f>Tabla3[[#This Row],[Tiempo subida (seg)]]/60</f>
        <v>4.7</v>
      </c>
    </row>
    <row r="824" spans="1:9" x14ac:dyDescent="0.3">
      <c r="A824" s="24">
        <v>822</v>
      </c>
      <c r="B824" s="26">
        <f t="shared" si="65"/>
        <v>0.32677604166666657</v>
      </c>
      <c r="C824">
        <v>5.13</v>
      </c>
      <c r="D824" s="3">
        <f t="shared" si="66"/>
        <v>8.5499999999999993E-2</v>
      </c>
      <c r="E824" s="2">
        <f t="shared" si="63"/>
        <v>0.3299983680555561</v>
      </c>
      <c r="F824" s="2">
        <f t="shared" si="62"/>
        <v>3.2223263888895293E-3</v>
      </c>
      <c r="G824" s="8">
        <v>1.94</v>
      </c>
      <c r="H824" s="7">
        <f t="shared" si="64"/>
        <v>278</v>
      </c>
      <c r="I824" s="8">
        <f>Tabla3[[#This Row],[Tiempo subida (seg)]]/60</f>
        <v>4.6333333333333337</v>
      </c>
    </row>
    <row r="825" spans="1:9" x14ac:dyDescent="0.3">
      <c r="A825" s="24">
        <v>823</v>
      </c>
      <c r="B825" s="26">
        <f t="shared" si="65"/>
        <v>0.32678136574074063</v>
      </c>
      <c r="C825">
        <v>0.46</v>
      </c>
      <c r="D825" s="3">
        <f t="shared" si="66"/>
        <v>7.6666666666666671E-3</v>
      </c>
      <c r="E825" s="2">
        <f t="shared" si="63"/>
        <v>0.33002035879629682</v>
      </c>
      <c r="F825" s="2">
        <f t="shared" si="62"/>
        <v>3.2389930555561941E-3</v>
      </c>
      <c r="G825" s="8">
        <v>1.9</v>
      </c>
      <c r="H825" s="7">
        <f t="shared" si="64"/>
        <v>280</v>
      </c>
      <c r="I825" s="8">
        <f>Tabla3[[#This Row],[Tiempo subida (seg)]]/60</f>
        <v>4.666666666666667</v>
      </c>
    </row>
    <row r="826" spans="1:9" x14ac:dyDescent="0.3">
      <c r="A826" s="24">
        <v>824</v>
      </c>
      <c r="B826" s="26">
        <f t="shared" si="65"/>
        <v>0.32679004629629615</v>
      </c>
      <c r="C826">
        <v>0.75</v>
      </c>
      <c r="D826" s="3">
        <f t="shared" si="66"/>
        <v>1.2500000000000001E-2</v>
      </c>
      <c r="E826" s="2">
        <f t="shared" si="63"/>
        <v>0.33005380787037092</v>
      </c>
      <c r="F826" s="2">
        <f t="shared" si="62"/>
        <v>3.2637615740747639E-3</v>
      </c>
      <c r="G826" s="8">
        <v>2.89</v>
      </c>
      <c r="H826" s="7">
        <f t="shared" si="64"/>
        <v>282</v>
      </c>
      <c r="I826" s="8">
        <f>Tabla3[[#This Row],[Tiempo subida (seg)]]/60</f>
        <v>4.7</v>
      </c>
    </row>
    <row r="827" spans="1:9" x14ac:dyDescent="0.3">
      <c r="A827" s="24">
        <v>825</v>
      </c>
      <c r="B827" s="26">
        <f t="shared" si="65"/>
        <v>0.32679826388888877</v>
      </c>
      <c r="C827">
        <v>0.71</v>
      </c>
      <c r="D827" s="3">
        <f t="shared" si="66"/>
        <v>1.1833333333333333E-2</v>
      </c>
      <c r="E827" s="2">
        <f t="shared" si="63"/>
        <v>0.3300892245370376</v>
      </c>
      <c r="F827" s="2">
        <f t="shared" si="62"/>
        <v>3.2909606481488218E-3</v>
      </c>
      <c r="G827" s="8">
        <v>3.06</v>
      </c>
      <c r="H827" s="7">
        <f t="shared" si="64"/>
        <v>284</v>
      </c>
      <c r="I827" s="8">
        <f>Tabla3[[#This Row],[Tiempo subida (seg)]]/60</f>
        <v>4.7333333333333334</v>
      </c>
    </row>
    <row r="828" spans="1:9" x14ac:dyDescent="0.3">
      <c r="A828" s="24">
        <v>826</v>
      </c>
      <c r="B828" s="26">
        <f t="shared" si="65"/>
        <v>0.32716944444444435</v>
      </c>
      <c r="C828">
        <v>32.07</v>
      </c>
      <c r="D828" s="3">
        <f t="shared" si="66"/>
        <v>0.53449999999999998</v>
      </c>
      <c r="E828" s="2">
        <f t="shared" si="63"/>
        <v>0.33011040509259315</v>
      </c>
      <c r="F828" s="2">
        <f t="shared" si="62"/>
        <v>2.9409606481488049E-3</v>
      </c>
      <c r="G828" s="8">
        <v>1.83</v>
      </c>
      <c r="H828" s="7">
        <f t="shared" si="64"/>
        <v>254</v>
      </c>
      <c r="I828" s="8">
        <f>Tabla3[[#This Row],[Tiempo subida (seg)]]/60</f>
        <v>4.2333333333333334</v>
      </c>
    </row>
    <row r="829" spans="1:9" x14ac:dyDescent="0.3">
      <c r="A829" s="24">
        <v>827</v>
      </c>
      <c r="B829" s="26">
        <f t="shared" si="65"/>
        <v>0.3272769675925925</v>
      </c>
      <c r="C829">
        <v>9.2899999999999991</v>
      </c>
      <c r="D829" s="3">
        <f t="shared" si="66"/>
        <v>0.15483333333333332</v>
      </c>
      <c r="E829" s="2">
        <f t="shared" si="63"/>
        <v>0.33014153935185242</v>
      </c>
      <c r="F829" s="2">
        <f t="shared" si="62"/>
        <v>2.8645717592599151E-3</v>
      </c>
      <c r="G829" s="8">
        <v>2.69</v>
      </c>
      <c r="H829" s="7">
        <f t="shared" si="64"/>
        <v>247</v>
      </c>
      <c r="I829" s="8">
        <f>Tabla3[[#This Row],[Tiempo subida (seg)]]/60</f>
        <v>4.1166666666666663</v>
      </c>
    </row>
    <row r="830" spans="1:9" x14ac:dyDescent="0.3">
      <c r="A830" s="24">
        <v>828</v>
      </c>
      <c r="B830" s="26">
        <f t="shared" si="65"/>
        <v>0.32730081018518509</v>
      </c>
      <c r="C830">
        <v>2.06</v>
      </c>
      <c r="D830" s="3">
        <f t="shared" si="66"/>
        <v>3.4333333333333334E-2</v>
      </c>
      <c r="E830" s="2">
        <f t="shared" si="63"/>
        <v>0.33016515046296352</v>
      </c>
      <c r="F830" s="2">
        <f t="shared" si="62"/>
        <v>2.8643402777784321E-3</v>
      </c>
      <c r="G830" s="8">
        <v>2.04</v>
      </c>
      <c r="H830" s="7">
        <f t="shared" si="64"/>
        <v>247</v>
      </c>
      <c r="I830" s="8">
        <f>Tabla3[[#This Row],[Tiempo subida (seg)]]/60</f>
        <v>4.1166666666666663</v>
      </c>
    </row>
    <row r="831" spans="1:9" x14ac:dyDescent="0.3">
      <c r="A831" s="24">
        <v>829</v>
      </c>
      <c r="B831" s="26">
        <f t="shared" si="65"/>
        <v>0.32732488425925915</v>
      </c>
      <c r="C831">
        <v>2.08</v>
      </c>
      <c r="D831" s="3">
        <f t="shared" si="66"/>
        <v>3.4666666666666665E-2</v>
      </c>
      <c r="E831" s="2">
        <f t="shared" si="63"/>
        <v>0.33018876157407462</v>
      </c>
      <c r="F831" s="2">
        <f t="shared" si="62"/>
        <v>2.8638773148154661E-3</v>
      </c>
      <c r="G831" s="8">
        <v>2.04</v>
      </c>
      <c r="H831" s="7">
        <f t="shared" si="64"/>
        <v>247</v>
      </c>
      <c r="I831" s="8">
        <f>Tabla3[[#This Row],[Tiempo subida (seg)]]/60</f>
        <v>4.1166666666666663</v>
      </c>
    </row>
    <row r="832" spans="1:9" x14ac:dyDescent="0.3">
      <c r="A832" s="24">
        <v>830</v>
      </c>
      <c r="B832" s="26">
        <f t="shared" si="65"/>
        <v>0.327382986111111</v>
      </c>
      <c r="C832">
        <v>5.0199999999999996</v>
      </c>
      <c r="D832" s="3">
        <f t="shared" si="66"/>
        <v>8.3666666666666653E-2</v>
      </c>
      <c r="E832" s="2">
        <f t="shared" si="63"/>
        <v>0.33021040509259314</v>
      </c>
      <c r="F832" s="2">
        <f t="shared" si="62"/>
        <v>2.8274189814821438E-3</v>
      </c>
      <c r="G832" s="8">
        <v>1.87</v>
      </c>
      <c r="H832" s="7">
        <f t="shared" si="64"/>
        <v>244</v>
      </c>
      <c r="I832" s="8">
        <f>Tabla3[[#This Row],[Tiempo subida (seg)]]/60</f>
        <v>4.0666666666666664</v>
      </c>
    </row>
    <row r="833" spans="1:10" x14ac:dyDescent="0.3">
      <c r="A833" s="24">
        <v>831</v>
      </c>
      <c r="B833" s="26">
        <f t="shared" si="65"/>
        <v>0.3273964120370369</v>
      </c>
      <c r="C833">
        <v>1.1599999999999999</v>
      </c>
      <c r="D833" s="3">
        <f t="shared" si="66"/>
        <v>1.9333333333333331E-2</v>
      </c>
      <c r="E833" s="2">
        <f t="shared" si="63"/>
        <v>0.33023505787037094</v>
      </c>
      <c r="F833" s="2">
        <f t="shared" si="62"/>
        <v>2.8386458333340414E-3</v>
      </c>
      <c r="G833" s="8">
        <v>2.13</v>
      </c>
      <c r="H833" s="7">
        <f t="shared" si="64"/>
        <v>245</v>
      </c>
      <c r="I833" s="8">
        <f>Tabla3[[#This Row],[Tiempo subida (seg)]]/60</f>
        <v>4.083333333333333</v>
      </c>
    </row>
    <row r="834" spans="1:10" x14ac:dyDescent="0.3">
      <c r="A834" s="24">
        <v>832</v>
      </c>
      <c r="B834" s="26">
        <f t="shared" si="65"/>
        <v>0.32740601851851836</v>
      </c>
      <c r="C834">
        <v>0.83</v>
      </c>
      <c r="D834" s="3">
        <f t="shared" si="66"/>
        <v>1.3833333333333333E-2</v>
      </c>
      <c r="E834" s="15">
        <f t="shared" si="63"/>
        <v>0.33026341435185241</v>
      </c>
      <c r="F834" s="15">
        <f t="shared" si="62"/>
        <v>2.8573958333340532E-3</v>
      </c>
      <c r="G834" s="18">
        <v>2.4500000000000002</v>
      </c>
      <c r="H834" s="16">
        <f t="shared" si="64"/>
        <v>247</v>
      </c>
      <c r="I834" s="18">
        <f>Tabla3[[#This Row],[Tiempo subida (seg)]]/60</f>
        <v>4.1166666666666663</v>
      </c>
      <c r="J834">
        <v>14</v>
      </c>
    </row>
    <row r="835" spans="1:10" x14ac:dyDescent="0.3">
      <c r="A835" s="24">
        <v>833</v>
      </c>
      <c r="B835" s="26">
        <f t="shared" si="65"/>
        <v>0.32742812499999985</v>
      </c>
      <c r="C835">
        <v>1.91</v>
      </c>
      <c r="D835" s="3">
        <f t="shared" si="66"/>
        <v>3.1833333333333332E-2</v>
      </c>
      <c r="E835" s="4">
        <f t="shared" si="63"/>
        <v>0.33117626157407465</v>
      </c>
      <c r="F835" s="4">
        <f t="shared" ref="F835:F898" si="67">E835-B835</f>
        <v>3.7481365740748007E-3</v>
      </c>
      <c r="G835" s="17">
        <v>78.87</v>
      </c>
      <c r="H835" s="9">
        <f t="shared" si="64"/>
        <v>324</v>
      </c>
      <c r="I835" s="17">
        <f>Tabla3[[#This Row],[Tiempo subida (seg)]]/60</f>
        <v>5.4</v>
      </c>
    </row>
    <row r="836" spans="1:10" x14ac:dyDescent="0.3">
      <c r="A836" s="24">
        <v>834</v>
      </c>
      <c r="B836" s="26">
        <f t="shared" si="65"/>
        <v>0.32743738425925911</v>
      </c>
      <c r="C836">
        <v>0.8</v>
      </c>
      <c r="D836" s="3">
        <f t="shared" si="66"/>
        <v>1.3333333333333334E-2</v>
      </c>
      <c r="E836" s="2">
        <f t="shared" ref="E836:E899" si="68">E835+G836/86400</f>
        <v>0.33119015046296352</v>
      </c>
      <c r="F836" s="2">
        <f t="shared" si="67"/>
        <v>3.7527662037044052E-3</v>
      </c>
      <c r="G836" s="8">
        <v>1.2</v>
      </c>
      <c r="H836" s="7">
        <f t="shared" ref="H836:H899" si="69">60*MINUTE(F836)+SECOND(F836)</f>
        <v>324</v>
      </c>
      <c r="I836" s="8">
        <f>Tabla3[[#This Row],[Tiempo subida (seg)]]/60</f>
        <v>5.4</v>
      </c>
    </row>
    <row r="837" spans="1:10" x14ac:dyDescent="0.3">
      <c r="A837" s="24">
        <v>835</v>
      </c>
      <c r="B837" s="26">
        <f t="shared" si="65"/>
        <v>0.32747870370370358</v>
      </c>
      <c r="C837">
        <v>3.57</v>
      </c>
      <c r="D837" s="3">
        <f t="shared" si="66"/>
        <v>5.9499999999999997E-2</v>
      </c>
      <c r="E837" s="2">
        <f t="shared" si="68"/>
        <v>0.33121491898148203</v>
      </c>
      <c r="F837" s="2">
        <f t="shared" si="67"/>
        <v>3.7362152777784541E-3</v>
      </c>
      <c r="G837" s="8">
        <v>2.14</v>
      </c>
      <c r="H837" s="7">
        <f t="shared" si="69"/>
        <v>323</v>
      </c>
      <c r="I837" s="8">
        <f>Tabla3[[#This Row],[Tiempo subida (seg)]]/60</f>
        <v>5.3833333333333337</v>
      </c>
    </row>
    <row r="838" spans="1:10" x14ac:dyDescent="0.3">
      <c r="A838" s="24">
        <v>836</v>
      </c>
      <c r="B838" s="26">
        <f t="shared" si="65"/>
        <v>0.32750254629629616</v>
      </c>
      <c r="C838">
        <v>2.06</v>
      </c>
      <c r="D838" s="3">
        <f t="shared" si="66"/>
        <v>3.4333333333333334E-2</v>
      </c>
      <c r="E838" s="2">
        <f t="shared" si="68"/>
        <v>0.331237256944445</v>
      </c>
      <c r="F838" s="2">
        <f t="shared" si="67"/>
        <v>3.7347106481488423E-3</v>
      </c>
      <c r="G838" s="8">
        <v>1.93</v>
      </c>
      <c r="H838" s="7">
        <f t="shared" si="69"/>
        <v>323</v>
      </c>
      <c r="I838" s="8">
        <f>Tabla3[[#This Row],[Tiempo subida (seg)]]/60</f>
        <v>5.3833333333333337</v>
      </c>
    </row>
    <row r="839" spans="1:10" x14ac:dyDescent="0.3">
      <c r="A839" s="24">
        <v>837</v>
      </c>
      <c r="B839" s="26">
        <f t="shared" si="65"/>
        <v>0.32758472222222207</v>
      </c>
      <c r="C839">
        <v>7.1</v>
      </c>
      <c r="D839" s="3">
        <f t="shared" si="66"/>
        <v>0.11833333333333333</v>
      </c>
      <c r="E839" s="2">
        <f t="shared" si="68"/>
        <v>0.33127012731481537</v>
      </c>
      <c r="F839" s="2">
        <f t="shared" si="67"/>
        <v>3.6854050925932968E-3</v>
      </c>
      <c r="G839" s="8">
        <v>2.84</v>
      </c>
      <c r="H839" s="7">
        <f t="shared" si="69"/>
        <v>318</v>
      </c>
      <c r="I839" s="8">
        <f>Tabla3[[#This Row],[Tiempo subida (seg)]]/60</f>
        <v>5.3</v>
      </c>
    </row>
    <row r="840" spans="1:10" x14ac:dyDescent="0.3">
      <c r="A840" s="24">
        <v>838</v>
      </c>
      <c r="B840" s="26">
        <f t="shared" si="65"/>
        <v>0.3276004629629628</v>
      </c>
      <c r="C840">
        <v>1.36</v>
      </c>
      <c r="D840" s="3">
        <f t="shared" si="66"/>
        <v>2.2666666666666668E-2</v>
      </c>
      <c r="E840" s="2">
        <f t="shared" si="68"/>
        <v>0.33129038194444499</v>
      </c>
      <c r="F840" s="2">
        <f t="shared" si="67"/>
        <v>3.6899189814821876E-3</v>
      </c>
      <c r="G840" s="8">
        <v>1.75</v>
      </c>
      <c r="H840" s="7">
        <f t="shared" si="69"/>
        <v>319</v>
      </c>
      <c r="I840" s="8">
        <f>Tabla3[[#This Row],[Tiempo subida (seg)]]/60</f>
        <v>5.3166666666666664</v>
      </c>
    </row>
    <row r="841" spans="1:10" x14ac:dyDescent="0.3">
      <c r="A841" s="24">
        <v>839</v>
      </c>
      <c r="B841" s="26">
        <f t="shared" si="65"/>
        <v>0.3276120370370369</v>
      </c>
      <c r="C841">
        <v>1</v>
      </c>
      <c r="D841" s="3">
        <f t="shared" si="66"/>
        <v>1.6666666666666666E-2</v>
      </c>
      <c r="E841" s="2">
        <f t="shared" si="68"/>
        <v>0.33131434027777834</v>
      </c>
      <c r="F841" s="2">
        <f t="shared" si="67"/>
        <v>3.7023032407414447E-3</v>
      </c>
      <c r="G841" s="8">
        <v>2.0699999999999998</v>
      </c>
      <c r="H841" s="7">
        <f t="shared" si="69"/>
        <v>320</v>
      </c>
      <c r="I841" s="8">
        <f>Tabla3[[#This Row],[Tiempo subida (seg)]]/60</f>
        <v>5.333333333333333</v>
      </c>
    </row>
    <row r="842" spans="1:10" x14ac:dyDescent="0.3">
      <c r="A842" s="24">
        <v>840</v>
      </c>
      <c r="B842" s="26">
        <f t="shared" si="65"/>
        <v>0.32762106481481468</v>
      </c>
      <c r="C842">
        <v>0.78</v>
      </c>
      <c r="D842" s="3">
        <f t="shared" si="66"/>
        <v>1.3000000000000001E-2</v>
      </c>
      <c r="E842" s="2">
        <f t="shared" si="68"/>
        <v>0.33134616898148206</v>
      </c>
      <c r="F842" s="2">
        <f t="shared" si="67"/>
        <v>3.7251041666673812E-3</v>
      </c>
      <c r="G842" s="8">
        <v>2.75</v>
      </c>
      <c r="H842" s="7">
        <f t="shared" si="69"/>
        <v>322</v>
      </c>
      <c r="I842" s="8">
        <f>Tabla3[[#This Row],[Tiempo subida (seg)]]/60</f>
        <v>5.3666666666666663</v>
      </c>
    </row>
    <row r="843" spans="1:10" x14ac:dyDescent="0.3">
      <c r="A843" s="24">
        <v>841</v>
      </c>
      <c r="B843" s="26">
        <f t="shared" si="65"/>
        <v>0.32767754629629614</v>
      </c>
      <c r="C843">
        <v>4.88</v>
      </c>
      <c r="D843" s="3">
        <f t="shared" si="66"/>
        <v>8.1333333333333327E-2</v>
      </c>
      <c r="E843" s="2">
        <f t="shared" si="68"/>
        <v>0.33136700231481542</v>
      </c>
      <c r="F843" s="2">
        <f t="shared" si="67"/>
        <v>3.6894560185192771E-3</v>
      </c>
      <c r="G843" s="8">
        <v>1.8</v>
      </c>
      <c r="H843" s="7">
        <f t="shared" si="69"/>
        <v>319</v>
      </c>
      <c r="I843" s="8">
        <f>Tabla3[[#This Row],[Tiempo subida (seg)]]/60</f>
        <v>5.3166666666666664</v>
      </c>
    </row>
    <row r="844" spans="1:10" x14ac:dyDescent="0.3">
      <c r="A844" s="24">
        <v>842</v>
      </c>
      <c r="B844" s="26">
        <f t="shared" si="65"/>
        <v>0.32770069444444427</v>
      </c>
      <c r="C844">
        <v>2</v>
      </c>
      <c r="D844" s="3">
        <f t="shared" si="66"/>
        <v>3.3333333333333333E-2</v>
      </c>
      <c r="E844" s="2">
        <f t="shared" si="68"/>
        <v>0.3313979050925932</v>
      </c>
      <c r="F844" s="2">
        <f t="shared" si="67"/>
        <v>3.6972106481489297E-3</v>
      </c>
      <c r="G844" s="8">
        <v>2.67</v>
      </c>
      <c r="H844" s="7">
        <f t="shared" si="69"/>
        <v>319</v>
      </c>
      <c r="I844" s="8">
        <f>Tabla3[[#This Row],[Tiempo subida (seg)]]/60</f>
        <v>5.3166666666666664</v>
      </c>
    </row>
    <row r="845" spans="1:10" x14ac:dyDescent="0.3">
      <c r="A845" s="24">
        <v>843</v>
      </c>
      <c r="B845" s="26">
        <f t="shared" si="65"/>
        <v>0.32773692129629611</v>
      </c>
      <c r="C845">
        <v>3.13</v>
      </c>
      <c r="D845" s="3">
        <f t="shared" si="66"/>
        <v>5.2166666666666667E-2</v>
      </c>
      <c r="E845" s="2">
        <f t="shared" si="68"/>
        <v>0.33144871527777842</v>
      </c>
      <c r="F845" s="2">
        <f t="shared" si="67"/>
        <v>3.7117939814823031E-3</v>
      </c>
      <c r="G845" s="8">
        <v>4.3899999999999997</v>
      </c>
      <c r="H845" s="7">
        <f t="shared" si="69"/>
        <v>321</v>
      </c>
      <c r="I845" s="8">
        <f>Tabla3[[#This Row],[Tiempo subida (seg)]]/60</f>
        <v>5.35</v>
      </c>
    </row>
    <row r="846" spans="1:10" x14ac:dyDescent="0.3">
      <c r="A846" s="24">
        <v>844</v>
      </c>
      <c r="B846" s="26">
        <f t="shared" ref="B846:B909" si="70">B845+C846/86400</f>
        <v>0.32774571759259241</v>
      </c>
      <c r="C846">
        <v>0.76</v>
      </c>
      <c r="D846" s="3">
        <f t="shared" ref="D846:D909" si="71">C846/60</f>
        <v>1.2666666666666666E-2</v>
      </c>
      <c r="E846" s="2">
        <f t="shared" si="68"/>
        <v>0.33146387731481547</v>
      </c>
      <c r="F846" s="2">
        <f t="shared" si="67"/>
        <v>3.7181597222230578E-3</v>
      </c>
      <c r="G846" s="8">
        <v>1.31</v>
      </c>
      <c r="H846" s="7">
        <f t="shared" si="69"/>
        <v>321</v>
      </c>
      <c r="I846" s="8">
        <f>Tabla3[[#This Row],[Tiempo subida (seg)]]/60</f>
        <v>5.35</v>
      </c>
    </row>
    <row r="847" spans="1:10" x14ac:dyDescent="0.3">
      <c r="A847" s="24">
        <v>845</v>
      </c>
      <c r="B847" s="26">
        <f t="shared" si="70"/>
        <v>0.32775381944444426</v>
      </c>
      <c r="C847">
        <v>0.7</v>
      </c>
      <c r="D847" s="3">
        <f t="shared" si="71"/>
        <v>1.1666666666666665E-2</v>
      </c>
      <c r="E847" s="2">
        <f t="shared" si="68"/>
        <v>0.33147765046296362</v>
      </c>
      <c r="F847" s="2">
        <f t="shared" si="67"/>
        <v>3.7238310185193635E-3</v>
      </c>
      <c r="G847" s="8">
        <v>1.19</v>
      </c>
      <c r="H847" s="7">
        <f t="shared" si="69"/>
        <v>322</v>
      </c>
      <c r="I847" s="8">
        <f>Tabla3[[#This Row],[Tiempo subida (seg)]]/60</f>
        <v>5.3666666666666663</v>
      </c>
    </row>
    <row r="848" spans="1:10" x14ac:dyDescent="0.3">
      <c r="A848" s="24">
        <v>846</v>
      </c>
      <c r="B848" s="26">
        <f t="shared" si="70"/>
        <v>0.3277607638888887</v>
      </c>
      <c r="C848">
        <v>0.6</v>
      </c>
      <c r="D848" s="3">
        <f t="shared" si="71"/>
        <v>0.01</v>
      </c>
      <c r="E848" s="2">
        <f t="shared" si="68"/>
        <v>0.33151329861111178</v>
      </c>
      <c r="F848" s="2">
        <f t="shared" si="67"/>
        <v>3.7525347222230887E-3</v>
      </c>
      <c r="G848" s="8">
        <v>3.08</v>
      </c>
      <c r="H848" s="7">
        <f t="shared" si="69"/>
        <v>324</v>
      </c>
      <c r="I848" s="8">
        <f>Tabla3[[#This Row],[Tiempo subida (seg)]]/60</f>
        <v>5.4</v>
      </c>
    </row>
    <row r="849" spans="1:9" x14ac:dyDescent="0.3">
      <c r="A849" s="24">
        <v>847</v>
      </c>
      <c r="B849" s="26">
        <f t="shared" si="70"/>
        <v>0.32776840277777758</v>
      </c>
      <c r="C849">
        <v>0.66</v>
      </c>
      <c r="D849" s="3">
        <f t="shared" si="71"/>
        <v>1.1000000000000001E-2</v>
      </c>
      <c r="E849" s="2">
        <f t="shared" si="68"/>
        <v>0.33152996527777845</v>
      </c>
      <c r="F849" s="2">
        <f t="shared" si="67"/>
        <v>3.7615625000008701E-3</v>
      </c>
      <c r="G849" s="8">
        <v>1.44</v>
      </c>
      <c r="H849" s="7">
        <f t="shared" si="69"/>
        <v>325</v>
      </c>
      <c r="I849" s="8">
        <f>Tabla3[[#This Row],[Tiempo subida (seg)]]/60</f>
        <v>5.416666666666667</v>
      </c>
    </row>
    <row r="850" spans="1:9" x14ac:dyDescent="0.3">
      <c r="A850" s="24">
        <v>848</v>
      </c>
      <c r="B850" s="26">
        <f t="shared" si="70"/>
        <v>0.32782662037037019</v>
      </c>
      <c r="C850">
        <v>5.03</v>
      </c>
      <c r="D850" s="3">
        <f t="shared" si="71"/>
        <v>8.3833333333333343E-2</v>
      </c>
      <c r="E850" s="2">
        <f t="shared" si="68"/>
        <v>0.33155126157407472</v>
      </c>
      <c r="F850" s="2">
        <f t="shared" si="67"/>
        <v>3.7246412037045262E-3</v>
      </c>
      <c r="G850" s="8">
        <v>1.84</v>
      </c>
      <c r="H850" s="7">
        <f t="shared" si="69"/>
        <v>322</v>
      </c>
      <c r="I850" s="8">
        <f>Tabla3[[#This Row],[Tiempo subida (seg)]]/60</f>
        <v>5.3666666666666663</v>
      </c>
    </row>
    <row r="851" spans="1:9" x14ac:dyDescent="0.3">
      <c r="A851" s="24">
        <v>849</v>
      </c>
      <c r="B851" s="26">
        <f t="shared" si="70"/>
        <v>0.32783182870370353</v>
      </c>
      <c r="C851">
        <v>0.45</v>
      </c>
      <c r="D851" s="3">
        <f t="shared" si="71"/>
        <v>7.5000000000000006E-3</v>
      </c>
      <c r="E851" s="2">
        <f t="shared" si="68"/>
        <v>0.33157961805555619</v>
      </c>
      <c r="F851" s="2">
        <f t="shared" si="67"/>
        <v>3.7477893518526595E-3</v>
      </c>
      <c r="G851" s="8">
        <v>2.4500000000000002</v>
      </c>
      <c r="H851" s="7">
        <f t="shared" si="69"/>
        <v>324</v>
      </c>
      <c r="I851" s="8">
        <f>Tabla3[[#This Row],[Tiempo subida (seg)]]/60</f>
        <v>5.4</v>
      </c>
    </row>
    <row r="852" spans="1:9" x14ac:dyDescent="0.3">
      <c r="A852" s="24">
        <v>850</v>
      </c>
      <c r="B852" s="26">
        <f t="shared" si="70"/>
        <v>0.32783657407407391</v>
      </c>
      <c r="C852">
        <v>0.41</v>
      </c>
      <c r="D852" s="3">
        <f t="shared" si="71"/>
        <v>6.8333333333333328E-3</v>
      </c>
      <c r="E852" s="2">
        <f t="shared" si="68"/>
        <v>0.33159940972222285</v>
      </c>
      <c r="F852" s="2">
        <f t="shared" si="67"/>
        <v>3.7628356481489433E-3</v>
      </c>
      <c r="G852" s="8">
        <v>1.71</v>
      </c>
      <c r="H852" s="7">
        <f t="shared" si="69"/>
        <v>325</v>
      </c>
      <c r="I852" s="8">
        <f>Tabla3[[#This Row],[Tiempo subida (seg)]]/60</f>
        <v>5.416666666666667</v>
      </c>
    </row>
    <row r="853" spans="1:9" x14ac:dyDescent="0.3">
      <c r="A853" s="24">
        <v>851</v>
      </c>
      <c r="B853" s="26">
        <f t="shared" si="70"/>
        <v>0.32784131944444428</v>
      </c>
      <c r="C853">
        <v>0.41</v>
      </c>
      <c r="D853" s="3">
        <f t="shared" si="71"/>
        <v>6.8333333333333328E-3</v>
      </c>
      <c r="E853" s="2">
        <f t="shared" si="68"/>
        <v>0.33161549768518583</v>
      </c>
      <c r="F853" s="2">
        <f t="shared" si="67"/>
        <v>3.7741782407415547E-3</v>
      </c>
      <c r="G853" s="8">
        <v>1.39</v>
      </c>
      <c r="H853" s="7">
        <f t="shared" si="69"/>
        <v>326</v>
      </c>
      <c r="I853" s="8">
        <f>Tabla3[[#This Row],[Tiempo subida (seg)]]/60</f>
        <v>5.4333333333333336</v>
      </c>
    </row>
    <row r="854" spans="1:9" x14ac:dyDescent="0.3">
      <c r="A854" s="24">
        <v>852</v>
      </c>
      <c r="B854" s="26">
        <f t="shared" si="70"/>
        <v>0.32784548611111097</v>
      </c>
      <c r="C854">
        <v>0.36</v>
      </c>
      <c r="D854" s="3">
        <f t="shared" si="71"/>
        <v>6.0000000000000001E-3</v>
      </c>
      <c r="E854" s="2">
        <f t="shared" si="68"/>
        <v>0.33164385416666731</v>
      </c>
      <c r="F854" s="2">
        <f t="shared" si="67"/>
        <v>3.7983680555563337E-3</v>
      </c>
      <c r="G854" s="8">
        <v>2.4500000000000002</v>
      </c>
      <c r="H854" s="7">
        <f t="shared" si="69"/>
        <v>328</v>
      </c>
      <c r="I854" s="8">
        <f>Tabla3[[#This Row],[Tiempo subida (seg)]]/60</f>
        <v>5.4666666666666668</v>
      </c>
    </row>
    <row r="855" spans="1:9" x14ac:dyDescent="0.3">
      <c r="A855" s="24">
        <v>853</v>
      </c>
      <c r="B855" s="26">
        <f t="shared" si="70"/>
        <v>0.32785023148148135</v>
      </c>
      <c r="C855">
        <v>0.41</v>
      </c>
      <c r="D855" s="3">
        <f t="shared" si="71"/>
        <v>6.8333333333333328E-3</v>
      </c>
      <c r="E855" s="2">
        <f t="shared" si="68"/>
        <v>0.3316705902777784</v>
      </c>
      <c r="F855" s="2">
        <f t="shared" si="67"/>
        <v>3.820358796297052E-3</v>
      </c>
      <c r="G855" s="8">
        <v>2.31</v>
      </c>
      <c r="H855" s="7">
        <f t="shared" si="69"/>
        <v>330</v>
      </c>
      <c r="I855" s="8">
        <f>Tabla3[[#This Row],[Tiempo subida (seg)]]/60</f>
        <v>5.5</v>
      </c>
    </row>
    <row r="856" spans="1:9" x14ac:dyDescent="0.3">
      <c r="A856" s="24">
        <v>854</v>
      </c>
      <c r="B856" s="26">
        <f t="shared" si="70"/>
        <v>0.32790057870370359</v>
      </c>
      <c r="C856">
        <v>4.3499999999999996</v>
      </c>
      <c r="D856" s="3">
        <f t="shared" si="71"/>
        <v>7.2499999999999995E-2</v>
      </c>
      <c r="E856" s="2">
        <f t="shared" si="68"/>
        <v>0.33168737268518583</v>
      </c>
      <c r="F856" s="2">
        <f t="shared" si="67"/>
        <v>3.7867939814822393E-3</v>
      </c>
      <c r="G856" s="8">
        <v>1.45</v>
      </c>
      <c r="H856" s="7">
        <f t="shared" si="69"/>
        <v>327</v>
      </c>
      <c r="I856" s="8">
        <f>Tabla3[[#This Row],[Tiempo subida (seg)]]/60</f>
        <v>5.45</v>
      </c>
    </row>
    <row r="857" spans="1:9" x14ac:dyDescent="0.3">
      <c r="A857" s="24">
        <v>855</v>
      </c>
      <c r="B857" s="26">
        <f t="shared" si="70"/>
        <v>0.32803668981481471</v>
      </c>
      <c r="C857">
        <v>11.76</v>
      </c>
      <c r="D857" s="3">
        <f t="shared" si="71"/>
        <v>0.19600000000000001</v>
      </c>
      <c r="E857" s="2">
        <f t="shared" si="68"/>
        <v>0.3317036921296303</v>
      </c>
      <c r="F857" s="2">
        <f t="shared" si="67"/>
        <v>3.6670023148155928E-3</v>
      </c>
      <c r="G857" s="8">
        <v>1.41</v>
      </c>
      <c r="H857" s="7">
        <f t="shared" si="69"/>
        <v>317</v>
      </c>
      <c r="I857" s="8">
        <f>Tabla3[[#This Row],[Tiempo subida (seg)]]/60</f>
        <v>5.2833333333333332</v>
      </c>
    </row>
    <row r="858" spans="1:9" x14ac:dyDescent="0.3">
      <c r="A858" s="24">
        <v>856</v>
      </c>
      <c r="B858" s="26">
        <f t="shared" si="70"/>
        <v>0.3280472222222221</v>
      </c>
      <c r="C858">
        <v>0.91</v>
      </c>
      <c r="D858" s="3">
        <f t="shared" si="71"/>
        <v>1.5166666666666667E-2</v>
      </c>
      <c r="E858" s="2">
        <f t="shared" si="68"/>
        <v>0.33172475694444514</v>
      </c>
      <c r="F858" s="2">
        <f t="shared" si="67"/>
        <v>3.6775347222230415E-3</v>
      </c>
      <c r="G858" s="8">
        <v>1.82</v>
      </c>
      <c r="H858" s="7">
        <f t="shared" si="69"/>
        <v>318</v>
      </c>
      <c r="I858" s="8">
        <f>Tabla3[[#This Row],[Tiempo subida (seg)]]/60</f>
        <v>5.3</v>
      </c>
    </row>
    <row r="859" spans="1:9" x14ac:dyDescent="0.3">
      <c r="A859" s="24">
        <v>857</v>
      </c>
      <c r="B859" s="26">
        <f t="shared" si="70"/>
        <v>0.32806030092592581</v>
      </c>
      <c r="C859">
        <v>1.1299999999999999</v>
      </c>
      <c r="D859" s="3">
        <f t="shared" si="71"/>
        <v>1.883333333333333E-2</v>
      </c>
      <c r="E859" s="2">
        <f t="shared" si="68"/>
        <v>0.33176734953703774</v>
      </c>
      <c r="F859" s="2">
        <f t="shared" si="67"/>
        <v>3.7070486111119294E-3</v>
      </c>
      <c r="G859" s="8">
        <v>3.68</v>
      </c>
      <c r="H859" s="7">
        <f t="shared" si="69"/>
        <v>320</v>
      </c>
      <c r="I859" s="8">
        <f>Tabla3[[#This Row],[Tiempo subida (seg)]]/60</f>
        <v>5.333333333333333</v>
      </c>
    </row>
    <row r="860" spans="1:9" x14ac:dyDescent="0.3">
      <c r="A860" s="24">
        <v>858</v>
      </c>
      <c r="B860" s="26">
        <f t="shared" si="70"/>
        <v>0.32808553240740729</v>
      </c>
      <c r="C860">
        <v>2.1800000000000002</v>
      </c>
      <c r="D860" s="3">
        <f t="shared" si="71"/>
        <v>3.6333333333333336E-2</v>
      </c>
      <c r="E860" s="2">
        <f t="shared" si="68"/>
        <v>0.33179408564814883</v>
      </c>
      <c r="F860" s="2">
        <f t="shared" si="67"/>
        <v>3.7085532407415411E-3</v>
      </c>
      <c r="G860" s="8">
        <v>2.31</v>
      </c>
      <c r="H860" s="7">
        <f t="shared" si="69"/>
        <v>320</v>
      </c>
      <c r="I860" s="8">
        <f>Tabla3[[#This Row],[Tiempo subida (seg)]]/60</f>
        <v>5.333333333333333</v>
      </c>
    </row>
    <row r="861" spans="1:9" x14ac:dyDescent="0.3">
      <c r="A861" s="24">
        <v>859</v>
      </c>
      <c r="B861" s="26">
        <f t="shared" si="70"/>
        <v>0.32811851851851842</v>
      </c>
      <c r="C861">
        <v>2.85</v>
      </c>
      <c r="D861" s="3">
        <f t="shared" si="71"/>
        <v>4.7500000000000001E-2</v>
      </c>
      <c r="E861" s="2">
        <f t="shared" si="68"/>
        <v>0.33181121527777846</v>
      </c>
      <c r="F861" s="2">
        <f t="shared" si="67"/>
        <v>3.692696759260039E-3</v>
      </c>
      <c r="G861" s="8">
        <v>1.48</v>
      </c>
      <c r="H861" s="7">
        <f t="shared" si="69"/>
        <v>319</v>
      </c>
      <c r="I861" s="8">
        <f>Tabla3[[#This Row],[Tiempo subida (seg)]]/60</f>
        <v>5.3166666666666664</v>
      </c>
    </row>
    <row r="862" spans="1:9" x14ac:dyDescent="0.3">
      <c r="A862" s="24">
        <v>860</v>
      </c>
      <c r="B862" s="26">
        <f t="shared" si="70"/>
        <v>0.32820092592592581</v>
      </c>
      <c r="C862">
        <v>7.12</v>
      </c>
      <c r="D862" s="3">
        <f t="shared" si="71"/>
        <v>0.11866666666666667</v>
      </c>
      <c r="E862" s="2">
        <f t="shared" si="68"/>
        <v>0.33183019675925995</v>
      </c>
      <c r="F862" s="2">
        <f t="shared" si="67"/>
        <v>3.6292708333341417E-3</v>
      </c>
      <c r="G862" s="8">
        <v>1.64</v>
      </c>
      <c r="H862" s="7">
        <f t="shared" si="69"/>
        <v>314</v>
      </c>
      <c r="I862" s="8">
        <f>Tabla3[[#This Row],[Tiempo subida (seg)]]/60</f>
        <v>5.2333333333333334</v>
      </c>
    </row>
    <row r="863" spans="1:9" x14ac:dyDescent="0.3">
      <c r="A863" s="24">
        <v>861</v>
      </c>
      <c r="B863" s="26">
        <f t="shared" si="70"/>
        <v>0.32821168981481469</v>
      </c>
      <c r="C863">
        <v>0.93</v>
      </c>
      <c r="D863" s="3">
        <f t="shared" si="71"/>
        <v>1.5500000000000002E-2</v>
      </c>
      <c r="E863" s="2">
        <f t="shared" si="68"/>
        <v>0.33185577546296363</v>
      </c>
      <c r="F863" s="2">
        <f t="shared" si="67"/>
        <v>3.6440856481489425E-3</v>
      </c>
      <c r="G863" s="8">
        <v>2.21</v>
      </c>
      <c r="H863" s="7">
        <f t="shared" si="69"/>
        <v>315</v>
      </c>
      <c r="I863" s="8">
        <f>Tabla3[[#This Row],[Tiempo subida (seg)]]/60</f>
        <v>5.25</v>
      </c>
    </row>
    <row r="864" spans="1:9" x14ac:dyDescent="0.3">
      <c r="A864" s="24">
        <v>862</v>
      </c>
      <c r="B864" s="26">
        <f t="shared" si="70"/>
        <v>0.32846192129629614</v>
      </c>
      <c r="C864">
        <v>21.62</v>
      </c>
      <c r="D864" s="3">
        <f t="shared" si="71"/>
        <v>0.36033333333333334</v>
      </c>
      <c r="E864" s="2">
        <f t="shared" si="68"/>
        <v>0.3318798495370377</v>
      </c>
      <c r="F864" s="2">
        <f t="shared" si="67"/>
        <v>3.4179282407415523E-3</v>
      </c>
      <c r="G864" s="8">
        <v>2.08</v>
      </c>
      <c r="H864" s="7">
        <f t="shared" si="69"/>
        <v>295</v>
      </c>
      <c r="I864" s="8">
        <f>Tabla3[[#This Row],[Tiempo subida (seg)]]/60</f>
        <v>4.916666666666667</v>
      </c>
    </row>
    <row r="865" spans="1:9" x14ac:dyDescent="0.3">
      <c r="A865" s="24">
        <v>863</v>
      </c>
      <c r="B865" s="26">
        <f t="shared" si="70"/>
        <v>0.32847152777777761</v>
      </c>
      <c r="C865">
        <v>0.83</v>
      </c>
      <c r="D865" s="3">
        <f t="shared" si="71"/>
        <v>1.3833333333333333E-2</v>
      </c>
      <c r="E865" s="2">
        <f t="shared" si="68"/>
        <v>0.33190646990740807</v>
      </c>
      <c r="F865" s="2">
        <f t="shared" si="67"/>
        <v>3.4349421296304694E-3</v>
      </c>
      <c r="G865" s="8">
        <v>2.2999999999999998</v>
      </c>
      <c r="H865" s="7">
        <f t="shared" si="69"/>
        <v>297</v>
      </c>
      <c r="I865" s="8">
        <f>Tabla3[[#This Row],[Tiempo subida (seg)]]/60</f>
        <v>4.95</v>
      </c>
    </row>
    <row r="866" spans="1:9" x14ac:dyDescent="0.3">
      <c r="A866" s="24">
        <v>864</v>
      </c>
      <c r="B866" s="26">
        <f t="shared" si="70"/>
        <v>0.32848148148148132</v>
      </c>
      <c r="C866">
        <v>0.86</v>
      </c>
      <c r="D866" s="3">
        <f t="shared" si="71"/>
        <v>1.4333333333333333E-2</v>
      </c>
      <c r="E866" s="2">
        <f t="shared" si="68"/>
        <v>0.33194200231481547</v>
      </c>
      <c r="F866" s="2">
        <f t="shared" si="67"/>
        <v>3.4605208333341464E-3</v>
      </c>
      <c r="G866" s="8">
        <v>3.07</v>
      </c>
      <c r="H866" s="7">
        <f t="shared" si="69"/>
        <v>299</v>
      </c>
      <c r="I866" s="8">
        <f>Tabla3[[#This Row],[Tiempo subida (seg)]]/60</f>
        <v>4.9833333333333334</v>
      </c>
    </row>
    <row r="867" spans="1:9" x14ac:dyDescent="0.3">
      <c r="A867" s="24">
        <v>865</v>
      </c>
      <c r="B867" s="26">
        <f t="shared" si="70"/>
        <v>0.32859039351851838</v>
      </c>
      <c r="C867">
        <v>9.41</v>
      </c>
      <c r="D867" s="3">
        <f t="shared" si="71"/>
        <v>0.15683333333333332</v>
      </c>
      <c r="E867" s="2">
        <f t="shared" si="68"/>
        <v>0.33196202546296361</v>
      </c>
      <c r="F867" s="2">
        <f t="shared" si="67"/>
        <v>3.3716319444452303E-3</v>
      </c>
      <c r="G867" s="8">
        <v>1.73</v>
      </c>
      <c r="H867" s="7">
        <f t="shared" si="69"/>
        <v>291</v>
      </c>
      <c r="I867" s="8">
        <f>Tabla3[[#This Row],[Tiempo subida (seg)]]/60</f>
        <v>4.8499999999999996</v>
      </c>
    </row>
    <row r="868" spans="1:9" x14ac:dyDescent="0.3">
      <c r="A868" s="24">
        <v>866</v>
      </c>
      <c r="B868" s="26">
        <f t="shared" si="70"/>
        <v>0.32870046296296285</v>
      </c>
      <c r="C868">
        <v>9.51</v>
      </c>
      <c r="D868" s="3">
        <f t="shared" si="71"/>
        <v>0.1585</v>
      </c>
      <c r="E868" s="2">
        <f t="shared" si="68"/>
        <v>0.33198378472222284</v>
      </c>
      <c r="F868" s="2">
        <f t="shared" si="67"/>
        <v>3.2833217592599939E-3</v>
      </c>
      <c r="G868" s="8">
        <v>1.88</v>
      </c>
      <c r="H868" s="7">
        <f t="shared" si="69"/>
        <v>284</v>
      </c>
      <c r="I868" s="8">
        <f>Tabla3[[#This Row],[Tiempo subida (seg)]]/60</f>
        <v>4.7333333333333334</v>
      </c>
    </row>
    <row r="869" spans="1:9" x14ac:dyDescent="0.3">
      <c r="A869" s="24">
        <v>867</v>
      </c>
      <c r="B869" s="26">
        <f t="shared" si="70"/>
        <v>0.32872129629629621</v>
      </c>
      <c r="C869">
        <v>1.8</v>
      </c>
      <c r="D869" s="3">
        <f t="shared" si="71"/>
        <v>3.0000000000000002E-2</v>
      </c>
      <c r="E869" s="2">
        <f t="shared" si="68"/>
        <v>0.33202001157407468</v>
      </c>
      <c r="F869" s="2">
        <f t="shared" si="67"/>
        <v>3.2987152777784745E-3</v>
      </c>
      <c r="G869" s="8">
        <v>3.13</v>
      </c>
      <c r="H869" s="7">
        <f t="shared" si="69"/>
        <v>285</v>
      </c>
      <c r="I869" s="8">
        <f>Tabla3[[#This Row],[Tiempo subida (seg)]]/60</f>
        <v>4.75</v>
      </c>
    </row>
    <row r="870" spans="1:9" x14ac:dyDescent="0.3">
      <c r="A870" s="24">
        <v>868</v>
      </c>
      <c r="B870" s="26">
        <f t="shared" si="70"/>
        <v>0.32874618055555549</v>
      </c>
      <c r="C870">
        <v>2.15</v>
      </c>
      <c r="D870" s="3">
        <f t="shared" si="71"/>
        <v>3.5833333333333335E-2</v>
      </c>
      <c r="E870" s="2">
        <f t="shared" si="68"/>
        <v>0.33204211805555617</v>
      </c>
      <c r="F870" s="2">
        <f t="shared" si="67"/>
        <v>3.2959375000006785E-3</v>
      </c>
      <c r="G870" s="8">
        <v>1.91</v>
      </c>
      <c r="H870" s="7">
        <f t="shared" si="69"/>
        <v>285</v>
      </c>
      <c r="I870" s="8">
        <f>Tabla3[[#This Row],[Tiempo subida (seg)]]/60</f>
        <v>4.75</v>
      </c>
    </row>
    <row r="871" spans="1:9" x14ac:dyDescent="0.3">
      <c r="A871" s="24">
        <v>869</v>
      </c>
      <c r="B871" s="26">
        <f t="shared" si="70"/>
        <v>0.32891122685185181</v>
      </c>
      <c r="C871">
        <v>14.26</v>
      </c>
      <c r="D871" s="3">
        <f t="shared" si="71"/>
        <v>0.23766666666666666</v>
      </c>
      <c r="E871" s="2">
        <f t="shared" si="68"/>
        <v>0.33206584490740804</v>
      </c>
      <c r="F871" s="2">
        <f t="shared" si="67"/>
        <v>3.1546180555562242E-3</v>
      </c>
      <c r="G871" s="8">
        <v>2.0499999999999998</v>
      </c>
      <c r="H871" s="7">
        <f t="shared" si="69"/>
        <v>273</v>
      </c>
      <c r="I871" s="8">
        <f>Tabla3[[#This Row],[Tiempo subida (seg)]]/60</f>
        <v>4.55</v>
      </c>
    </row>
    <row r="872" spans="1:9" x14ac:dyDescent="0.3">
      <c r="A872" s="24">
        <v>870</v>
      </c>
      <c r="B872" s="26">
        <f t="shared" si="70"/>
        <v>0.32896643518518515</v>
      </c>
      <c r="C872">
        <v>4.7699999999999996</v>
      </c>
      <c r="D872" s="3">
        <f t="shared" si="71"/>
        <v>7.9499999999999987E-2</v>
      </c>
      <c r="E872" s="2">
        <f t="shared" si="68"/>
        <v>0.33209524305555621</v>
      </c>
      <c r="F872" s="2">
        <f t="shared" si="67"/>
        <v>3.1288078703710642E-3</v>
      </c>
      <c r="G872" s="8">
        <v>2.54</v>
      </c>
      <c r="H872" s="7">
        <f t="shared" si="69"/>
        <v>270</v>
      </c>
      <c r="I872" s="8">
        <f>Tabla3[[#This Row],[Tiempo subida (seg)]]/60</f>
        <v>4.5</v>
      </c>
    </row>
    <row r="873" spans="1:9" x14ac:dyDescent="0.3">
      <c r="A873" s="24">
        <v>871</v>
      </c>
      <c r="B873" s="26">
        <f t="shared" si="70"/>
        <v>0.32897997685185182</v>
      </c>
      <c r="C873">
        <v>1.17</v>
      </c>
      <c r="D873" s="3">
        <f t="shared" si="71"/>
        <v>1.95E-2</v>
      </c>
      <c r="E873" s="2">
        <f t="shared" si="68"/>
        <v>0.33212059027777846</v>
      </c>
      <c r="F873" s="2">
        <f t="shared" si="67"/>
        <v>3.1406134259266416E-3</v>
      </c>
      <c r="G873" s="8">
        <v>2.19</v>
      </c>
      <c r="H873" s="7">
        <f t="shared" si="69"/>
        <v>271</v>
      </c>
      <c r="I873" s="8">
        <f>Tabla3[[#This Row],[Tiempo subida (seg)]]/60</f>
        <v>4.5166666666666666</v>
      </c>
    </row>
    <row r="874" spans="1:9" x14ac:dyDescent="0.3">
      <c r="A874" s="24">
        <v>872</v>
      </c>
      <c r="B874" s="26">
        <f t="shared" si="70"/>
        <v>0.32899999999999996</v>
      </c>
      <c r="C874">
        <v>1.73</v>
      </c>
      <c r="D874" s="3">
        <f t="shared" si="71"/>
        <v>2.8833333333333332E-2</v>
      </c>
      <c r="E874" s="2">
        <f t="shared" si="68"/>
        <v>0.33215010416666735</v>
      </c>
      <c r="F874" s="2">
        <f t="shared" si="67"/>
        <v>3.150104166667389E-3</v>
      </c>
      <c r="G874" s="8">
        <v>2.5499999999999998</v>
      </c>
      <c r="H874" s="7">
        <f t="shared" si="69"/>
        <v>272</v>
      </c>
      <c r="I874" s="8">
        <f>Tabla3[[#This Row],[Tiempo subida (seg)]]/60</f>
        <v>4.5333333333333332</v>
      </c>
    </row>
    <row r="875" spans="1:9" x14ac:dyDescent="0.3">
      <c r="A875" s="24">
        <v>873</v>
      </c>
      <c r="B875" s="26">
        <f t="shared" si="70"/>
        <v>0.32901574074074069</v>
      </c>
      <c r="C875">
        <v>1.36</v>
      </c>
      <c r="D875" s="3">
        <f t="shared" si="71"/>
        <v>2.2666666666666668E-2</v>
      </c>
      <c r="E875" s="2">
        <f t="shared" si="68"/>
        <v>0.33218436342592661</v>
      </c>
      <c r="F875" s="2">
        <f t="shared" si="67"/>
        <v>3.1686226851859178E-3</v>
      </c>
      <c r="G875" s="8">
        <v>2.96</v>
      </c>
      <c r="H875" s="7">
        <f t="shared" si="69"/>
        <v>274</v>
      </c>
      <c r="I875" s="8">
        <f>Tabla3[[#This Row],[Tiempo subida (seg)]]/60</f>
        <v>4.5666666666666664</v>
      </c>
    </row>
    <row r="876" spans="1:9" x14ac:dyDescent="0.3">
      <c r="A876" s="24">
        <v>874</v>
      </c>
      <c r="B876" s="26">
        <f t="shared" si="70"/>
        <v>0.32903171296296291</v>
      </c>
      <c r="C876">
        <v>1.38</v>
      </c>
      <c r="D876" s="3">
        <f t="shared" si="71"/>
        <v>2.3E-2</v>
      </c>
      <c r="E876" s="2">
        <f t="shared" si="68"/>
        <v>0.33220913194444512</v>
      </c>
      <c r="F876" s="2">
        <f t="shared" si="67"/>
        <v>3.1774189814822162E-3</v>
      </c>
      <c r="G876" s="8">
        <v>2.14</v>
      </c>
      <c r="H876" s="7">
        <f t="shared" si="69"/>
        <v>275</v>
      </c>
      <c r="I876" s="8">
        <f>Tabla3[[#This Row],[Tiempo subida (seg)]]/60</f>
        <v>4.583333333333333</v>
      </c>
    </row>
    <row r="877" spans="1:9" x14ac:dyDescent="0.3">
      <c r="A877" s="24">
        <v>875</v>
      </c>
      <c r="B877" s="26">
        <f t="shared" si="70"/>
        <v>0.3290760416666666</v>
      </c>
      <c r="C877">
        <v>3.83</v>
      </c>
      <c r="D877" s="3">
        <f t="shared" si="71"/>
        <v>6.3833333333333339E-2</v>
      </c>
      <c r="E877" s="2">
        <f t="shared" si="68"/>
        <v>0.33222938657407475</v>
      </c>
      <c r="F877" s="2">
        <f t="shared" si="67"/>
        <v>3.153344907408151E-3</v>
      </c>
      <c r="G877" s="8">
        <v>1.75</v>
      </c>
      <c r="H877" s="7">
        <f t="shared" si="69"/>
        <v>272</v>
      </c>
      <c r="I877" s="8">
        <f>Tabla3[[#This Row],[Tiempo subida (seg)]]/60</f>
        <v>4.5333333333333332</v>
      </c>
    </row>
    <row r="878" spans="1:9" x14ac:dyDescent="0.3">
      <c r="A878" s="24">
        <v>876</v>
      </c>
      <c r="B878" s="26">
        <f t="shared" si="70"/>
        <v>0.32922939814814806</v>
      </c>
      <c r="C878">
        <v>13.25</v>
      </c>
      <c r="D878" s="3">
        <f t="shared" si="71"/>
        <v>0.22083333333333333</v>
      </c>
      <c r="E878" s="2">
        <f t="shared" si="68"/>
        <v>0.33225994212963028</v>
      </c>
      <c r="F878" s="2">
        <f t="shared" si="67"/>
        <v>3.0305439814822255E-3</v>
      </c>
      <c r="G878" s="8">
        <v>2.64</v>
      </c>
      <c r="H878" s="7">
        <f t="shared" si="69"/>
        <v>262</v>
      </c>
      <c r="I878" s="8">
        <f>Tabla3[[#This Row],[Tiempo subida (seg)]]/60</f>
        <v>4.3666666666666663</v>
      </c>
    </row>
    <row r="879" spans="1:9" x14ac:dyDescent="0.3">
      <c r="A879" s="24">
        <v>877</v>
      </c>
      <c r="B879" s="26">
        <f t="shared" si="70"/>
        <v>0.32923668981481474</v>
      </c>
      <c r="C879">
        <v>0.63</v>
      </c>
      <c r="D879" s="3">
        <f t="shared" si="71"/>
        <v>1.0500000000000001E-2</v>
      </c>
      <c r="E879" s="2">
        <f t="shared" si="68"/>
        <v>0.33229107638888955</v>
      </c>
      <c r="F879" s="2">
        <f t="shared" si="67"/>
        <v>3.0543865740748077E-3</v>
      </c>
      <c r="G879" s="8">
        <v>2.69</v>
      </c>
      <c r="H879" s="7">
        <f t="shared" si="69"/>
        <v>264</v>
      </c>
      <c r="I879" s="8">
        <f>Tabla3[[#This Row],[Tiempo subida (seg)]]/60</f>
        <v>4.4000000000000004</v>
      </c>
    </row>
    <row r="880" spans="1:9" x14ac:dyDescent="0.3">
      <c r="A880" s="24">
        <v>878</v>
      </c>
      <c r="B880" s="26">
        <f t="shared" si="70"/>
        <v>0.32950381944444435</v>
      </c>
      <c r="C880">
        <v>23.08</v>
      </c>
      <c r="D880" s="3">
        <f t="shared" si="71"/>
        <v>0.38466666666666666</v>
      </c>
      <c r="E880" s="2">
        <f t="shared" si="68"/>
        <v>0.33231353009259323</v>
      </c>
      <c r="F880" s="2">
        <f t="shared" si="67"/>
        <v>2.8097106481488887E-3</v>
      </c>
      <c r="G880" s="8">
        <v>1.94</v>
      </c>
      <c r="H880" s="7">
        <f t="shared" si="69"/>
        <v>243</v>
      </c>
      <c r="I880" s="8">
        <f>Tabla3[[#This Row],[Tiempo subida (seg)]]/60</f>
        <v>4.05</v>
      </c>
    </row>
    <row r="881" spans="1:9" x14ac:dyDescent="0.3">
      <c r="A881" s="24">
        <v>879</v>
      </c>
      <c r="B881" s="26">
        <f t="shared" si="70"/>
        <v>0.32975023148148136</v>
      </c>
      <c r="C881">
        <v>21.29</v>
      </c>
      <c r="D881" s="3">
        <f t="shared" si="71"/>
        <v>0.35483333333333333</v>
      </c>
      <c r="E881" s="2">
        <f t="shared" si="68"/>
        <v>0.33233077546296358</v>
      </c>
      <c r="F881" s="2">
        <f t="shared" si="67"/>
        <v>2.5805439814822195E-3</v>
      </c>
      <c r="G881" s="8">
        <v>1.49</v>
      </c>
      <c r="H881" s="7">
        <f t="shared" si="69"/>
        <v>223</v>
      </c>
      <c r="I881" s="8">
        <f>Tabla3[[#This Row],[Tiempo subida (seg)]]/60</f>
        <v>3.7166666666666668</v>
      </c>
    </row>
    <row r="882" spans="1:9" x14ac:dyDescent="0.3">
      <c r="A882" s="24">
        <v>880</v>
      </c>
      <c r="B882" s="26">
        <f t="shared" si="70"/>
        <v>0.32976099537037024</v>
      </c>
      <c r="C882">
        <v>0.93</v>
      </c>
      <c r="D882" s="3">
        <f t="shared" si="71"/>
        <v>1.5500000000000002E-2</v>
      </c>
      <c r="E882" s="2">
        <f t="shared" si="68"/>
        <v>0.33235959490740802</v>
      </c>
      <c r="F882" s="2">
        <f t="shared" si="67"/>
        <v>2.5985995370377823E-3</v>
      </c>
      <c r="G882" s="8">
        <v>2.4900000000000002</v>
      </c>
      <c r="H882" s="7">
        <f t="shared" si="69"/>
        <v>225</v>
      </c>
      <c r="I882" s="8">
        <f>Tabla3[[#This Row],[Tiempo subida (seg)]]/60</f>
        <v>3.75</v>
      </c>
    </row>
    <row r="883" spans="1:9" x14ac:dyDescent="0.3">
      <c r="A883" s="24">
        <v>881</v>
      </c>
      <c r="B883" s="26">
        <f t="shared" si="70"/>
        <v>0.32980729166666656</v>
      </c>
      <c r="C883">
        <v>4</v>
      </c>
      <c r="D883" s="3">
        <f t="shared" si="71"/>
        <v>6.6666666666666666E-2</v>
      </c>
      <c r="E883" s="2">
        <f t="shared" si="68"/>
        <v>0.3323834375000006</v>
      </c>
      <c r="F883" s="2">
        <f t="shared" si="67"/>
        <v>2.5761458333340426E-3</v>
      </c>
      <c r="G883" s="8">
        <v>2.06</v>
      </c>
      <c r="H883" s="7">
        <f t="shared" si="69"/>
        <v>223</v>
      </c>
      <c r="I883" s="8">
        <f>Tabla3[[#This Row],[Tiempo subida (seg)]]/60</f>
        <v>3.7166666666666668</v>
      </c>
    </row>
    <row r="884" spans="1:9" x14ac:dyDescent="0.3">
      <c r="A884" s="24">
        <v>882</v>
      </c>
      <c r="B884" s="26">
        <f t="shared" si="70"/>
        <v>0.32994016203703691</v>
      </c>
      <c r="C884">
        <v>11.48</v>
      </c>
      <c r="D884" s="3">
        <f t="shared" si="71"/>
        <v>0.19133333333333333</v>
      </c>
      <c r="E884" s="2">
        <f t="shared" si="68"/>
        <v>0.3324067013888895</v>
      </c>
      <c r="F884" s="2">
        <f t="shared" si="67"/>
        <v>2.4665393518525924E-3</v>
      </c>
      <c r="G884" s="8">
        <v>2.0099999999999998</v>
      </c>
      <c r="H884" s="7">
        <f t="shared" si="69"/>
        <v>213</v>
      </c>
      <c r="I884" s="8">
        <f>Tabla3[[#This Row],[Tiempo subida (seg)]]/60</f>
        <v>3.55</v>
      </c>
    </row>
    <row r="885" spans="1:9" x14ac:dyDescent="0.3">
      <c r="A885" s="24">
        <v>883</v>
      </c>
      <c r="B885" s="26">
        <f t="shared" si="70"/>
        <v>0.32996805555555542</v>
      </c>
      <c r="C885">
        <v>2.41</v>
      </c>
      <c r="D885" s="3">
        <f t="shared" si="71"/>
        <v>4.016666666666667E-2</v>
      </c>
      <c r="E885" s="2">
        <f t="shared" si="68"/>
        <v>0.33243193287037098</v>
      </c>
      <c r="F885" s="2">
        <f t="shared" si="67"/>
        <v>2.4638773148155657E-3</v>
      </c>
      <c r="G885" s="8">
        <v>2.1800000000000002</v>
      </c>
      <c r="H885" s="7">
        <f t="shared" si="69"/>
        <v>213</v>
      </c>
      <c r="I885" s="8">
        <f>Tabla3[[#This Row],[Tiempo subida (seg)]]/60</f>
        <v>3.55</v>
      </c>
    </row>
    <row r="886" spans="1:9" x14ac:dyDescent="0.3">
      <c r="A886" s="24">
        <v>884</v>
      </c>
      <c r="B886" s="26">
        <f t="shared" si="70"/>
        <v>0.33002916666666654</v>
      </c>
      <c r="C886">
        <v>5.28</v>
      </c>
      <c r="D886" s="3">
        <f t="shared" si="71"/>
        <v>8.8000000000000009E-2</v>
      </c>
      <c r="E886" s="2">
        <f t="shared" si="68"/>
        <v>0.33245890046296356</v>
      </c>
      <c r="F886" s="2">
        <f t="shared" si="67"/>
        <v>2.4297337962970178E-3</v>
      </c>
      <c r="G886" s="8">
        <v>2.33</v>
      </c>
      <c r="H886" s="7">
        <f t="shared" si="69"/>
        <v>210</v>
      </c>
      <c r="I886" s="8">
        <f>Tabla3[[#This Row],[Tiempo subida (seg)]]/60</f>
        <v>3.5</v>
      </c>
    </row>
    <row r="887" spans="1:9" x14ac:dyDescent="0.3">
      <c r="A887" s="24">
        <v>885</v>
      </c>
      <c r="B887" s="26">
        <f t="shared" si="70"/>
        <v>0.33014074074074062</v>
      </c>
      <c r="C887">
        <v>9.64</v>
      </c>
      <c r="D887" s="3">
        <f t="shared" si="71"/>
        <v>0.16066666666666668</v>
      </c>
      <c r="E887" s="2">
        <f t="shared" si="68"/>
        <v>0.33248008101851911</v>
      </c>
      <c r="F887" s="2">
        <f t="shared" si="67"/>
        <v>2.33934027777849E-3</v>
      </c>
      <c r="G887" s="8">
        <v>1.83</v>
      </c>
      <c r="H887" s="7">
        <f t="shared" si="69"/>
        <v>202</v>
      </c>
      <c r="I887" s="8">
        <f>Tabla3[[#This Row],[Tiempo subida (seg)]]/60</f>
        <v>3.3666666666666667</v>
      </c>
    </row>
    <row r="888" spans="1:9" x14ac:dyDescent="0.3">
      <c r="A888" s="24">
        <v>886</v>
      </c>
      <c r="B888" s="26">
        <f t="shared" si="70"/>
        <v>0.33016018518518508</v>
      </c>
      <c r="C888">
        <v>1.68</v>
      </c>
      <c r="D888" s="3">
        <f t="shared" si="71"/>
        <v>2.8000000000000001E-2</v>
      </c>
      <c r="E888" s="2">
        <f t="shared" si="68"/>
        <v>0.33250623842592653</v>
      </c>
      <c r="F888" s="2">
        <f t="shared" si="67"/>
        <v>2.3460532407414414E-3</v>
      </c>
      <c r="G888" s="8">
        <v>2.2599999999999998</v>
      </c>
      <c r="H888" s="7">
        <f t="shared" si="69"/>
        <v>203</v>
      </c>
      <c r="I888" s="8">
        <f>Tabla3[[#This Row],[Tiempo subida (seg)]]/60</f>
        <v>3.3833333333333333</v>
      </c>
    </row>
    <row r="889" spans="1:9" x14ac:dyDescent="0.3">
      <c r="A889" s="24">
        <v>887</v>
      </c>
      <c r="B889" s="26">
        <f t="shared" si="70"/>
        <v>0.33022800925925916</v>
      </c>
      <c r="C889">
        <v>5.86</v>
      </c>
      <c r="D889" s="3">
        <f t="shared" si="71"/>
        <v>9.7666666666666666E-2</v>
      </c>
      <c r="E889" s="2">
        <f t="shared" si="68"/>
        <v>0.33252834490740801</v>
      </c>
      <c r="F889" s="2">
        <f t="shared" si="67"/>
        <v>2.3003356481488546E-3</v>
      </c>
      <c r="G889" s="8">
        <v>1.91</v>
      </c>
      <c r="H889" s="7">
        <f t="shared" si="69"/>
        <v>199</v>
      </c>
      <c r="I889" s="8">
        <f>Tabla3[[#This Row],[Tiempo subida (seg)]]/60</f>
        <v>3.3166666666666669</v>
      </c>
    </row>
    <row r="890" spans="1:9" x14ac:dyDescent="0.3">
      <c r="A890" s="24">
        <v>888</v>
      </c>
      <c r="B890" s="26">
        <f t="shared" si="70"/>
        <v>0.33025474537037025</v>
      </c>
      <c r="C890">
        <v>2.31</v>
      </c>
      <c r="D890" s="3">
        <f t="shared" si="71"/>
        <v>3.85E-2</v>
      </c>
      <c r="E890" s="2">
        <f t="shared" si="68"/>
        <v>0.33255519675925987</v>
      </c>
      <c r="F890" s="2">
        <f t="shared" si="67"/>
        <v>2.3004513888896239E-3</v>
      </c>
      <c r="G890" s="8">
        <v>2.3199999999999998</v>
      </c>
      <c r="H890" s="7">
        <f t="shared" si="69"/>
        <v>199</v>
      </c>
      <c r="I890" s="8">
        <f>Tabla3[[#This Row],[Tiempo subida (seg)]]/60</f>
        <v>3.3166666666666669</v>
      </c>
    </row>
    <row r="891" spans="1:9" x14ac:dyDescent="0.3">
      <c r="A891" s="24">
        <v>889</v>
      </c>
      <c r="B891" s="26">
        <f t="shared" si="70"/>
        <v>0.33027997685185173</v>
      </c>
      <c r="C891">
        <v>2.1800000000000002</v>
      </c>
      <c r="D891" s="3">
        <f t="shared" si="71"/>
        <v>3.6333333333333336E-2</v>
      </c>
      <c r="E891" s="2">
        <f t="shared" si="68"/>
        <v>0.33257521990740802</v>
      </c>
      <c r="F891" s="2">
        <f t="shared" si="67"/>
        <v>2.2952430555562842E-3</v>
      </c>
      <c r="G891" s="8">
        <v>1.73</v>
      </c>
      <c r="H891" s="7">
        <f t="shared" si="69"/>
        <v>198</v>
      </c>
      <c r="I891" s="8">
        <f>Tabla3[[#This Row],[Tiempo subida (seg)]]/60</f>
        <v>3.3</v>
      </c>
    </row>
    <row r="892" spans="1:9" x14ac:dyDescent="0.3">
      <c r="A892" s="24">
        <v>890</v>
      </c>
      <c r="B892" s="26">
        <f t="shared" si="70"/>
        <v>0.33039768518518509</v>
      </c>
      <c r="C892">
        <v>10.17</v>
      </c>
      <c r="D892" s="3">
        <f t="shared" si="71"/>
        <v>0.16950000000000001</v>
      </c>
      <c r="E892" s="2">
        <f t="shared" si="68"/>
        <v>0.33259848379629692</v>
      </c>
      <c r="F892" s="2">
        <f t="shared" si="67"/>
        <v>2.2007986111118316E-3</v>
      </c>
      <c r="G892" s="8">
        <v>2.0099999999999998</v>
      </c>
      <c r="H892" s="7">
        <f t="shared" si="69"/>
        <v>190</v>
      </c>
      <c r="I892" s="8">
        <f>Tabla3[[#This Row],[Tiempo subida (seg)]]/60</f>
        <v>3.1666666666666665</v>
      </c>
    </row>
    <row r="893" spans="1:9" x14ac:dyDescent="0.3">
      <c r="A893" s="24">
        <v>891</v>
      </c>
      <c r="B893" s="26">
        <f t="shared" si="70"/>
        <v>0.33041620370370361</v>
      </c>
      <c r="C893">
        <v>1.6</v>
      </c>
      <c r="D893" s="3">
        <f t="shared" si="71"/>
        <v>2.6666666666666668E-2</v>
      </c>
      <c r="E893" s="2">
        <f t="shared" si="68"/>
        <v>0.33262116898148208</v>
      </c>
      <c r="F893" s="2">
        <f t="shared" si="67"/>
        <v>2.2049652777784701E-3</v>
      </c>
      <c r="G893" s="8">
        <v>1.96</v>
      </c>
      <c r="H893" s="7">
        <f t="shared" si="69"/>
        <v>191</v>
      </c>
      <c r="I893" s="8">
        <f>Tabla3[[#This Row],[Tiempo subida (seg)]]/60</f>
        <v>3.1833333333333331</v>
      </c>
    </row>
    <row r="894" spans="1:9" x14ac:dyDescent="0.3">
      <c r="A894" s="24">
        <v>892</v>
      </c>
      <c r="B894" s="26">
        <f t="shared" si="70"/>
        <v>0.33042187499999992</v>
      </c>
      <c r="C894">
        <v>0.49</v>
      </c>
      <c r="D894" s="3">
        <f t="shared" si="71"/>
        <v>8.1666666666666658E-3</v>
      </c>
      <c r="E894" s="2">
        <f t="shared" si="68"/>
        <v>0.33264258101851912</v>
      </c>
      <c r="F894" s="2">
        <f t="shared" si="67"/>
        <v>2.2207060185192029E-3</v>
      </c>
      <c r="G894" s="8">
        <v>1.85</v>
      </c>
      <c r="H894" s="7">
        <f t="shared" si="69"/>
        <v>192</v>
      </c>
      <c r="I894" s="8">
        <f>Tabla3[[#This Row],[Tiempo subida (seg)]]/60</f>
        <v>3.2</v>
      </c>
    </row>
    <row r="895" spans="1:9" x14ac:dyDescent="0.3">
      <c r="A895" s="24">
        <v>893</v>
      </c>
      <c r="B895" s="26">
        <f t="shared" si="70"/>
        <v>0.33046504629629619</v>
      </c>
      <c r="C895">
        <v>3.73</v>
      </c>
      <c r="D895" s="3">
        <f t="shared" si="71"/>
        <v>6.2166666666666669E-2</v>
      </c>
      <c r="E895" s="2">
        <f t="shared" si="68"/>
        <v>0.33266376157407468</v>
      </c>
      <c r="F895" s="2">
        <f t="shared" si="67"/>
        <v>2.1987152777784846E-3</v>
      </c>
      <c r="G895" s="8">
        <v>1.83</v>
      </c>
      <c r="H895" s="7">
        <f t="shared" si="69"/>
        <v>190</v>
      </c>
      <c r="I895" s="8">
        <f>Tabla3[[#This Row],[Tiempo subida (seg)]]/60</f>
        <v>3.1666666666666665</v>
      </c>
    </row>
    <row r="896" spans="1:9" x14ac:dyDescent="0.3">
      <c r="A896" s="24">
        <v>894</v>
      </c>
      <c r="B896" s="26">
        <f t="shared" si="70"/>
        <v>0.33057395833333325</v>
      </c>
      <c r="C896">
        <v>9.41</v>
      </c>
      <c r="D896" s="3">
        <f t="shared" si="71"/>
        <v>0.15683333333333332</v>
      </c>
      <c r="E896" s="2">
        <f t="shared" si="68"/>
        <v>0.33268471064814875</v>
      </c>
      <c r="F896" s="2">
        <f t="shared" si="67"/>
        <v>2.1107523148155005E-3</v>
      </c>
      <c r="G896" s="8">
        <v>1.81</v>
      </c>
      <c r="H896" s="7">
        <f t="shared" si="69"/>
        <v>182</v>
      </c>
      <c r="I896" s="8">
        <f>Tabla3[[#This Row],[Tiempo subida (seg)]]/60</f>
        <v>3.0333333333333332</v>
      </c>
    </row>
    <row r="897" spans="1:10" x14ac:dyDescent="0.3">
      <c r="A897" s="24">
        <v>895</v>
      </c>
      <c r="B897" s="26">
        <f t="shared" si="70"/>
        <v>0.3306275462962962</v>
      </c>
      <c r="C897">
        <v>4.63</v>
      </c>
      <c r="D897" s="3">
        <f t="shared" si="71"/>
        <v>7.7166666666666661E-2</v>
      </c>
      <c r="E897" s="2">
        <f t="shared" si="68"/>
        <v>0.33270658564814876</v>
      </c>
      <c r="F897" s="2">
        <f t="shared" si="67"/>
        <v>2.0790393518525518E-3</v>
      </c>
      <c r="G897" s="8">
        <v>1.89</v>
      </c>
      <c r="H897" s="7">
        <f t="shared" si="69"/>
        <v>180</v>
      </c>
      <c r="I897" s="8">
        <f>Tabla3[[#This Row],[Tiempo subida (seg)]]/60</f>
        <v>3</v>
      </c>
    </row>
    <row r="898" spans="1:10" x14ac:dyDescent="0.3">
      <c r="A898" s="24">
        <v>896</v>
      </c>
      <c r="B898" s="26">
        <f t="shared" si="70"/>
        <v>0.33063159722222213</v>
      </c>
      <c r="C898">
        <v>0.35</v>
      </c>
      <c r="D898" s="3">
        <f t="shared" si="71"/>
        <v>5.8333333333333327E-3</v>
      </c>
      <c r="E898" s="15">
        <f t="shared" si="68"/>
        <v>0.33272545138888948</v>
      </c>
      <c r="F898" s="15">
        <f t="shared" si="67"/>
        <v>2.0938541666673527E-3</v>
      </c>
      <c r="G898" s="18">
        <v>1.63</v>
      </c>
      <c r="H898" s="16">
        <f t="shared" si="69"/>
        <v>181</v>
      </c>
      <c r="I898" s="18">
        <f>Tabla3[[#This Row],[Tiempo subida (seg)]]/60</f>
        <v>3.0166666666666666</v>
      </c>
      <c r="J898">
        <v>15</v>
      </c>
    </row>
    <row r="899" spans="1:10" x14ac:dyDescent="0.3">
      <c r="A899" s="24">
        <v>897</v>
      </c>
      <c r="B899" s="26">
        <f t="shared" si="70"/>
        <v>0.33063460648148141</v>
      </c>
      <c r="C899">
        <v>0.26</v>
      </c>
      <c r="D899" s="3">
        <f t="shared" si="71"/>
        <v>4.3333333333333331E-3</v>
      </c>
      <c r="E899" s="4">
        <f t="shared" si="68"/>
        <v>0.33315172453703762</v>
      </c>
      <c r="F899" s="4">
        <f t="shared" ref="F899:F962" si="72">E899-B899</f>
        <v>2.5171180555562112E-3</v>
      </c>
      <c r="G899" s="17">
        <v>36.83</v>
      </c>
      <c r="H899" s="9">
        <f t="shared" si="69"/>
        <v>217</v>
      </c>
      <c r="I899" s="17">
        <f>Tabla3[[#This Row],[Tiempo subida (seg)]]/60</f>
        <v>3.6166666666666667</v>
      </c>
    </row>
    <row r="900" spans="1:10" x14ac:dyDescent="0.3">
      <c r="A900" s="24">
        <v>898</v>
      </c>
      <c r="B900" s="26">
        <f t="shared" si="70"/>
        <v>0.33063749999999992</v>
      </c>
      <c r="C900">
        <v>0.25</v>
      </c>
      <c r="D900" s="3">
        <f t="shared" si="71"/>
        <v>4.1666666666666666E-3</v>
      </c>
      <c r="E900" s="2">
        <f t="shared" ref="E900:E963" si="73">E899+G900/86400</f>
        <v>0.3332354050925932</v>
      </c>
      <c r="F900" s="2">
        <f t="shared" si="72"/>
        <v>2.5979050925932778E-3</v>
      </c>
      <c r="G900" s="8">
        <v>7.23</v>
      </c>
      <c r="H900" s="7">
        <f t="shared" ref="H900:H963" si="74">60*MINUTE(F900)+SECOND(F900)</f>
        <v>224</v>
      </c>
      <c r="I900" s="8">
        <f>Tabla3[[#This Row],[Tiempo subida (seg)]]/60</f>
        <v>3.7333333333333334</v>
      </c>
    </row>
    <row r="901" spans="1:10" x14ac:dyDescent="0.3">
      <c r="A901" s="24">
        <v>899</v>
      </c>
      <c r="B901" s="26">
        <f t="shared" si="70"/>
        <v>0.33073483796296288</v>
      </c>
      <c r="C901">
        <v>8.41</v>
      </c>
      <c r="D901" s="3">
        <f t="shared" si="71"/>
        <v>0.14016666666666666</v>
      </c>
      <c r="E901" s="2">
        <f t="shared" si="73"/>
        <v>0.33325184027777838</v>
      </c>
      <c r="F901" s="2">
        <f t="shared" si="72"/>
        <v>2.5170023148154974E-3</v>
      </c>
      <c r="G901" s="8">
        <v>1.42</v>
      </c>
      <c r="H901" s="7">
        <f t="shared" si="74"/>
        <v>217</v>
      </c>
      <c r="I901" s="8">
        <f>Tabla3[[#This Row],[Tiempo subida (seg)]]/60</f>
        <v>3.6166666666666667</v>
      </c>
    </row>
    <row r="902" spans="1:10" x14ac:dyDescent="0.3">
      <c r="A902" s="24">
        <v>900</v>
      </c>
      <c r="B902" s="26">
        <f t="shared" si="70"/>
        <v>0.33074247685185176</v>
      </c>
      <c r="C902">
        <v>0.66</v>
      </c>
      <c r="D902" s="3">
        <f t="shared" si="71"/>
        <v>1.1000000000000001E-2</v>
      </c>
      <c r="E902" s="2">
        <f t="shared" si="73"/>
        <v>0.33327799768518579</v>
      </c>
      <c r="F902" s="2">
        <f t="shared" si="72"/>
        <v>2.5355208333340262E-3</v>
      </c>
      <c r="G902" s="8">
        <v>2.2599999999999998</v>
      </c>
      <c r="H902" s="7">
        <f t="shared" si="74"/>
        <v>219</v>
      </c>
      <c r="I902" s="8">
        <f>Tabla3[[#This Row],[Tiempo subida (seg)]]/60</f>
        <v>3.65</v>
      </c>
    </row>
    <row r="903" spans="1:10" x14ac:dyDescent="0.3">
      <c r="A903" s="24">
        <v>901</v>
      </c>
      <c r="B903" s="26">
        <f t="shared" si="70"/>
        <v>0.33087222222222212</v>
      </c>
      <c r="C903">
        <v>11.21</v>
      </c>
      <c r="D903" s="3">
        <f t="shared" si="71"/>
        <v>0.18683333333333335</v>
      </c>
      <c r="E903" s="2">
        <f t="shared" si="73"/>
        <v>0.3333045023148154</v>
      </c>
      <c r="F903" s="2">
        <f t="shared" si="72"/>
        <v>2.4322800925932753E-3</v>
      </c>
      <c r="G903" s="8">
        <v>2.29</v>
      </c>
      <c r="H903" s="7">
        <f t="shared" si="74"/>
        <v>210</v>
      </c>
      <c r="I903" s="8">
        <f>Tabla3[[#This Row],[Tiempo subida (seg)]]/60</f>
        <v>3.5</v>
      </c>
    </row>
    <row r="904" spans="1:10" x14ac:dyDescent="0.3">
      <c r="A904" s="24">
        <v>902</v>
      </c>
      <c r="B904" s="26">
        <f t="shared" si="70"/>
        <v>0.33153506944444433</v>
      </c>
      <c r="C904">
        <v>57.27</v>
      </c>
      <c r="D904" s="3">
        <f t="shared" si="71"/>
        <v>0.95450000000000002</v>
      </c>
      <c r="E904" s="2">
        <f t="shared" si="73"/>
        <v>0.33332429398148206</v>
      </c>
      <c r="F904" s="2">
        <f t="shared" si="72"/>
        <v>1.7892245370377258E-3</v>
      </c>
      <c r="G904" s="8">
        <v>1.71</v>
      </c>
      <c r="H904" s="7">
        <f t="shared" si="74"/>
        <v>155</v>
      </c>
      <c r="I904" s="8">
        <f>Tabla3[[#This Row],[Tiempo subida (seg)]]/60</f>
        <v>2.5833333333333335</v>
      </c>
    </row>
    <row r="905" spans="1:10" x14ac:dyDescent="0.3">
      <c r="A905" s="24">
        <v>903</v>
      </c>
      <c r="B905" s="26">
        <f t="shared" si="70"/>
        <v>0.33153969907407393</v>
      </c>
      <c r="C905">
        <v>0.4</v>
      </c>
      <c r="D905" s="3">
        <f t="shared" si="71"/>
        <v>6.6666666666666671E-3</v>
      </c>
      <c r="E905" s="2">
        <f t="shared" si="73"/>
        <v>0.33337452546296353</v>
      </c>
      <c r="F905" s="2">
        <f t="shared" si="72"/>
        <v>1.8348263888895988E-3</v>
      </c>
      <c r="G905" s="8">
        <v>4.34</v>
      </c>
      <c r="H905" s="7">
        <f t="shared" si="74"/>
        <v>159</v>
      </c>
      <c r="I905" s="8">
        <f>Tabla3[[#This Row],[Tiempo subida (seg)]]/60</f>
        <v>2.65</v>
      </c>
    </row>
    <row r="906" spans="1:10" x14ac:dyDescent="0.3">
      <c r="A906" s="24">
        <v>904</v>
      </c>
      <c r="B906" s="26">
        <f t="shared" si="70"/>
        <v>0.33154432870370354</v>
      </c>
      <c r="C906">
        <v>0.4</v>
      </c>
      <c r="D906" s="3">
        <f t="shared" si="71"/>
        <v>6.6666666666666671E-3</v>
      </c>
      <c r="E906" s="2">
        <f t="shared" si="73"/>
        <v>0.33340380787037094</v>
      </c>
      <c r="F906" s="2">
        <f t="shared" si="72"/>
        <v>1.8594791666673993E-3</v>
      </c>
      <c r="G906" s="8">
        <v>2.5299999999999998</v>
      </c>
      <c r="H906" s="7">
        <f t="shared" si="74"/>
        <v>161</v>
      </c>
      <c r="I906" s="8">
        <f>Tabla3[[#This Row],[Tiempo subida (seg)]]/60</f>
        <v>2.6833333333333331</v>
      </c>
    </row>
    <row r="907" spans="1:10" x14ac:dyDescent="0.3">
      <c r="A907" s="24">
        <v>905</v>
      </c>
      <c r="B907" s="26">
        <f t="shared" si="70"/>
        <v>0.33155243055555539</v>
      </c>
      <c r="C907">
        <v>0.7</v>
      </c>
      <c r="D907" s="3">
        <f t="shared" si="71"/>
        <v>1.1666666666666665E-2</v>
      </c>
      <c r="E907" s="2">
        <f t="shared" si="73"/>
        <v>0.3334296180555561</v>
      </c>
      <c r="F907" s="2">
        <f t="shared" si="72"/>
        <v>1.8771875000007099E-3</v>
      </c>
      <c r="G907" s="8">
        <v>2.23</v>
      </c>
      <c r="H907" s="7">
        <f t="shared" si="74"/>
        <v>162</v>
      </c>
      <c r="I907" s="8">
        <f>Tabla3[[#This Row],[Tiempo subida (seg)]]/60</f>
        <v>2.7</v>
      </c>
    </row>
    <row r="908" spans="1:10" x14ac:dyDescent="0.3">
      <c r="A908" s="24">
        <v>906</v>
      </c>
      <c r="B908" s="26">
        <f t="shared" si="70"/>
        <v>0.33160023148148132</v>
      </c>
      <c r="C908">
        <v>4.13</v>
      </c>
      <c r="D908" s="3">
        <f t="shared" si="71"/>
        <v>6.883333333333333E-2</v>
      </c>
      <c r="E908" s="2">
        <f t="shared" si="73"/>
        <v>0.33346318287037091</v>
      </c>
      <c r="F908" s="2">
        <f t="shared" si="72"/>
        <v>1.8629513888895888E-3</v>
      </c>
      <c r="G908" s="8">
        <v>2.9</v>
      </c>
      <c r="H908" s="7">
        <f t="shared" si="74"/>
        <v>161</v>
      </c>
      <c r="I908" s="8">
        <f>Tabla3[[#This Row],[Tiempo subida (seg)]]/60</f>
        <v>2.6833333333333331</v>
      </c>
    </row>
    <row r="909" spans="1:10" x14ac:dyDescent="0.3">
      <c r="A909" s="24">
        <v>907</v>
      </c>
      <c r="B909" s="26">
        <f t="shared" si="70"/>
        <v>0.33165879629629613</v>
      </c>
      <c r="C909">
        <v>5.0599999999999996</v>
      </c>
      <c r="D909" s="3">
        <f t="shared" si="71"/>
        <v>8.433333333333333E-2</v>
      </c>
      <c r="E909" s="2">
        <f t="shared" si="73"/>
        <v>0.33349015046296349</v>
      </c>
      <c r="F909" s="2">
        <f t="shared" si="72"/>
        <v>1.8313541666673538E-3</v>
      </c>
      <c r="G909" s="8">
        <v>2.33</v>
      </c>
      <c r="H909" s="7">
        <f t="shared" si="74"/>
        <v>158</v>
      </c>
      <c r="I909" s="8">
        <f>Tabla3[[#This Row],[Tiempo subida (seg)]]/60</f>
        <v>2.6333333333333333</v>
      </c>
    </row>
    <row r="910" spans="1:10" x14ac:dyDescent="0.3">
      <c r="A910" s="24">
        <v>908</v>
      </c>
      <c r="B910" s="26">
        <f t="shared" ref="B910:B973" si="75">B909+C910/86400</f>
        <v>0.33236909722222208</v>
      </c>
      <c r="C910">
        <v>61.37</v>
      </c>
      <c r="D910" s="3">
        <f t="shared" ref="D910:D973" si="76">C910/60</f>
        <v>1.0228333333333333</v>
      </c>
      <c r="E910" s="2">
        <f t="shared" si="73"/>
        <v>0.33351607638888942</v>
      </c>
      <c r="F910" s="2">
        <f t="shared" si="72"/>
        <v>1.146979166667339E-3</v>
      </c>
      <c r="G910" s="8">
        <v>2.2400000000000002</v>
      </c>
      <c r="H910" s="7">
        <f t="shared" si="74"/>
        <v>99</v>
      </c>
      <c r="I910" s="8">
        <f>Tabla3[[#This Row],[Tiempo subida (seg)]]/60</f>
        <v>1.65</v>
      </c>
    </row>
    <row r="911" spans="1:10" x14ac:dyDescent="0.3">
      <c r="A911" s="24">
        <v>909</v>
      </c>
      <c r="B911" s="26">
        <f t="shared" si="75"/>
        <v>0.33248807870370356</v>
      </c>
      <c r="C911">
        <v>10.28</v>
      </c>
      <c r="D911" s="3">
        <f t="shared" si="76"/>
        <v>0.17133333333333331</v>
      </c>
      <c r="E911" s="2">
        <f t="shared" si="73"/>
        <v>0.33354177083333386</v>
      </c>
      <c r="F911" s="2">
        <f t="shared" si="72"/>
        <v>1.0536921296303015E-3</v>
      </c>
      <c r="G911" s="8">
        <v>2.2200000000000002</v>
      </c>
      <c r="H911" s="7">
        <f t="shared" si="74"/>
        <v>91</v>
      </c>
      <c r="I911" s="8">
        <f>Tabla3[[#This Row],[Tiempo subida (seg)]]/60</f>
        <v>1.5166666666666666</v>
      </c>
    </row>
    <row r="912" spans="1:10" x14ac:dyDescent="0.3">
      <c r="A912" s="24">
        <v>910</v>
      </c>
      <c r="B912" s="26">
        <f t="shared" si="75"/>
        <v>0.33264062499999986</v>
      </c>
      <c r="C912">
        <v>13.18</v>
      </c>
      <c r="D912" s="3">
        <f t="shared" si="76"/>
        <v>0.21966666666666665</v>
      </c>
      <c r="E912" s="2">
        <f t="shared" si="73"/>
        <v>0.33356607638888941</v>
      </c>
      <c r="F912" s="2">
        <f t="shared" si="72"/>
        <v>9.2545138888955325E-4</v>
      </c>
      <c r="G912" s="8">
        <v>2.1</v>
      </c>
      <c r="H912" s="7">
        <f t="shared" si="74"/>
        <v>80</v>
      </c>
      <c r="I912" s="8">
        <f>Tabla3[[#This Row],[Tiempo subida (seg)]]/60</f>
        <v>1.3333333333333333</v>
      </c>
    </row>
    <row r="913" spans="1:9" x14ac:dyDescent="0.3">
      <c r="A913" s="24">
        <v>911</v>
      </c>
      <c r="B913" s="26">
        <f t="shared" si="75"/>
        <v>0.33264618055555539</v>
      </c>
      <c r="C913">
        <v>0.48</v>
      </c>
      <c r="D913" s="3">
        <f t="shared" si="76"/>
        <v>8.0000000000000002E-3</v>
      </c>
      <c r="E913" s="2">
        <f t="shared" si="73"/>
        <v>0.33358853009259309</v>
      </c>
      <c r="F913" s="2">
        <f t="shared" si="72"/>
        <v>9.4234953703770108E-4</v>
      </c>
      <c r="G913" s="8">
        <v>1.94</v>
      </c>
      <c r="H913" s="7">
        <f t="shared" si="74"/>
        <v>81</v>
      </c>
      <c r="I913" s="8">
        <f>Tabla3[[#This Row],[Tiempo subida (seg)]]/60</f>
        <v>1.35</v>
      </c>
    </row>
    <row r="914" spans="1:9" x14ac:dyDescent="0.3">
      <c r="A914" s="24">
        <v>912</v>
      </c>
      <c r="B914" s="26">
        <f t="shared" si="75"/>
        <v>0.33265289351851834</v>
      </c>
      <c r="C914">
        <v>0.57999999999999996</v>
      </c>
      <c r="D914" s="3">
        <f t="shared" si="76"/>
        <v>9.6666666666666654E-3</v>
      </c>
      <c r="E914" s="2">
        <f t="shared" si="73"/>
        <v>0.33361734953703753</v>
      </c>
      <c r="F914" s="2">
        <f t="shared" si="72"/>
        <v>9.6445601851918861E-4</v>
      </c>
      <c r="G914" s="8">
        <v>2.4900000000000002</v>
      </c>
      <c r="H914" s="7">
        <f t="shared" si="74"/>
        <v>83</v>
      </c>
      <c r="I914" s="8">
        <f>Tabla3[[#This Row],[Tiempo subida (seg)]]/60</f>
        <v>1.3833333333333333</v>
      </c>
    </row>
    <row r="915" spans="1:9" x14ac:dyDescent="0.3">
      <c r="A915" s="24">
        <v>913</v>
      </c>
      <c r="B915" s="26">
        <f t="shared" si="75"/>
        <v>0.33271886574074055</v>
      </c>
      <c r="C915">
        <v>5.7</v>
      </c>
      <c r="D915" s="3">
        <f t="shared" si="76"/>
        <v>9.5000000000000001E-2</v>
      </c>
      <c r="E915" s="2">
        <f t="shared" si="73"/>
        <v>0.3336590162037042</v>
      </c>
      <c r="F915" s="2">
        <f t="shared" si="72"/>
        <v>9.4015046296364035E-4</v>
      </c>
      <c r="G915" s="8">
        <v>3.6</v>
      </c>
      <c r="H915" s="7">
        <f t="shared" si="74"/>
        <v>81</v>
      </c>
      <c r="I915" s="8">
        <f>Tabla3[[#This Row],[Tiempo subida (seg)]]/60</f>
        <v>1.35</v>
      </c>
    </row>
    <row r="916" spans="1:9" x14ac:dyDescent="0.3">
      <c r="A916" s="24">
        <v>914</v>
      </c>
      <c r="B916" s="26">
        <f t="shared" si="75"/>
        <v>0.3327547453703702</v>
      </c>
      <c r="C916">
        <v>3.1</v>
      </c>
      <c r="D916" s="3">
        <f t="shared" si="76"/>
        <v>5.1666666666666666E-2</v>
      </c>
      <c r="E916" s="2">
        <f t="shared" si="73"/>
        <v>0.33367753472222272</v>
      </c>
      <c r="F916" s="2">
        <f t="shared" si="72"/>
        <v>9.2278935185252653E-4</v>
      </c>
      <c r="G916" s="8">
        <v>1.6</v>
      </c>
      <c r="H916" s="7">
        <f t="shared" si="74"/>
        <v>80</v>
      </c>
      <c r="I916" s="8">
        <f>Tabla3[[#This Row],[Tiempo subida (seg)]]/60</f>
        <v>1.3333333333333333</v>
      </c>
    </row>
    <row r="917" spans="1:9" x14ac:dyDescent="0.3">
      <c r="A917" s="24">
        <v>915</v>
      </c>
      <c r="B917" s="26">
        <f t="shared" si="75"/>
        <v>0.33281296296296281</v>
      </c>
      <c r="C917">
        <v>5.03</v>
      </c>
      <c r="D917" s="3">
        <f t="shared" si="76"/>
        <v>8.3833333333333343E-2</v>
      </c>
      <c r="E917" s="2">
        <f t="shared" si="73"/>
        <v>0.33370392361111162</v>
      </c>
      <c r="F917" s="2">
        <f t="shared" si="72"/>
        <v>8.909606481488086E-4</v>
      </c>
      <c r="G917" s="8">
        <v>2.2799999999999998</v>
      </c>
      <c r="H917" s="7">
        <f t="shared" si="74"/>
        <v>77</v>
      </c>
      <c r="I917" s="8">
        <f>Tabla3[[#This Row],[Tiempo subida (seg)]]/60</f>
        <v>1.2833333333333334</v>
      </c>
    </row>
    <row r="918" spans="1:9" x14ac:dyDescent="0.3">
      <c r="A918" s="24">
        <v>916</v>
      </c>
      <c r="B918" s="26">
        <f t="shared" si="75"/>
        <v>0.33300995370370357</v>
      </c>
      <c r="C918">
        <v>17.02</v>
      </c>
      <c r="D918" s="3">
        <f t="shared" si="76"/>
        <v>0.28366666666666668</v>
      </c>
      <c r="E918" s="2">
        <f t="shared" si="73"/>
        <v>0.33372765046296349</v>
      </c>
      <c r="F918" s="2">
        <f t="shared" si="72"/>
        <v>7.176967592599226E-4</v>
      </c>
      <c r="G918" s="8">
        <v>2.0499999999999998</v>
      </c>
      <c r="H918" s="7">
        <f t="shared" si="74"/>
        <v>62</v>
      </c>
      <c r="I918" s="8">
        <f>Tabla3[[#This Row],[Tiempo subida (seg)]]/60</f>
        <v>1.0333333333333334</v>
      </c>
    </row>
    <row r="919" spans="1:9" x14ac:dyDescent="0.3">
      <c r="A919" s="24">
        <v>917</v>
      </c>
      <c r="B919" s="26">
        <f t="shared" si="75"/>
        <v>0.3330256944444443</v>
      </c>
      <c r="C919">
        <v>1.36</v>
      </c>
      <c r="D919" s="3">
        <f t="shared" si="76"/>
        <v>2.2666666666666668E-2</v>
      </c>
      <c r="E919" s="2">
        <f t="shared" si="73"/>
        <v>0.33376190972222275</v>
      </c>
      <c r="F919" s="2">
        <f t="shared" si="72"/>
        <v>7.3621527777845142E-4</v>
      </c>
      <c r="G919" s="8">
        <v>2.96</v>
      </c>
      <c r="H919" s="7">
        <f t="shared" si="74"/>
        <v>64</v>
      </c>
      <c r="I919" s="8">
        <f>Tabla3[[#This Row],[Tiempo subida (seg)]]/60</f>
        <v>1.0666666666666667</v>
      </c>
    </row>
    <row r="920" spans="1:9" x14ac:dyDescent="0.3">
      <c r="A920" s="24">
        <v>918</v>
      </c>
      <c r="B920" s="26">
        <f t="shared" si="75"/>
        <v>0.33303333333333318</v>
      </c>
      <c r="C920">
        <v>0.66</v>
      </c>
      <c r="D920" s="3">
        <f t="shared" si="76"/>
        <v>1.1000000000000001E-2</v>
      </c>
      <c r="E920" s="2">
        <f t="shared" si="73"/>
        <v>0.33379165509259312</v>
      </c>
      <c r="F920" s="2">
        <f t="shared" si="72"/>
        <v>7.5832175925993894E-4</v>
      </c>
      <c r="G920" s="8">
        <v>2.57</v>
      </c>
      <c r="H920" s="7">
        <f t="shared" si="74"/>
        <v>66</v>
      </c>
      <c r="I920" s="8">
        <f>Tabla3[[#This Row],[Tiempo subida (seg)]]/60</f>
        <v>1.1000000000000001</v>
      </c>
    </row>
    <row r="921" spans="1:9" x14ac:dyDescent="0.3">
      <c r="A921" s="24">
        <v>919</v>
      </c>
      <c r="B921" s="26">
        <f t="shared" si="75"/>
        <v>0.33304236111111096</v>
      </c>
      <c r="C921">
        <v>0.78</v>
      </c>
      <c r="D921" s="3">
        <f t="shared" si="76"/>
        <v>1.3000000000000001E-2</v>
      </c>
      <c r="E921" s="2">
        <f t="shared" si="73"/>
        <v>0.33383725694444499</v>
      </c>
      <c r="F921" s="2">
        <f t="shared" si="72"/>
        <v>7.9489583333403058E-4</v>
      </c>
      <c r="G921" s="8">
        <v>3.94</v>
      </c>
      <c r="H921" s="7">
        <f t="shared" si="74"/>
        <v>69</v>
      </c>
      <c r="I921" s="8">
        <f>Tabla3[[#This Row],[Tiempo subida (seg)]]/60</f>
        <v>1.1499999999999999</v>
      </c>
    </row>
    <row r="922" spans="1:9" x14ac:dyDescent="0.3">
      <c r="A922" s="24">
        <v>920</v>
      </c>
      <c r="B922" s="26">
        <f t="shared" si="75"/>
        <v>0.33308576388888872</v>
      </c>
      <c r="C922">
        <v>3.75</v>
      </c>
      <c r="D922" s="3">
        <f t="shared" si="76"/>
        <v>6.25E-2</v>
      </c>
      <c r="E922" s="2">
        <f t="shared" si="73"/>
        <v>0.33394072916666723</v>
      </c>
      <c r="F922" s="2">
        <f t="shared" si="72"/>
        <v>8.5496527777850773E-4</v>
      </c>
      <c r="G922" s="8">
        <v>8.94</v>
      </c>
      <c r="H922" s="7">
        <f t="shared" si="74"/>
        <v>74</v>
      </c>
      <c r="I922" s="8">
        <f>Tabla3[[#This Row],[Tiempo subida (seg)]]/60</f>
        <v>1.2333333333333334</v>
      </c>
    </row>
    <row r="923" spans="1:9" x14ac:dyDescent="0.3">
      <c r="A923" s="24">
        <v>921</v>
      </c>
      <c r="B923" s="26">
        <f t="shared" si="75"/>
        <v>0.33311423611111096</v>
      </c>
      <c r="C923">
        <v>2.46</v>
      </c>
      <c r="D923" s="3">
        <f t="shared" si="76"/>
        <v>4.1000000000000002E-2</v>
      </c>
      <c r="E923" s="2">
        <f t="shared" si="73"/>
        <v>0.33396549768518574</v>
      </c>
      <c r="F923" s="2">
        <f t="shared" si="72"/>
        <v>8.5126157407477976E-4</v>
      </c>
      <c r="G923" s="8">
        <v>2.14</v>
      </c>
      <c r="H923" s="7">
        <f t="shared" si="74"/>
        <v>74</v>
      </c>
      <c r="I923" s="8">
        <f>Tabla3[[#This Row],[Tiempo subida (seg)]]/60</f>
        <v>1.2333333333333334</v>
      </c>
    </row>
    <row r="924" spans="1:9" x14ac:dyDescent="0.3">
      <c r="A924" s="24">
        <v>922</v>
      </c>
      <c r="B924" s="26">
        <f t="shared" si="75"/>
        <v>0.33326967592592577</v>
      </c>
      <c r="C924">
        <v>13.43</v>
      </c>
      <c r="D924" s="3">
        <f t="shared" si="76"/>
        <v>0.22383333333333333</v>
      </c>
      <c r="E924" s="2">
        <f t="shared" si="73"/>
        <v>0.33399200231481535</v>
      </c>
      <c r="F924" s="2">
        <f t="shared" si="72"/>
        <v>7.2232638888958256E-4</v>
      </c>
      <c r="G924" s="8">
        <v>2.29</v>
      </c>
      <c r="H924" s="7">
        <f t="shared" si="74"/>
        <v>62</v>
      </c>
      <c r="I924" s="8">
        <f>Tabla3[[#This Row],[Tiempo subida (seg)]]/60</f>
        <v>1.0333333333333334</v>
      </c>
    </row>
    <row r="925" spans="1:9" x14ac:dyDescent="0.3">
      <c r="A925" s="24">
        <v>923</v>
      </c>
      <c r="B925" s="26">
        <f t="shared" si="75"/>
        <v>0.33327638888888872</v>
      </c>
      <c r="C925">
        <v>0.57999999999999996</v>
      </c>
      <c r="D925" s="3">
        <f t="shared" si="76"/>
        <v>9.6666666666666654E-3</v>
      </c>
      <c r="E925" s="2">
        <f t="shared" si="73"/>
        <v>0.33401850694444496</v>
      </c>
      <c r="F925" s="2">
        <f t="shared" si="72"/>
        <v>7.4211805555624011E-4</v>
      </c>
      <c r="G925" s="8">
        <v>2.29</v>
      </c>
      <c r="H925" s="7">
        <f t="shared" si="74"/>
        <v>64</v>
      </c>
      <c r="I925" s="8">
        <f>Tabla3[[#This Row],[Tiempo subida (seg)]]/60</f>
        <v>1.0666666666666667</v>
      </c>
    </row>
    <row r="926" spans="1:9" x14ac:dyDescent="0.3">
      <c r="A926" s="24">
        <v>924</v>
      </c>
      <c r="B926" s="26">
        <f t="shared" si="75"/>
        <v>0.33328229166666651</v>
      </c>
      <c r="C926">
        <v>0.51</v>
      </c>
      <c r="D926" s="3">
        <f t="shared" si="76"/>
        <v>8.5000000000000006E-3</v>
      </c>
      <c r="E926" s="2">
        <f t="shared" si="73"/>
        <v>0.33404003472222271</v>
      </c>
      <c r="F926" s="2">
        <f t="shared" si="72"/>
        <v>7.5774305555620369E-4</v>
      </c>
      <c r="G926" s="8">
        <v>1.86</v>
      </c>
      <c r="H926" s="7">
        <f t="shared" si="74"/>
        <v>65</v>
      </c>
      <c r="I926" s="8">
        <f>Tabla3[[#This Row],[Tiempo subida (seg)]]/60</f>
        <v>1.0833333333333333</v>
      </c>
    </row>
    <row r="927" spans="1:9" x14ac:dyDescent="0.3">
      <c r="A927" s="24">
        <v>925</v>
      </c>
      <c r="B927" s="26">
        <f t="shared" si="75"/>
        <v>0.33328865740740726</v>
      </c>
      <c r="C927">
        <v>0.55000000000000004</v>
      </c>
      <c r="D927" s="3">
        <f t="shared" si="76"/>
        <v>9.1666666666666667E-3</v>
      </c>
      <c r="E927" s="2">
        <f t="shared" si="73"/>
        <v>0.33407475694444494</v>
      </c>
      <c r="F927" s="2">
        <f t="shared" si="72"/>
        <v>7.8609953703767665E-4</v>
      </c>
      <c r="G927" s="8">
        <v>3</v>
      </c>
      <c r="H927" s="7">
        <f t="shared" si="74"/>
        <v>68</v>
      </c>
      <c r="I927" s="8">
        <f>Tabla3[[#This Row],[Tiempo subida (seg)]]/60</f>
        <v>1.1333333333333333</v>
      </c>
    </row>
    <row r="928" spans="1:9" x14ac:dyDescent="0.3">
      <c r="A928" s="24">
        <v>926</v>
      </c>
      <c r="B928" s="26">
        <f t="shared" si="75"/>
        <v>0.3332938657407406</v>
      </c>
      <c r="C928">
        <v>0.45</v>
      </c>
      <c r="D928" s="3">
        <f t="shared" si="76"/>
        <v>7.5000000000000006E-3</v>
      </c>
      <c r="E928" s="2">
        <f t="shared" si="73"/>
        <v>0.33411237268518568</v>
      </c>
      <c r="F928" s="2">
        <f t="shared" si="72"/>
        <v>8.1850694444507432E-4</v>
      </c>
      <c r="G928" s="8">
        <v>3.25</v>
      </c>
      <c r="H928" s="7">
        <f t="shared" si="74"/>
        <v>71</v>
      </c>
      <c r="I928" s="8">
        <f>Tabla3[[#This Row],[Tiempo subida (seg)]]/60</f>
        <v>1.1833333333333333</v>
      </c>
    </row>
    <row r="929" spans="1:9" x14ac:dyDescent="0.3">
      <c r="A929" s="24">
        <v>927</v>
      </c>
      <c r="B929" s="26">
        <f t="shared" si="75"/>
        <v>0.33333113425925914</v>
      </c>
      <c r="C929">
        <v>3.22</v>
      </c>
      <c r="D929" s="3">
        <f t="shared" si="76"/>
        <v>5.3666666666666668E-2</v>
      </c>
      <c r="E929" s="2">
        <f t="shared" si="73"/>
        <v>0.33416873842592643</v>
      </c>
      <c r="F929" s="2">
        <f t="shared" si="72"/>
        <v>8.3760416666728288E-4</v>
      </c>
      <c r="G929" s="8">
        <v>4.87</v>
      </c>
      <c r="H929" s="7">
        <f t="shared" si="74"/>
        <v>72</v>
      </c>
      <c r="I929" s="8">
        <f>Tabla3[[#This Row],[Tiempo subida (seg)]]/60</f>
        <v>1.2</v>
      </c>
    </row>
    <row r="930" spans="1:9" x14ac:dyDescent="0.3">
      <c r="A930" s="24">
        <v>928</v>
      </c>
      <c r="B930" s="26">
        <f t="shared" si="75"/>
        <v>0.33334537037037026</v>
      </c>
      <c r="C930">
        <v>1.23</v>
      </c>
      <c r="D930" s="3">
        <f t="shared" si="76"/>
        <v>2.0500000000000001E-2</v>
      </c>
      <c r="E930" s="2">
        <f t="shared" si="73"/>
        <v>0.33421040509259309</v>
      </c>
      <c r="F930" s="2">
        <f t="shared" si="72"/>
        <v>8.6503472222282385E-4</v>
      </c>
      <c r="G930" s="8">
        <v>3.6</v>
      </c>
      <c r="H930" s="7">
        <f t="shared" si="74"/>
        <v>75</v>
      </c>
      <c r="I930" s="8">
        <f>Tabla3[[#This Row],[Tiempo subida (seg)]]/60</f>
        <v>1.25</v>
      </c>
    </row>
    <row r="931" spans="1:9" x14ac:dyDescent="0.3">
      <c r="A931" s="24">
        <v>929</v>
      </c>
      <c r="B931" s="26">
        <f t="shared" si="75"/>
        <v>0.33335925925925913</v>
      </c>
      <c r="C931">
        <v>1.2</v>
      </c>
      <c r="D931" s="3">
        <f t="shared" si="76"/>
        <v>0.02</v>
      </c>
      <c r="E931" s="2">
        <f t="shared" si="73"/>
        <v>0.33423737268518566</v>
      </c>
      <c r="F931" s="2">
        <f t="shared" si="72"/>
        <v>8.7811342592652997E-4</v>
      </c>
      <c r="G931" s="8">
        <v>2.33</v>
      </c>
      <c r="H931" s="7">
        <f t="shared" si="74"/>
        <v>76</v>
      </c>
      <c r="I931" s="8">
        <f>Tabla3[[#This Row],[Tiempo subida (seg)]]/60</f>
        <v>1.2666666666666666</v>
      </c>
    </row>
    <row r="932" spans="1:9" x14ac:dyDescent="0.3">
      <c r="A932" s="24">
        <v>930</v>
      </c>
      <c r="B932" s="26">
        <f t="shared" si="75"/>
        <v>0.33337743055555541</v>
      </c>
      <c r="C932">
        <v>1.57</v>
      </c>
      <c r="D932" s="3">
        <f t="shared" si="76"/>
        <v>2.6166666666666668E-2</v>
      </c>
      <c r="E932" s="2">
        <f t="shared" si="73"/>
        <v>0.3342679282407412</v>
      </c>
      <c r="F932" s="2">
        <f t="shared" si="72"/>
        <v>8.9049768518578709E-4</v>
      </c>
      <c r="G932" s="8">
        <v>2.64</v>
      </c>
      <c r="H932" s="7">
        <f t="shared" si="74"/>
        <v>77</v>
      </c>
      <c r="I932" s="8">
        <f>Tabla3[[#This Row],[Tiempo subida (seg)]]/60</f>
        <v>1.2833333333333334</v>
      </c>
    </row>
    <row r="933" spans="1:9" x14ac:dyDescent="0.3">
      <c r="A933" s="24">
        <v>931</v>
      </c>
      <c r="B933" s="26">
        <f t="shared" si="75"/>
        <v>0.33338587962962951</v>
      </c>
      <c r="C933">
        <v>0.73</v>
      </c>
      <c r="D933" s="3">
        <f t="shared" si="76"/>
        <v>1.2166666666666666E-2</v>
      </c>
      <c r="E933" s="2">
        <f t="shared" si="73"/>
        <v>0.33429524305555602</v>
      </c>
      <c r="F933" s="2">
        <f t="shared" si="72"/>
        <v>9.0936342592651265E-4</v>
      </c>
      <c r="G933" s="8">
        <v>2.36</v>
      </c>
      <c r="H933" s="7">
        <f t="shared" si="74"/>
        <v>79</v>
      </c>
      <c r="I933" s="8">
        <f>Tabla3[[#This Row],[Tiempo subida (seg)]]/60</f>
        <v>1.3166666666666667</v>
      </c>
    </row>
    <row r="934" spans="1:9" x14ac:dyDescent="0.3">
      <c r="A934" s="24">
        <v>932</v>
      </c>
      <c r="B934" s="26">
        <f t="shared" si="75"/>
        <v>0.3335577546296295</v>
      </c>
      <c r="C934">
        <v>14.85</v>
      </c>
      <c r="D934" s="3">
        <f t="shared" si="76"/>
        <v>0.2475</v>
      </c>
      <c r="E934" s="2">
        <f t="shared" si="73"/>
        <v>0.33431086805555604</v>
      </c>
      <c r="F934" s="2">
        <f t="shared" si="72"/>
        <v>7.5311342592654373E-4</v>
      </c>
      <c r="G934" s="8">
        <v>1.35</v>
      </c>
      <c r="H934" s="7">
        <f t="shared" si="74"/>
        <v>65</v>
      </c>
      <c r="I934" s="8">
        <f>Tabla3[[#This Row],[Tiempo subida (seg)]]/60</f>
        <v>1.0833333333333333</v>
      </c>
    </row>
    <row r="935" spans="1:9" x14ac:dyDescent="0.3">
      <c r="A935" s="24">
        <v>933</v>
      </c>
      <c r="B935" s="26">
        <f t="shared" si="75"/>
        <v>0.33356504629629619</v>
      </c>
      <c r="C935">
        <v>0.63</v>
      </c>
      <c r="D935" s="3">
        <f t="shared" si="76"/>
        <v>1.0500000000000001E-2</v>
      </c>
      <c r="E935" s="2">
        <f t="shared" si="73"/>
        <v>0.3343320486111116</v>
      </c>
      <c r="F935" s="2">
        <f t="shared" si="72"/>
        <v>7.6700231481541259E-4</v>
      </c>
      <c r="G935" s="8">
        <v>1.83</v>
      </c>
      <c r="H935" s="7">
        <f t="shared" si="74"/>
        <v>66</v>
      </c>
      <c r="I935" s="8">
        <f>Tabla3[[#This Row],[Tiempo subida (seg)]]/60</f>
        <v>1.1000000000000001</v>
      </c>
    </row>
    <row r="936" spans="1:9" x14ac:dyDescent="0.3">
      <c r="A936" s="24">
        <v>934</v>
      </c>
      <c r="B936" s="26">
        <f t="shared" si="75"/>
        <v>0.33373518518518508</v>
      </c>
      <c r="C936">
        <v>14.7</v>
      </c>
      <c r="D936" s="3">
        <f t="shared" si="76"/>
        <v>0.245</v>
      </c>
      <c r="E936" s="2">
        <f t="shared" si="73"/>
        <v>0.33440774305555604</v>
      </c>
      <c r="F936" s="2">
        <f t="shared" si="72"/>
        <v>6.7255787037096004E-4</v>
      </c>
      <c r="G936" s="8">
        <v>6.54</v>
      </c>
      <c r="H936" s="7">
        <f t="shared" si="74"/>
        <v>58</v>
      </c>
      <c r="I936" s="8">
        <f>Tabla3[[#This Row],[Tiempo subida (seg)]]/60</f>
        <v>0.96666666666666667</v>
      </c>
    </row>
    <row r="937" spans="1:9" x14ac:dyDescent="0.3">
      <c r="A937" s="24">
        <v>935</v>
      </c>
      <c r="B937" s="26">
        <f t="shared" si="75"/>
        <v>0.33377893518518509</v>
      </c>
      <c r="C937">
        <v>3.78</v>
      </c>
      <c r="D937" s="3">
        <f t="shared" si="76"/>
        <v>6.3E-2</v>
      </c>
      <c r="E937" s="2">
        <f t="shared" si="73"/>
        <v>0.33444015046296344</v>
      </c>
      <c r="F937" s="2">
        <f t="shared" si="72"/>
        <v>6.6121527777834865E-4</v>
      </c>
      <c r="G937" s="8">
        <v>2.8</v>
      </c>
      <c r="H937" s="7">
        <f t="shared" si="74"/>
        <v>57</v>
      </c>
      <c r="I937" s="8">
        <f>Tabla3[[#This Row],[Tiempo subida (seg)]]/60</f>
        <v>0.95</v>
      </c>
    </row>
    <row r="938" spans="1:9" x14ac:dyDescent="0.3">
      <c r="A938" s="24">
        <v>936</v>
      </c>
      <c r="B938" s="26">
        <f t="shared" si="75"/>
        <v>0.33390717592592584</v>
      </c>
      <c r="C938">
        <v>11.08</v>
      </c>
      <c r="D938" s="3">
        <f t="shared" si="76"/>
        <v>0.18466666666666667</v>
      </c>
      <c r="E938" s="2">
        <f t="shared" si="73"/>
        <v>0.33445994212963009</v>
      </c>
      <c r="F938" s="2">
        <f t="shared" si="72"/>
        <v>5.52766203704258E-4</v>
      </c>
      <c r="G938" s="8">
        <v>1.71</v>
      </c>
      <c r="H938" s="7">
        <f t="shared" si="74"/>
        <v>48</v>
      </c>
      <c r="I938" s="8">
        <f>Tabla3[[#This Row],[Tiempo subida (seg)]]/60</f>
        <v>0.8</v>
      </c>
    </row>
    <row r="939" spans="1:9" x14ac:dyDescent="0.3">
      <c r="A939" s="24">
        <v>937</v>
      </c>
      <c r="B939" s="26">
        <f t="shared" si="75"/>
        <v>0.33404386574074063</v>
      </c>
      <c r="C939">
        <v>11.81</v>
      </c>
      <c r="D939" s="3">
        <f t="shared" si="76"/>
        <v>0.19683333333333333</v>
      </c>
      <c r="E939" s="2">
        <f t="shared" si="73"/>
        <v>0.33448679398148196</v>
      </c>
      <c r="F939" s="2">
        <f t="shared" si="72"/>
        <v>4.4292824074132486E-4</v>
      </c>
      <c r="G939" s="8">
        <v>2.3199999999999998</v>
      </c>
      <c r="H939" s="7">
        <f t="shared" si="74"/>
        <v>38</v>
      </c>
      <c r="I939" s="8">
        <f>Tabla3[[#This Row],[Tiempo subida (seg)]]/60</f>
        <v>0.6333333333333333</v>
      </c>
    </row>
    <row r="940" spans="1:9" x14ac:dyDescent="0.3">
      <c r="A940" s="24">
        <v>938</v>
      </c>
      <c r="B940" s="26">
        <f t="shared" si="75"/>
        <v>0.33406736111111102</v>
      </c>
      <c r="C940">
        <v>2.0299999999999998</v>
      </c>
      <c r="D940" s="3">
        <f t="shared" si="76"/>
        <v>3.3833333333333333E-2</v>
      </c>
      <c r="E940" s="2">
        <f t="shared" si="73"/>
        <v>0.33461908564814863</v>
      </c>
      <c r="F940" s="2">
        <f t="shared" si="72"/>
        <v>5.5172453703761226E-4</v>
      </c>
      <c r="G940" s="8">
        <v>11.43</v>
      </c>
      <c r="H940" s="7">
        <f t="shared" si="74"/>
        <v>48</v>
      </c>
      <c r="I940" s="8">
        <f>Tabla3[[#This Row],[Tiempo subida (seg)]]/60</f>
        <v>0.8</v>
      </c>
    </row>
    <row r="941" spans="1:9" x14ac:dyDescent="0.3">
      <c r="A941" s="24">
        <v>939</v>
      </c>
      <c r="B941" s="26">
        <f t="shared" si="75"/>
        <v>0.33428900462962952</v>
      </c>
      <c r="C941">
        <v>19.149999999999999</v>
      </c>
      <c r="D941" s="3">
        <f t="shared" si="76"/>
        <v>0.31916666666666665</v>
      </c>
      <c r="E941" s="2">
        <f t="shared" si="73"/>
        <v>0.33468204861111162</v>
      </c>
      <c r="F941" s="2">
        <f t="shared" si="72"/>
        <v>3.9304398148209962E-4</v>
      </c>
      <c r="G941" s="8">
        <v>5.44</v>
      </c>
      <c r="H941" s="7">
        <f t="shared" si="74"/>
        <v>34</v>
      </c>
      <c r="I941" s="8">
        <f>Tabla3[[#This Row],[Tiempo subida (seg)]]/60</f>
        <v>0.56666666666666665</v>
      </c>
    </row>
    <row r="942" spans="1:9" x14ac:dyDescent="0.3">
      <c r="A942" s="24">
        <v>940</v>
      </c>
      <c r="B942" s="26">
        <f t="shared" si="75"/>
        <v>0.33464398148148139</v>
      </c>
      <c r="C942">
        <v>30.67</v>
      </c>
      <c r="D942" s="3">
        <f t="shared" si="76"/>
        <v>0.51116666666666666</v>
      </c>
      <c r="E942" s="2">
        <f t="shared" si="73"/>
        <v>0.33482151620370421</v>
      </c>
      <c r="F942" s="2">
        <f t="shared" si="72"/>
        <v>1.775347222228163E-4</v>
      </c>
      <c r="G942" s="8">
        <v>12.05</v>
      </c>
      <c r="H942" s="7">
        <f t="shared" si="74"/>
        <v>15</v>
      </c>
      <c r="I942" s="8">
        <f>Tabla3[[#This Row],[Tiempo subida (seg)]]/60</f>
        <v>0.25</v>
      </c>
    </row>
    <row r="943" spans="1:9" x14ac:dyDescent="0.3">
      <c r="A943" s="24">
        <v>941</v>
      </c>
      <c r="B943" s="26">
        <f t="shared" si="75"/>
        <v>0.33465856481481471</v>
      </c>
      <c r="C943">
        <v>1.26</v>
      </c>
      <c r="D943" s="3">
        <f t="shared" si="76"/>
        <v>2.1000000000000001E-2</v>
      </c>
      <c r="E943" s="2">
        <f t="shared" si="73"/>
        <v>0.3348418865740746</v>
      </c>
      <c r="F943" s="2">
        <f t="shared" si="72"/>
        <v>1.8332175925989125E-4</v>
      </c>
      <c r="G943" s="8">
        <v>1.76</v>
      </c>
      <c r="H943" s="7">
        <f t="shared" si="74"/>
        <v>16</v>
      </c>
      <c r="I943" s="8">
        <f>Tabla3[[#This Row],[Tiempo subida (seg)]]/60</f>
        <v>0.26666666666666666</v>
      </c>
    </row>
    <row r="944" spans="1:9" x14ac:dyDescent="0.3">
      <c r="A944" s="24">
        <v>942</v>
      </c>
      <c r="B944" s="26">
        <f t="shared" si="75"/>
        <v>0.33480277777777767</v>
      </c>
      <c r="C944">
        <v>12.46</v>
      </c>
      <c r="D944" s="3">
        <f t="shared" si="76"/>
        <v>0.20766666666666669</v>
      </c>
      <c r="E944" s="2">
        <f t="shared" si="73"/>
        <v>0.33487105324074129</v>
      </c>
      <c r="F944" s="2">
        <f t="shared" si="72"/>
        <v>6.8275462963618416E-5</v>
      </c>
      <c r="G944" s="8">
        <v>2.52</v>
      </c>
      <c r="H944" s="7">
        <f t="shared" si="74"/>
        <v>6</v>
      </c>
      <c r="I944" s="8">
        <f>Tabla3[[#This Row],[Tiempo subida (seg)]]/60</f>
        <v>0.1</v>
      </c>
    </row>
    <row r="945" spans="1:10" x14ac:dyDescent="0.3">
      <c r="A945" s="24">
        <v>943</v>
      </c>
      <c r="B945" s="26">
        <f t="shared" si="75"/>
        <v>0.3348421296296295</v>
      </c>
      <c r="C945">
        <v>3.4</v>
      </c>
      <c r="D945" s="3">
        <f t="shared" si="76"/>
        <v>5.6666666666666664E-2</v>
      </c>
      <c r="E945" s="2">
        <f t="shared" si="73"/>
        <v>0.33499686342592649</v>
      </c>
      <c r="F945" s="2">
        <f t="shared" si="72"/>
        <v>1.547337962969908E-4</v>
      </c>
      <c r="G945" s="8">
        <v>10.87</v>
      </c>
      <c r="H945" s="7">
        <f t="shared" si="74"/>
        <v>13</v>
      </c>
      <c r="I945" s="8">
        <f>Tabla3[[#This Row],[Tiempo subida (seg)]]/60</f>
        <v>0.21666666666666667</v>
      </c>
    </row>
    <row r="946" spans="1:10" x14ac:dyDescent="0.3">
      <c r="A946" s="24">
        <v>944</v>
      </c>
      <c r="B946" s="26">
        <f t="shared" si="75"/>
        <v>0.33487060185185175</v>
      </c>
      <c r="C946">
        <v>2.46</v>
      </c>
      <c r="D946" s="3">
        <f t="shared" si="76"/>
        <v>4.1000000000000002E-2</v>
      </c>
      <c r="E946" s="2">
        <f t="shared" si="73"/>
        <v>0.33502406250000055</v>
      </c>
      <c r="F946" s="2">
        <f t="shared" si="72"/>
        <v>1.5346064814880656E-4</v>
      </c>
      <c r="G946" s="8">
        <v>2.35</v>
      </c>
      <c r="H946" s="7">
        <f t="shared" si="74"/>
        <v>13</v>
      </c>
      <c r="I946" s="8">
        <f>Tabla3[[#This Row],[Tiempo subida (seg)]]/60</f>
        <v>0.21666666666666667</v>
      </c>
    </row>
    <row r="947" spans="1:10" x14ac:dyDescent="0.3">
      <c r="A947" s="24">
        <v>945</v>
      </c>
      <c r="B947" s="26">
        <f t="shared" si="75"/>
        <v>0.3348978009259258</v>
      </c>
      <c r="C947">
        <v>2.35</v>
      </c>
      <c r="D947" s="3">
        <f t="shared" si="76"/>
        <v>3.9166666666666669E-2</v>
      </c>
      <c r="E947" s="2">
        <f t="shared" si="73"/>
        <v>0.33513123842592646</v>
      </c>
      <c r="F947" s="2">
        <f t="shared" si="72"/>
        <v>2.33437500000655E-4</v>
      </c>
      <c r="G947" s="8">
        <v>9.26</v>
      </c>
      <c r="H947" s="7">
        <f t="shared" si="74"/>
        <v>20</v>
      </c>
      <c r="I947" s="8">
        <f>Tabla3[[#This Row],[Tiempo subida (seg)]]/60</f>
        <v>0.33333333333333331</v>
      </c>
    </row>
    <row r="948" spans="1:10" x14ac:dyDescent="0.3">
      <c r="A948" s="24">
        <v>946</v>
      </c>
      <c r="B948" s="26">
        <f t="shared" si="75"/>
        <v>0.33500416666666655</v>
      </c>
      <c r="C948">
        <v>9.19</v>
      </c>
      <c r="D948" s="3">
        <f t="shared" si="76"/>
        <v>0.15316666666666665</v>
      </c>
      <c r="E948" s="2">
        <f t="shared" si="73"/>
        <v>0.33515357638888943</v>
      </c>
      <c r="F948" s="2">
        <f t="shared" si="72"/>
        <v>1.4940972222288185E-4</v>
      </c>
      <c r="G948" s="8">
        <v>1.93</v>
      </c>
      <c r="H948" s="7">
        <f t="shared" si="74"/>
        <v>13</v>
      </c>
      <c r="I948" s="8">
        <f>Tabla3[[#This Row],[Tiempo subida (seg)]]/60</f>
        <v>0.21666666666666667</v>
      </c>
    </row>
    <row r="949" spans="1:10" x14ac:dyDescent="0.3">
      <c r="A949" s="24">
        <v>947</v>
      </c>
      <c r="B949" s="26">
        <f t="shared" si="75"/>
        <v>0.3350531249999999</v>
      </c>
      <c r="C949">
        <v>4.2300000000000004</v>
      </c>
      <c r="D949" s="3">
        <f t="shared" si="76"/>
        <v>7.0500000000000007E-2</v>
      </c>
      <c r="E949" s="2">
        <f t="shared" si="73"/>
        <v>0.33519709490740796</v>
      </c>
      <c r="F949" s="2">
        <f t="shared" si="72"/>
        <v>1.4396990740805915E-4</v>
      </c>
      <c r="G949" s="8">
        <v>3.76</v>
      </c>
      <c r="H949" s="7">
        <f t="shared" si="74"/>
        <v>12</v>
      </c>
      <c r="I949" s="8">
        <f>Tabla3[[#This Row],[Tiempo subida (seg)]]/60</f>
        <v>0.2</v>
      </c>
    </row>
    <row r="950" spans="1:10" x14ac:dyDescent="0.3">
      <c r="A950" s="24">
        <v>948</v>
      </c>
      <c r="B950" s="26">
        <f t="shared" si="75"/>
        <v>0.33517037037037029</v>
      </c>
      <c r="C950">
        <v>10.130000000000001</v>
      </c>
      <c r="D950" s="3">
        <f t="shared" si="76"/>
        <v>0.16883333333333334</v>
      </c>
      <c r="E950" s="2">
        <f t="shared" si="73"/>
        <v>0.33521156250000056</v>
      </c>
      <c r="F950" s="2">
        <f t="shared" si="72"/>
        <v>4.1192129630274188E-5</v>
      </c>
      <c r="G950" s="8">
        <v>1.25</v>
      </c>
      <c r="H950" s="7">
        <f t="shared" si="74"/>
        <v>4</v>
      </c>
      <c r="I950" s="8">
        <f>Tabla3[[#This Row],[Tiempo subida (seg)]]/60</f>
        <v>6.6666666666666666E-2</v>
      </c>
    </row>
    <row r="951" spans="1:10" x14ac:dyDescent="0.3">
      <c r="A951" s="24">
        <v>949</v>
      </c>
      <c r="B951" s="26">
        <f t="shared" si="75"/>
        <v>0.3351849537037036</v>
      </c>
      <c r="C951">
        <v>1.26</v>
      </c>
      <c r="D951" s="3">
        <f t="shared" si="76"/>
        <v>2.1000000000000001E-2</v>
      </c>
      <c r="E951" s="2">
        <f t="shared" si="73"/>
        <v>0.3352784606481487</v>
      </c>
      <c r="F951" s="2">
        <f t="shared" si="72"/>
        <v>9.3506944445098661E-5</v>
      </c>
      <c r="G951" s="8">
        <v>5.78</v>
      </c>
      <c r="H951" s="7">
        <f t="shared" si="74"/>
        <v>8</v>
      </c>
      <c r="I951" s="8">
        <f>Tabla3[[#This Row],[Tiempo subida (seg)]]/60</f>
        <v>0.13333333333333333</v>
      </c>
    </row>
    <row r="952" spans="1:10" x14ac:dyDescent="0.3">
      <c r="A952" s="24">
        <v>950</v>
      </c>
      <c r="B952" s="26">
        <f t="shared" si="75"/>
        <v>0.33521759259259248</v>
      </c>
      <c r="C952">
        <v>2.82</v>
      </c>
      <c r="D952" s="3">
        <f t="shared" si="76"/>
        <v>4.7E-2</v>
      </c>
      <c r="E952" s="2">
        <f t="shared" si="73"/>
        <v>0.33533239583333391</v>
      </c>
      <c r="F952" s="2">
        <f t="shared" si="72"/>
        <v>1.1480324074142345E-4</v>
      </c>
      <c r="G952" s="8">
        <v>4.66</v>
      </c>
      <c r="H952" s="7">
        <f t="shared" si="74"/>
        <v>10</v>
      </c>
      <c r="I952" s="8">
        <f>Tabla3[[#This Row],[Tiempo subida (seg)]]/60</f>
        <v>0.16666666666666666</v>
      </c>
    </row>
    <row r="953" spans="1:10" x14ac:dyDescent="0.3">
      <c r="A953" s="24">
        <v>951</v>
      </c>
      <c r="B953" s="26">
        <f t="shared" si="75"/>
        <v>0.33523009259259251</v>
      </c>
      <c r="C953">
        <v>1.08</v>
      </c>
      <c r="D953" s="3">
        <f t="shared" si="76"/>
        <v>1.8000000000000002E-2</v>
      </c>
      <c r="E953" s="2">
        <f t="shared" si="73"/>
        <v>0.33535832175925984</v>
      </c>
      <c r="F953" s="2">
        <f t="shared" si="72"/>
        <v>1.2822916666732631E-4</v>
      </c>
      <c r="G953" s="8">
        <v>2.2400000000000002</v>
      </c>
      <c r="H953" s="7">
        <f t="shared" si="74"/>
        <v>11</v>
      </c>
      <c r="I953" s="8">
        <f>Tabla3[[#This Row],[Tiempo subida (seg)]]/60</f>
        <v>0.18333333333333332</v>
      </c>
    </row>
    <row r="954" spans="1:10" x14ac:dyDescent="0.3">
      <c r="A954" s="24">
        <v>952</v>
      </c>
      <c r="B954" s="26">
        <f t="shared" si="75"/>
        <v>0.33530474537037031</v>
      </c>
      <c r="C954">
        <v>6.45</v>
      </c>
      <c r="D954" s="3">
        <f t="shared" si="76"/>
        <v>0.1075</v>
      </c>
      <c r="E954" s="2">
        <f t="shared" si="73"/>
        <v>0.33538251157407467</v>
      </c>
      <c r="F954" s="2">
        <f t="shared" si="72"/>
        <v>7.7766203704365822E-5</v>
      </c>
      <c r="G954" s="8">
        <v>2.09</v>
      </c>
      <c r="H954" s="7">
        <f t="shared" si="74"/>
        <v>7</v>
      </c>
      <c r="I954" s="8">
        <f>Tabla3[[#This Row],[Tiempo subida (seg)]]/60</f>
        <v>0.11666666666666667</v>
      </c>
    </row>
    <row r="955" spans="1:10" x14ac:dyDescent="0.3">
      <c r="A955" s="24">
        <v>953</v>
      </c>
      <c r="B955" s="26">
        <f t="shared" si="75"/>
        <v>0.3353501157407407</v>
      </c>
      <c r="C955">
        <v>3.92</v>
      </c>
      <c r="D955" s="3">
        <f t="shared" si="76"/>
        <v>6.5333333333333327E-2</v>
      </c>
      <c r="E955" s="2">
        <f t="shared" si="73"/>
        <v>0.33542903935185248</v>
      </c>
      <c r="F955" s="2">
        <f t="shared" si="72"/>
        <v>7.8923611111780811E-5</v>
      </c>
      <c r="G955" s="8">
        <v>4.0199999999999996</v>
      </c>
      <c r="H955" s="7">
        <f t="shared" si="74"/>
        <v>7</v>
      </c>
      <c r="I955" s="8">
        <f>Tabla3[[#This Row],[Tiempo subida (seg)]]/60</f>
        <v>0.11666666666666667</v>
      </c>
    </row>
    <row r="956" spans="1:10" x14ac:dyDescent="0.3">
      <c r="A956" s="24">
        <v>954</v>
      </c>
      <c r="B956" s="26">
        <f t="shared" si="75"/>
        <v>0.33536168981481479</v>
      </c>
      <c r="C956">
        <v>1</v>
      </c>
      <c r="D956" s="3">
        <f t="shared" si="76"/>
        <v>1.6666666666666666E-2</v>
      </c>
      <c r="E956" s="15">
        <f t="shared" si="73"/>
        <v>0.33546781250000063</v>
      </c>
      <c r="F956" s="15">
        <f t="shared" si="72"/>
        <v>1.0612268518583878E-4</v>
      </c>
      <c r="G956" s="18">
        <v>3.35</v>
      </c>
      <c r="H956" s="16">
        <f t="shared" si="74"/>
        <v>9</v>
      </c>
      <c r="I956" s="18">
        <f>Tabla3[[#This Row],[Tiempo subida (seg)]]/60</f>
        <v>0.15</v>
      </c>
      <c r="J956">
        <v>16</v>
      </c>
    </row>
    <row r="957" spans="1:10" x14ac:dyDescent="0.3">
      <c r="A957" s="24">
        <v>955</v>
      </c>
      <c r="B957" s="26">
        <f t="shared" si="75"/>
        <v>0.33540069444444442</v>
      </c>
      <c r="C957">
        <v>3.37</v>
      </c>
      <c r="D957" s="3">
        <f t="shared" si="76"/>
        <v>5.616666666666667E-2</v>
      </c>
      <c r="E957" s="4">
        <f t="shared" si="73"/>
        <v>0.33707788194444505</v>
      </c>
      <c r="F957" s="4">
        <f t="shared" si="72"/>
        <v>1.6771875000006209E-3</v>
      </c>
      <c r="G957" s="6">
        <f>60*2+19.11</f>
        <v>139.11000000000001</v>
      </c>
      <c r="H957" s="9">
        <f t="shared" si="74"/>
        <v>145</v>
      </c>
      <c r="I957" s="17">
        <f>Tabla3[[#This Row],[Tiempo subida (seg)]]/60</f>
        <v>2.4166666666666665</v>
      </c>
    </row>
    <row r="958" spans="1:10" x14ac:dyDescent="0.3">
      <c r="A958" s="24">
        <v>956</v>
      </c>
      <c r="B958" s="26">
        <f t="shared" si="75"/>
        <v>0.33545682870370369</v>
      </c>
      <c r="C958">
        <v>4.8499999999999996</v>
      </c>
      <c r="D958" s="3">
        <f t="shared" si="76"/>
        <v>8.0833333333333326E-2</v>
      </c>
      <c r="E958" s="2">
        <f t="shared" si="73"/>
        <v>0.33710797453703761</v>
      </c>
      <c r="F958" s="2">
        <f t="shared" si="72"/>
        <v>1.6511458333339224E-3</v>
      </c>
      <c r="G958" s="8">
        <v>2.6</v>
      </c>
      <c r="H958" s="7">
        <f t="shared" si="74"/>
        <v>143</v>
      </c>
      <c r="I958" s="8">
        <f>Tabla3[[#This Row],[Tiempo subida (seg)]]/60</f>
        <v>2.3833333333333333</v>
      </c>
    </row>
    <row r="959" spans="1:10" x14ac:dyDescent="0.3">
      <c r="A959" s="24">
        <v>957</v>
      </c>
      <c r="B959" s="26">
        <f t="shared" si="75"/>
        <v>0.3354907407407407</v>
      </c>
      <c r="C959">
        <v>2.93</v>
      </c>
      <c r="D959" s="3">
        <f t="shared" si="76"/>
        <v>4.8833333333333333E-2</v>
      </c>
      <c r="E959" s="2">
        <f t="shared" si="73"/>
        <v>0.33712498842592648</v>
      </c>
      <c r="F959" s="2">
        <f t="shared" si="72"/>
        <v>1.6342476851857746E-3</v>
      </c>
      <c r="G959" s="8">
        <v>1.47</v>
      </c>
      <c r="H959" s="7">
        <f t="shared" si="74"/>
        <v>141</v>
      </c>
      <c r="I959" s="8">
        <f>Tabla3[[#This Row],[Tiempo subida (seg)]]/60</f>
        <v>2.35</v>
      </c>
    </row>
    <row r="960" spans="1:10" x14ac:dyDescent="0.3">
      <c r="A960" s="24">
        <v>958</v>
      </c>
      <c r="B960" s="26">
        <f t="shared" si="75"/>
        <v>0.33564768518518512</v>
      </c>
      <c r="C960">
        <v>13.56</v>
      </c>
      <c r="D960" s="3">
        <f t="shared" si="76"/>
        <v>0.22600000000000001</v>
      </c>
      <c r="E960" s="2">
        <f t="shared" si="73"/>
        <v>0.33715033564814872</v>
      </c>
      <c r="F960" s="2">
        <f t="shared" si="72"/>
        <v>1.5026504629636062E-3</v>
      </c>
      <c r="G960" s="8">
        <v>2.19</v>
      </c>
      <c r="H960" s="7">
        <f t="shared" si="74"/>
        <v>130</v>
      </c>
      <c r="I960" s="8">
        <f>Tabla3[[#This Row],[Tiempo subida (seg)]]/60</f>
        <v>2.1666666666666665</v>
      </c>
    </row>
    <row r="961" spans="1:9" x14ac:dyDescent="0.3">
      <c r="A961" s="24">
        <v>959</v>
      </c>
      <c r="B961" s="26">
        <f t="shared" si="75"/>
        <v>0.33565590277777774</v>
      </c>
      <c r="C961">
        <v>0.71</v>
      </c>
      <c r="D961" s="3">
        <f t="shared" si="76"/>
        <v>1.1833333333333333E-2</v>
      </c>
      <c r="E961" s="2">
        <f t="shared" si="73"/>
        <v>0.33716792824074132</v>
      </c>
      <c r="F961" s="2">
        <f t="shared" si="72"/>
        <v>1.5120254629635843E-3</v>
      </c>
      <c r="G961" s="8">
        <v>1.52</v>
      </c>
      <c r="H961" s="7">
        <f t="shared" si="74"/>
        <v>131</v>
      </c>
      <c r="I961" s="8">
        <f>Tabla3[[#This Row],[Tiempo subida (seg)]]/60</f>
        <v>2.1833333333333331</v>
      </c>
    </row>
    <row r="962" spans="1:9" x14ac:dyDescent="0.3">
      <c r="A962" s="24">
        <v>960</v>
      </c>
      <c r="B962" s="26">
        <f t="shared" si="75"/>
        <v>0.33566817129629628</v>
      </c>
      <c r="C962">
        <v>1.06</v>
      </c>
      <c r="D962" s="3">
        <f t="shared" si="76"/>
        <v>1.7666666666666667E-2</v>
      </c>
      <c r="E962" s="2">
        <f t="shared" si="73"/>
        <v>0.33719443287037093</v>
      </c>
      <c r="F962" s="2">
        <f t="shared" si="72"/>
        <v>1.5262615740746499E-3</v>
      </c>
      <c r="G962" s="8">
        <v>2.29</v>
      </c>
      <c r="H962" s="7">
        <f t="shared" si="74"/>
        <v>132</v>
      </c>
      <c r="I962" s="8">
        <f>Tabla3[[#This Row],[Tiempo subida (seg)]]/60</f>
        <v>2.2000000000000002</v>
      </c>
    </row>
    <row r="963" spans="1:9" x14ac:dyDescent="0.3">
      <c r="A963" s="24">
        <v>961</v>
      </c>
      <c r="B963" s="26">
        <f t="shared" si="75"/>
        <v>0.33568622685185184</v>
      </c>
      <c r="C963">
        <v>1.56</v>
      </c>
      <c r="D963" s="3">
        <f t="shared" si="76"/>
        <v>2.6000000000000002E-2</v>
      </c>
      <c r="E963" s="2">
        <f t="shared" si="73"/>
        <v>0.33721642361111165</v>
      </c>
      <c r="F963" s="2">
        <f t="shared" ref="F963:F1026" si="77">E963-B963</f>
        <v>1.5301967592598054E-3</v>
      </c>
      <c r="G963" s="8">
        <v>1.9</v>
      </c>
      <c r="H963" s="7">
        <f t="shared" si="74"/>
        <v>132</v>
      </c>
      <c r="I963" s="8">
        <f>Tabla3[[#This Row],[Tiempo subida (seg)]]/60</f>
        <v>2.2000000000000002</v>
      </c>
    </row>
    <row r="964" spans="1:9" x14ac:dyDescent="0.3">
      <c r="A964" s="24">
        <v>962</v>
      </c>
      <c r="B964" s="26">
        <f t="shared" si="75"/>
        <v>0.3356915509259259</v>
      </c>
      <c r="C964">
        <v>0.46</v>
      </c>
      <c r="D964" s="3">
        <f t="shared" si="76"/>
        <v>7.6666666666666671E-3</v>
      </c>
      <c r="E964" s="2">
        <f t="shared" ref="E964:E1027" si="78">E963+G964/86400</f>
        <v>0.33724535879629686</v>
      </c>
      <c r="F964" s="2">
        <f t="shared" si="77"/>
        <v>1.5538078703709601E-3</v>
      </c>
      <c r="G964" s="8">
        <v>2.5</v>
      </c>
      <c r="H964" s="7">
        <f t="shared" ref="H964:H1027" si="79">60*MINUTE(F964)+SECOND(F964)</f>
        <v>134</v>
      </c>
      <c r="I964" s="8">
        <f>Tabla3[[#This Row],[Tiempo subida (seg)]]/60</f>
        <v>2.2333333333333334</v>
      </c>
    </row>
    <row r="965" spans="1:9" x14ac:dyDescent="0.3">
      <c r="A965" s="24">
        <v>963</v>
      </c>
      <c r="B965" s="26">
        <f t="shared" si="75"/>
        <v>0.33569907407407407</v>
      </c>
      <c r="C965">
        <v>0.65</v>
      </c>
      <c r="D965" s="3">
        <f t="shared" si="76"/>
        <v>1.0833333333333334E-2</v>
      </c>
      <c r="E965" s="2">
        <f t="shared" si="78"/>
        <v>0.33726827546296351</v>
      </c>
      <c r="F965" s="2">
        <f t="shared" si="77"/>
        <v>1.5692013888894407E-3</v>
      </c>
      <c r="G965" s="8">
        <v>1.98</v>
      </c>
      <c r="H965" s="7">
        <f t="shared" si="79"/>
        <v>136</v>
      </c>
      <c r="I965" s="8">
        <f>Tabla3[[#This Row],[Tiempo subida (seg)]]/60</f>
        <v>2.2666666666666666</v>
      </c>
    </row>
    <row r="966" spans="1:9" x14ac:dyDescent="0.3">
      <c r="A966" s="24">
        <v>964</v>
      </c>
      <c r="B966" s="26">
        <f t="shared" si="75"/>
        <v>0.33570474537037037</v>
      </c>
      <c r="C966">
        <v>0.49</v>
      </c>
      <c r="D966" s="3">
        <f t="shared" si="76"/>
        <v>8.1666666666666658E-3</v>
      </c>
      <c r="E966" s="2">
        <f t="shared" si="78"/>
        <v>0.33729072916666719</v>
      </c>
      <c r="F966" s="2">
        <f t="shared" si="77"/>
        <v>1.5859837962968193E-3</v>
      </c>
      <c r="G966" s="8">
        <v>1.94</v>
      </c>
      <c r="H966" s="7">
        <f t="shared" si="79"/>
        <v>137</v>
      </c>
      <c r="I966" s="8">
        <f>Tabla3[[#This Row],[Tiempo subida (seg)]]/60</f>
        <v>2.2833333333333332</v>
      </c>
    </row>
    <row r="967" spans="1:9" x14ac:dyDescent="0.3">
      <c r="A967" s="24">
        <v>965</v>
      </c>
      <c r="B967" s="26">
        <f t="shared" si="75"/>
        <v>0.33570914351851849</v>
      </c>
      <c r="C967">
        <v>0.38</v>
      </c>
      <c r="D967" s="3">
        <f t="shared" si="76"/>
        <v>6.3333333333333332E-3</v>
      </c>
      <c r="E967" s="2">
        <f t="shared" si="78"/>
        <v>0.33731225694444494</v>
      </c>
      <c r="F967" s="2">
        <f t="shared" si="77"/>
        <v>1.6031134259264501E-3</v>
      </c>
      <c r="G967" s="8">
        <v>1.86</v>
      </c>
      <c r="H967" s="7">
        <f t="shared" si="79"/>
        <v>139</v>
      </c>
      <c r="I967" s="8">
        <f>Tabla3[[#This Row],[Tiempo subida (seg)]]/60</f>
        <v>2.3166666666666669</v>
      </c>
    </row>
    <row r="968" spans="1:9" x14ac:dyDescent="0.3">
      <c r="A968" s="24">
        <v>966</v>
      </c>
      <c r="B968" s="26">
        <f t="shared" si="75"/>
        <v>0.33579155092592589</v>
      </c>
      <c r="C968">
        <v>7.12</v>
      </c>
      <c r="D968" s="3">
        <f t="shared" si="76"/>
        <v>0.11866666666666667</v>
      </c>
      <c r="E968" s="2">
        <f t="shared" si="78"/>
        <v>0.33733702546296346</v>
      </c>
      <c r="F968" s="2">
        <f t="shared" si="77"/>
        <v>1.5454745370375722E-3</v>
      </c>
      <c r="G968" s="8">
        <v>2.14</v>
      </c>
      <c r="H968" s="7">
        <f t="shared" si="79"/>
        <v>134</v>
      </c>
      <c r="I968" s="8">
        <f>Tabla3[[#This Row],[Tiempo subida (seg)]]/60</f>
        <v>2.2333333333333334</v>
      </c>
    </row>
    <row r="969" spans="1:9" x14ac:dyDescent="0.3">
      <c r="A969" s="24">
        <v>967</v>
      </c>
      <c r="B969" s="26">
        <f t="shared" si="75"/>
        <v>0.33579675925925923</v>
      </c>
      <c r="C969">
        <v>0.45</v>
      </c>
      <c r="D969" s="3">
        <f t="shared" si="76"/>
        <v>7.5000000000000006E-3</v>
      </c>
      <c r="E969" s="2">
        <f t="shared" si="78"/>
        <v>0.33736480324074125</v>
      </c>
      <c r="F969" s="2">
        <f t="shared" si="77"/>
        <v>1.5680439814820257E-3</v>
      </c>
      <c r="G969" s="8">
        <v>2.4</v>
      </c>
      <c r="H969" s="7">
        <f t="shared" si="79"/>
        <v>135</v>
      </c>
      <c r="I969" s="8">
        <f>Tabla3[[#This Row],[Tiempo subida (seg)]]/60</f>
        <v>2.25</v>
      </c>
    </row>
    <row r="970" spans="1:9" x14ac:dyDescent="0.3">
      <c r="A970" s="24">
        <v>968</v>
      </c>
      <c r="B970" s="26">
        <f t="shared" si="75"/>
        <v>0.33580208333333328</v>
      </c>
      <c r="C970">
        <v>0.46</v>
      </c>
      <c r="D970" s="3">
        <f t="shared" si="76"/>
        <v>7.6666666666666671E-3</v>
      </c>
      <c r="E970" s="2">
        <f t="shared" si="78"/>
        <v>0.33738795138888938</v>
      </c>
      <c r="F970" s="2">
        <f t="shared" si="77"/>
        <v>1.5858680555561055E-3</v>
      </c>
      <c r="G970" s="8">
        <v>2</v>
      </c>
      <c r="H970" s="7">
        <f t="shared" si="79"/>
        <v>137</v>
      </c>
      <c r="I970" s="8">
        <f>Tabla3[[#This Row],[Tiempo subida (seg)]]/60</f>
        <v>2.2833333333333332</v>
      </c>
    </row>
    <row r="971" spans="1:9" x14ac:dyDescent="0.3">
      <c r="A971" s="24">
        <v>969</v>
      </c>
      <c r="B971" s="26">
        <f t="shared" si="75"/>
        <v>0.3358064814814814</v>
      </c>
      <c r="C971">
        <v>0.38</v>
      </c>
      <c r="D971" s="3">
        <f t="shared" si="76"/>
        <v>6.3333333333333332E-3</v>
      </c>
      <c r="E971" s="2">
        <f t="shared" si="78"/>
        <v>0.33741364583333383</v>
      </c>
      <c r="F971" s="2">
        <f t="shared" si="77"/>
        <v>1.6071643518524303E-3</v>
      </c>
      <c r="G971" s="8">
        <v>2.2200000000000002</v>
      </c>
      <c r="H971" s="7">
        <f t="shared" si="79"/>
        <v>139</v>
      </c>
      <c r="I971" s="8">
        <f>Tabla3[[#This Row],[Tiempo subida (seg)]]/60</f>
        <v>2.3166666666666669</v>
      </c>
    </row>
    <row r="972" spans="1:9" x14ac:dyDescent="0.3">
      <c r="A972" s="24">
        <v>970</v>
      </c>
      <c r="B972" s="26">
        <f t="shared" si="75"/>
        <v>0.33581180555555545</v>
      </c>
      <c r="C972">
        <v>0.46</v>
      </c>
      <c r="D972" s="3">
        <f t="shared" si="76"/>
        <v>7.6666666666666671E-3</v>
      </c>
      <c r="E972" s="2">
        <f t="shared" si="78"/>
        <v>0.33744663194444496</v>
      </c>
      <c r="F972" s="2">
        <f t="shared" si="77"/>
        <v>1.6348263888895098E-3</v>
      </c>
      <c r="G972" s="8">
        <v>2.85</v>
      </c>
      <c r="H972" s="7">
        <f t="shared" si="79"/>
        <v>141</v>
      </c>
      <c r="I972" s="8">
        <f>Tabla3[[#This Row],[Tiempo subida (seg)]]/60</f>
        <v>2.35</v>
      </c>
    </row>
    <row r="973" spans="1:9" x14ac:dyDescent="0.3">
      <c r="A973" s="24">
        <v>971</v>
      </c>
      <c r="B973" s="26">
        <f t="shared" si="75"/>
        <v>0.33585810185185178</v>
      </c>
      <c r="C973">
        <v>4</v>
      </c>
      <c r="D973" s="3">
        <f t="shared" si="76"/>
        <v>6.6666666666666666E-2</v>
      </c>
      <c r="E973" s="2">
        <f t="shared" si="78"/>
        <v>0.33747846064814868</v>
      </c>
      <c r="F973" s="2">
        <f t="shared" si="77"/>
        <v>1.6203587962969057E-3</v>
      </c>
      <c r="G973" s="8">
        <v>2.75</v>
      </c>
      <c r="H973" s="7">
        <f t="shared" si="79"/>
        <v>140</v>
      </c>
      <c r="I973" s="8">
        <f>Tabla3[[#This Row],[Tiempo subida (seg)]]/60</f>
        <v>2.3333333333333335</v>
      </c>
    </row>
    <row r="974" spans="1:9" x14ac:dyDescent="0.3">
      <c r="A974" s="24">
        <v>972</v>
      </c>
      <c r="B974" s="26">
        <f t="shared" ref="B974:B1037" si="80">B973+C974/86400</f>
        <v>0.33586886574074065</v>
      </c>
      <c r="C974">
        <v>0.93</v>
      </c>
      <c r="D974" s="3">
        <f t="shared" ref="D974:D1037" si="81">C974/60</f>
        <v>1.5500000000000002E-2</v>
      </c>
      <c r="E974" s="2">
        <f t="shared" si="78"/>
        <v>0.33751711805555606</v>
      </c>
      <c r="F974" s="2">
        <f t="shared" si="77"/>
        <v>1.6482523148154127E-3</v>
      </c>
      <c r="G974" s="8">
        <v>3.34</v>
      </c>
      <c r="H974" s="7">
        <f t="shared" si="79"/>
        <v>142</v>
      </c>
      <c r="I974" s="8">
        <f>Tabla3[[#This Row],[Tiempo subida (seg)]]/60</f>
        <v>2.3666666666666667</v>
      </c>
    </row>
    <row r="975" spans="1:9" x14ac:dyDescent="0.3">
      <c r="A975" s="24">
        <v>973</v>
      </c>
      <c r="B975" s="26">
        <f t="shared" si="80"/>
        <v>0.3358871527777777</v>
      </c>
      <c r="C975">
        <v>1.58</v>
      </c>
      <c r="D975" s="3">
        <f t="shared" si="81"/>
        <v>2.6333333333333334E-2</v>
      </c>
      <c r="E975" s="2">
        <f t="shared" si="78"/>
        <v>0.33753714120370421</v>
      </c>
      <c r="F975" s="2">
        <f t="shared" si="77"/>
        <v>1.6499884259265074E-3</v>
      </c>
      <c r="G975" s="8">
        <v>1.73</v>
      </c>
      <c r="H975" s="7">
        <f t="shared" si="79"/>
        <v>143</v>
      </c>
      <c r="I975" s="8">
        <f>Tabla3[[#This Row],[Tiempo subida (seg)]]/60</f>
        <v>2.3833333333333333</v>
      </c>
    </row>
    <row r="976" spans="1:9" x14ac:dyDescent="0.3">
      <c r="A976" s="24">
        <v>974</v>
      </c>
      <c r="B976" s="26">
        <f t="shared" si="80"/>
        <v>0.33590717592592584</v>
      </c>
      <c r="C976">
        <v>1.73</v>
      </c>
      <c r="D976" s="3">
        <f t="shared" si="81"/>
        <v>2.8833333333333332E-2</v>
      </c>
      <c r="E976" s="2">
        <f t="shared" si="78"/>
        <v>0.33755693287037086</v>
      </c>
      <c r="F976" s="2">
        <f t="shared" si="77"/>
        <v>1.6497569444450244E-3</v>
      </c>
      <c r="G976" s="8">
        <v>1.71</v>
      </c>
      <c r="H976" s="7">
        <f t="shared" si="79"/>
        <v>143</v>
      </c>
      <c r="I976" s="8">
        <f>Tabla3[[#This Row],[Tiempo subida (seg)]]/60</f>
        <v>2.3833333333333333</v>
      </c>
    </row>
    <row r="977" spans="1:10" x14ac:dyDescent="0.3">
      <c r="A977" s="24">
        <v>975</v>
      </c>
      <c r="B977" s="26">
        <f t="shared" si="80"/>
        <v>0.33600138888888881</v>
      </c>
      <c r="C977">
        <v>8.14</v>
      </c>
      <c r="D977" s="3">
        <f t="shared" si="81"/>
        <v>0.13566666666666669</v>
      </c>
      <c r="E977" s="2">
        <f t="shared" si="78"/>
        <v>0.33758644675925975</v>
      </c>
      <c r="F977" s="2">
        <f t="shared" si="77"/>
        <v>1.5850578703709428E-3</v>
      </c>
      <c r="G977" s="8">
        <v>2.5499999999999998</v>
      </c>
      <c r="H977" s="7">
        <f t="shared" si="79"/>
        <v>137</v>
      </c>
      <c r="I977" s="8">
        <f>Tabla3[[#This Row],[Tiempo subida (seg)]]/60</f>
        <v>2.2833333333333332</v>
      </c>
    </row>
    <row r="978" spans="1:10" x14ac:dyDescent="0.3">
      <c r="A978" s="24">
        <v>976</v>
      </c>
      <c r="B978" s="26">
        <f t="shared" si="80"/>
        <v>0.3360777777777777</v>
      </c>
      <c r="C978">
        <v>6.6</v>
      </c>
      <c r="D978" s="3">
        <f t="shared" si="81"/>
        <v>0.11</v>
      </c>
      <c r="E978" s="2">
        <f t="shared" si="78"/>
        <v>0.33761086805555607</v>
      </c>
      <c r="F978" s="2">
        <f t="shared" si="77"/>
        <v>1.5330902777783706E-3</v>
      </c>
      <c r="G978" s="8">
        <v>2.11</v>
      </c>
      <c r="H978" s="7">
        <f t="shared" si="79"/>
        <v>132</v>
      </c>
      <c r="I978" s="8">
        <f>Tabla3[[#This Row],[Tiempo subida (seg)]]/60</f>
        <v>2.2000000000000002</v>
      </c>
    </row>
    <row r="979" spans="1:10" x14ac:dyDescent="0.3">
      <c r="A979" s="24">
        <v>977</v>
      </c>
      <c r="B979" s="26">
        <f t="shared" si="80"/>
        <v>0.33611192129629619</v>
      </c>
      <c r="C979">
        <v>2.95</v>
      </c>
      <c r="D979" s="3">
        <f t="shared" si="81"/>
        <v>4.9166666666666671E-2</v>
      </c>
      <c r="E979" s="2">
        <f t="shared" si="78"/>
        <v>0.33763957175925979</v>
      </c>
      <c r="F979" s="2">
        <f t="shared" si="77"/>
        <v>1.5276504629636034E-3</v>
      </c>
      <c r="G979" s="8">
        <v>2.48</v>
      </c>
      <c r="H979" s="7">
        <f t="shared" si="79"/>
        <v>132</v>
      </c>
      <c r="I979" s="8">
        <f>Tabla3[[#This Row],[Tiempo subida (seg)]]/60</f>
        <v>2.2000000000000002</v>
      </c>
    </row>
    <row r="980" spans="1:10" x14ac:dyDescent="0.3">
      <c r="A980" s="24">
        <v>978</v>
      </c>
      <c r="B980" s="26">
        <f t="shared" si="80"/>
        <v>0.33613020833333324</v>
      </c>
      <c r="C980">
        <v>1.58</v>
      </c>
      <c r="D980" s="3">
        <f t="shared" si="81"/>
        <v>2.6333333333333334E-2</v>
      </c>
      <c r="E980" s="2">
        <f t="shared" si="78"/>
        <v>0.33766954861111165</v>
      </c>
      <c r="F980" s="2">
        <f t="shared" si="77"/>
        <v>1.5393402777784115E-3</v>
      </c>
      <c r="G980" s="8">
        <v>2.59</v>
      </c>
      <c r="H980" s="7">
        <f t="shared" si="79"/>
        <v>133</v>
      </c>
      <c r="I980" s="8">
        <f>Tabla3[[#This Row],[Tiempo subida (seg)]]/60</f>
        <v>2.2166666666666668</v>
      </c>
    </row>
    <row r="981" spans="1:10" x14ac:dyDescent="0.3">
      <c r="A981" s="24">
        <v>979</v>
      </c>
      <c r="B981" s="26">
        <f t="shared" si="80"/>
        <v>0.33614618055555545</v>
      </c>
      <c r="C981">
        <v>1.38</v>
      </c>
      <c r="D981" s="3">
        <f t="shared" si="81"/>
        <v>2.3E-2</v>
      </c>
      <c r="E981" s="2">
        <f t="shared" si="78"/>
        <v>0.3376938541666672</v>
      </c>
      <c r="F981" s="2">
        <f t="shared" si="77"/>
        <v>1.547673611111744E-3</v>
      </c>
      <c r="G981" s="8">
        <v>2.1</v>
      </c>
      <c r="H981" s="7">
        <f t="shared" si="79"/>
        <v>134</v>
      </c>
      <c r="I981" s="8">
        <f>Tabla3[[#This Row],[Tiempo subida (seg)]]/60</f>
        <v>2.2333333333333334</v>
      </c>
    </row>
    <row r="982" spans="1:10" x14ac:dyDescent="0.3">
      <c r="A982" s="24">
        <v>980</v>
      </c>
      <c r="B982" s="26">
        <f t="shared" si="80"/>
        <v>0.33653587962962955</v>
      </c>
      <c r="C982">
        <v>33.67</v>
      </c>
      <c r="D982" s="3">
        <f t="shared" si="81"/>
        <v>0.5611666666666667</v>
      </c>
      <c r="E982" s="2">
        <f t="shared" si="78"/>
        <v>0.33772348379629685</v>
      </c>
      <c r="F982" s="2">
        <f t="shared" si="77"/>
        <v>1.1876041666672998E-3</v>
      </c>
      <c r="G982" s="8">
        <v>2.56</v>
      </c>
      <c r="H982" s="7">
        <f t="shared" si="79"/>
        <v>103</v>
      </c>
      <c r="I982" s="8">
        <f>Tabla3[[#This Row],[Tiempo subida (seg)]]/60</f>
        <v>1.7166666666666666</v>
      </c>
    </row>
    <row r="983" spans="1:10" x14ac:dyDescent="0.3">
      <c r="A983" s="24">
        <v>981</v>
      </c>
      <c r="B983" s="26">
        <f t="shared" si="80"/>
        <v>0.33686400462962957</v>
      </c>
      <c r="C983">
        <v>28.35</v>
      </c>
      <c r="D983" s="3">
        <f t="shared" si="81"/>
        <v>0.47250000000000003</v>
      </c>
      <c r="E983" s="2">
        <f t="shared" si="78"/>
        <v>0.3377400347222228</v>
      </c>
      <c r="F983" s="2">
        <f t="shared" si="77"/>
        <v>8.760300925932385E-4</v>
      </c>
      <c r="G983" s="8">
        <v>1.43</v>
      </c>
      <c r="H983" s="7">
        <f t="shared" si="79"/>
        <v>76</v>
      </c>
      <c r="I983" s="8">
        <f>Tabla3[[#This Row],[Tiempo subida (seg)]]/60</f>
        <v>1.2666666666666666</v>
      </c>
    </row>
    <row r="984" spans="1:10" x14ac:dyDescent="0.3">
      <c r="A984" s="24">
        <v>982</v>
      </c>
      <c r="B984" s="26">
        <f t="shared" si="80"/>
        <v>0.33687905092592585</v>
      </c>
      <c r="C984">
        <v>1.3</v>
      </c>
      <c r="D984" s="3">
        <f t="shared" si="81"/>
        <v>2.1666666666666667E-2</v>
      </c>
      <c r="E984" s="2">
        <f t="shared" si="78"/>
        <v>0.33776248842592649</v>
      </c>
      <c r="F984" s="2">
        <f t="shared" si="77"/>
        <v>8.8343750000063892E-4</v>
      </c>
      <c r="G984" s="8">
        <v>1.94</v>
      </c>
      <c r="H984" s="7">
        <f t="shared" si="79"/>
        <v>76</v>
      </c>
      <c r="I984" s="8">
        <f>Tabla3[[#This Row],[Tiempo subida (seg)]]/60</f>
        <v>1.2666666666666666</v>
      </c>
    </row>
    <row r="985" spans="1:10" x14ac:dyDescent="0.3">
      <c r="A985" s="24">
        <v>983</v>
      </c>
      <c r="B985" s="26">
        <f t="shared" si="80"/>
        <v>0.33709050925925921</v>
      </c>
      <c r="C985">
        <v>18.27</v>
      </c>
      <c r="D985" s="3">
        <f t="shared" si="81"/>
        <v>0.30449999999999999</v>
      </c>
      <c r="E985" s="2">
        <f t="shared" si="78"/>
        <v>0.33778829861111165</v>
      </c>
      <c r="F985" s="2">
        <f t="shared" si="77"/>
        <v>6.9778935185244029E-4</v>
      </c>
      <c r="G985" s="8">
        <v>2.23</v>
      </c>
      <c r="H985" s="7">
        <f t="shared" si="79"/>
        <v>60</v>
      </c>
      <c r="I985" s="8">
        <f>Tabla3[[#This Row],[Tiempo subida (seg)]]/60</f>
        <v>1</v>
      </c>
    </row>
    <row r="986" spans="1:10" x14ac:dyDescent="0.3">
      <c r="A986" s="24">
        <v>984</v>
      </c>
      <c r="B986" s="26">
        <f t="shared" si="80"/>
        <v>0.3372546296296296</v>
      </c>
      <c r="C986">
        <v>14.18</v>
      </c>
      <c r="D986" s="3">
        <f t="shared" si="81"/>
        <v>0.23633333333333334</v>
      </c>
      <c r="E986" s="2">
        <f t="shared" si="78"/>
        <v>0.33782498842592645</v>
      </c>
      <c r="F986" s="2">
        <f t="shared" si="77"/>
        <v>5.7035879629685482E-4</v>
      </c>
      <c r="G986" s="8">
        <v>3.17</v>
      </c>
      <c r="H986" s="7">
        <f t="shared" si="79"/>
        <v>49</v>
      </c>
      <c r="I986" s="8">
        <f>Tabla3[[#This Row],[Tiempo subida (seg)]]/60</f>
        <v>0.81666666666666665</v>
      </c>
    </row>
    <row r="987" spans="1:10" x14ac:dyDescent="0.3">
      <c r="A987" s="24">
        <v>985</v>
      </c>
      <c r="B987" s="26">
        <f t="shared" si="80"/>
        <v>0.33726655092592589</v>
      </c>
      <c r="C987">
        <v>1.03</v>
      </c>
      <c r="D987" s="3">
        <f t="shared" si="81"/>
        <v>1.7166666666666667E-2</v>
      </c>
      <c r="E987" s="2">
        <f t="shared" si="78"/>
        <v>0.33784825231481536</v>
      </c>
      <c r="F987" s="2">
        <f t="shared" si="77"/>
        <v>5.8170138888946621E-4</v>
      </c>
      <c r="G987" s="8">
        <v>2.0099999999999998</v>
      </c>
      <c r="H987" s="7">
        <f t="shared" si="79"/>
        <v>50</v>
      </c>
      <c r="I987" s="8">
        <f>Tabla3[[#This Row],[Tiempo subida (seg)]]/60</f>
        <v>0.83333333333333337</v>
      </c>
    </row>
    <row r="988" spans="1:10" x14ac:dyDescent="0.3">
      <c r="A988" s="24">
        <v>986</v>
      </c>
      <c r="B988" s="26">
        <f t="shared" si="80"/>
        <v>0.33743182870370364</v>
      </c>
      <c r="C988">
        <v>14.28</v>
      </c>
      <c r="D988" s="3">
        <f t="shared" si="81"/>
        <v>0.23799999999999999</v>
      </c>
      <c r="E988" s="2">
        <f t="shared" si="78"/>
        <v>0.33787209490740794</v>
      </c>
      <c r="F988" s="2">
        <f t="shared" si="77"/>
        <v>4.4026620370429814E-4</v>
      </c>
      <c r="G988" s="8">
        <v>2.06</v>
      </c>
      <c r="H988" s="7">
        <f t="shared" si="79"/>
        <v>38</v>
      </c>
      <c r="I988" s="8">
        <f>Tabla3[[#This Row],[Tiempo subida (seg)]]/60</f>
        <v>0.6333333333333333</v>
      </c>
    </row>
    <row r="989" spans="1:10" x14ac:dyDescent="0.3">
      <c r="A989" s="24">
        <v>987</v>
      </c>
      <c r="B989" s="26">
        <f t="shared" si="80"/>
        <v>0.33755312499999995</v>
      </c>
      <c r="C989">
        <v>10.48</v>
      </c>
      <c r="D989" s="3">
        <f t="shared" si="81"/>
        <v>0.17466666666666666</v>
      </c>
      <c r="E989" s="2">
        <f t="shared" si="78"/>
        <v>0.3379225578703709</v>
      </c>
      <c r="F989" s="2">
        <f t="shared" si="77"/>
        <v>3.6943287037094485E-4</v>
      </c>
      <c r="G989" s="8">
        <v>4.3600000000000003</v>
      </c>
      <c r="H989" s="7">
        <f t="shared" si="79"/>
        <v>32</v>
      </c>
      <c r="I989" s="8">
        <f>Tabla3[[#This Row],[Tiempo subida (seg)]]/60</f>
        <v>0.53333333333333333</v>
      </c>
    </row>
    <row r="990" spans="1:10" x14ac:dyDescent="0.3">
      <c r="A990" s="24">
        <v>988</v>
      </c>
      <c r="B990" s="26">
        <f t="shared" si="80"/>
        <v>0.33759907407407402</v>
      </c>
      <c r="C990">
        <v>3.97</v>
      </c>
      <c r="D990" s="3">
        <f t="shared" si="81"/>
        <v>6.6166666666666665E-2</v>
      </c>
      <c r="E990" s="2">
        <f t="shared" si="78"/>
        <v>0.33798748842592646</v>
      </c>
      <c r="F990" s="2">
        <f t="shared" si="77"/>
        <v>3.8841435185243967E-4</v>
      </c>
      <c r="G990" s="8">
        <v>5.61</v>
      </c>
      <c r="H990" s="7">
        <f t="shared" si="79"/>
        <v>34</v>
      </c>
      <c r="I990" s="8">
        <f>Tabla3[[#This Row],[Tiempo subida (seg)]]/60</f>
        <v>0.56666666666666665</v>
      </c>
    </row>
    <row r="991" spans="1:10" x14ac:dyDescent="0.3">
      <c r="A991" s="24">
        <v>989</v>
      </c>
      <c r="B991" s="26">
        <f t="shared" si="80"/>
        <v>0.33778368055555552</v>
      </c>
      <c r="C991">
        <v>15.95</v>
      </c>
      <c r="D991" s="3">
        <f t="shared" si="81"/>
        <v>0.26583333333333331</v>
      </c>
      <c r="E991" s="15">
        <f t="shared" si="78"/>
        <v>0.33807869212963015</v>
      </c>
      <c r="F991" s="15">
        <f t="shared" si="77"/>
        <v>2.9501157407463285E-4</v>
      </c>
      <c r="G991" s="18">
        <v>7.88</v>
      </c>
      <c r="H991" s="16">
        <f t="shared" si="79"/>
        <v>25</v>
      </c>
      <c r="I991" s="18">
        <f>Tabla3[[#This Row],[Tiempo subida (seg)]]/60</f>
        <v>0.41666666666666669</v>
      </c>
      <c r="J991">
        <v>17</v>
      </c>
    </row>
    <row r="992" spans="1:10" x14ac:dyDescent="0.3">
      <c r="A992" s="24">
        <v>990</v>
      </c>
      <c r="B992" s="26">
        <f t="shared" si="80"/>
        <v>0.33792349537037031</v>
      </c>
      <c r="C992">
        <v>12.08</v>
      </c>
      <c r="D992" s="3">
        <f t="shared" si="81"/>
        <v>0.20133333333333334</v>
      </c>
      <c r="E992" s="4">
        <f t="shared" si="78"/>
        <v>0.33951688657407458</v>
      </c>
      <c r="F992" s="4">
        <f t="shared" si="77"/>
        <v>1.5933912037042752E-3</v>
      </c>
      <c r="G992" s="6">
        <f>60*2+4.26</f>
        <v>124.26</v>
      </c>
      <c r="H992" s="9">
        <f t="shared" si="79"/>
        <v>138</v>
      </c>
      <c r="I992" s="17">
        <f>Tabla3[[#This Row],[Tiempo subida (seg)]]/60</f>
        <v>2.2999999999999998</v>
      </c>
    </row>
    <row r="993" spans="1:9" x14ac:dyDescent="0.3">
      <c r="A993" s="24">
        <v>991</v>
      </c>
      <c r="B993" s="26">
        <f t="shared" si="80"/>
        <v>0.33801921296296289</v>
      </c>
      <c r="C993">
        <v>8.27</v>
      </c>
      <c r="D993" s="3">
        <f t="shared" si="81"/>
        <v>0.13783333333333334</v>
      </c>
      <c r="E993" s="2">
        <f t="shared" si="78"/>
        <v>0.33953378472222273</v>
      </c>
      <c r="F993" s="2">
        <f t="shared" si="77"/>
        <v>1.5145717592598418E-3</v>
      </c>
      <c r="G993" s="8">
        <v>1.46</v>
      </c>
      <c r="H993" s="7">
        <f t="shared" si="79"/>
        <v>131</v>
      </c>
      <c r="I993" s="8">
        <f>Tabla3[[#This Row],[Tiempo subida (seg)]]/60</f>
        <v>2.1833333333333331</v>
      </c>
    </row>
    <row r="994" spans="1:9" x14ac:dyDescent="0.3">
      <c r="A994" s="24">
        <v>992</v>
      </c>
      <c r="B994" s="26">
        <f t="shared" si="80"/>
        <v>0.33810474537037027</v>
      </c>
      <c r="C994">
        <v>7.39</v>
      </c>
      <c r="D994" s="3">
        <f t="shared" si="81"/>
        <v>0.12316666666666666</v>
      </c>
      <c r="E994" s="2">
        <f t="shared" si="78"/>
        <v>0.33955253472222274</v>
      </c>
      <c r="F994" s="2">
        <f t="shared" si="77"/>
        <v>1.4477893518524687E-3</v>
      </c>
      <c r="G994" s="8">
        <v>1.62</v>
      </c>
      <c r="H994" s="7">
        <f t="shared" si="79"/>
        <v>125</v>
      </c>
      <c r="I994" s="8">
        <f>Tabla3[[#This Row],[Tiempo subida (seg)]]/60</f>
        <v>2.0833333333333335</v>
      </c>
    </row>
    <row r="995" spans="1:9" x14ac:dyDescent="0.3">
      <c r="A995" s="24">
        <v>993</v>
      </c>
      <c r="B995" s="26">
        <f t="shared" si="80"/>
        <v>0.33830138888888878</v>
      </c>
      <c r="C995">
        <v>16.989999999999998</v>
      </c>
      <c r="D995" s="3">
        <f t="shared" si="81"/>
        <v>0.28316666666666662</v>
      </c>
      <c r="E995" s="2">
        <f t="shared" si="78"/>
        <v>0.33957741898148203</v>
      </c>
      <c r="F995" s="2">
        <f t="shared" si="77"/>
        <v>1.27603009259325E-3</v>
      </c>
      <c r="G995" s="8">
        <v>2.15</v>
      </c>
      <c r="H995" s="7">
        <f t="shared" si="79"/>
        <v>110</v>
      </c>
      <c r="I995" s="8">
        <f>Tabla3[[#This Row],[Tiempo subida (seg)]]/60</f>
        <v>1.8333333333333333</v>
      </c>
    </row>
    <row r="996" spans="1:9" x14ac:dyDescent="0.3">
      <c r="A996" s="24">
        <v>994</v>
      </c>
      <c r="B996" s="26">
        <f t="shared" si="80"/>
        <v>0.33830902777777766</v>
      </c>
      <c r="C996">
        <v>0.66</v>
      </c>
      <c r="D996" s="3">
        <f t="shared" si="81"/>
        <v>1.1000000000000001E-2</v>
      </c>
      <c r="E996" s="2">
        <f t="shared" si="78"/>
        <v>0.3396011458333339</v>
      </c>
      <c r="F996" s="2">
        <f t="shared" si="77"/>
        <v>1.292118055556235E-3</v>
      </c>
      <c r="G996" s="8">
        <v>2.0499999999999998</v>
      </c>
      <c r="H996" s="7">
        <f t="shared" si="79"/>
        <v>112</v>
      </c>
      <c r="I996" s="8">
        <f>Tabla3[[#This Row],[Tiempo subida (seg)]]/60</f>
        <v>1.8666666666666667</v>
      </c>
    </row>
    <row r="997" spans="1:9" x14ac:dyDescent="0.3">
      <c r="A997" s="24">
        <v>995</v>
      </c>
      <c r="B997" s="26">
        <f t="shared" si="80"/>
        <v>0.33831863425925912</v>
      </c>
      <c r="C997">
        <v>0.83</v>
      </c>
      <c r="D997" s="3">
        <f t="shared" si="81"/>
        <v>1.3833333333333333E-2</v>
      </c>
      <c r="E997" s="2">
        <f t="shared" si="78"/>
        <v>0.33962359953703758</v>
      </c>
      <c r="F997" s="2">
        <f t="shared" si="77"/>
        <v>1.3049652777784582E-3</v>
      </c>
      <c r="G997" s="8">
        <v>1.94</v>
      </c>
      <c r="H997" s="7">
        <f t="shared" si="79"/>
        <v>113</v>
      </c>
      <c r="I997" s="8">
        <f>Tabla3[[#This Row],[Tiempo subida (seg)]]/60</f>
        <v>1.8833333333333333</v>
      </c>
    </row>
    <row r="998" spans="1:9" x14ac:dyDescent="0.3">
      <c r="A998" s="24">
        <v>996</v>
      </c>
      <c r="B998" s="26">
        <f t="shared" si="80"/>
        <v>0.33836550925925912</v>
      </c>
      <c r="C998">
        <v>4.05</v>
      </c>
      <c r="D998" s="3">
        <f t="shared" si="81"/>
        <v>6.7499999999999991E-2</v>
      </c>
      <c r="E998" s="2">
        <f t="shared" si="78"/>
        <v>0.33966098379629683</v>
      </c>
      <c r="F998" s="2">
        <f t="shared" si="77"/>
        <v>1.2954745370377108E-3</v>
      </c>
      <c r="G998" s="8">
        <v>3.23</v>
      </c>
      <c r="H998" s="7">
        <f t="shared" si="79"/>
        <v>112</v>
      </c>
      <c r="I998" s="8">
        <f>Tabla3[[#This Row],[Tiempo subida (seg)]]/60</f>
        <v>1.8666666666666667</v>
      </c>
    </row>
    <row r="999" spans="1:9" x14ac:dyDescent="0.3">
      <c r="A999" s="24">
        <v>997</v>
      </c>
      <c r="B999" s="26">
        <f t="shared" si="80"/>
        <v>0.33838182870370359</v>
      </c>
      <c r="C999">
        <v>1.41</v>
      </c>
      <c r="D999" s="3">
        <f t="shared" si="81"/>
        <v>2.35E-2</v>
      </c>
      <c r="E999" s="2">
        <f t="shared" si="78"/>
        <v>0.33968737268518573</v>
      </c>
      <c r="F999" s="2">
        <f t="shared" si="77"/>
        <v>1.3055439814821379E-3</v>
      </c>
      <c r="G999" s="8">
        <v>2.2799999999999998</v>
      </c>
      <c r="H999" s="7">
        <f t="shared" si="79"/>
        <v>113</v>
      </c>
      <c r="I999" s="8">
        <f>Tabla3[[#This Row],[Tiempo subida (seg)]]/60</f>
        <v>1.8833333333333333</v>
      </c>
    </row>
    <row r="1000" spans="1:9" x14ac:dyDescent="0.3">
      <c r="A1000" s="24">
        <v>998</v>
      </c>
      <c r="B1000" s="26">
        <f t="shared" si="80"/>
        <v>0.33839201388888879</v>
      </c>
      <c r="C1000">
        <v>0.88</v>
      </c>
      <c r="D1000" s="3">
        <f t="shared" si="81"/>
        <v>1.4666666666666666E-2</v>
      </c>
      <c r="E1000" s="2">
        <f t="shared" si="78"/>
        <v>0.3397245254629635</v>
      </c>
      <c r="F1000" s="2">
        <f t="shared" si="77"/>
        <v>1.3325115740747129E-3</v>
      </c>
      <c r="G1000" s="8">
        <v>3.21</v>
      </c>
      <c r="H1000" s="7">
        <f t="shared" si="79"/>
        <v>115</v>
      </c>
      <c r="I1000" s="8">
        <f>Tabla3[[#This Row],[Tiempo subida (seg)]]/60</f>
        <v>1.9166666666666667</v>
      </c>
    </row>
    <row r="1001" spans="1:9" x14ac:dyDescent="0.3">
      <c r="A1001" s="24">
        <v>999</v>
      </c>
      <c r="B1001" s="26">
        <f t="shared" si="80"/>
        <v>0.33840023148148141</v>
      </c>
      <c r="C1001">
        <v>0.71</v>
      </c>
      <c r="D1001" s="3">
        <f t="shared" si="81"/>
        <v>1.1833333333333333E-2</v>
      </c>
      <c r="E1001" s="2">
        <f t="shared" si="78"/>
        <v>0.33974605324074125</v>
      </c>
      <c r="F1001" s="2">
        <f t="shared" si="77"/>
        <v>1.3458217592598465E-3</v>
      </c>
      <c r="G1001" s="8">
        <v>1.86</v>
      </c>
      <c r="H1001" s="7">
        <f t="shared" si="79"/>
        <v>116</v>
      </c>
      <c r="I1001" s="8">
        <f>Tabla3[[#This Row],[Tiempo subida (seg)]]/60</f>
        <v>1.9333333333333333</v>
      </c>
    </row>
    <row r="1002" spans="1:9" x14ac:dyDescent="0.3">
      <c r="A1002" s="24">
        <v>1000</v>
      </c>
      <c r="B1002" s="26">
        <f t="shared" si="80"/>
        <v>0.33840810185185177</v>
      </c>
      <c r="C1002">
        <v>0.68</v>
      </c>
      <c r="D1002" s="3">
        <f t="shared" si="81"/>
        <v>1.1333333333333334E-2</v>
      </c>
      <c r="E1002" s="2">
        <f t="shared" si="78"/>
        <v>0.33976978009259312</v>
      </c>
      <c r="F1002" s="2">
        <f t="shared" si="77"/>
        <v>1.3616782407413486E-3</v>
      </c>
      <c r="G1002" s="8">
        <v>2.0499999999999998</v>
      </c>
      <c r="H1002" s="7">
        <f t="shared" si="79"/>
        <v>118</v>
      </c>
      <c r="I1002" s="8">
        <f>Tabla3[[#This Row],[Tiempo subida (seg)]]/60</f>
        <v>1.9666666666666666</v>
      </c>
    </row>
    <row r="1003" spans="1:9" x14ac:dyDescent="0.3">
      <c r="A1003" s="24">
        <v>1001</v>
      </c>
      <c r="B1003" s="26">
        <f t="shared" si="80"/>
        <v>0.33849386574074064</v>
      </c>
      <c r="C1003">
        <v>7.41</v>
      </c>
      <c r="D1003" s="3">
        <f t="shared" si="81"/>
        <v>0.1235</v>
      </c>
      <c r="E1003" s="2">
        <f t="shared" si="78"/>
        <v>0.33979408564814867</v>
      </c>
      <c r="F1003" s="2">
        <f t="shared" si="77"/>
        <v>1.300219907408029E-3</v>
      </c>
      <c r="G1003" s="8">
        <v>2.1</v>
      </c>
      <c r="H1003" s="7">
        <f t="shared" si="79"/>
        <v>112</v>
      </c>
      <c r="I1003" s="8">
        <f>Tabla3[[#This Row],[Tiempo subida (seg)]]/60</f>
        <v>1.8666666666666667</v>
      </c>
    </row>
    <row r="1004" spans="1:9" x14ac:dyDescent="0.3">
      <c r="A1004" s="24">
        <v>1002</v>
      </c>
      <c r="B1004" s="26">
        <f t="shared" si="80"/>
        <v>0.33867766203703692</v>
      </c>
      <c r="C1004">
        <v>15.88</v>
      </c>
      <c r="D1004" s="3">
        <f t="shared" si="81"/>
        <v>0.26466666666666666</v>
      </c>
      <c r="E1004" s="2">
        <f t="shared" si="78"/>
        <v>0.3398270717592598</v>
      </c>
      <c r="F1004" s="2">
        <f t="shared" si="77"/>
        <v>1.1494097222228827E-3</v>
      </c>
      <c r="G1004" s="8">
        <v>2.85</v>
      </c>
      <c r="H1004" s="7">
        <f t="shared" si="79"/>
        <v>99</v>
      </c>
      <c r="I1004" s="8">
        <f>Tabla3[[#This Row],[Tiempo subida (seg)]]/60</f>
        <v>1.65</v>
      </c>
    </row>
    <row r="1005" spans="1:9" x14ac:dyDescent="0.3">
      <c r="A1005" s="24">
        <v>1003</v>
      </c>
      <c r="B1005" s="26">
        <f t="shared" si="80"/>
        <v>0.33868877314814805</v>
      </c>
      <c r="C1005">
        <v>0.96</v>
      </c>
      <c r="D1005" s="3">
        <f t="shared" si="81"/>
        <v>1.6E-2</v>
      </c>
      <c r="E1005" s="2">
        <f t="shared" si="78"/>
        <v>0.33985554398148204</v>
      </c>
      <c r="F1005" s="2">
        <f t="shared" si="77"/>
        <v>1.1667708333339966E-3</v>
      </c>
      <c r="G1005" s="8">
        <v>2.46</v>
      </c>
      <c r="H1005" s="7">
        <f t="shared" si="79"/>
        <v>101</v>
      </c>
      <c r="I1005" s="8">
        <f>Tabla3[[#This Row],[Tiempo subida (seg)]]/60</f>
        <v>1.6833333333333333</v>
      </c>
    </row>
    <row r="1006" spans="1:9" x14ac:dyDescent="0.3">
      <c r="A1006" s="24">
        <v>1004</v>
      </c>
      <c r="B1006" s="26">
        <f t="shared" si="80"/>
        <v>0.33871400462962953</v>
      </c>
      <c r="C1006">
        <v>2.1800000000000002</v>
      </c>
      <c r="D1006" s="3">
        <f t="shared" si="81"/>
        <v>3.6333333333333336E-2</v>
      </c>
      <c r="E1006" s="2">
        <f t="shared" si="78"/>
        <v>0.33988216435185242</v>
      </c>
      <c r="F1006" s="2">
        <f t="shared" si="77"/>
        <v>1.1681597222228945E-3</v>
      </c>
      <c r="G1006" s="8">
        <v>2.2999999999999998</v>
      </c>
      <c r="H1006" s="7">
        <f t="shared" si="79"/>
        <v>101</v>
      </c>
      <c r="I1006" s="8">
        <f>Tabla3[[#This Row],[Tiempo subida (seg)]]/60</f>
        <v>1.6833333333333333</v>
      </c>
    </row>
    <row r="1007" spans="1:9" x14ac:dyDescent="0.3">
      <c r="A1007" s="24">
        <v>1005</v>
      </c>
      <c r="B1007" s="26">
        <f t="shared" si="80"/>
        <v>0.33872534722222214</v>
      </c>
      <c r="C1007">
        <v>0.98</v>
      </c>
      <c r="D1007" s="3">
        <f t="shared" si="81"/>
        <v>1.6333333333333332E-2</v>
      </c>
      <c r="E1007" s="2">
        <f t="shared" si="78"/>
        <v>0.33991225694444499</v>
      </c>
      <c r="F1007" s="2">
        <f t="shared" si="77"/>
        <v>1.1869097222228508E-3</v>
      </c>
      <c r="G1007" s="8">
        <v>2.6</v>
      </c>
      <c r="H1007" s="7">
        <f t="shared" si="79"/>
        <v>103</v>
      </c>
      <c r="I1007" s="8">
        <f>Tabla3[[#This Row],[Tiempo subida (seg)]]/60</f>
        <v>1.7166666666666666</v>
      </c>
    </row>
    <row r="1008" spans="1:9" x14ac:dyDescent="0.3">
      <c r="A1008" s="24">
        <v>1006</v>
      </c>
      <c r="B1008" s="26">
        <f t="shared" si="80"/>
        <v>0.33876898148148138</v>
      </c>
      <c r="C1008">
        <v>3.77</v>
      </c>
      <c r="D1008" s="3">
        <f t="shared" si="81"/>
        <v>6.2833333333333338E-2</v>
      </c>
      <c r="E1008" s="2">
        <f t="shared" si="78"/>
        <v>0.33994339120370426</v>
      </c>
      <c r="F1008" s="2">
        <f t="shared" si="77"/>
        <v>1.17440972222288E-3</v>
      </c>
      <c r="G1008" s="8">
        <v>2.69</v>
      </c>
      <c r="H1008" s="7">
        <f t="shared" si="79"/>
        <v>101</v>
      </c>
      <c r="I1008" s="8">
        <f>Tabla3[[#This Row],[Tiempo subida (seg)]]/60</f>
        <v>1.6833333333333333</v>
      </c>
    </row>
    <row r="1009" spans="1:9" x14ac:dyDescent="0.3">
      <c r="A1009" s="24">
        <v>1007</v>
      </c>
      <c r="B1009" s="26">
        <f t="shared" si="80"/>
        <v>0.33880254629629619</v>
      </c>
      <c r="C1009">
        <v>2.9</v>
      </c>
      <c r="D1009" s="3">
        <f t="shared" si="81"/>
        <v>4.8333333333333332E-2</v>
      </c>
      <c r="E1009" s="2">
        <f t="shared" si="78"/>
        <v>0.3399661921296302</v>
      </c>
      <c r="F1009" s="2">
        <f t="shared" si="77"/>
        <v>1.1636458333340038E-3</v>
      </c>
      <c r="G1009" s="8">
        <v>1.97</v>
      </c>
      <c r="H1009" s="7">
        <f t="shared" si="79"/>
        <v>101</v>
      </c>
      <c r="I1009" s="8">
        <f>Tabla3[[#This Row],[Tiempo subida (seg)]]/60</f>
        <v>1.6833333333333333</v>
      </c>
    </row>
    <row r="1010" spans="1:9" x14ac:dyDescent="0.3">
      <c r="A1010" s="24">
        <v>1008</v>
      </c>
      <c r="B1010" s="26">
        <f t="shared" si="80"/>
        <v>0.33882800925925916</v>
      </c>
      <c r="C1010">
        <v>2.2000000000000002</v>
      </c>
      <c r="D1010" s="3">
        <f t="shared" si="81"/>
        <v>3.6666666666666667E-2</v>
      </c>
      <c r="E1010" s="2">
        <f t="shared" si="78"/>
        <v>0.33999072916666723</v>
      </c>
      <c r="F1010" s="2">
        <f t="shared" si="77"/>
        <v>1.1627199074080719E-3</v>
      </c>
      <c r="G1010" s="8">
        <v>2.12</v>
      </c>
      <c r="H1010" s="7">
        <f t="shared" si="79"/>
        <v>100</v>
      </c>
      <c r="I1010" s="8">
        <f>Tabla3[[#This Row],[Tiempo subida (seg)]]/60</f>
        <v>1.6666666666666667</v>
      </c>
    </row>
    <row r="1011" spans="1:9" x14ac:dyDescent="0.3">
      <c r="A1011" s="24">
        <v>1009</v>
      </c>
      <c r="B1011" s="26">
        <f t="shared" si="80"/>
        <v>0.33884282407407396</v>
      </c>
      <c r="C1011">
        <v>1.28</v>
      </c>
      <c r="D1011" s="3">
        <f t="shared" si="81"/>
        <v>2.1333333333333333E-2</v>
      </c>
      <c r="E1011" s="2">
        <f t="shared" si="78"/>
        <v>0.34001260416666723</v>
      </c>
      <c r="F1011" s="2">
        <f t="shared" si="77"/>
        <v>1.1697800925932755E-3</v>
      </c>
      <c r="G1011" s="8">
        <v>1.89</v>
      </c>
      <c r="H1011" s="7">
        <f t="shared" si="79"/>
        <v>101</v>
      </c>
      <c r="I1011" s="8">
        <f>Tabla3[[#This Row],[Tiempo subida (seg)]]/60</f>
        <v>1.6833333333333333</v>
      </c>
    </row>
    <row r="1012" spans="1:9" x14ac:dyDescent="0.3">
      <c r="A1012" s="24">
        <v>1010</v>
      </c>
      <c r="B1012" s="26">
        <f t="shared" si="80"/>
        <v>0.338861111111111</v>
      </c>
      <c r="C1012">
        <v>1.58</v>
      </c>
      <c r="D1012" s="3">
        <f t="shared" si="81"/>
        <v>2.6333333333333334E-2</v>
      </c>
      <c r="E1012" s="2">
        <f t="shared" si="78"/>
        <v>0.34003413194444498</v>
      </c>
      <c r="F1012" s="2">
        <f t="shared" si="77"/>
        <v>1.173020833333982E-3</v>
      </c>
      <c r="G1012" s="8">
        <v>1.86</v>
      </c>
      <c r="H1012" s="7">
        <f t="shared" si="79"/>
        <v>101</v>
      </c>
      <c r="I1012" s="8">
        <f>Tabla3[[#This Row],[Tiempo subida (seg)]]/60</f>
        <v>1.6833333333333333</v>
      </c>
    </row>
    <row r="1013" spans="1:9" x14ac:dyDescent="0.3">
      <c r="A1013" s="24">
        <v>1011</v>
      </c>
      <c r="B1013" s="26">
        <f t="shared" si="80"/>
        <v>0.33886759259259247</v>
      </c>
      <c r="C1013">
        <v>0.56000000000000005</v>
      </c>
      <c r="D1013" s="3">
        <f t="shared" si="81"/>
        <v>9.3333333333333341E-3</v>
      </c>
      <c r="E1013" s="2">
        <f t="shared" si="78"/>
        <v>0.34005519675925983</v>
      </c>
      <c r="F1013" s="2">
        <f t="shared" si="77"/>
        <v>1.1876041666673554E-3</v>
      </c>
      <c r="G1013" s="8">
        <v>1.82</v>
      </c>
      <c r="H1013" s="7">
        <f t="shared" si="79"/>
        <v>103</v>
      </c>
      <c r="I1013" s="8">
        <f>Tabla3[[#This Row],[Tiempo subida (seg)]]/60</f>
        <v>1.7166666666666666</v>
      </c>
    </row>
    <row r="1014" spans="1:9" x14ac:dyDescent="0.3">
      <c r="A1014" s="24">
        <v>1012</v>
      </c>
      <c r="B1014" s="26">
        <f t="shared" si="80"/>
        <v>0.33888819444444435</v>
      </c>
      <c r="C1014">
        <v>1.78</v>
      </c>
      <c r="D1014" s="3">
        <f t="shared" si="81"/>
        <v>2.9666666666666668E-2</v>
      </c>
      <c r="E1014" s="2">
        <f t="shared" si="78"/>
        <v>0.34007788194444499</v>
      </c>
      <c r="F1014" s="2">
        <f t="shared" si="77"/>
        <v>1.1896875000006468E-3</v>
      </c>
      <c r="G1014" s="8">
        <v>1.96</v>
      </c>
      <c r="H1014" s="7">
        <f t="shared" si="79"/>
        <v>103</v>
      </c>
      <c r="I1014" s="8">
        <f>Tabla3[[#This Row],[Tiempo subida (seg)]]/60</f>
        <v>1.7166666666666666</v>
      </c>
    </row>
    <row r="1015" spans="1:9" x14ac:dyDescent="0.3">
      <c r="A1015" s="24">
        <v>1013</v>
      </c>
      <c r="B1015" s="26">
        <f t="shared" si="80"/>
        <v>0.3389033564814814</v>
      </c>
      <c r="C1015">
        <v>1.31</v>
      </c>
      <c r="D1015" s="3">
        <f t="shared" si="81"/>
        <v>2.1833333333333333E-2</v>
      </c>
      <c r="E1015" s="2">
        <f t="shared" si="78"/>
        <v>0.34010021990740796</v>
      </c>
      <c r="F1015" s="2">
        <f t="shared" si="77"/>
        <v>1.1968634259265643E-3</v>
      </c>
      <c r="G1015" s="8">
        <v>1.93</v>
      </c>
      <c r="H1015" s="7">
        <f t="shared" si="79"/>
        <v>103</v>
      </c>
      <c r="I1015" s="8">
        <f>Tabla3[[#This Row],[Tiempo subida (seg)]]/60</f>
        <v>1.7166666666666666</v>
      </c>
    </row>
    <row r="1016" spans="1:9" x14ac:dyDescent="0.3">
      <c r="A1016" s="24">
        <v>1014</v>
      </c>
      <c r="B1016" s="26">
        <f t="shared" si="80"/>
        <v>0.33891099537037028</v>
      </c>
      <c r="C1016">
        <v>0.66</v>
      </c>
      <c r="D1016" s="3">
        <f t="shared" si="81"/>
        <v>1.1000000000000001E-2</v>
      </c>
      <c r="E1016" s="2">
        <f t="shared" si="78"/>
        <v>0.34014188657407463</v>
      </c>
      <c r="F1016" s="2">
        <f t="shared" si="77"/>
        <v>1.2308912037043429E-3</v>
      </c>
      <c r="G1016" s="8">
        <v>3.6</v>
      </c>
      <c r="H1016" s="7">
        <f t="shared" si="79"/>
        <v>106</v>
      </c>
      <c r="I1016" s="8">
        <f>Tabla3[[#This Row],[Tiempo subida (seg)]]/60</f>
        <v>1.7666666666666666</v>
      </c>
    </row>
    <row r="1017" spans="1:9" x14ac:dyDescent="0.3">
      <c r="A1017" s="24">
        <v>1015</v>
      </c>
      <c r="B1017" s="26">
        <f t="shared" si="80"/>
        <v>0.33892986111111101</v>
      </c>
      <c r="C1017">
        <v>1.63</v>
      </c>
      <c r="D1017" s="3">
        <f t="shared" si="81"/>
        <v>2.7166666666666665E-2</v>
      </c>
      <c r="E1017" s="2">
        <f t="shared" si="78"/>
        <v>0.34018054398148201</v>
      </c>
      <c r="F1017" s="2">
        <f t="shared" si="77"/>
        <v>1.2506828703710005E-3</v>
      </c>
      <c r="G1017" s="8">
        <v>3.34</v>
      </c>
      <c r="H1017" s="7">
        <f t="shared" si="79"/>
        <v>108</v>
      </c>
      <c r="I1017" s="8">
        <f>Tabla3[[#This Row],[Tiempo subida (seg)]]/60</f>
        <v>1.8</v>
      </c>
    </row>
    <row r="1018" spans="1:9" x14ac:dyDescent="0.3">
      <c r="A1018" s="24">
        <v>1016</v>
      </c>
      <c r="B1018" s="26">
        <f t="shared" si="80"/>
        <v>0.33893518518518506</v>
      </c>
      <c r="C1018">
        <v>0.46</v>
      </c>
      <c r="D1018" s="3">
        <f t="shared" si="81"/>
        <v>7.6666666666666671E-3</v>
      </c>
      <c r="E1018" s="2">
        <f t="shared" si="78"/>
        <v>0.34021098379629683</v>
      </c>
      <c r="F1018" s="2">
        <f t="shared" si="77"/>
        <v>1.275798611111767E-3</v>
      </c>
      <c r="G1018" s="8">
        <v>2.63</v>
      </c>
      <c r="H1018" s="7">
        <f t="shared" si="79"/>
        <v>110</v>
      </c>
      <c r="I1018" s="8">
        <f>Tabla3[[#This Row],[Tiempo subida (seg)]]/60</f>
        <v>1.8333333333333333</v>
      </c>
    </row>
    <row r="1019" spans="1:9" x14ac:dyDescent="0.3">
      <c r="A1019" s="24">
        <v>1017</v>
      </c>
      <c r="B1019" s="26">
        <f t="shared" si="80"/>
        <v>0.33896701388888878</v>
      </c>
      <c r="C1019">
        <v>2.75</v>
      </c>
      <c r="D1019" s="3">
        <f t="shared" si="81"/>
        <v>4.583333333333333E-2</v>
      </c>
      <c r="E1019" s="2">
        <f t="shared" si="78"/>
        <v>0.34023378472222277</v>
      </c>
      <c r="F1019" s="2">
        <f t="shared" si="77"/>
        <v>1.2667708333339855E-3</v>
      </c>
      <c r="G1019" s="8">
        <v>1.97</v>
      </c>
      <c r="H1019" s="7">
        <f t="shared" si="79"/>
        <v>109</v>
      </c>
      <c r="I1019" s="8">
        <f>Tabla3[[#This Row],[Tiempo subida (seg)]]/60</f>
        <v>1.8166666666666667</v>
      </c>
    </row>
    <row r="1020" spans="1:9" x14ac:dyDescent="0.3">
      <c r="A1020" s="24">
        <v>1018</v>
      </c>
      <c r="B1020" s="26">
        <f t="shared" si="80"/>
        <v>0.33912511574074061</v>
      </c>
      <c r="C1020">
        <v>13.66</v>
      </c>
      <c r="D1020" s="3">
        <f t="shared" si="81"/>
        <v>0.22766666666666666</v>
      </c>
      <c r="E1020" s="2">
        <f t="shared" si="78"/>
        <v>0.34025484953703761</v>
      </c>
      <c r="F1020" s="2">
        <f t="shared" si="77"/>
        <v>1.1297337962969944E-3</v>
      </c>
      <c r="G1020" s="8">
        <v>1.82</v>
      </c>
      <c r="H1020" s="7">
        <f t="shared" si="79"/>
        <v>98</v>
      </c>
      <c r="I1020" s="8">
        <f>Tabla3[[#This Row],[Tiempo subida (seg)]]/60</f>
        <v>1.6333333333333333</v>
      </c>
    </row>
    <row r="1021" spans="1:9" x14ac:dyDescent="0.3">
      <c r="A1021" s="24">
        <v>1019</v>
      </c>
      <c r="B1021" s="26">
        <f t="shared" si="80"/>
        <v>0.33913090277777763</v>
      </c>
      <c r="C1021">
        <v>0.5</v>
      </c>
      <c r="D1021" s="3">
        <f t="shared" si="81"/>
        <v>8.3333333333333332E-3</v>
      </c>
      <c r="E1021" s="2">
        <f t="shared" si="78"/>
        <v>0.34027672453703761</v>
      </c>
      <c r="F1021" s="2">
        <f t="shared" si="77"/>
        <v>1.1458217592599795E-3</v>
      </c>
      <c r="G1021" s="8">
        <v>1.89</v>
      </c>
      <c r="H1021" s="7">
        <f t="shared" si="79"/>
        <v>99</v>
      </c>
      <c r="I1021" s="8">
        <f>Tabla3[[#This Row],[Tiempo subida (seg)]]/60</f>
        <v>1.65</v>
      </c>
    </row>
    <row r="1022" spans="1:9" x14ac:dyDescent="0.3">
      <c r="A1022" s="24">
        <v>1020</v>
      </c>
      <c r="B1022" s="26">
        <f t="shared" si="80"/>
        <v>0.33913587962962949</v>
      </c>
      <c r="C1022">
        <v>0.43</v>
      </c>
      <c r="D1022" s="3">
        <f t="shared" si="81"/>
        <v>7.1666666666666667E-3</v>
      </c>
      <c r="E1022" s="2">
        <f t="shared" si="78"/>
        <v>0.34028876157407467</v>
      </c>
      <c r="F1022" s="2">
        <f t="shared" si="77"/>
        <v>1.1528819444451832E-3</v>
      </c>
      <c r="G1022" s="8">
        <v>1.04</v>
      </c>
      <c r="H1022" s="7">
        <f t="shared" si="79"/>
        <v>100</v>
      </c>
      <c r="I1022" s="8">
        <f>Tabla3[[#This Row],[Tiempo subida (seg)]]/60</f>
        <v>1.6666666666666667</v>
      </c>
    </row>
    <row r="1023" spans="1:9" x14ac:dyDescent="0.3">
      <c r="A1023" s="24">
        <v>1021</v>
      </c>
      <c r="B1023" s="26">
        <f t="shared" si="80"/>
        <v>0.33936782407407395</v>
      </c>
      <c r="C1023">
        <v>20.04</v>
      </c>
      <c r="D1023" s="3">
        <f t="shared" si="81"/>
        <v>0.33399999999999996</v>
      </c>
      <c r="E1023" s="2">
        <f t="shared" si="78"/>
        <v>0.34031422453703764</v>
      </c>
      <c r="F1023" s="2">
        <f t="shared" si="77"/>
        <v>9.464004629636813E-4</v>
      </c>
      <c r="G1023" s="8">
        <v>2.2000000000000002</v>
      </c>
      <c r="H1023" s="7">
        <f t="shared" si="79"/>
        <v>82</v>
      </c>
      <c r="I1023" s="8">
        <f>Tabla3[[#This Row],[Tiempo subida (seg)]]/60</f>
        <v>1.3666666666666667</v>
      </c>
    </row>
    <row r="1024" spans="1:9" x14ac:dyDescent="0.3">
      <c r="A1024" s="24">
        <v>1022</v>
      </c>
      <c r="B1024" s="26">
        <f t="shared" si="80"/>
        <v>0.33959305555555541</v>
      </c>
      <c r="C1024">
        <v>19.46</v>
      </c>
      <c r="D1024" s="3">
        <f t="shared" si="81"/>
        <v>0.32433333333333336</v>
      </c>
      <c r="E1024" s="2">
        <f>E1023+G1024/86400</f>
        <v>0.34034373842592652</v>
      </c>
      <c r="F1024" s="2">
        <f t="shared" si="77"/>
        <v>7.5068287037111103E-4</v>
      </c>
      <c r="G1024" s="8">
        <v>2.5499999999999998</v>
      </c>
      <c r="H1024" s="7">
        <f t="shared" si="79"/>
        <v>65</v>
      </c>
      <c r="I1024" s="8">
        <f>Tabla3[[#This Row],[Tiempo subida (seg)]]/60</f>
        <v>1.0833333333333333</v>
      </c>
    </row>
    <row r="1025" spans="1:9" x14ac:dyDescent="0.3">
      <c r="A1025" s="24">
        <v>1023</v>
      </c>
      <c r="B1025" s="26">
        <f t="shared" si="80"/>
        <v>0.33967453703703687</v>
      </c>
      <c r="C1025">
        <v>7.04</v>
      </c>
      <c r="D1025" s="3">
        <f t="shared" si="81"/>
        <v>0.11733333333333333</v>
      </c>
      <c r="E1025" s="2">
        <f>E1024+G1025/86400</f>
        <v>0.34036318287037098</v>
      </c>
      <c r="F1025" s="2">
        <f t="shared" si="77"/>
        <v>6.8864583333411167E-4</v>
      </c>
      <c r="G1025" s="8">
        <v>1.68</v>
      </c>
      <c r="H1025" s="7">
        <f t="shared" si="79"/>
        <v>59</v>
      </c>
      <c r="I1025" s="8">
        <f>Tabla3[[#This Row],[Tiempo subida (seg)]]/60</f>
        <v>0.98333333333333328</v>
      </c>
    </row>
    <row r="1026" spans="1:9" x14ac:dyDescent="0.3">
      <c r="A1026" s="24">
        <v>1024</v>
      </c>
      <c r="B1026" s="26">
        <f t="shared" si="80"/>
        <v>0.33969594907407391</v>
      </c>
      <c r="C1026">
        <v>1.85</v>
      </c>
      <c r="D1026" s="3">
        <f t="shared" si="81"/>
        <v>3.0833333333333334E-2</v>
      </c>
      <c r="E1026" s="2">
        <f t="shared" si="78"/>
        <v>0.34039454861111174</v>
      </c>
      <c r="F1026" s="2">
        <f t="shared" si="77"/>
        <v>6.9859953703782507E-4</v>
      </c>
      <c r="G1026" s="8">
        <v>2.71</v>
      </c>
      <c r="H1026" s="7">
        <f t="shared" si="79"/>
        <v>60</v>
      </c>
      <c r="I1026" s="8">
        <f>Tabla3[[#This Row],[Tiempo subida (seg)]]/60</f>
        <v>1</v>
      </c>
    </row>
    <row r="1027" spans="1:9" x14ac:dyDescent="0.3">
      <c r="A1027" s="24">
        <v>1025</v>
      </c>
      <c r="B1027" s="26">
        <f t="shared" si="80"/>
        <v>0.33989212962962945</v>
      </c>
      <c r="C1027">
        <v>16.95</v>
      </c>
      <c r="D1027" s="3">
        <f t="shared" si="81"/>
        <v>0.28249999999999997</v>
      </c>
      <c r="E1027" s="2">
        <f t="shared" si="78"/>
        <v>0.34042487268518579</v>
      </c>
      <c r="F1027" s="2">
        <f t="shared" ref="F1027:F1090" si="82">E1027-B1027</f>
        <v>5.327430555563395E-4</v>
      </c>
      <c r="G1027" s="8">
        <v>2.62</v>
      </c>
      <c r="H1027" s="7">
        <f t="shared" si="79"/>
        <v>46</v>
      </c>
      <c r="I1027" s="8">
        <f>Tabla3[[#This Row],[Tiempo subida (seg)]]/60</f>
        <v>0.76666666666666672</v>
      </c>
    </row>
    <row r="1028" spans="1:9" x14ac:dyDescent="0.3">
      <c r="A1028" s="24">
        <v>1026</v>
      </c>
      <c r="B1028" s="26">
        <f t="shared" si="80"/>
        <v>0.33993344907407391</v>
      </c>
      <c r="C1028">
        <v>3.57</v>
      </c>
      <c r="D1028" s="3">
        <f t="shared" si="81"/>
        <v>5.9499999999999997E-2</v>
      </c>
      <c r="E1028" s="2">
        <f t="shared" ref="E1028:E1091" si="83">E1027+G1028/86400</f>
        <v>0.34045311342592655</v>
      </c>
      <c r="F1028" s="2">
        <f t="shared" si="82"/>
        <v>5.1966435185263338E-4</v>
      </c>
      <c r="G1028" s="8">
        <v>2.44</v>
      </c>
      <c r="H1028" s="7">
        <f t="shared" ref="H1028:H1091" si="84">60*MINUTE(F1028)+SECOND(F1028)</f>
        <v>45</v>
      </c>
      <c r="I1028" s="8">
        <f>Tabla3[[#This Row],[Tiempo subida (seg)]]/60</f>
        <v>0.75</v>
      </c>
    </row>
    <row r="1029" spans="1:9" x14ac:dyDescent="0.3">
      <c r="A1029" s="24">
        <v>1027</v>
      </c>
      <c r="B1029" s="26">
        <f t="shared" si="80"/>
        <v>0.34001435185185169</v>
      </c>
      <c r="C1029">
        <v>6.99</v>
      </c>
      <c r="D1029" s="3">
        <f t="shared" si="81"/>
        <v>0.11650000000000001</v>
      </c>
      <c r="E1029" s="2">
        <f t="shared" si="83"/>
        <v>0.34047556712963023</v>
      </c>
      <c r="F1029" s="2">
        <f t="shared" si="82"/>
        <v>4.6121527777853721E-4</v>
      </c>
      <c r="G1029" s="8">
        <v>1.94</v>
      </c>
      <c r="H1029" s="7">
        <f t="shared" si="84"/>
        <v>40</v>
      </c>
      <c r="I1029" s="8">
        <f>Tabla3[[#This Row],[Tiempo subida (seg)]]/60</f>
        <v>0.66666666666666663</v>
      </c>
    </row>
    <row r="1030" spans="1:9" x14ac:dyDescent="0.3">
      <c r="A1030" s="24">
        <v>1028</v>
      </c>
      <c r="B1030" s="26">
        <f t="shared" si="80"/>
        <v>0.34014374999999986</v>
      </c>
      <c r="C1030">
        <v>11.18</v>
      </c>
      <c r="D1030" s="3">
        <f t="shared" si="81"/>
        <v>0.18633333333333332</v>
      </c>
      <c r="E1030" s="2">
        <f t="shared" si="83"/>
        <v>0.34050160879629687</v>
      </c>
      <c r="F1030" s="2">
        <f t="shared" si="82"/>
        <v>3.57858796297017E-4</v>
      </c>
      <c r="G1030" s="8">
        <v>2.25</v>
      </c>
      <c r="H1030" s="7">
        <f t="shared" si="84"/>
        <v>31</v>
      </c>
      <c r="I1030" s="8">
        <f>Tabla3[[#This Row],[Tiempo subida (seg)]]/60</f>
        <v>0.51666666666666672</v>
      </c>
    </row>
    <row r="1031" spans="1:9" x14ac:dyDescent="0.3">
      <c r="A1031" s="24">
        <v>1029</v>
      </c>
      <c r="B1031" s="26">
        <f t="shared" si="80"/>
        <v>0.34024745370370357</v>
      </c>
      <c r="C1031">
        <v>8.9600000000000009</v>
      </c>
      <c r="D1031" s="3">
        <f t="shared" si="81"/>
        <v>0.14933333333333335</v>
      </c>
      <c r="E1031" s="2">
        <f t="shared" si="83"/>
        <v>0.34053876157407464</v>
      </c>
      <c r="F1031" s="2">
        <f t="shared" si="82"/>
        <v>2.9130787037107142E-4</v>
      </c>
      <c r="G1031" s="8">
        <v>3.21</v>
      </c>
      <c r="H1031" s="7">
        <f t="shared" si="84"/>
        <v>25</v>
      </c>
      <c r="I1031" s="8">
        <f>Tabla3[[#This Row],[Tiempo subida (seg)]]/60</f>
        <v>0.41666666666666669</v>
      </c>
    </row>
    <row r="1032" spans="1:9" x14ac:dyDescent="0.3">
      <c r="A1032" s="24">
        <v>1030</v>
      </c>
      <c r="B1032" s="26">
        <f t="shared" si="80"/>
        <v>0.34026747685185171</v>
      </c>
      <c r="C1032">
        <v>1.73</v>
      </c>
      <c r="D1032" s="3">
        <f t="shared" si="81"/>
        <v>2.8833333333333332E-2</v>
      </c>
      <c r="E1032" s="2">
        <f t="shared" si="83"/>
        <v>0.34057869212963021</v>
      </c>
      <c r="F1032" s="2">
        <f t="shared" si="82"/>
        <v>3.1121527777849822E-4</v>
      </c>
      <c r="G1032" s="8">
        <v>3.45</v>
      </c>
      <c r="H1032" s="7">
        <f t="shared" si="84"/>
        <v>27</v>
      </c>
      <c r="I1032" s="8">
        <f>Tabla3[[#This Row],[Tiempo subida (seg)]]/60</f>
        <v>0.45</v>
      </c>
    </row>
    <row r="1033" spans="1:9" x14ac:dyDescent="0.3">
      <c r="A1033" s="24">
        <v>1031</v>
      </c>
      <c r="B1033" s="26">
        <f t="shared" si="80"/>
        <v>0.34030104166666653</v>
      </c>
      <c r="C1033">
        <v>2.9</v>
      </c>
      <c r="D1033" s="3">
        <f t="shared" si="81"/>
        <v>4.8333333333333332E-2</v>
      </c>
      <c r="E1033" s="2">
        <f t="shared" si="83"/>
        <v>0.34061329861111167</v>
      </c>
      <c r="F1033" s="2">
        <f t="shared" si="82"/>
        <v>3.1225694444514396E-4</v>
      </c>
      <c r="G1033" s="8">
        <v>2.99</v>
      </c>
      <c r="H1033" s="7">
        <f t="shared" si="84"/>
        <v>27</v>
      </c>
      <c r="I1033" s="8">
        <f>Tabla3[[#This Row],[Tiempo subida (seg)]]/60</f>
        <v>0.45</v>
      </c>
    </row>
    <row r="1034" spans="1:9" x14ac:dyDescent="0.3">
      <c r="A1034" s="24">
        <v>1032</v>
      </c>
      <c r="B1034" s="26">
        <f t="shared" si="80"/>
        <v>0.34044085648148131</v>
      </c>
      <c r="C1034">
        <v>12.08</v>
      </c>
      <c r="D1034" s="3">
        <f t="shared" si="81"/>
        <v>0.20133333333333334</v>
      </c>
      <c r="E1034" s="2">
        <f t="shared" si="83"/>
        <v>0.34064790509259313</v>
      </c>
      <c r="F1034" s="2">
        <f t="shared" si="82"/>
        <v>2.0704861111181527E-4</v>
      </c>
      <c r="G1034" s="8">
        <v>2.99</v>
      </c>
      <c r="H1034" s="7">
        <f t="shared" si="84"/>
        <v>18</v>
      </c>
      <c r="I1034" s="8">
        <f>Tabla3[[#This Row],[Tiempo subida (seg)]]/60</f>
        <v>0.3</v>
      </c>
    </row>
    <row r="1035" spans="1:9" x14ac:dyDescent="0.3">
      <c r="A1035" s="24">
        <v>1033</v>
      </c>
      <c r="B1035" s="26">
        <f t="shared" si="80"/>
        <v>0.34044525462962943</v>
      </c>
      <c r="C1035">
        <v>0.38</v>
      </c>
      <c r="D1035" s="3">
        <f t="shared" si="81"/>
        <v>6.3333333333333332E-3</v>
      </c>
      <c r="E1035" s="2">
        <f t="shared" si="83"/>
        <v>0.34066086805555607</v>
      </c>
      <c r="F1035" s="2">
        <f t="shared" si="82"/>
        <v>2.1561342592663069E-4</v>
      </c>
      <c r="G1035" s="8">
        <v>1.1200000000000001</v>
      </c>
      <c r="H1035" s="7">
        <f t="shared" si="84"/>
        <v>19</v>
      </c>
      <c r="I1035" s="8">
        <f>Tabla3[[#This Row],[Tiempo subida (seg)]]/60</f>
        <v>0.31666666666666665</v>
      </c>
    </row>
    <row r="1036" spans="1:9" x14ac:dyDescent="0.3">
      <c r="A1036" s="24">
        <v>1034</v>
      </c>
      <c r="B1036" s="26">
        <f t="shared" si="80"/>
        <v>0.34063009259259242</v>
      </c>
      <c r="C1036">
        <v>15.97</v>
      </c>
      <c r="D1036" s="3">
        <f t="shared" si="81"/>
        <v>0.26616666666666666</v>
      </c>
      <c r="E1036" s="2">
        <f t="shared" si="83"/>
        <v>0.34068714120370419</v>
      </c>
      <c r="F1036" s="2">
        <f t="shared" si="82"/>
        <v>5.7048611111776282E-5</v>
      </c>
      <c r="G1036" s="8">
        <v>2.27</v>
      </c>
      <c r="H1036" s="7">
        <f t="shared" si="84"/>
        <v>5</v>
      </c>
      <c r="I1036" s="8">
        <f>Tabla3[[#This Row],[Tiempo subida (seg)]]/60</f>
        <v>8.3333333333333329E-2</v>
      </c>
    </row>
    <row r="1037" spans="1:9" x14ac:dyDescent="0.3">
      <c r="A1037" s="24">
        <v>1035</v>
      </c>
      <c r="B1037" s="26">
        <f t="shared" si="80"/>
        <v>0.34064143518518503</v>
      </c>
      <c r="C1037">
        <v>0.98</v>
      </c>
      <c r="D1037" s="3">
        <f t="shared" si="81"/>
        <v>1.6333333333333332E-2</v>
      </c>
      <c r="E1037" s="2">
        <f t="shared" si="83"/>
        <v>0.34077394675925976</v>
      </c>
      <c r="F1037" s="2">
        <f t="shared" si="82"/>
        <v>1.3251157407473402E-4</v>
      </c>
      <c r="G1037" s="8">
        <v>7.5</v>
      </c>
      <c r="H1037" s="7">
        <f t="shared" si="84"/>
        <v>11</v>
      </c>
      <c r="I1037" s="8">
        <f>Tabla3[[#This Row],[Tiempo subida (seg)]]/60</f>
        <v>0.18333333333333332</v>
      </c>
    </row>
    <row r="1038" spans="1:9" x14ac:dyDescent="0.3">
      <c r="A1038" s="24">
        <v>1036</v>
      </c>
      <c r="B1038" s="26">
        <f t="shared" ref="B1038:B1101" si="85">B1037+C1038/86400</f>
        <v>0.34065312499999983</v>
      </c>
      <c r="C1038">
        <v>1.01</v>
      </c>
      <c r="D1038" s="3">
        <f t="shared" ref="D1038:D1101" si="86">C1038/60</f>
        <v>1.6833333333333332E-2</v>
      </c>
      <c r="E1038" s="2">
        <f t="shared" si="83"/>
        <v>0.34079072916666719</v>
      </c>
      <c r="F1038" s="2">
        <f t="shared" si="82"/>
        <v>1.3760416666735997E-4</v>
      </c>
      <c r="G1038" s="8">
        <v>1.45</v>
      </c>
      <c r="H1038" s="7">
        <f t="shared" si="84"/>
        <v>12</v>
      </c>
      <c r="I1038" s="8">
        <f>Tabla3[[#This Row],[Tiempo subida (seg)]]/60</f>
        <v>0.2</v>
      </c>
    </row>
    <row r="1039" spans="1:9" x14ac:dyDescent="0.3">
      <c r="A1039" s="24">
        <v>1037</v>
      </c>
      <c r="B1039" s="26">
        <f t="shared" si="85"/>
        <v>0.34071018518518503</v>
      </c>
      <c r="C1039">
        <v>4.93</v>
      </c>
      <c r="D1039" s="3">
        <f t="shared" si="86"/>
        <v>8.2166666666666666E-2</v>
      </c>
      <c r="E1039" s="2">
        <f t="shared" si="83"/>
        <v>0.34081596064814867</v>
      </c>
      <c r="F1039" s="2">
        <f t="shared" si="82"/>
        <v>1.0577546296364204E-4</v>
      </c>
      <c r="G1039" s="8">
        <v>2.1800000000000002</v>
      </c>
      <c r="H1039" s="7">
        <f t="shared" si="84"/>
        <v>9</v>
      </c>
      <c r="I1039" s="8">
        <f>Tabla3[[#This Row],[Tiempo subida (seg)]]/60</f>
        <v>0.15</v>
      </c>
    </row>
    <row r="1040" spans="1:9" x14ac:dyDescent="0.3">
      <c r="A1040" s="24">
        <v>1038</v>
      </c>
      <c r="B1040" s="26">
        <f t="shared" si="85"/>
        <v>0.34079814814814802</v>
      </c>
      <c r="C1040">
        <v>7.6</v>
      </c>
      <c r="D1040" s="3">
        <f t="shared" si="86"/>
        <v>0.12666666666666665</v>
      </c>
      <c r="E1040" s="2">
        <f t="shared" si="83"/>
        <v>0.34088633101851906</v>
      </c>
      <c r="F1040" s="2">
        <f t="shared" si="82"/>
        <v>8.8182870371045219E-5</v>
      </c>
      <c r="G1040" s="8">
        <v>6.08</v>
      </c>
      <c r="H1040" s="7">
        <f t="shared" si="84"/>
        <v>8</v>
      </c>
      <c r="I1040" s="8">
        <f>Tabla3[[#This Row],[Tiempo subida (seg)]]/60</f>
        <v>0.13333333333333333</v>
      </c>
    </row>
    <row r="1041" spans="1:10" x14ac:dyDescent="0.3">
      <c r="A1041" s="24">
        <v>1039</v>
      </c>
      <c r="B1041" s="26">
        <f t="shared" si="85"/>
        <v>0.34081203703703689</v>
      </c>
      <c r="C1041">
        <v>1.2</v>
      </c>
      <c r="D1041" s="3">
        <f t="shared" si="86"/>
        <v>0.02</v>
      </c>
      <c r="E1041" s="2">
        <f t="shared" si="83"/>
        <v>0.34099396990740793</v>
      </c>
      <c r="F1041" s="2">
        <f t="shared" si="82"/>
        <v>1.8193287037104877E-4</v>
      </c>
      <c r="G1041" s="8">
        <v>9.3000000000000007</v>
      </c>
      <c r="H1041" s="7">
        <f t="shared" si="84"/>
        <v>16</v>
      </c>
      <c r="I1041" s="8">
        <f>Tabla3[[#This Row],[Tiempo subida (seg)]]/60</f>
        <v>0.26666666666666666</v>
      </c>
    </row>
    <row r="1042" spans="1:10" x14ac:dyDescent="0.3">
      <c r="A1042" s="24">
        <v>1040</v>
      </c>
      <c r="B1042" s="26">
        <f t="shared" si="85"/>
        <v>0.34083784722222205</v>
      </c>
      <c r="C1042">
        <v>2.23</v>
      </c>
      <c r="D1042" s="3">
        <f t="shared" si="86"/>
        <v>3.7166666666666667E-2</v>
      </c>
      <c r="E1042" s="15">
        <f t="shared" si="83"/>
        <v>0.34100959490740795</v>
      </c>
      <c r="F1042" s="15">
        <f t="shared" si="82"/>
        <v>1.7174768518590788E-4</v>
      </c>
      <c r="G1042" s="18">
        <v>1.35</v>
      </c>
      <c r="H1042" s="16">
        <f t="shared" si="84"/>
        <v>15</v>
      </c>
      <c r="I1042" s="18">
        <f>Tabla3[[#This Row],[Tiempo subida (seg)]]/60</f>
        <v>0.25</v>
      </c>
      <c r="J1042">
        <v>18</v>
      </c>
    </row>
    <row r="1043" spans="1:10" x14ac:dyDescent="0.3">
      <c r="A1043" s="24">
        <v>1041</v>
      </c>
      <c r="B1043" s="26">
        <f t="shared" si="85"/>
        <v>0.34091423611111094</v>
      </c>
      <c r="C1043">
        <v>6.6</v>
      </c>
      <c r="D1043" s="3">
        <f t="shared" si="86"/>
        <v>0.11</v>
      </c>
      <c r="E1043" s="4">
        <f t="shared" si="83"/>
        <v>0.3425909606481487</v>
      </c>
      <c r="F1043" s="4">
        <f t="shared" si="82"/>
        <v>1.6767245370377659E-3</v>
      </c>
      <c r="G1043" s="6">
        <f>60*2+16.63</f>
        <v>136.63</v>
      </c>
      <c r="H1043" s="9">
        <f t="shared" si="84"/>
        <v>145</v>
      </c>
      <c r="I1043" s="17">
        <f>Tabla3[[#This Row],[Tiempo subida (seg)]]/60</f>
        <v>2.4166666666666665</v>
      </c>
    </row>
    <row r="1044" spans="1:10" x14ac:dyDescent="0.3">
      <c r="A1044" s="24">
        <v>1042</v>
      </c>
      <c r="B1044" s="26">
        <f t="shared" si="85"/>
        <v>0.34101307870370351</v>
      </c>
      <c r="C1044">
        <v>8.5399999999999991</v>
      </c>
      <c r="D1044" s="3">
        <f t="shared" si="86"/>
        <v>0.14233333333333331</v>
      </c>
      <c r="E1044" s="2">
        <f t="shared" si="83"/>
        <v>0.34261028935185239</v>
      </c>
      <c r="F1044" s="2">
        <f t="shared" si="82"/>
        <v>1.5972106481488835E-3</v>
      </c>
      <c r="G1044" s="8">
        <v>1.67</v>
      </c>
      <c r="H1044" s="7">
        <f t="shared" si="84"/>
        <v>138</v>
      </c>
      <c r="I1044" s="8">
        <f>Tabla3[[#This Row],[Tiempo subida (seg)]]/60</f>
        <v>2.2999999999999998</v>
      </c>
    </row>
    <row r="1045" spans="1:10" x14ac:dyDescent="0.3">
      <c r="A1045" s="24">
        <v>1043</v>
      </c>
      <c r="B1045" s="26">
        <f t="shared" si="85"/>
        <v>0.34102812499999979</v>
      </c>
      <c r="C1045">
        <v>1.3</v>
      </c>
      <c r="D1045" s="3">
        <f t="shared" si="86"/>
        <v>2.1666666666666667E-2</v>
      </c>
      <c r="E1045" s="2">
        <f t="shared" si="83"/>
        <v>0.34263065972222279</v>
      </c>
      <c r="F1045" s="2">
        <f t="shared" si="82"/>
        <v>1.6025347222229924E-3</v>
      </c>
      <c r="G1045" s="8">
        <v>1.76</v>
      </c>
      <c r="H1045" s="7">
        <f t="shared" si="84"/>
        <v>138</v>
      </c>
      <c r="I1045" s="8">
        <f>Tabla3[[#This Row],[Tiempo subida (seg)]]/60</f>
        <v>2.2999999999999998</v>
      </c>
    </row>
    <row r="1046" spans="1:10" x14ac:dyDescent="0.3">
      <c r="A1046" s="24">
        <v>1044</v>
      </c>
      <c r="B1046" s="26">
        <f t="shared" si="85"/>
        <v>0.34134467592592571</v>
      </c>
      <c r="C1046">
        <v>27.35</v>
      </c>
      <c r="D1046" s="3">
        <f t="shared" si="86"/>
        <v>0.45583333333333337</v>
      </c>
      <c r="E1046" s="2">
        <f t="shared" si="83"/>
        <v>0.34265334490740795</v>
      </c>
      <c r="F1046" s="2">
        <f t="shared" si="82"/>
        <v>1.3086689814822416E-3</v>
      </c>
      <c r="G1046" s="8">
        <v>1.96</v>
      </c>
      <c r="H1046" s="7">
        <f t="shared" si="84"/>
        <v>113</v>
      </c>
      <c r="I1046" s="8">
        <f>Tabla3[[#This Row],[Tiempo subida (seg)]]/60</f>
        <v>1.8833333333333333</v>
      </c>
    </row>
    <row r="1047" spans="1:10" x14ac:dyDescent="0.3">
      <c r="A1047" s="24">
        <v>1045</v>
      </c>
      <c r="B1047" s="26">
        <f t="shared" si="85"/>
        <v>0.34145648148148128</v>
      </c>
      <c r="C1047">
        <v>9.66</v>
      </c>
      <c r="D1047" s="3">
        <f t="shared" si="86"/>
        <v>0.161</v>
      </c>
      <c r="E1047" s="2">
        <f t="shared" si="83"/>
        <v>0.34268112268518575</v>
      </c>
      <c r="F1047" s="2">
        <f t="shared" si="82"/>
        <v>1.2246412037044685E-3</v>
      </c>
      <c r="G1047" s="8">
        <v>2.4</v>
      </c>
      <c r="H1047" s="7">
        <f t="shared" si="84"/>
        <v>106</v>
      </c>
      <c r="I1047" s="8">
        <f>Tabla3[[#This Row],[Tiempo subida (seg)]]/60</f>
        <v>1.7666666666666666</v>
      </c>
    </row>
    <row r="1048" spans="1:10" x14ac:dyDescent="0.3">
      <c r="A1048" s="24">
        <v>1046</v>
      </c>
      <c r="B1048" s="26">
        <f t="shared" si="85"/>
        <v>0.34146724537037015</v>
      </c>
      <c r="C1048">
        <v>0.93</v>
      </c>
      <c r="D1048" s="3">
        <f t="shared" si="86"/>
        <v>1.5500000000000002E-2</v>
      </c>
      <c r="E1048" s="2">
        <f t="shared" si="83"/>
        <v>0.34270484953703761</v>
      </c>
      <c r="F1048" s="2">
        <f t="shared" si="82"/>
        <v>1.2376041666674609E-3</v>
      </c>
      <c r="G1048" s="8">
        <v>2.0499999999999998</v>
      </c>
      <c r="H1048" s="7">
        <f t="shared" si="84"/>
        <v>107</v>
      </c>
      <c r="I1048" s="8">
        <f>Tabla3[[#This Row],[Tiempo subida (seg)]]/60</f>
        <v>1.7833333333333334</v>
      </c>
    </row>
    <row r="1049" spans="1:10" x14ac:dyDescent="0.3">
      <c r="A1049" s="24">
        <v>1047</v>
      </c>
      <c r="B1049" s="26">
        <f t="shared" si="85"/>
        <v>0.34171226851851833</v>
      </c>
      <c r="C1049">
        <v>21.17</v>
      </c>
      <c r="D1049" s="3">
        <f t="shared" si="86"/>
        <v>0.35283333333333339</v>
      </c>
      <c r="E1049" s="2">
        <f t="shared" si="83"/>
        <v>0.34273054398148206</v>
      </c>
      <c r="F1049" s="2">
        <f t="shared" si="82"/>
        <v>1.0182754629637358E-3</v>
      </c>
      <c r="G1049" s="8">
        <v>2.2200000000000002</v>
      </c>
      <c r="H1049" s="7">
        <f t="shared" si="84"/>
        <v>88</v>
      </c>
      <c r="I1049" s="8">
        <f>Tabla3[[#This Row],[Tiempo subida (seg)]]/60</f>
        <v>1.4666666666666666</v>
      </c>
    </row>
    <row r="1050" spans="1:10" x14ac:dyDescent="0.3">
      <c r="A1050" s="24">
        <v>1048</v>
      </c>
      <c r="B1050" s="26">
        <f t="shared" si="85"/>
        <v>0.34183101851851833</v>
      </c>
      <c r="C1050">
        <v>10.26</v>
      </c>
      <c r="D1050" s="3">
        <f t="shared" si="86"/>
        <v>0.17099999999999999</v>
      </c>
      <c r="E1050" s="2">
        <f t="shared" si="83"/>
        <v>0.34275519675925986</v>
      </c>
      <c r="F1050" s="2">
        <f t="shared" si="82"/>
        <v>9.2417824074153554E-4</v>
      </c>
      <c r="G1050" s="8">
        <v>2.13</v>
      </c>
      <c r="H1050" s="7">
        <f t="shared" si="84"/>
        <v>80</v>
      </c>
      <c r="I1050" s="8">
        <f>Tabla3[[#This Row],[Tiempo subida (seg)]]/60</f>
        <v>1.3333333333333333</v>
      </c>
    </row>
    <row r="1051" spans="1:10" x14ac:dyDescent="0.3">
      <c r="A1051" s="24">
        <v>1049</v>
      </c>
      <c r="B1051" s="26">
        <f t="shared" si="85"/>
        <v>0.34185416666666646</v>
      </c>
      <c r="C1051">
        <v>2</v>
      </c>
      <c r="D1051" s="3">
        <f t="shared" si="86"/>
        <v>3.3333333333333333E-2</v>
      </c>
      <c r="E1051" s="2">
        <f t="shared" si="83"/>
        <v>0.34278413194444507</v>
      </c>
      <c r="F1051" s="2">
        <f t="shared" si="82"/>
        <v>9.2996527777861049E-4</v>
      </c>
      <c r="G1051" s="8">
        <v>2.5</v>
      </c>
      <c r="H1051" s="7">
        <f t="shared" si="84"/>
        <v>80</v>
      </c>
      <c r="I1051" s="8">
        <f>Tabla3[[#This Row],[Tiempo subida (seg)]]/60</f>
        <v>1.3333333333333333</v>
      </c>
    </row>
    <row r="1052" spans="1:10" x14ac:dyDescent="0.3">
      <c r="A1052" s="24">
        <v>1050</v>
      </c>
      <c r="B1052" s="26">
        <f t="shared" si="85"/>
        <v>0.34196377314814796</v>
      </c>
      <c r="C1052">
        <v>9.4700000000000006</v>
      </c>
      <c r="D1052" s="3">
        <f t="shared" si="86"/>
        <v>0.15783333333333335</v>
      </c>
      <c r="E1052" s="2">
        <f t="shared" si="83"/>
        <v>0.34281052083333396</v>
      </c>
      <c r="F1052" s="2">
        <f t="shared" si="82"/>
        <v>8.4674768518600008E-4</v>
      </c>
      <c r="G1052" s="8">
        <v>2.2799999999999998</v>
      </c>
      <c r="H1052" s="7">
        <f t="shared" si="84"/>
        <v>73</v>
      </c>
      <c r="I1052" s="8">
        <f>Tabla3[[#This Row],[Tiempo subida (seg)]]/60</f>
        <v>1.2166666666666666</v>
      </c>
    </row>
    <row r="1053" spans="1:10" x14ac:dyDescent="0.3">
      <c r="A1053" s="24">
        <v>1051</v>
      </c>
      <c r="B1053" s="26">
        <f t="shared" si="85"/>
        <v>0.34197418981481464</v>
      </c>
      <c r="C1053">
        <v>0.9</v>
      </c>
      <c r="D1053" s="3">
        <f t="shared" si="86"/>
        <v>1.5000000000000001E-2</v>
      </c>
      <c r="E1053" s="2">
        <f t="shared" si="83"/>
        <v>0.34283031250000062</v>
      </c>
      <c r="F1053" s="2">
        <f t="shared" si="82"/>
        <v>8.5612268518597823E-4</v>
      </c>
      <c r="G1053" s="8">
        <v>1.71</v>
      </c>
      <c r="H1053" s="7">
        <f t="shared" si="84"/>
        <v>74</v>
      </c>
      <c r="I1053" s="8">
        <f>Tabla3[[#This Row],[Tiempo subida (seg)]]/60</f>
        <v>1.2333333333333334</v>
      </c>
    </row>
    <row r="1054" spans="1:10" x14ac:dyDescent="0.3">
      <c r="A1054" s="24">
        <v>1052</v>
      </c>
      <c r="B1054" s="26">
        <f t="shared" si="85"/>
        <v>0.34264120370370355</v>
      </c>
      <c r="C1054">
        <v>57.63</v>
      </c>
      <c r="D1054" s="3">
        <f t="shared" si="86"/>
        <v>0.96050000000000002</v>
      </c>
      <c r="E1054" s="2">
        <f t="shared" si="83"/>
        <v>0.34286052083333396</v>
      </c>
      <c r="F1054" s="2">
        <f t="shared" si="82"/>
        <v>2.1931712963041416E-4</v>
      </c>
      <c r="G1054" s="8">
        <v>2.61</v>
      </c>
      <c r="H1054" s="7">
        <f t="shared" si="84"/>
        <v>19</v>
      </c>
      <c r="I1054" s="8">
        <f>Tabla3[[#This Row],[Tiempo subida (seg)]]/60</f>
        <v>0.31666666666666665</v>
      </c>
    </row>
    <row r="1055" spans="1:10" x14ac:dyDescent="0.3">
      <c r="A1055" s="24">
        <v>1053</v>
      </c>
      <c r="B1055" s="26">
        <f t="shared" si="85"/>
        <v>0.34275162037037021</v>
      </c>
      <c r="C1055">
        <v>9.5399999999999991</v>
      </c>
      <c r="D1055" s="3">
        <f t="shared" si="86"/>
        <v>0.15899999999999997</v>
      </c>
      <c r="E1055" s="2">
        <f t="shared" si="83"/>
        <v>0.34289188657407471</v>
      </c>
      <c r="F1055" s="2">
        <f t="shared" si="82"/>
        <v>1.4026620370449772E-4</v>
      </c>
      <c r="G1055" s="8">
        <v>2.71</v>
      </c>
      <c r="H1055" s="7">
        <f t="shared" si="84"/>
        <v>12</v>
      </c>
      <c r="I1055" s="8">
        <f>Tabla3[[#This Row],[Tiempo subida (seg)]]/60</f>
        <v>0.2</v>
      </c>
    </row>
    <row r="1056" spans="1:10" x14ac:dyDescent="0.3">
      <c r="A1056" s="24">
        <v>1054</v>
      </c>
      <c r="B1056" s="26">
        <f t="shared" si="85"/>
        <v>0.34287361111111098</v>
      </c>
      <c r="C1056">
        <v>10.54</v>
      </c>
      <c r="D1056" s="3">
        <f t="shared" si="86"/>
        <v>0.17566666666666667</v>
      </c>
      <c r="E1056" s="2">
        <f t="shared" si="83"/>
        <v>0.3430985995370377</v>
      </c>
      <c r="F1056" s="2">
        <f t="shared" si="82"/>
        <v>2.2498842592671986E-4</v>
      </c>
      <c r="G1056" s="8">
        <v>17.86</v>
      </c>
      <c r="H1056" s="7">
        <f t="shared" si="84"/>
        <v>19</v>
      </c>
      <c r="I1056" s="8">
        <f>Tabla3[[#This Row],[Tiempo subida (seg)]]/60</f>
        <v>0.31666666666666665</v>
      </c>
    </row>
    <row r="1057" spans="1:9" x14ac:dyDescent="0.3">
      <c r="A1057" s="24">
        <v>1055</v>
      </c>
      <c r="B1057" s="26">
        <f t="shared" si="85"/>
        <v>0.34290717592592579</v>
      </c>
      <c r="C1057">
        <v>2.9</v>
      </c>
      <c r="D1057" s="3">
        <f t="shared" si="86"/>
        <v>4.8333333333333332E-2</v>
      </c>
      <c r="E1057" s="2">
        <f t="shared" si="83"/>
        <v>0.34310612268518587</v>
      </c>
      <c r="F1057" s="2">
        <f t="shared" si="82"/>
        <v>1.9894675926007688E-4</v>
      </c>
      <c r="G1057" s="8">
        <v>0.65</v>
      </c>
      <c r="H1057" s="7">
        <f t="shared" si="84"/>
        <v>17</v>
      </c>
      <c r="I1057" s="8">
        <f>Tabla3[[#This Row],[Tiempo subida (seg)]]/60</f>
        <v>0.28333333333333333</v>
      </c>
    </row>
    <row r="1058" spans="1:9" x14ac:dyDescent="0.3">
      <c r="A1058" s="24">
        <v>1056</v>
      </c>
      <c r="B1058" s="26">
        <f t="shared" si="85"/>
        <v>0.3430655092592591</v>
      </c>
      <c r="C1058">
        <v>13.68</v>
      </c>
      <c r="D1058" s="3">
        <f t="shared" si="86"/>
        <v>0.22800000000000001</v>
      </c>
      <c r="E1058" s="2">
        <f t="shared" si="83"/>
        <v>0.34313401620370437</v>
      </c>
      <c r="F1058" s="2">
        <f t="shared" si="82"/>
        <v>6.8506944445267948E-5</v>
      </c>
      <c r="G1058" s="8">
        <v>2.41</v>
      </c>
      <c r="H1058" s="7">
        <f t="shared" si="84"/>
        <v>6</v>
      </c>
      <c r="I1058" s="8">
        <f>Tabla3[[#This Row],[Tiempo subida (seg)]]/60</f>
        <v>0.1</v>
      </c>
    </row>
    <row r="1059" spans="1:9" x14ac:dyDescent="0.3">
      <c r="A1059" s="24">
        <v>1057</v>
      </c>
      <c r="B1059" s="26">
        <f t="shared" si="85"/>
        <v>0.34308460648148131</v>
      </c>
      <c r="C1059">
        <v>1.65</v>
      </c>
      <c r="D1059" s="3">
        <f t="shared" si="86"/>
        <v>2.75E-2</v>
      </c>
      <c r="E1059" s="2">
        <f t="shared" si="83"/>
        <v>0.34317001157407473</v>
      </c>
      <c r="F1059" s="2">
        <f t="shared" si="82"/>
        <v>8.5405092593415777E-5</v>
      </c>
      <c r="G1059" s="8">
        <v>3.11</v>
      </c>
      <c r="H1059" s="7">
        <f t="shared" si="84"/>
        <v>7</v>
      </c>
      <c r="I1059" s="8">
        <f>Tabla3[[#This Row],[Tiempo subida (seg)]]/60</f>
        <v>0.11666666666666667</v>
      </c>
    </row>
    <row r="1060" spans="1:9" x14ac:dyDescent="0.3">
      <c r="A1060" s="24">
        <v>1058</v>
      </c>
      <c r="B1060" s="26">
        <f t="shared" si="85"/>
        <v>0.34310601851851835</v>
      </c>
      <c r="C1060">
        <v>1.85</v>
      </c>
      <c r="D1060" s="3">
        <f t="shared" si="86"/>
        <v>3.0833333333333334E-2</v>
      </c>
      <c r="E1060" s="2">
        <f t="shared" si="83"/>
        <v>0.34322626157407471</v>
      </c>
      <c r="F1060" s="2">
        <f t="shared" si="82"/>
        <v>1.2024305555635717E-4</v>
      </c>
      <c r="G1060" s="8">
        <v>4.8600000000000003</v>
      </c>
      <c r="H1060" s="7">
        <f t="shared" si="84"/>
        <v>10</v>
      </c>
      <c r="I1060" s="8">
        <f>Tabla3[[#This Row],[Tiempo subida (seg)]]/60</f>
        <v>0.16666666666666666</v>
      </c>
    </row>
    <row r="1061" spans="1:9" x14ac:dyDescent="0.3">
      <c r="A1061" s="24">
        <v>1059</v>
      </c>
      <c r="B1061" s="26">
        <f t="shared" si="85"/>
        <v>0.34312928240740725</v>
      </c>
      <c r="C1061">
        <v>2.0099999999999998</v>
      </c>
      <c r="D1061" s="3">
        <f t="shared" si="86"/>
        <v>3.3499999999999995E-2</v>
      </c>
      <c r="E1061" s="2">
        <f t="shared" si="83"/>
        <v>0.34324593750000065</v>
      </c>
      <c r="F1061" s="2">
        <f t="shared" si="82"/>
        <v>1.1665509259339846E-4</v>
      </c>
      <c r="G1061" s="8">
        <v>1.7</v>
      </c>
      <c r="H1061" s="7">
        <f t="shared" si="84"/>
        <v>10</v>
      </c>
      <c r="I1061" s="8">
        <f>Tabla3[[#This Row],[Tiempo subida (seg)]]/60</f>
        <v>0.16666666666666666</v>
      </c>
    </row>
    <row r="1062" spans="1:9" x14ac:dyDescent="0.3">
      <c r="A1062" s="24">
        <v>1060</v>
      </c>
      <c r="B1062" s="26">
        <f t="shared" si="85"/>
        <v>0.34315960648148131</v>
      </c>
      <c r="C1062">
        <v>2.62</v>
      </c>
      <c r="D1062" s="3">
        <f t="shared" si="86"/>
        <v>4.3666666666666666E-2</v>
      </c>
      <c r="E1062" s="2">
        <f t="shared" si="83"/>
        <v>0.34347024305555623</v>
      </c>
      <c r="F1062" s="2">
        <f t="shared" si="82"/>
        <v>3.1063657407492951E-4</v>
      </c>
      <c r="G1062" s="8">
        <v>19.38</v>
      </c>
      <c r="H1062" s="7">
        <f t="shared" si="84"/>
        <v>27</v>
      </c>
      <c r="I1062" s="8">
        <f>Tabla3[[#This Row],[Tiempo subida (seg)]]/60</f>
        <v>0.45</v>
      </c>
    </row>
    <row r="1063" spans="1:9" x14ac:dyDescent="0.3">
      <c r="A1063" s="24">
        <v>1061</v>
      </c>
      <c r="B1063" s="26">
        <f t="shared" si="85"/>
        <v>0.34318171296296279</v>
      </c>
      <c r="C1063">
        <v>1.91</v>
      </c>
      <c r="D1063" s="3">
        <f t="shared" si="86"/>
        <v>3.1833333333333332E-2</v>
      </c>
      <c r="E1063" s="2">
        <f t="shared" si="83"/>
        <v>0.34350322916666737</v>
      </c>
      <c r="F1063" s="2">
        <f t="shared" si="82"/>
        <v>3.215162037045749E-4</v>
      </c>
      <c r="G1063" s="8">
        <v>2.85</v>
      </c>
      <c r="H1063" s="7">
        <f t="shared" si="84"/>
        <v>28</v>
      </c>
      <c r="I1063" s="8">
        <f>Tabla3[[#This Row],[Tiempo subida (seg)]]/60</f>
        <v>0.46666666666666667</v>
      </c>
    </row>
    <row r="1064" spans="1:9" x14ac:dyDescent="0.3">
      <c r="A1064" s="24">
        <v>1062</v>
      </c>
      <c r="B1064" s="26">
        <f t="shared" si="85"/>
        <v>0.3432592592592591</v>
      </c>
      <c r="C1064">
        <v>6.7</v>
      </c>
      <c r="D1064" s="3">
        <f t="shared" si="86"/>
        <v>0.11166666666666666</v>
      </c>
      <c r="E1064" s="2">
        <f t="shared" si="83"/>
        <v>0.34352464120370441</v>
      </c>
      <c r="F1064" s="2">
        <f t="shared" si="82"/>
        <v>2.6538194444530872E-4</v>
      </c>
      <c r="G1064" s="8">
        <v>1.85</v>
      </c>
      <c r="H1064" s="7">
        <f t="shared" si="84"/>
        <v>23</v>
      </c>
      <c r="I1064" s="8">
        <f>Tabla3[[#This Row],[Tiempo subida (seg)]]/60</f>
        <v>0.38333333333333336</v>
      </c>
    </row>
    <row r="1065" spans="1:9" x14ac:dyDescent="0.3">
      <c r="A1065" s="24">
        <v>1063</v>
      </c>
      <c r="B1065" s="26">
        <f t="shared" si="85"/>
        <v>0.34327175925925912</v>
      </c>
      <c r="C1065">
        <v>1.08</v>
      </c>
      <c r="D1065" s="3">
        <f t="shared" si="86"/>
        <v>1.8000000000000002E-2</v>
      </c>
      <c r="E1065" s="2">
        <f t="shared" si="83"/>
        <v>0.3435439699074081</v>
      </c>
      <c r="F1065" s="2">
        <f t="shared" si="82"/>
        <v>2.7221064814897389E-4</v>
      </c>
      <c r="G1065" s="8">
        <v>1.67</v>
      </c>
      <c r="H1065" s="7">
        <f t="shared" si="84"/>
        <v>24</v>
      </c>
      <c r="I1065" s="8">
        <f>Tabla3[[#This Row],[Tiempo subida (seg)]]/60</f>
        <v>0.4</v>
      </c>
    </row>
    <row r="1066" spans="1:9" x14ac:dyDescent="0.3">
      <c r="A1066" s="24">
        <v>1064</v>
      </c>
      <c r="B1066" s="26">
        <f t="shared" si="85"/>
        <v>0.34350034722222211</v>
      </c>
      <c r="C1066">
        <v>19.75</v>
      </c>
      <c r="D1066" s="3">
        <f t="shared" si="86"/>
        <v>0.32916666666666666</v>
      </c>
      <c r="E1066" s="2">
        <f t="shared" si="83"/>
        <v>0.34359697916666737</v>
      </c>
      <c r="F1066" s="2">
        <f t="shared" si="82"/>
        <v>9.6631944445257911E-5</v>
      </c>
      <c r="G1066" s="8">
        <v>4.58</v>
      </c>
      <c r="H1066" s="7">
        <f t="shared" si="84"/>
        <v>8</v>
      </c>
      <c r="I1066" s="8">
        <f>Tabla3[[#This Row],[Tiempo subida (seg)]]/60</f>
        <v>0.13333333333333333</v>
      </c>
    </row>
    <row r="1067" spans="1:9" x14ac:dyDescent="0.3">
      <c r="A1067" s="24">
        <v>1065</v>
      </c>
      <c r="B1067" s="26">
        <f t="shared" si="85"/>
        <v>0.34353194444444435</v>
      </c>
      <c r="C1067">
        <v>2.73</v>
      </c>
      <c r="D1067" s="3">
        <f t="shared" si="86"/>
        <v>4.5499999999999999E-2</v>
      </c>
      <c r="E1067" s="2">
        <f t="shared" si="83"/>
        <v>0.34362105324074144</v>
      </c>
      <c r="F1067" s="2">
        <f t="shared" si="82"/>
        <v>8.9108796297088233E-5</v>
      </c>
      <c r="G1067" s="8">
        <v>2.08</v>
      </c>
      <c r="H1067" s="7">
        <f t="shared" si="84"/>
        <v>8</v>
      </c>
      <c r="I1067" s="8">
        <f>Tabla3[[#This Row],[Tiempo subida (seg)]]/60</f>
        <v>0.13333333333333333</v>
      </c>
    </row>
    <row r="1068" spans="1:9" x14ac:dyDescent="0.3">
      <c r="A1068" s="24">
        <v>1066</v>
      </c>
      <c r="B1068" s="26">
        <f t="shared" si="85"/>
        <v>0.34356087962962956</v>
      </c>
      <c r="C1068">
        <v>2.5</v>
      </c>
      <c r="D1068" s="3">
        <f t="shared" si="86"/>
        <v>4.1666666666666664E-2</v>
      </c>
      <c r="E1068" s="2">
        <f t="shared" si="83"/>
        <v>0.34363818287037107</v>
      </c>
      <c r="F1068" s="2">
        <f t="shared" si="82"/>
        <v>7.7303240741510848E-5</v>
      </c>
      <c r="G1068" s="8">
        <v>1.48</v>
      </c>
      <c r="H1068" s="7">
        <f t="shared" si="84"/>
        <v>7</v>
      </c>
      <c r="I1068" s="8">
        <f>Tabla3[[#This Row],[Tiempo subida (seg)]]/60</f>
        <v>0.11666666666666667</v>
      </c>
    </row>
    <row r="1069" spans="1:9" x14ac:dyDescent="0.3">
      <c r="A1069" s="24">
        <v>1067</v>
      </c>
      <c r="B1069" s="26">
        <f t="shared" si="85"/>
        <v>0.34356736111111102</v>
      </c>
      <c r="C1069">
        <v>0.56000000000000005</v>
      </c>
      <c r="D1069" s="3">
        <f t="shared" si="86"/>
        <v>9.3333333333333341E-3</v>
      </c>
      <c r="E1069" s="2">
        <f t="shared" si="83"/>
        <v>0.34366202546296365</v>
      </c>
      <c r="F1069" s="2">
        <f t="shared" si="82"/>
        <v>9.4664351852624673E-5</v>
      </c>
      <c r="G1069" s="8">
        <v>2.06</v>
      </c>
      <c r="H1069" s="7">
        <f t="shared" si="84"/>
        <v>8</v>
      </c>
      <c r="I1069" s="8">
        <f>Tabla3[[#This Row],[Tiempo subida (seg)]]/60</f>
        <v>0.13333333333333333</v>
      </c>
    </row>
    <row r="1070" spans="1:9" x14ac:dyDescent="0.3">
      <c r="A1070" s="24">
        <v>1068</v>
      </c>
      <c r="B1070" s="26">
        <f t="shared" si="85"/>
        <v>0.34363159722222214</v>
      </c>
      <c r="C1070">
        <v>5.55</v>
      </c>
      <c r="D1070" s="3">
        <f t="shared" si="86"/>
        <v>9.2499999999999999E-2</v>
      </c>
      <c r="E1070" s="2">
        <f t="shared" si="83"/>
        <v>0.34373366898148217</v>
      </c>
      <c r="F1070" s="2">
        <f t="shared" si="82"/>
        <v>1.020717592600251E-4</v>
      </c>
      <c r="G1070" s="8">
        <v>6.19</v>
      </c>
      <c r="H1070" s="7">
        <f t="shared" si="84"/>
        <v>9</v>
      </c>
      <c r="I1070" s="8">
        <f>Tabla3[[#This Row],[Tiempo subida (seg)]]/60</f>
        <v>0.15</v>
      </c>
    </row>
    <row r="1071" spans="1:9" x14ac:dyDescent="0.3">
      <c r="A1071" s="24">
        <v>1069</v>
      </c>
      <c r="B1071" s="26">
        <f t="shared" si="85"/>
        <v>0.34364930555555545</v>
      </c>
      <c r="C1071">
        <v>1.53</v>
      </c>
      <c r="D1071" s="3">
        <f t="shared" si="86"/>
        <v>2.5500000000000002E-2</v>
      </c>
      <c r="E1071" s="2">
        <f t="shared" si="83"/>
        <v>0.34375311342592663</v>
      </c>
      <c r="F1071" s="2">
        <f t="shared" si="82"/>
        <v>1.0380787037117534E-4</v>
      </c>
      <c r="G1071" s="8">
        <v>1.68</v>
      </c>
      <c r="H1071" s="7">
        <f t="shared" si="84"/>
        <v>9</v>
      </c>
      <c r="I1071" s="8">
        <f>Tabla3[[#This Row],[Tiempo subida (seg)]]/60</f>
        <v>0.15</v>
      </c>
    </row>
    <row r="1072" spans="1:9" x14ac:dyDescent="0.3">
      <c r="A1072" s="24">
        <v>1070</v>
      </c>
      <c r="B1072" s="26">
        <f t="shared" si="85"/>
        <v>0.34365567129629621</v>
      </c>
      <c r="C1072">
        <v>0.55000000000000004</v>
      </c>
      <c r="D1072" s="3">
        <f t="shared" si="86"/>
        <v>9.1666666666666667E-3</v>
      </c>
      <c r="E1072" s="2">
        <f t="shared" si="83"/>
        <v>0.34378332175925996</v>
      </c>
      <c r="F1072" s="2">
        <f t="shared" si="82"/>
        <v>1.2765046296375759E-4</v>
      </c>
      <c r="G1072" s="8">
        <v>2.61</v>
      </c>
      <c r="H1072" s="7">
        <f t="shared" si="84"/>
        <v>11</v>
      </c>
      <c r="I1072" s="8">
        <f>Tabla3[[#This Row],[Tiempo subida (seg)]]/60</f>
        <v>0.18333333333333332</v>
      </c>
    </row>
    <row r="1073" spans="1:10" x14ac:dyDescent="0.3">
      <c r="A1073" s="24">
        <v>1071</v>
      </c>
      <c r="B1073" s="26">
        <f t="shared" si="85"/>
        <v>0.34368460648148141</v>
      </c>
      <c r="C1073">
        <v>2.5</v>
      </c>
      <c r="D1073" s="3">
        <f t="shared" si="86"/>
        <v>4.1666666666666664E-2</v>
      </c>
      <c r="E1073" s="15">
        <f t="shared" si="83"/>
        <v>0.34380114583333404</v>
      </c>
      <c r="F1073" s="15">
        <f t="shared" si="82"/>
        <v>1.165393518526292E-4</v>
      </c>
      <c r="G1073" s="18">
        <v>1.54</v>
      </c>
      <c r="H1073" s="16">
        <f t="shared" si="84"/>
        <v>10</v>
      </c>
      <c r="I1073" s="18">
        <f>Tabla3[[#This Row],[Tiempo subida (seg)]]/60</f>
        <v>0.16666666666666666</v>
      </c>
      <c r="J1073">
        <v>19</v>
      </c>
    </row>
    <row r="1074" spans="1:10" x14ac:dyDescent="0.3">
      <c r="A1074" s="24">
        <v>1072</v>
      </c>
      <c r="B1074" s="26">
        <f t="shared" si="85"/>
        <v>0.3437641203703703</v>
      </c>
      <c r="C1074">
        <v>6.87</v>
      </c>
      <c r="D1074" s="3">
        <f t="shared" si="86"/>
        <v>0.1145</v>
      </c>
      <c r="E1074" s="4">
        <f t="shared" si="83"/>
        <v>0.34646677083333405</v>
      </c>
      <c r="F1074" s="4">
        <f t="shared" si="82"/>
        <v>2.7026504629637516E-3</v>
      </c>
      <c r="G1074" s="6">
        <f>3*60+50.31</f>
        <v>230.31</v>
      </c>
      <c r="H1074" s="9">
        <f t="shared" si="84"/>
        <v>234</v>
      </c>
      <c r="I1074" s="17">
        <f>Tabla3[[#This Row],[Tiempo subida (seg)]]/60</f>
        <v>3.9</v>
      </c>
    </row>
    <row r="1075" spans="1:10" x14ac:dyDescent="0.3">
      <c r="A1075" s="24">
        <v>1073</v>
      </c>
      <c r="B1075" s="26">
        <f t="shared" si="85"/>
        <v>0.34378182870370361</v>
      </c>
      <c r="C1075">
        <v>1.53</v>
      </c>
      <c r="D1075" s="3">
        <f t="shared" si="86"/>
        <v>2.5500000000000002E-2</v>
      </c>
      <c r="E1075" s="2">
        <f t="shared" si="83"/>
        <v>0.34648019675925995</v>
      </c>
      <c r="F1075" s="2">
        <f t="shared" si="82"/>
        <v>2.6983680555563438E-3</v>
      </c>
      <c r="G1075" s="8">
        <v>1.1599999999999999</v>
      </c>
      <c r="H1075" s="7">
        <f t="shared" si="84"/>
        <v>233</v>
      </c>
      <c r="I1075" s="8">
        <f>Tabla3[[#This Row],[Tiempo subida (seg)]]/60</f>
        <v>3.8833333333333333</v>
      </c>
    </row>
    <row r="1076" spans="1:10" x14ac:dyDescent="0.3">
      <c r="A1076" s="24">
        <v>1074</v>
      </c>
      <c r="B1076" s="26">
        <f t="shared" si="85"/>
        <v>0.34381516203703694</v>
      </c>
      <c r="C1076">
        <v>2.88</v>
      </c>
      <c r="D1076" s="3">
        <f t="shared" si="86"/>
        <v>4.8000000000000001E-2</v>
      </c>
      <c r="E1076" s="2">
        <f t="shared" si="83"/>
        <v>0.34649987268518589</v>
      </c>
      <c r="F1076" s="2">
        <f t="shared" si="82"/>
        <v>2.684710648148958E-3</v>
      </c>
      <c r="G1076" s="8">
        <v>1.7</v>
      </c>
      <c r="H1076" s="7">
        <f t="shared" si="84"/>
        <v>232</v>
      </c>
      <c r="I1076" s="8">
        <f>Tabla3[[#This Row],[Tiempo subida (seg)]]/60</f>
        <v>3.8666666666666667</v>
      </c>
    </row>
    <row r="1077" spans="1:10" x14ac:dyDescent="0.3">
      <c r="A1077" s="24">
        <v>1075</v>
      </c>
      <c r="B1077" s="26">
        <f t="shared" si="85"/>
        <v>0.34382916666666657</v>
      </c>
      <c r="C1077">
        <v>1.21</v>
      </c>
      <c r="D1077" s="3">
        <f t="shared" si="86"/>
        <v>2.0166666666666666E-2</v>
      </c>
      <c r="E1077" s="2">
        <f t="shared" si="83"/>
        <v>0.34654211805555629</v>
      </c>
      <c r="F1077" s="2">
        <f t="shared" si="82"/>
        <v>2.7129513888897172E-3</v>
      </c>
      <c r="G1077" s="8">
        <v>3.65</v>
      </c>
      <c r="H1077" s="7">
        <f t="shared" si="84"/>
        <v>234</v>
      </c>
      <c r="I1077" s="8">
        <f>Tabla3[[#This Row],[Tiempo subida (seg)]]/60</f>
        <v>3.9</v>
      </c>
    </row>
    <row r="1078" spans="1:10" x14ac:dyDescent="0.3">
      <c r="A1078" s="24">
        <v>1076</v>
      </c>
      <c r="B1078" s="26">
        <f t="shared" si="85"/>
        <v>0.34444930555555547</v>
      </c>
      <c r="C1078">
        <v>53.58</v>
      </c>
      <c r="D1078" s="3">
        <f t="shared" si="86"/>
        <v>0.89300000000000002</v>
      </c>
      <c r="E1078" s="2">
        <f t="shared" si="83"/>
        <v>0.34656596064814887</v>
      </c>
      <c r="F1078" s="2">
        <f t="shared" si="82"/>
        <v>2.1166550925934002E-3</v>
      </c>
      <c r="G1078" s="8">
        <v>2.06</v>
      </c>
      <c r="H1078" s="7">
        <f t="shared" si="84"/>
        <v>183</v>
      </c>
      <c r="I1078" s="8">
        <f>Tabla3[[#This Row],[Tiempo subida (seg)]]/60</f>
        <v>3.05</v>
      </c>
    </row>
    <row r="1079" spans="1:10" x14ac:dyDescent="0.3">
      <c r="A1079" s="24">
        <v>1077</v>
      </c>
      <c r="B1079" s="26">
        <f t="shared" si="85"/>
        <v>0.34446122685185177</v>
      </c>
      <c r="C1079">
        <v>1.03</v>
      </c>
      <c r="D1079" s="3">
        <f t="shared" si="86"/>
        <v>1.7166666666666667E-2</v>
      </c>
      <c r="E1079" s="2">
        <f t="shared" si="83"/>
        <v>0.34661167824074146</v>
      </c>
      <c r="F1079" s="2">
        <f t="shared" si="82"/>
        <v>2.1504513888896959E-3</v>
      </c>
      <c r="G1079" s="8">
        <v>3.95</v>
      </c>
      <c r="H1079" s="7">
        <f t="shared" si="84"/>
        <v>186</v>
      </c>
      <c r="I1079" s="8">
        <f>Tabla3[[#This Row],[Tiempo subida (seg)]]/60</f>
        <v>3.1</v>
      </c>
    </row>
    <row r="1080" spans="1:10" x14ac:dyDescent="0.3">
      <c r="A1080" s="24">
        <v>1078</v>
      </c>
      <c r="B1080" s="26">
        <f t="shared" si="85"/>
        <v>0.34450925925925918</v>
      </c>
      <c r="C1080">
        <v>4.1500000000000004</v>
      </c>
      <c r="D1080" s="3">
        <f t="shared" si="86"/>
        <v>6.9166666666666668E-2</v>
      </c>
      <c r="E1080" s="2">
        <f t="shared" si="83"/>
        <v>0.34663042824074147</v>
      </c>
      <c r="F1080" s="2">
        <f t="shared" si="82"/>
        <v>2.1211689814822909E-3</v>
      </c>
      <c r="G1080" s="8">
        <v>1.62</v>
      </c>
      <c r="H1080" s="7">
        <f t="shared" si="84"/>
        <v>183</v>
      </c>
      <c r="I1080" s="8">
        <f>Tabla3[[#This Row],[Tiempo subida (seg)]]/60</f>
        <v>3.05</v>
      </c>
    </row>
    <row r="1081" spans="1:10" x14ac:dyDescent="0.3">
      <c r="A1081" s="24">
        <v>1079</v>
      </c>
      <c r="B1081" s="26">
        <f t="shared" si="85"/>
        <v>0.34459918981481474</v>
      </c>
      <c r="C1081">
        <v>7.77</v>
      </c>
      <c r="D1081" s="3">
        <f t="shared" si="86"/>
        <v>0.1295</v>
      </c>
      <c r="E1081" s="2">
        <f t="shared" si="83"/>
        <v>0.34665218750000071</v>
      </c>
      <c r="F1081" s="2">
        <f t="shared" si="82"/>
        <v>2.0529976851859644E-3</v>
      </c>
      <c r="G1081" s="8">
        <v>1.88</v>
      </c>
      <c r="H1081" s="7">
        <f t="shared" si="84"/>
        <v>177</v>
      </c>
      <c r="I1081" s="8">
        <f>Tabla3[[#This Row],[Tiempo subida (seg)]]/60</f>
        <v>2.95</v>
      </c>
    </row>
    <row r="1082" spans="1:10" x14ac:dyDescent="0.3">
      <c r="A1082" s="24">
        <v>1080</v>
      </c>
      <c r="B1082" s="26">
        <f t="shared" si="85"/>
        <v>0.34509953703703694</v>
      </c>
      <c r="C1082">
        <v>43.23</v>
      </c>
      <c r="D1082" s="3">
        <f t="shared" si="86"/>
        <v>0.72049999999999992</v>
      </c>
      <c r="E1082" s="2">
        <f t="shared" si="83"/>
        <v>0.34667660879629703</v>
      </c>
      <c r="F1082" s="2">
        <f t="shared" si="82"/>
        <v>1.5770717592600847E-3</v>
      </c>
      <c r="G1082" s="8">
        <v>2.11</v>
      </c>
      <c r="H1082" s="7">
        <f t="shared" si="84"/>
        <v>136</v>
      </c>
      <c r="I1082" s="8">
        <f>Tabla3[[#This Row],[Tiempo subida (seg)]]/60</f>
        <v>2.2666666666666666</v>
      </c>
    </row>
    <row r="1083" spans="1:10" x14ac:dyDescent="0.3">
      <c r="A1083" s="24">
        <v>1081</v>
      </c>
      <c r="B1083" s="26">
        <f t="shared" si="85"/>
        <v>0.34542881944444437</v>
      </c>
      <c r="C1083">
        <v>28.45</v>
      </c>
      <c r="D1083" s="3">
        <f t="shared" si="86"/>
        <v>0.47416666666666668</v>
      </c>
      <c r="E1083" s="2">
        <f t="shared" si="83"/>
        <v>0.34670832175925997</v>
      </c>
      <c r="F1083" s="2">
        <f t="shared" si="82"/>
        <v>1.2795023148156059E-3</v>
      </c>
      <c r="G1083" s="8">
        <v>2.74</v>
      </c>
      <c r="H1083" s="7">
        <f t="shared" si="84"/>
        <v>111</v>
      </c>
      <c r="I1083" s="8">
        <f>Tabla3[[#This Row],[Tiempo subida (seg)]]/60</f>
        <v>1.85</v>
      </c>
    </row>
    <row r="1084" spans="1:10" x14ac:dyDescent="0.3">
      <c r="A1084" s="24">
        <v>1082</v>
      </c>
      <c r="B1084" s="26">
        <f t="shared" si="85"/>
        <v>0.34578263888888883</v>
      </c>
      <c r="C1084">
        <v>30.57</v>
      </c>
      <c r="D1084" s="3">
        <f t="shared" si="86"/>
        <v>0.50949999999999995</v>
      </c>
      <c r="E1084" s="2">
        <f t="shared" si="83"/>
        <v>0.34673586805555628</v>
      </c>
      <c r="F1084" s="2">
        <f t="shared" si="82"/>
        <v>9.5322916666745749E-4</v>
      </c>
      <c r="G1084" s="8">
        <v>2.38</v>
      </c>
      <c r="H1084" s="7">
        <f t="shared" si="84"/>
        <v>82</v>
      </c>
      <c r="I1084" s="8">
        <f>Tabla3[[#This Row],[Tiempo subida (seg)]]/60</f>
        <v>1.3666666666666667</v>
      </c>
    </row>
    <row r="1085" spans="1:10" x14ac:dyDescent="0.3">
      <c r="A1085" s="24">
        <v>1083</v>
      </c>
      <c r="B1085" s="26">
        <f t="shared" si="85"/>
        <v>0.34607291666666662</v>
      </c>
      <c r="C1085">
        <v>25.08</v>
      </c>
      <c r="D1085" s="3">
        <f t="shared" si="86"/>
        <v>0.41799999999999998</v>
      </c>
      <c r="E1085" s="2">
        <f t="shared" si="83"/>
        <v>0.34676410879629704</v>
      </c>
      <c r="F1085" s="2">
        <f t="shared" si="82"/>
        <v>6.9119212963042465E-4</v>
      </c>
      <c r="G1085" s="8">
        <v>2.44</v>
      </c>
      <c r="H1085" s="7">
        <f t="shared" si="84"/>
        <v>60</v>
      </c>
      <c r="I1085" s="8">
        <f>Tabla3[[#This Row],[Tiempo subida (seg)]]/60</f>
        <v>1</v>
      </c>
    </row>
    <row r="1086" spans="1:10" x14ac:dyDescent="0.3">
      <c r="A1086" s="24">
        <v>1084</v>
      </c>
      <c r="B1086" s="26">
        <f t="shared" si="85"/>
        <v>0.34619374999999997</v>
      </c>
      <c r="C1086">
        <v>10.44</v>
      </c>
      <c r="D1086" s="3">
        <f t="shared" si="86"/>
        <v>0.17399999999999999</v>
      </c>
      <c r="E1086" s="2">
        <f t="shared" si="83"/>
        <v>0.34679292824074148</v>
      </c>
      <c r="F1086" s="2">
        <f t="shared" si="82"/>
        <v>5.9917824074151582E-4</v>
      </c>
      <c r="G1086" s="8">
        <v>2.4900000000000002</v>
      </c>
      <c r="H1086" s="7">
        <f t="shared" si="84"/>
        <v>52</v>
      </c>
      <c r="I1086" s="8">
        <f>Tabla3[[#This Row],[Tiempo subida (seg)]]/60</f>
        <v>0.8666666666666667</v>
      </c>
    </row>
    <row r="1087" spans="1:10" x14ac:dyDescent="0.3">
      <c r="A1087" s="24">
        <v>1085</v>
      </c>
      <c r="B1087" s="26">
        <f t="shared" si="85"/>
        <v>0.3462105324074074</v>
      </c>
      <c r="C1087">
        <v>1.45</v>
      </c>
      <c r="D1087" s="3">
        <f t="shared" si="86"/>
        <v>2.4166666666666666E-2</v>
      </c>
      <c r="E1087" s="2">
        <f t="shared" si="83"/>
        <v>0.34682174768518592</v>
      </c>
      <c r="F1087" s="2">
        <f t="shared" si="82"/>
        <v>6.1121527777852069E-4</v>
      </c>
      <c r="G1087" s="8">
        <v>2.4900000000000002</v>
      </c>
      <c r="H1087" s="7">
        <f t="shared" si="84"/>
        <v>53</v>
      </c>
      <c r="I1087" s="8">
        <f>Tabla3[[#This Row],[Tiempo subida (seg)]]/60</f>
        <v>0.8833333333333333</v>
      </c>
    </row>
    <row r="1088" spans="1:10" x14ac:dyDescent="0.3">
      <c r="A1088" s="24">
        <v>1086</v>
      </c>
      <c r="B1088" s="26">
        <f t="shared" si="85"/>
        <v>0.34622557870370368</v>
      </c>
      <c r="C1088">
        <v>1.3</v>
      </c>
      <c r="D1088" s="3">
        <f t="shared" si="86"/>
        <v>2.1666666666666667E-2</v>
      </c>
      <c r="E1088" s="2">
        <f t="shared" si="83"/>
        <v>0.34685322916666739</v>
      </c>
      <c r="F1088" s="2">
        <f t="shared" si="82"/>
        <v>6.2765046296370253E-4</v>
      </c>
      <c r="G1088" s="8">
        <v>2.72</v>
      </c>
      <c r="H1088" s="7">
        <f t="shared" si="84"/>
        <v>54</v>
      </c>
      <c r="I1088" s="8">
        <f>Tabla3[[#This Row],[Tiempo subida (seg)]]/60</f>
        <v>0.9</v>
      </c>
    </row>
    <row r="1089" spans="1:9" x14ac:dyDescent="0.3">
      <c r="A1089" s="24">
        <v>1087</v>
      </c>
      <c r="B1089" s="26">
        <f t="shared" si="85"/>
        <v>0.34629733796296297</v>
      </c>
      <c r="C1089">
        <v>6.2</v>
      </c>
      <c r="D1089" s="3">
        <f t="shared" si="86"/>
        <v>0.10333333333333333</v>
      </c>
      <c r="E1089" s="2">
        <f t="shared" si="83"/>
        <v>0.34687359953703778</v>
      </c>
      <c r="F1089" s="2">
        <f t="shared" si="82"/>
        <v>5.7626157407481005E-4</v>
      </c>
      <c r="G1089" s="8">
        <v>1.76</v>
      </c>
      <c r="H1089" s="7">
        <f t="shared" si="84"/>
        <v>50</v>
      </c>
      <c r="I1089" s="8">
        <f>Tabla3[[#This Row],[Tiempo subida (seg)]]/60</f>
        <v>0.83333333333333337</v>
      </c>
    </row>
    <row r="1090" spans="1:9" x14ac:dyDescent="0.3">
      <c r="A1090" s="24">
        <v>1088</v>
      </c>
      <c r="B1090" s="26">
        <f t="shared" si="85"/>
        <v>0.34632939814814817</v>
      </c>
      <c r="C1090">
        <v>2.77</v>
      </c>
      <c r="D1090" s="3">
        <f t="shared" si="86"/>
        <v>4.6166666666666668E-2</v>
      </c>
      <c r="E1090" s="2">
        <f t="shared" si="83"/>
        <v>0.34689998842592668</v>
      </c>
      <c r="F1090" s="2">
        <f t="shared" si="82"/>
        <v>5.7059027777850435E-4</v>
      </c>
      <c r="G1090" s="8">
        <v>2.2799999999999998</v>
      </c>
      <c r="H1090" s="7">
        <f t="shared" si="84"/>
        <v>49</v>
      </c>
      <c r="I1090" s="8">
        <f>Tabla3[[#This Row],[Tiempo subida (seg)]]/60</f>
        <v>0.81666666666666665</v>
      </c>
    </row>
    <row r="1091" spans="1:9" x14ac:dyDescent="0.3">
      <c r="A1091" s="24">
        <v>1089</v>
      </c>
      <c r="B1091" s="26">
        <f t="shared" si="85"/>
        <v>0.34637418981481483</v>
      </c>
      <c r="C1091">
        <v>3.87</v>
      </c>
      <c r="D1091" s="3">
        <f t="shared" si="86"/>
        <v>6.4500000000000002E-2</v>
      </c>
      <c r="E1091" s="2">
        <f t="shared" si="83"/>
        <v>0.34693517361111187</v>
      </c>
      <c r="F1091" s="2">
        <f t="shared" ref="F1091:F1113" si="87">E1091-B1091</f>
        <v>5.609837962970432E-4</v>
      </c>
      <c r="G1091" s="8">
        <v>3.04</v>
      </c>
      <c r="H1091" s="7">
        <f t="shared" si="84"/>
        <v>48</v>
      </c>
      <c r="I1091" s="8">
        <f>Tabla3[[#This Row],[Tiempo subida (seg)]]/60</f>
        <v>0.8</v>
      </c>
    </row>
    <row r="1092" spans="1:9" x14ac:dyDescent="0.3">
      <c r="A1092" s="24">
        <v>1090</v>
      </c>
      <c r="B1092" s="26">
        <f t="shared" si="85"/>
        <v>0.34641238425925924</v>
      </c>
      <c r="C1092">
        <v>3.3</v>
      </c>
      <c r="D1092" s="3">
        <f t="shared" si="86"/>
        <v>5.5E-2</v>
      </c>
      <c r="E1092" s="2">
        <f t="shared" ref="E1092:E1113" si="88">E1091+G1092/86400</f>
        <v>0.34695670138888962</v>
      </c>
      <c r="F1092" s="2">
        <f t="shared" si="87"/>
        <v>5.4431712963037837E-4</v>
      </c>
      <c r="G1092" s="8">
        <v>1.86</v>
      </c>
      <c r="H1092" s="7">
        <f t="shared" ref="H1092:H1113" si="89">60*MINUTE(F1092)+SECOND(F1092)</f>
        <v>47</v>
      </c>
      <c r="I1092" s="8">
        <f>Tabla3[[#This Row],[Tiempo subida (seg)]]/60</f>
        <v>0.78333333333333333</v>
      </c>
    </row>
    <row r="1093" spans="1:9" x14ac:dyDescent="0.3">
      <c r="A1093" s="24">
        <v>1091</v>
      </c>
      <c r="B1093" s="26">
        <f t="shared" si="85"/>
        <v>0.34641851851851851</v>
      </c>
      <c r="C1093">
        <v>0.53</v>
      </c>
      <c r="D1093" s="3">
        <f t="shared" si="86"/>
        <v>8.8333333333333337E-3</v>
      </c>
      <c r="E1093" s="2">
        <f t="shared" si="88"/>
        <v>0.34697938657407479</v>
      </c>
      <c r="F1093" s="2">
        <f t="shared" si="87"/>
        <v>5.6086805555627395E-4</v>
      </c>
      <c r="G1093" s="8">
        <v>1.96</v>
      </c>
      <c r="H1093" s="7">
        <f t="shared" si="89"/>
        <v>48</v>
      </c>
      <c r="I1093" s="8">
        <f>Tabla3[[#This Row],[Tiempo subida (seg)]]/60</f>
        <v>0.8</v>
      </c>
    </row>
    <row r="1094" spans="1:9" x14ac:dyDescent="0.3">
      <c r="A1094" s="24">
        <v>1092</v>
      </c>
      <c r="B1094" s="26">
        <f t="shared" si="85"/>
        <v>0.34647199074074075</v>
      </c>
      <c r="C1094">
        <v>4.62</v>
      </c>
      <c r="D1094" s="3">
        <f t="shared" si="86"/>
        <v>7.6999999999999999E-2</v>
      </c>
      <c r="E1094" s="2">
        <f t="shared" si="88"/>
        <v>0.34701804398148217</v>
      </c>
      <c r="F1094" s="2">
        <f t="shared" si="87"/>
        <v>5.4605324074141759E-4</v>
      </c>
      <c r="G1094" s="8">
        <v>3.34</v>
      </c>
      <c r="H1094" s="7">
        <f t="shared" si="89"/>
        <v>47</v>
      </c>
      <c r="I1094" s="8">
        <f>Tabla3[[#This Row],[Tiempo subida (seg)]]/60</f>
        <v>0.78333333333333333</v>
      </c>
    </row>
    <row r="1095" spans="1:9" x14ac:dyDescent="0.3">
      <c r="A1095" s="24">
        <v>1093</v>
      </c>
      <c r="B1095" s="26">
        <f t="shared" si="85"/>
        <v>0.34661851851851855</v>
      </c>
      <c r="C1095">
        <v>12.66</v>
      </c>
      <c r="D1095" s="3">
        <f t="shared" si="86"/>
        <v>0.21099999999999999</v>
      </c>
      <c r="E1095" s="2">
        <f t="shared" si="88"/>
        <v>0.34704038194444514</v>
      </c>
      <c r="F1095" s="2">
        <f t="shared" si="87"/>
        <v>4.2186342592659409E-4</v>
      </c>
      <c r="G1095" s="8">
        <v>1.93</v>
      </c>
      <c r="H1095" s="7">
        <f t="shared" si="89"/>
        <v>36</v>
      </c>
      <c r="I1095" s="8">
        <f>Tabla3[[#This Row],[Tiempo subida (seg)]]/60</f>
        <v>0.6</v>
      </c>
    </row>
    <row r="1096" spans="1:9" x14ac:dyDescent="0.3">
      <c r="A1096" s="24">
        <v>1094</v>
      </c>
      <c r="B1096" s="26">
        <f t="shared" si="85"/>
        <v>0.34664432870370371</v>
      </c>
      <c r="C1096">
        <v>2.23</v>
      </c>
      <c r="D1096" s="3">
        <f t="shared" si="86"/>
        <v>3.7166666666666667E-2</v>
      </c>
      <c r="E1096" s="2">
        <f t="shared" si="88"/>
        <v>0.3470629513888896</v>
      </c>
      <c r="F1096" s="2">
        <f t="shared" si="87"/>
        <v>4.1862268518588763E-4</v>
      </c>
      <c r="G1096" s="8">
        <v>1.95</v>
      </c>
      <c r="H1096" s="7">
        <f t="shared" si="89"/>
        <v>36</v>
      </c>
      <c r="I1096" s="8">
        <f>Tabla3[[#This Row],[Tiempo subida (seg)]]/60</f>
        <v>0.6</v>
      </c>
    </row>
    <row r="1097" spans="1:9" x14ac:dyDescent="0.3">
      <c r="A1097" s="24">
        <v>1095</v>
      </c>
      <c r="B1097" s="26">
        <f t="shared" si="85"/>
        <v>0.34669120370370371</v>
      </c>
      <c r="C1097">
        <v>4.05</v>
      </c>
      <c r="D1097" s="3">
        <f t="shared" si="86"/>
        <v>6.7499999999999991E-2</v>
      </c>
      <c r="E1097" s="2">
        <f t="shared" si="88"/>
        <v>0.3470918865740748</v>
      </c>
      <c r="F1097" s="2">
        <f t="shared" si="87"/>
        <v>4.0068287037109407E-4</v>
      </c>
      <c r="G1097" s="8">
        <v>2.5</v>
      </c>
      <c r="H1097" s="7">
        <f t="shared" si="89"/>
        <v>35</v>
      </c>
      <c r="I1097" s="8">
        <f>Tabla3[[#This Row],[Tiempo subida (seg)]]/60</f>
        <v>0.58333333333333337</v>
      </c>
    </row>
    <row r="1098" spans="1:9" x14ac:dyDescent="0.3">
      <c r="A1098" s="24">
        <v>1096</v>
      </c>
      <c r="B1098" s="26">
        <f t="shared" si="85"/>
        <v>0.34670636574074076</v>
      </c>
      <c r="C1098">
        <v>1.31</v>
      </c>
      <c r="D1098" s="3">
        <f t="shared" si="86"/>
        <v>2.1833333333333333E-2</v>
      </c>
      <c r="E1098" s="2">
        <f t="shared" si="88"/>
        <v>0.34711491898148222</v>
      </c>
      <c r="F1098" s="2">
        <f t="shared" si="87"/>
        <v>4.0855324074146049E-4</v>
      </c>
      <c r="G1098" s="8">
        <v>1.99</v>
      </c>
      <c r="H1098" s="7">
        <f t="shared" si="89"/>
        <v>35</v>
      </c>
      <c r="I1098" s="8">
        <f>Tabla3[[#This Row],[Tiempo subida (seg)]]/60</f>
        <v>0.58333333333333337</v>
      </c>
    </row>
    <row r="1099" spans="1:9" x14ac:dyDescent="0.3">
      <c r="A1099" s="24">
        <v>1097</v>
      </c>
      <c r="B1099" s="26">
        <f t="shared" si="85"/>
        <v>0.3470868055555556</v>
      </c>
      <c r="C1099">
        <v>32.869999999999997</v>
      </c>
      <c r="D1099" s="3">
        <f t="shared" si="86"/>
        <v>0.54783333333333328</v>
      </c>
      <c r="E1099" s="2">
        <f t="shared" si="88"/>
        <v>0.34714119212963035</v>
      </c>
      <c r="F1099" s="2">
        <f t="shared" si="87"/>
        <v>5.4386574074749561E-5</v>
      </c>
      <c r="G1099" s="8">
        <v>2.27</v>
      </c>
      <c r="H1099" s="7">
        <f t="shared" si="89"/>
        <v>5</v>
      </c>
      <c r="I1099" s="8">
        <f>Tabla3[[#This Row],[Tiempo subida (seg)]]/60</f>
        <v>8.3333333333333329E-2</v>
      </c>
    </row>
    <row r="1100" spans="1:9" x14ac:dyDescent="0.3">
      <c r="A1100" s="24">
        <v>1098</v>
      </c>
      <c r="B1100" s="26">
        <f t="shared" si="85"/>
        <v>0.34709444444444448</v>
      </c>
      <c r="C1100">
        <v>0.66</v>
      </c>
      <c r="D1100" s="3">
        <f t="shared" si="86"/>
        <v>1.1000000000000001E-2</v>
      </c>
      <c r="E1100" s="2">
        <f t="shared" si="88"/>
        <v>0.34717406250000071</v>
      </c>
      <c r="F1100" s="2">
        <f t="shared" si="87"/>
        <v>7.9618055556229805E-5</v>
      </c>
      <c r="G1100" s="8">
        <v>2.84</v>
      </c>
      <c r="H1100" s="7">
        <f t="shared" si="89"/>
        <v>7</v>
      </c>
      <c r="I1100" s="8">
        <f>Tabla3[[#This Row],[Tiempo subida (seg)]]/60</f>
        <v>0.11666666666666667</v>
      </c>
    </row>
    <row r="1101" spans="1:9" x14ac:dyDescent="0.3">
      <c r="A1101" s="24">
        <v>1099</v>
      </c>
      <c r="B1101" s="26">
        <f t="shared" si="85"/>
        <v>0.34714166666666668</v>
      </c>
      <c r="C1101">
        <v>4.08</v>
      </c>
      <c r="D1101" s="3">
        <f t="shared" si="86"/>
        <v>6.8000000000000005E-2</v>
      </c>
      <c r="E1101" s="2">
        <f t="shared" si="88"/>
        <v>0.34720137731481554</v>
      </c>
      <c r="F1101" s="2">
        <f t="shared" si="87"/>
        <v>5.9710648148858514E-5</v>
      </c>
      <c r="G1101" s="8">
        <v>2.36</v>
      </c>
      <c r="H1101" s="7">
        <f t="shared" si="89"/>
        <v>5</v>
      </c>
      <c r="I1101" s="8">
        <f>Tabla3[[#This Row],[Tiempo subida (seg)]]/60</f>
        <v>8.3333333333333329E-2</v>
      </c>
    </row>
    <row r="1102" spans="1:9" x14ac:dyDescent="0.3">
      <c r="A1102" s="24">
        <v>1100</v>
      </c>
      <c r="B1102" s="26">
        <f t="shared" ref="B1102:B1165" si="90">B1101+C1102/86400</f>
        <v>0.34716377314814817</v>
      </c>
      <c r="C1102">
        <v>1.91</v>
      </c>
      <c r="D1102" s="3">
        <f t="shared" ref="D1102:D1165" si="91">C1102/60</f>
        <v>3.1833333333333332E-2</v>
      </c>
      <c r="E1102" s="2">
        <f t="shared" si="88"/>
        <v>0.34722105324074148</v>
      </c>
      <c r="F1102" s="2">
        <f t="shared" si="87"/>
        <v>5.7280092593314791E-5</v>
      </c>
      <c r="G1102" s="8">
        <v>1.7</v>
      </c>
      <c r="H1102" s="7">
        <f t="shared" si="89"/>
        <v>5</v>
      </c>
      <c r="I1102" s="8">
        <f>Tabla3[[#This Row],[Tiempo subida (seg)]]/60</f>
        <v>8.3333333333333329E-2</v>
      </c>
    </row>
    <row r="1103" spans="1:9" x14ac:dyDescent="0.3">
      <c r="A1103" s="24">
        <v>1101</v>
      </c>
      <c r="B1103" s="26">
        <f t="shared" si="90"/>
        <v>0.34718263888888889</v>
      </c>
      <c r="C1103">
        <v>1.63</v>
      </c>
      <c r="D1103" s="3">
        <f t="shared" si="91"/>
        <v>2.7166666666666665E-2</v>
      </c>
      <c r="E1103" s="2">
        <f t="shared" si="88"/>
        <v>0.34724350694444517</v>
      </c>
      <c r="F1103" s="2">
        <f t="shared" si="87"/>
        <v>6.0868055556273504E-5</v>
      </c>
      <c r="G1103" s="8">
        <v>1.94</v>
      </c>
      <c r="H1103" s="7">
        <f t="shared" si="89"/>
        <v>5</v>
      </c>
      <c r="I1103" s="8">
        <f>Tabla3[[#This Row],[Tiempo subida (seg)]]/60</f>
        <v>8.3333333333333329E-2</v>
      </c>
    </row>
    <row r="1104" spans="1:9" x14ac:dyDescent="0.3">
      <c r="A1104" s="24">
        <v>1102</v>
      </c>
      <c r="B1104" s="26">
        <f t="shared" si="90"/>
        <v>0.34720034722222221</v>
      </c>
      <c r="C1104">
        <v>1.53</v>
      </c>
      <c r="D1104" s="3">
        <f t="shared" si="91"/>
        <v>2.5500000000000002E-2</v>
      </c>
      <c r="E1104" s="2">
        <f t="shared" si="88"/>
        <v>0.34726966435185258</v>
      </c>
      <c r="F1104" s="2">
        <f t="shared" si="87"/>
        <v>6.9317129630375174E-5</v>
      </c>
      <c r="G1104" s="8">
        <v>2.2599999999999998</v>
      </c>
      <c r="H1104" s="7">
        <f t="shared" si="89"/>
        <v>6</v>
      </c>
      <c r="I1104" s="8">
        <f>Tabla3[[#This Row],[Tiempo subida (seg)]]/60</f>
        <v>0.1</v>
      </c>
    </row>
    <row r="1105" spans="1:10" x14ac:dyDescent="0.3">
      <c r="A1105" s="24">
        <v>1103</v>
      </c>
      <c r="B1105" s="26">
        <f t="shared" si="90"/>
        <v>0.34722650462962962</v>
      </c>
      <c r="C1105">
        <v>2.2599999999999998</v>
      </c>
      <c r="D1105" s="3">
        <f t="shared" si="91"/>
        <v>3.7666666666666661E-2</v>
      </c>
      <c r="E1105" s="2">
        <f t="shared" si="88"/>
        <v>0.34729153935185259</v>
      </c>
      <c r="F1105" s="2">
        <f t="shared" si="87"/>
        <v>6.5034722222967467E-5</v>
      </c>
      <c r="G1105" s="8">
        <v>1.89</v>
      </c>
      <c r="H1105" s="7">
        <f t="shared" si="89"/>
        <v>6</v>
      </c>
      <c r="I1105" s="8">
        <f>Tabla3[[#This Row],[Tiempo subida (seg)]]/60</f>
        <v>0.1</v>
      </c>
    </row>
    <row r="1106" spans="1:10" x14ac:dyDescent="0.3">
      <c r="A1106" s="24">
        <v>1104</v>
      </c>
      <c r="B1106" s="26">
        <f t="shared" si="90"/>
        <v>0.34725578703703702</v>
      </c>
      <c r="C1106">
        <v>2.5299999999999998</v>
      </c>
      <c r="D1106" s="3">
        <f t="shared" si="91"/>
        <v>4.2166666666666665E-2</v>
      </c>
      <c r="E1106" s="2">
        <f t="shared" si="88"/>
        <v>0.34731387731481556</v>
      </c>
      <c r="F1106" s="2">
        <f t="shared" si="87"/>
        <v>5.8090277778533039E-5</v>
      </c>
      <c r="G1106" s="8">
        <v>1.93</v>
      </c>
      <c r="H1106" s="7">
        <f t="shared" si="89"/>
        <v>5</v>
      </c>
      <c r="I1106" s="8">
        <f>Tabla3[[#This Row],[Tiempo subida (seg)]]/60</f>
        <v>8.3333333333333329E-2</v>
      </c>
    </row>
    <row r="1107" spans="1:10" x14ac:dyDescent="0.3">
      <c r="A1107" s="24">
        <v>1105</v>
      </c>
      <c r="B1107" s="26">
        <f t="shared" si="90"/>
        <v>0.34728252314814811</v>
      </c>
      <c r="C1107">
        <v>2.31</v>
      </c>
      <c r="D1107" s="3">
        <f t="shared" si="91"/>
        <v>3.85E-2</v>
      </c>
      <c r="E1107" s="2">
        <f t="shared" si="88"/>
        <v>0.34740658564814891</v>
      </c>
      <c r="F1107" s="2">
        <f t="shared" si="87"/>
        <v>1.2406250000079888E-4</v>
      </c>
      <c r="G1107" s="8">
        <v>8.01</v>
      </c>
      <c r="H1107" s="7">
        <f t="shared" si="89"/>
        <v>11</v>
      </c>
      <c r="I1107" s="8">
        <f>Tabla3[[#This Row],[Tiempo subida (seg)]]/60</f>
        <v>0.18333333333333332</v>
      </c>
    </row>
    <row r="1108" spans="1:10" x14ac:dyDescent="0.3">
      <c r="A1108" s="24">
        <v>1106</v>
      </c>
      <c r="B1108" s="26">
        <f t="shared" si="90"/>
        <v>0.34729502314814814</v>
      </c>
      <c r="C1108">
        <v>1.08</v>
      </c>
      <c r="D1108" s="3">
        <f t="shared" si="91"/>
        <v>1.8000000000000002E-2</v>
      </c>
      <c r="E1108" s="2">
        <f t="shared" si="88"/>
        <v>0.34742406250000074</v>
      </c>
      <c r="F1108" s="2">
        <f t="shared" si="87"/>
        <v>1.2903935185260007E-4</v>
      </c>
      <c r="G1108" s="8">
        <v>1.51</v>
      </c>
      <c r="H1108" s="7">
        <f t="shared" si="89"/>
        <v>11</v>
      </c>
      <c r="I1108" s="8">
        <f>Tabla3[[#This Row],[Tiempo subida (seg)]]/60</f>
        <v>0.18333333333333332</v>
      </c>
    </row>
    <row r="1109" spans="1:10" x14ac:dyDescent="0.3">
      <c r="A1109" s="24">
        <v>1107</v>
      </c>
      <c r="B1109" s="26">
        <f t="shared" si="90"/>
        <v>0.34731412037037035</v>
      </c>
      <c r="C1109">
        <v>1.65</v>
      </c>
      <c r="D1109" s="3">
        <f t="shared" si="91"/>
        <v>2.75E-2</v>
      </c>
      <c r="E1109" s="2">
        <f t="shared" si="88"/>
        <v>0.3475227893518526</v>
      </c>
      <c r="F1109" s="2">
        <f t="shared" si="87"/>
        <v>2.0866898148225177E-4</v>
      </c>
      <c r="G1109" s="8">
        <v>8.5299999999999994</v>
      </c>
      <c r="H1109" s="7">
        <f t="shared" si="89"/>
        <v>18</v>
      </c>
      <c r="I1109" s="8">
        <f>Tabla3[[#This Row],[Tiempo subida (seg)]]/60</f>
        <v>0.3</v>
      </c>
    </row>
    <row r="1110" spans="1:10" x14ac:dyDescent="0.3">
      <c r="A1110" s="24">
        <v>1108</v>
      </c>
      <c r="B1110" s="26">
        <f t="shared" si="90"/>
        <v>0.3473398148148148</v>
      </c>
      <c r="C1110">
        <v>2.2200000000000002</v>
      </c>
      <c r="D1110" s="3">
        <f t="shared" si="91"/>
        <v>3.7000000000000005E-2</v>
      </c>
      <c r="E1110" s="2">
        <f t="shared" si="88"/>
        <v>0.34754015046296372</v>
      </c>
      <c r="F1110" s="2">
        <f t="shared" si="87"/>
        <v>2.0033564814891935E-4</v>
      </c>
      <c r="G1110" s="8">
        <v>1.5</v>
      </c>
      <c r="H1110" s="7">
        <f t="shared" si="89"/>
        <v>17</v>
      </c>
      <c r="I1110" s="8">
        <f>Tabla3[[#This Row],[Tiempo subida (seg)]]/60</f>
        <v>0.28333333333333333</v>
      </c>
    </row>
    <row r="1111" spans="1:10" x14ac:dyDescent="0.3">
      <c r="A1111" s="24">
        <v>1109</v>
      </c>
      <c r="B1111" s="26">
        <f t="shared" si="90"/>
        <v>0.34736759259259259</v>
      </c>
      <c r="C1111">
        <v>2.4</v>
      </c>
      <c r="D1111" s="3">
        <f t="shared" si="91"/>
        <v>0.04</v>
      </c>
      <c r="E1111" s="2">
        <f t="shared" si="88"/>
        <v>0.34763991898148222</v>
      </c>
      <c r="F1111" s="2">
        <f t="shared" si="87"/>
        <v>2.7232638888963212E-4</v>
      </c>
      <c r="G1111" s="8">
        <v>8.6199999999999992</v>
      </c>
      <c r="H1111" s="7">
        <f t="shared" si="89"/>
        <v>24</v>
      </c>
      <c r="I1111" s="8">
        <f>Tabla3[[#This Row],[Tiempo subida (seg)]]/60</f>
        <v>0.4</v>
      </c>
    </row>
    <row r="1112" spans="1:10" x14ac:dyDescent="0.3">
      <c r="A1112" s="24">
        <v>1110</v>
      </c>
      <c r="B1112" s="26">
        <f t="shared" si="90"/>
        <v>0.34739108796296297</v>
      </c>
      <c r="C1112">
        <v>2.0299999999999998</v>
      </c>
      <c r="D1112" s="3">
        <f t="shared" si="91"/>
        <v>3.3833333333333333E-2</v>
      </c>
      <c r="E1112" s="20">
        <f t="shared" si="88"/>
        <v>0.34772533564814889</v>
      </c>
      <c r="F1112" s="15">
        <f t="shared" si="87"/>
        <v>3.3424768518591774E-4</v>
      </c>
      <c r="G1112" s="21">
        <v>7.38</v>
      </c>
      <c r="H1112" s="22">
        <f t="shared" si="89"/>
        <v>29</v>
      </c>
      <c r="I1112" s="18">
        <f>Tabla3[[#This Row],[Tiempo subida (seg)]]/60</f>
        <v>0.48333333333333334</v>
      </c>
      <c r="J1112">
        <v>20</v>
      </c>
    </row>
    <row r="1113" spans="1:10" x14ac:dyDescent="0.3">
      <c r="A1113" s="24">
        <v>1111</v>
      </c>
      <c r="B1113" s="26">
        <f t="shared" si="90"/>
        <v>0.34748298611111111</v>
      </c>
      <c r="C1113">
        <v>7.94</v>
      </c>
      <c r="D1113" s="3">
        <f t="shared" si="91"/>
        <v>0.13233333333333333</v>
      </c>
      <c r="E1113" s="4">
        <f t="shared" si="88"/>
        <v>0.34858922453703778</v>
      </c>
      <c r="F1113" s="4">
        <f t="shared" si="87"/>
        <v>1.1062384259266644E-3</v>
      </c>
      <c r="G1113" s="17">
        <v>74.64</v>
      </c>
      <c r="H1113" s="9">
        <f t="shared" si="89"/>
        <v>96</v>
      </c>
      <c r="I1113" s="17">
        <f>Tabla3[[#This Row],[Tiempo subida (seg)]]/60</f>
        <v>1.6</v>
      </c>
    </row>
    <row r="1114" spans="1:10" x14ac:dyDescent="0.3">
      <c r="A1114" s="24">
        <v>1112</v>
      </c>
      <c r="B1114" s="26">
        <f t="shared" si="90"/>
        <v>0.34749340277777779</v>
      </c>
      <c r="C1114">
        <v>0.9</v>
      </c>
      <c r="D1114" s="3">
        <f t="shared" si="91"/>
        <v>1.5000000000000001E-2</v>
      </c>
      <c r="E1114" t="s">
        <v>40</v>
      </c>
      <c r="F1114" t="s">
        <v>40</v>
      </c>
      <c r="G1114" t="s">
        <v>40</v>
      </c>
      <c r="H1114" t="s">
        <v>40</v>
      </c>
      <c r="I1114" s="8" t="e">
        <f>Tabla3[[#This Row],[Tiempo subida (seg)]]/60</f>
        <v>#VALUE!</v>
      </c>
    </row>
    <row r="1115" spans="1:10" x14ac:dyDescent="0.3">
      <c r="A1115" s="24">
        <v>1113</v>
      </c>
      <c r="B1115" s="26">
        <f t="shared" si="90"/>
        <v>0.3475917824074074</v>
      </c>
      <c r="C1115">
        <v>8.5</v>
      </c>
      <c r="D1115" s="3">
        <f t="shared" si="91"/>
        <v>0.14166666666666666</v>
      </c>
      <c r="E1115" t="s">
        <v>40</v>
      </c>
      <c r="F1115" t="s">
        <v>40</v>
      </c>
      <c r="G1115" t="s">
        <v>40</v>
      </c>
      <c r="H1115" t="s">
        <v>40</v>
      </c>
      <c r="I1115" s="8" t="e">
        <f>Tabla3[[#This Row],[Tiempo subida (seg)]]/60</f>
        <v>#VALUE!</v>
      </c>
    </row>
    <row r="1116" spans="1:10" x14ac:dyDescent="0.3">
      <c r="A1116" s="24">
        <v>1114</v>
      </c>
      <c r="B1116" s="26">
        <f t="shared" si="90"/>
        <v>0.34760752314814813</v>
      </c>
      <c r="C1116">
        <v>1.36</v>
      </c>
      <c r="D1116" s="3">
        <f t="shared" si="91"/>
        <v>2.2666666666666668E-2</v>
      </c>
      <c r="E1116" t="s">
        <v>40</v>
      </c>
      <c r="F1116" t="s">
        <v>40</v>
      </c>
      <c r="G1116" t="s">
        <v>40</v>
      </c>
      <c r="H1116" t="s">
        <v>40</v>
      </c>
      <c r="I1116" s="8" t="e">
        <f>Tabla3[[#This Row],[Tiempo subida (seg)]]/60</f>
        <v>#VALUE!</v>
      </c>
    </row>
    <row r="1117" spans="1:10" x14ac:dyDescent="0.3">
      <c r="A1117" s="24">
        <v>1115</v>
      </c>
      <c r="B1117" s="26">
        <f t="shared" si="90"/>
        <v>0.34770034722222221</v>
      </c>
      <c r="C1117">
        <v>8.02</v>
      </c>
      <c r="D1117" s="3">
        <f t="shared" si="91"/>
        <v>0.13366666666666666</v>
      </c>
      <c r="E1117" t="s">
        <v>40</v>
      </c>
      <c r="F1117" t="s">
        <v>40</v>
      </c>
      <c r="G1117" t="s">
        <v>40</v>
      </c>
      <c r="H1117" t="s">
        <v>40</v>
      </c>
      <c r="I1117" s="8" t="e">
        <f>Tabla3[[#This Row],[Tiempo subida (seg)]]/60</f>
        <v>#VALUE!</v>
      </c>
    </row>
    <row r="1118" spans="1:10" x14ac:dyDescent="0.3">
      <c r="A1118" s="24">
        <v>1116</v>
      </c>
      <c r="B1118" s="26">
        <f t="shared" si="90"/>
        <v>0.34779432870370369</v>
      </c>
      <c r="C1118">
        <v>8.1199999999999992</v>
      </c>
      <c r="D1118" s="3">
        <f t="shared" si="91"/>
        <v>0.13533333333333333</v>
      </c>
      <c r="E1118" t="s">
        <v>40</v>
      </c>
      <c r="F1118" t="s">
        <v>40</v>
      </c>
      <c r="G1118" t="s">
        <v>40</v>
      </c>
      <c r="H1118" t="s">
        <v>40</v>
      </c>
      <c r="I1118" s="8" t="e">
        <f>Tabla3[[#This Row],[Tiempo subida (seg)]]/60</f>
        <v>#VALUE!</v>
      </c>
    </row>
    <row r="1119" spans="1:10" x14ac:dyDescent="0.3">
      <c r="A1119" s="24">
        <v>1117</v>
      </c>
      <c r="B1119" s="26">
        <f t="shared" si="90"/>
        <v>0.34787777777777779</v>
      </c>
      <c r="C1119">
        <v>7.21</v>
      </c>
      <c r="D1119" s="3">
        <f t="shared" si="91"/>
        <v>0.12016666666666667</v>
      </c>
      <c r="E1119" t="s">
        <v>40</v>
      </c>
      <c r="F1119" t="s">
        <v>40</v>
      </c>
      <c r="G1119" t="s">
        <v>40</v>
      </c>
      <c r="H1119" t="s">
        <v>40</v>
      </c>
      <c r="I1119" s="8" t="e">
        <f>Tabla3[[#This Row],[Tiempo subida (seg)]]/60</f>
        <v>#VALUE!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3545-13AE-4C4B-8534-631DC9E04DEF}">
  <dimension ref="C1:W1119"/>
  <sheetViews>
    <sheetView topLeftCell="G1" workbookViewId="0">
      <selection activeCell="V2" sqref="V2:W9"/>
    </sheetView>
  </sheetViews>
  <sheetFormatPr baseColWidth="10" defaultColWidth="11.44140625" defaultRowHeight="14.4" x14ac:dyDescent="0.3"/>
  <cols>
    <col min="3" max="3" width="18.5546875" bestFit="1" customWidth="1"/>
    <col min="4" max="4" width="19" bestFit="1" customWidth="1"/>
    <col min="5" max="5" width="17.88671875" bestFit="1" customWidth="1"/>
    <col min="6" max="6" width="18.109375" bestFit="1" customWidth="1"/>
    <col min="7" max="7" width="22.6640625" bestFit="1" customWidth="1"/>
    <col min="14" max="14" width="12.88671875" bestFit="1" customWidth="1"/>
    <col min="18" max="18" width="12.88671875" bestFit="1" customWidth="1"/>
  </cols>
  <sheetData>
    <row r="1" spans="4:23" x14ac:dyDescent="0.3">
      <c r="D1" t="s">
        <v>15</v>
      </c>
      <c r="E1" t="s">
        <v>12</v>
      </c>
      <c r="F1" t="s">
        <v>16</v>
      </c>
      <c r="G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4:23" x14ac:dyDescent="0.3">
      <c r="D2" cm="1">
        <f t="array" ref="D2:D1113">_xlfn.SEQUENCE(1112,1,0,1)</f>
        <v>0</v>
      </c>
      <c r="E2" s="1">
        <v>0.2996875</v>
      </c>
      <c r="F2">
        <v>0</v>
      </c>
      <c r="G2" s="3">
        <v>0</v>
      </c>
      <c r="J2">
        <v>0</v>
      </c>
      <c r="K2" s="2">
        <v>0.3009027777777778</v>
      </c>
      <c r="L2" s="2">
        <f t="shared" ref="L2:L65" si="0">K2-E2</f>
        <v>1.2152777777778012E-3</v>
      </c>
      <c r="M2">
        <v>0</v>
      </c>
      <c r="N2" s="7">
        <f>60+45</f>
        <v>105</v>
      </c>
      <c r="R2" t="s">
        <v>41</v>
      </c>
      <c r="S2" s="3">
        <f>AVERAGE(F3:F717)</f>
        <v>2.7942377622377679</v>
      </c>
      <c r="V2" t="s">
        <v>31</v>
      </c>
      <c r="W2">
        <v>716</v>
      </c>
    </row>
    <row r="3" spans="4:23" x14ac:dyDescent="0.3">
      <c r="D3">
        <v>1</v>
      </c>
      <c r="E3" s="2">
        <f>E2+F3/86400</f>
        <v>0.29978298611111109</v>
      </c>
      <c r="F3">
        <v>8.25</v>
      </c>
      <c r="G3" s="3">
        <f>F3/60</f>
        <v>0.13750000000000001</v>
      </c>
      <c r="J3">
        <v>1</v>
      </c>
      <c r="K3" s="2">
        <f>K2+M3/86400</f>
        <v>0.30093506944444448</v>
      </c>
      <c r="L3" s="2">
        <f t="shared" si="0"/>
        <v>1.1520833333333869E-3</v>
      </c>
      <c r="M3">
        <v>2.79</v>
      </c>
      <c r="N3" s="7">
        <f>60*MINUTE(L3)+SECOND(L3)</f>
        <v>100</v>
      </c>
      <c r="R3" t="s">
        <v>42</v>
      </c>
      <c r="S3" s="3">
        <f>AVERAGE(G3:G717)</f>
        <v>4.657062937062937E-2</v>
      </c>
      <c r="V3" t="s">
        <v>32</v>
      </c>
      <c r="W3">
        <v>401</v>
      </c>
    </row>
    <row r="4" spans="4:23" x14ac:dyDescent="0.3">
      <c r="D4">
        <v>2</v>
      </c>
      <c r="E4" s="2">
        <f t="shared" ref="E4:E67" si="1">E3+F4/86400</f>
        <v>0.29982546296296292</v>
      </c>
      <c r="F4">
        <v>3.67</v>
      </c>
      <c r="G4" s="3">
        <f t="shared" ref="G4:G67" si="2">F4/60</f>
        <v>6.1166666666666668E-2</v>
      </c>
      <c r="J4">
        <v>2</v>
      </c>
      <c r="K4" s="2">
        <f t="shared" ref="K4:K67" si="3">K3+M4/86400</f>
        <v>0.30095393518518521</v>
      </c>
      <c r="L4" s="2">
        <f t="shared" si="0"/>
        <v>1.1284722222222876E-3</v>
      </c>
      <c r="M4">
        <v>1.63</v>
      </c>
      <c r="N4" s="7">
        <f t="shared" ref="N4:N67" si="4">60*MINUTE(L4)+SECOND(L4)</f>
        <v>98</v>
      </c>
      <c r="R4" t="s">
        <v>43</v>
      </c>
      <c r="S4" s="3">
        <f>1/S2</f>
        <v>0.35787935211323929</v>
      </c>
      <c r="V4" t="s">
        <v>33</v>
      </c>
      <c r="W4">
        <v>1063</v>
      </c>
    </row>
    <row r="5" spans="4:23" x14ac:dyDescent="0.3">
      <c r="D5">
        <v>3</v>
      </c>
      <c r="E5" s="2">
        <f t="shared" si="1"/>
        <v>0.29982962962962961</v>
      </c>
      <c r="F5">
        <v>0.36</v>
      </c>
      <c r="G5" s="3">
        <f t="shared" si="2"/>
        <v>6.0000000000000001E-3</v>
      </c>
      <c r="J5">
        <v>3</v>
      </c>
      <c r="K5" s="2">
        <f t="shared" si="3"/>
        <v>0.30097280092592593</v>
      </c>
      <c r="L5" s="2">
        <f t="shared" si="0"/>
        <v>1.1431712962963192E-3</v>
      </c>
      <c r="M5">
        <v>1.63</v>
      </c>
      <c r="N5" s="7">
        <f t="shared" si="4"/>
        <v>99</v>
      </c>
      <c r="R5" t="s">
        <v>44</v>
      </c>
      <c r="S5" s="3">
        <f>1/S3</f>
        <v>21.472761126794403</v>
      </c>
      <c r="V5" t="s">
        <v>34</v>
      </c>
      <c r="W5">
        <v>49</v>
      </c>
    </row>
    <row r="6" spans="4:23" x14ac:dyDescent="0.3">
      <c r="D6">
        <v>4</v>
      </c>
      <c r="E6" s="2">
        <f t="shared" si="1"/>
        <v>0.2998369212962963</v>
      </c>
      <c r="F6">
        <v>0.63</v>
      </c>
      <c r="G6" s="3">
        <f t="shared" si="2"/>
        <v>1.0500000000000001E-2</v>
      </c>
      <c r="J6">
        <v>4</v>
      </c>
      <c r="K6" s="2">
        <f t="shared" si="3"/>
        <v>0.3009894675925926</v>
      </c>
      <c r="L6" s="2">
        <f t="shared" si="0"/>
        <v>1.1525462962962973E-3</v>
      </c>
      <c r="M6">
        <v>1.44</v>
      </c>
      <c r="N6" s="7">
        <f t="shared" si="4"/>
        <v>100</v>
      </c>
    </row>
    <row r="7" spans="4:23" x14ac:dyDescent="0.3">
      <c r="D7">
        <v>5</v>
      </c>
      <c r="E7" s="2">
        <f t="shared" si="1"/>
        <v>0.29994525462962962</v>
      </c>
      <c r="F7">
        <v>9.36</v>
      </c>
      <c r="G7" s="3">
        <f t="shared" si="2"/>
        <v>0.156</v>
      </c>
      <c r="J7">
        <v>5</v>
      </c>
      <c r="K7" s="2">
        <f t="shared" si="3"/>
        <v>0.30102210648148148</v>
      </c>
      <c r="L7" s="2">
        <f t="shared" si="0"/>
        <v>1.0768518518518566E-3</v>
      </c>
      <c r="M7">
        <v>2.82</v>
      </c>
      <c r="N7" s="7">
        <f t="shared" si="4"/>
        <v>93</v>
      </c>
      <c r="S7" s="2">
        <f>L3*8400</f>
        <v>9.6775000000004496</v>
      </c>
      <c r="V7" t="s">
        <v>35</v>
      </c>
      <c r="W7">
        <f>W2+W3</f>
        <v>1117</v>
      </c>
    </row>
    <row r="8" spans="4:23" x14ac:dyDescent="0.3">
      <c r="D8">
        <v>6</v>
      </c>
      <c r="E8" s="2">
        <f t="shared" si="1"/>
        <v>0.29996886574074072</v>
      </c>
      <c r="F8">
        <v>2.04</v>
      </c>
      <c r="G8" s="3">
        <f t="shared" si="2"/>
        <v>3.4000000000000002E-2</v>
      </c>
      <c r="J8">
        <v>6</v>
      </c>
      <c r="K8" s="2">
        <f t="shared" si="3"/>
        <v>0.30105474537037036</v>
      </c>
      <c r="L8" s="2">
        <f t="shared" si="0"/>
        <v>1.085879629629638E-3</v>
      </c>
      <c r="M8">
        <v>2.82</v>
      </c>
      <c r="N8" s="7">
        <f t="shared" si="4"/>
        <v>94</v>
      </c>
      <c r="V8" t="s">
        <v>36</v>
      </c>
      <c r="W8">
        <f>W4+W5</f>
        <v>1112</v>
      </c>
    </row>
    <row r="9" spans="4:23" x14ac:dyDescent="0.3">
      <c r="D9">
        <v>7</v>
      </c>
      <c r="E9" s="2">
        <f t="shared" si="1"/>
        <v>0.30005775462962964</v>
      </c>
      <c r="F9">
        <v>7.68</v>
      </c>
      <c r="G9" s="3">
        <f t="shared" si="2"/>
        <v>0.128</v>
      </c>
      <c r="J9">
        <v>7</v>
      </c>
      <c r="K9" s="2">
        <f t="shared" si="3"/>
        <v>0.3010733796296296</v>
      </c>
      <c r="L9" s="2">
        <f t="shared" si="0"/>
        <v>1.0156249999999645E-3</v>
      </c>
      <c r="M9">
        <v>1.61</v>
      </c>
      <c r="N9" s="7">
        <f t="shared" si="4"/>
        <v>88</v>
      </c>
      <c r="V9" t="s">
        <v>37</v>
      </c>
      <c r="W9">
        <v>5</v>
      </c>
    </row>
    <row r="10" spans="4:23" x14ac:dyDescent="0.3">
      <c r="D10">
        <v>8</v>
      </c>
      <c r="E10" s="2">
        <f t="shared" si="1"/>
        <v>0.30007384259259262</v>
      </c>
      <c r="F10">
        <v>1.39</v>
      </c>
      <c r="G10" s="3">
        <f t="shared" si="2"/>
        <v>2.3166666666666665E-2</v>
      </c>
      <c r="J10">
        <v>8</v>
      </c>
      <c r="K10" s="2">
        <f t="shared" si="3"/>
        <v>0.30111111111111111</v>
      </c>
      <c r="L10" s="2">
        <f t="shared" si="0"/>
        <v>1.037268518518486E-3</v>
      </c>
      <c r="M10">
        <v>3.26</v>
      </c>
      <c r="N10" s="7">
        <f t="shared" si="4"/>
        <v>90</v>
      </c>
    </row>
    <row r="11" spans="4:23" x14ac:dyDescent="0.3">
      <c r="D11">
        <v>9</v>
      </c>
      <c r="E11" s="2">
        <f t="shared" si="1"/>
        <v>0.30008009259259261</v>
      </c>
      <c r="F11">
        <v>0.54</v>
      </c>
      <c r="G11" s="3">
        <f t="shared" si="2"/>
        <v>9.0000000000000011E-3</v>
      </c>
      <c r="J11">
        <v>9</v>
      </c>
      <c r="K11" s="2">
        <f t="shared" si="3"/>
        <v>0.3011378472222222</v>
      </c>
      <c r="L11" s="2">
        <f t="shared" si="0"/>
        <v>1.0577546296295925E-3</v>
      </c>
      <c r="M11">
        <v>2.31</v>
      </c>
      <c r="N11" s="7">
        <f t="shared" si="4"/>
        <v>91</v>
      </c>
      <c r="S11">
        <f>HOUR(K4)</f>
        <v>7</v>
      </c>
    </row>
    <row r="12" spans="4:23" x14ac:dyDescent="0.3">
      <c r="D12">
        <v>10</v>
      </c>
      <c r="E12" s="2">
        <f t="shared" si="1"/>
        <v>0.30008657407407408</v>
      </c>
      <c r="F12">
        <v>0.56000000000000005</v>
      </c>
      <c r="G12" s="3">
        <f t="shared" si="2"/>
        <v>9.3333333333333341E-3</v>
      </c>
      <c r="J12">
        <v>10</v>
      </c>
      <c r="K12" s="2">
        <f t="shared" si="3"/>
        <v>0.30116018518518517</v>
      </c>
      <c r="L12" s="2">
        <f t="shared" si="0"/>
        <v>1.0736111111110946E-3</v>
      </c>
      <c r="M12">
        <v>1.93</v>
      </c>
      <c r="N12" s="7">
        <f t="shared" si="4"/>
        <v>93</v>
      </c>
      <c r="S12">
        <f>MINUTE(L2)</f>
        <v>1</v>
      </c>
    </row>
    <row r="13" spans="4:23" x14ac:dyDescent="0.3">
      <c r="D13">
        <v>11</v>
      </c>
      <c r="E13" s="2">
        <f t="shared" si="1"/>
        <v>0.30014756944444443</v>
      </c>
      <c r="F13">
        <v>5.27</v>
      </c>
      <c r="G13" s="3">
        <f t="shared" si="2"/>
        <v>8.7833333333333333E-2</v>
      </c>
      <c r="J13">
        <v>11</v>
      </c>
      <c r="K13" s="2">
        <f t="shared" si="3"/>
        <v>0.30118912037037038</v>
      </c>
      <c r="L13" s="2">
        <f t="shared" si="0"/>
        <v>1.0415509259259492E-3</v>
      </c>
      <c r="M13">
        <v>2.5</v>
      </c>
      <c r="N13" s="7">
        <f t="shared" si="4"/>
        <v>90</v>
      </c>
      <c r="S13">
        <f>SECOND(L3)</f>
        <v>40</v>
      </c>
    </row>
    <row r="14" spans="4:23" x14ac:dyDescent="0.3">
      <c r="D14">
        <v>12</v>
      </c>
      <c r="E14" s="2">
        <f t="shared" si="1"/>
        <v>0.30017048611111108</v>
      </c>
      <c r="F14">
        <v>1.98</v>
      </c>
      <c r="G14" s="3">
        <f t="shared" si="2"/>
        <v>3.3000000000000002E-2</v>
      </c>
      <c r="J14">
        <v>12</v>
      </c>
      <c r="K14" s="2">
        <f t="shared" si="3"/>
        <v>0.3012167824074074</v>
      </c>
      <c r="L14" s="2">
        <f t="shared" si="0"/>
        <v>1.0462962962963229E-3</v>
      </c>
      <c r="M14">
        <v>2.39</v>
      </c>
      <c r="N14" s="7">
        <f t="shared" si="4"/>
        <v>90</v>
      </c>
    </row>
    <row r="15" spans="4:23" x14ac:dyDescent="0.3">
      <c r="D15">
        <v>13</v>
      </c>
      <c r="E15" s="2">
        <f t="shared" si="1"/>
        <v>0.30020300925925925</v>
      </c>
      <c r="F15">
        <v>2.81</v>
      </c>
      <c r="G15" s="3">
        <f t="shared" si="2"/>
        <v>4.6833333333333331E-2</v>
      </c>
      <c r="J15">
        <v>13</v>
      </c>
      <c r="K15" s="2">
        <f t="shared" si="3"/>
        <v>0.30124641203703706</v>
      </c>
      <c r="L15" s="2">
        <f t="shared" si="0"/>
        <v>1.0434027777778132E-3</v>
      </c>
      <c r="M15">
        <v>2.56</v>
      </c>
      <c r="N15" s="7">
        <f t="shared" si="4"/>
        <v>90</v>
      </c>
    </row>
    <row r="16" spans="4:23" x14ac:dyDescent="0.3">
      <c r="D16">
        <v>14</v>
      </c>
      <c r="E16" s="2">
        <f t="shared" si="1"/>
        <v>0.30022662037037035</v>
      </c>
      <c r="F16">
        <v>2.04</v>
      </c>
      <c r="G16" s="3">
        <f t="shared" si="2"/>
        <v>3.4000000000000002E-2</v>
      </c>
      <c r="J16">
        <v>14</v>
      </c>
      <c r="K16" s="2">
        <f t="shared" si="3"/>
        <v>0.30126423611111114</v>
      </c>
      <c r="L16" s="2">
        <f t="shared" si="0"/>
        <v>1.0376157407407938E-3</v>
      </c>
      <c r="M16">
        <v>1.54</v>
      </c>
      <c r="N16" s="7">
        <f t="shared" si="4"/>
        <v>90</v>
      </c>
    </row>
    <row r="17" spans="3:14" x14ac:dyDescent="0.3">
      <c r="D17">
        <v>15</v>
      </c>
      <c r="E17" s="2">
        <f t="shared" si="1"/>
        <v>0.30029456018518513</v>
      </c>
      <c r="F17">
        <v>5.87</v>
      </c>
      <c r="G17" s="3">
        <f t="shared" si="2"/>
        <v>9.7833333333333342E-2</v>
      </c>
      <c r="J17">
        <v>15</v>
      </c>
      <c r="K17" s="2">
        <f t="shared" si="3"/>
        <v>0.30130497685185187</v>
      </c>
      <c r="L17" s="2">
        <f t="shared" si="0"/>
        <v>1.0104166666667358E-3</v>
      </c>
      <c r="M17">
        <v>3.52</v>
      </c>
      <c r="N17" s="7">
        <f t="shared" si="4"/>
        <v>87</v>
      </c>
    </row>
    <row r="18" spans="3:14" x14ac:dyDescent="0.3">
      <c r="D18">
        <v>16</v>
      </c>
      <c r="E18" s="2">
        <f t="shared" si="1"/>
        <v>0.30050844907407404</v>
      </c>
      <c r="F18">
        <v>18.48</v>
      </c>
      <c r="G18" s="3">
        <f t="shared" si="2"/>
        <v>0.308</v>
      </c>
      <c r="J18">
        <v>16</v>
      </c>
      <c r="K18" s="2">
        <f t="shared" si="3"/>
        <v>0.30132615740740742</v>
      </c>
      <c r="L18" s="2">
        <f t="shared" si="0"/>
        <v>8.1770833333338899E-4</v>
      </c>
      <c r="M18">
        <v>1.83</v>
      </c>
      <c r="N18" s="7">
        <f t="shared" si="4"/>
        <v>71</v>
      </c>
    </row>
    <row r="19" spans="3:14" x14ac:dyDescent="0.3">
      <c r="D19">
        <v>17</v>
      </c>
      <c r="E19" s="2">
        <f t="shared" si="1"/>
        <v>0.3005268518518518</v>
      </c>
      <c r="F19">
        <v>1.59</v>
      </c>
      <c r="G19" s="3">
        <f t="shared" si="2"/>
        <v>2.6500000000000003E-2</v>
      </c>
      <c r="J19">
        <v>17</v>
      </c>
      <c r="K19" s="2">
        <f t="shared" si="3"/>
        <v>0.30135162037037039</v>
      </c>
      <c r="L19" s="2">
        <f t="shared" si="0"/>
        <v>8.2476851851859267E-4</v>
      </c>
      <c r="M19">
        <v>2.2000000000000002</v>
      </c>
      <c r="N19" s="7">
        <f t="shared" si="4"/>
        <v>71</v>
      </c>
    </row>
    <row r="20" spans="3:14" x14ac:dyDescent="0.3">
      <c r="D20">
        <v>18</v>
      </c>
      <c r="E20" s="2">
        <f t="shared" si="1"/>
        <v>0.30061226851851847</v>
      </c>
      <c r="F20">
        <v>7.38</v>
      </c>
      <c r="G20" s="3">
        <f t="shared" si="2"/>
        <v>0.123</v>
      </c>
      <c r="J20">
        <v>18</v>
      </c>
      <c r="K20" s="2">
        <f t="shared" si="3"/>
        <v>0.30138587962962965</v>
      </c>
      <c r="L20" s="2">
        <f t="shared" si="0"/>
        <v>7.7361111111118319E-4</v>
      </c>
      <c r="M20">
        <v>2.96</v>
      </c>
      <c r="N20" s="7">
        <f t="shared" si="4"/>
        <v>67</v>
      </c>
    </row>
    <row r="21" spans="3:14" x14ac:dyDescent="0.3">
      <c r="C21" s="2"/>
      <c r="D21">
        <v>19</v>
      </c>
      <c r="E21" s="2">
        <f t="shared" si="1"/>
        <v>0.3006586805555555</v>
      </c>
      <c r="F21">
        <v>4.01</v>
      </c>
      <c r="G21" s="3">
        <f t="shared" si="2"/>
        <v>6.6833333333333328E-2</v>
      </c>
      <c r="J21">
        <v>19</v>
      </c>
      <c r="K21" s="2">
        <f t="shared" si="3"/>
        <v>0.30140648148148153</v>
      </c>
      <c r="L21" s="2">
        <f t="shared" si="0"/>
        <v>7.4780092592602321E-4</v>
      </c>
      <c r="M21">
        <v>1.78</v>
      </c>
      <c r="N21" s="7">
        <f t="shared" si="4"/>
        <v>65</v>
      </c>
    </row>
    <row r="22" spans="3:14" x14ac:dyDescent="0.3">
      <c r="C22" s="2"/>
      <c r="D22">
        <v>20</v>
      </c>
      <c r="E22" s="2">
        <f t="shared" si="1"/>
        <v>0.30075740740740736</v>
      </c>
      <c r="F22">
        <v>8.5299999999999994</v>
      </c>
      <c r="G22" s="3">
        <f t="shared" si="2"/>
        <v>0.14216666666666666</v>
      </c>
      <c r="J22">
        <v>20</v>
      </c>
      <c r="K22" s="2">
        <f t="shared" si="3"/>
        <v>0.30143263888888894</v>
      </c>
      <c r="L22" s="2">
        <f t="shared" si="0"/>
        <v>6.7523148148157519E-4</v>
      </c>
      <c r="M22">
        <v>2.2599999999999998</v>
      </c>
      <c r="N22" s="7">
        <f t="shared" si="4"/>
        <v>58</v>
      </c>
    </row>
    <row r="23" spans="3:14" x14ac:dyDescent="0.3">
      <c r="C23" s="7"/>
      <c r="D23">
        <v>21</v>
      </c>
      <c r="E23" s="2">
        <f t="shared" si="1"/>
        <v>0.30076817129629624</v>
      </c>
      <c r="F23" s="8">
        <v>0.93</v>
      </c>
      <c r="G23" s="3">
        <f t="shared" si="2"/>
        <v>1.5500000000000002E-2</v>
      </c>
      <c r="J23">
        <v>21</v>
      </c>
      <c r="K23" s="2">
        <f t="shared" si="3"/>
        <v>0.3014577546296297</v>
      </c>
      <c r="L23" s="2">
        <f t="shared" si="0"/>
        <v>6.8958333333346555E-4</v>
      </c>
      <c r="M23">
        <v>2.17</v>
      </c>
      <c r="N23" s="7">
        <f t="shared" si="4"/>
        <v>60</v>
      </c>
    </row>
    <row r="24" spans="3:14" x14ac:dyDescent="0.3">
      <c r="C24" s="8"/>
      <c r="D24">
        <v>22</v>
      </c>
      <c r="E24" s="2">
        <f t="shared" si="1"/>
        <v>0.3008112268518518</v>
      </c>
      <c r="F24">
        <v>3.72</v>
      </c>
      <c r="G24" s="3">
        <f t="shared" si="2"/>
        <v>6.2000000000000006E-2</v>
      </c>
      <c r="J24">
        <v>22</v>
      </c>
      <c r="K24" s="2">
        <f t="shared" si="3"/>
        <v>0.30147835648148158</v>
      </c>
      <c r="L24" s="2">
        <f t="shared" si="0"/>
        <v>6.6712962962978128E-4</v>
      </c>
      <c r="M24">
        <v>1.78</v>
      </c>
      <c r="N24" s="7">
        <f t="shared" si="4"/>
        <v>58</v>
      </c>
    </row>
    <row r="25" spans="3:14" x14ac:dyDescent="0.3">
      <c r="D25">
        <v>23</v>
      </c>
      <c r="E25" s="2">
        <f t="shared" si="1"/>
        <v>0.30083252314814807</v>
      </c>
      <c r="F25">
        <v>1.84</v>
      </c>
      <c r="G25" s="3">
        <f t="shared" si="2"/>
        <v>3.0666666666666668E-2</v>
      </c>
      <c r="J25">
        <v>23</v>
      </c>
      <c r="K25" s="2">
        <f t="shared" si="3"/>
        <v>0.30149803240740752</v>
      </c>
      <c r="L25" s="2">
        <f t="shared" si="0"/>
        <v>6.6550925925945581E-4</v>
      </c>
      <c r="M25">
        <v>1.7</v>
      </c>
      <c r="N25" s="7">
        <f t="shared" si="4"/>
        <v>58</v>
      </c>
    </row>
    <row r="26" spans="3:14" x14ac:dyDescent="0.3">
      <c r="D26">
        <v>24</v>
      </c>
      <c r="E26" s="2">
        <f t="shared" si="1"/>
        <v>0.30086365740740734</v>
      </c>
      <c r="F26">
        <v>2.69</v>
      </c>
      <c r="G26" s="3">
        <f t="shared" si="2"/>
        <v>4.4833333333333329E-2</v>
      </c>
      <c r="J26">
        <v>24</v>
      </c>
      <c r="K26" s="2">
        <f t="shared" si="3"/>
        <v>0.30152997685185196</v>
      </c>
      <c r="L26" s="2">
        <f t="shared" si="0"/>
        <v>6.6631944444461855E-4</v>
      </c>
      <c r="M26">
        <v>2.76</v>
      </c>
      <c r="N26" s="7">
        <f t="shared" si="4"/>
        <v>58</v>
      </c>
    </row>
    <row r="27" spans="3:14" x14ac:dyDescent="0.3">
      <c r="D27">
        <v>25</v>
      </c>
      <c r="E27" s="2">
        <f t="shared" si="1"/>
        <v>0.30089687499999995</v>
      </c>
      <c r="F27">
        <v>2.87</v>
      </c>
      <c r="G27" s="3">
        <f t="shared" si="2"/>
        <v>4.7833333333333332E-2</v>
      </c>
      <c r="J27">
        <v>25</v>
      </c>
      <c r="K27" s="2">
        <f t="shared" si="3"/>
        <v>0.30156192129629639</v>
      </c>
      <c r="L27" s="2">
        <f t="shared" si="0"/>
        <v>6.650462962964343E-4</v>
      </c>
      <c r="M27">
        <v>2.76</v>
      </c>
      <c r="N27" s="7">
        <f t="shared" si="4"/>
        <v>57</v>
      </c>
    </row>
    <row r="28" spans="3:14" x14ac:dyDescent="0.3">
      <c r="D28">
        <v>26</v>
      </c>
      <c r="E28" s="2">
        <f t="shared" si="1"/>
        <v>0.30097442129629626</v>
      </c>
      <c r="F28">
        <v>6.7</v>
      </c>
      <c r="G28" s="3">
        <f t="shared" si="2"/>
        <v>0.11166666666666666</v>
      </c>
      <c r="J28">
        <v>26</v>
      </c>
      <c r="K28" s="2">
        <f t="shared" si="3"/>
        <v>0.30158229166666678</v>
      </c>
      <c r="L28" s="2">
        <f t="shared" si="0"/>
        <v>6.0787037037052238E-4</v>
      </c>
      <c r="M28">
        <v>1.76</v>
      </c>
      <c r="N28" s="7">
        <f t="shared" si="4"/>
        <v>53</v>
      </c>
    </row>
    <row r="29" spans="3:14" x14ac:dyDescent="0.3">
      <c r="D29">
        <v>27</v>
      </c>
      <c r="E29" s="2">
        <f t="shared" si="1"/>
        <v>0.30100023148148142</v>
      </c>
      <c r="F29">
        <v>2.23</v>
      </c>
      <c r="G29" s="3">
        <f t="shared" si="2"/>
        <v>3.7166666666666667E-2</v>
      </c>
      <c r="J29">
        <v>27</v>
      </c>
      <c r="K29" s="2">
        <f t="shared" si="3"/>
        <v>0.3016155092592594</v>
      </c>
      <c r="L29" s="2">
        <f t="shared" si="0"/>
        <v>6.1527777777797832E-4</v>
      </c>
      <c r="M29">
        <v>2.87</v>
      </c>
      <c r="N29" s="7">
        <f t="shared" si="4"/>
        <v>53</v>
      </c>
    </row>
    <row r="30" spans="3:14" x14ac:dyDescent="0.3">
      <c r="D30">
        <v>28</v>
      </c>
      <c r="E30" s="2">
        <f t="shared" si="1"/>
        <v>0.30101770833333324</v>
      </c>
      <c r="F30">
        <v>1.51</v>
      </c>
      <c r="G30" s="3">
        <f t="shared" si="2"/>
        <v>2.5166666666666667E-2</v>
      </c>
      <c r="J30">
        <v>28</v>
      </c>
      <c r="K30" s="2">
        <f t="shared" si="3"/>
        <v>0.30164293981481494</v>
      </c>
      <c r="L30" s="2">
        <f t="shared" si="0"/>
        <v>6.2523148148169172E-4</v>
      </c>
      <c r="M30">
        <v>2.37</v>
      </c>
      <c r="N30" s="7">
        <f t="shared" si="4"/>
        <v>54</v>
      </c>
    </row>
    <row r="31" spans="3:14" x14ac:dyDescent="0.3">
      <c r="D31">
        <v>29</v>
      </c>
      <c r="E31" s="2">
        <f t="shared" si="1"/>
        <v>0.30103831018518512</v>
      </c>
      <c r="F31">
        <v>1.78</v>
      </c>
      <c r="G31" s="3">
        <f t="shared" si="2"/>
        <v>2.9666666666666668E-2</v>
      </c>
      <c r="J31">
        <v>29</v>
      </c>
      <c r="K31" s="2">
        <f t="shared" si="3"/>
        <v>0.30166458333333346</v>
      </c>
      <c r="L31" s="2">
        <f t="shared" si="0"/>
        <v>6.2627314814833746E-4</v>
      </c>
      <c r="M31">
        <v>1.87</v>
      </c>
      <c r="N31" s="7">
        <f t="shared" si="4"/>
        <v>54</v>
      </c>
    </row>
    <row r="32" spans="3:14" x14ac:dyDescent="0.3">
      <c r="D32">
        <v>30</v>
      </c>
      <c r="E32" s="2">
        <f t="shared" si="1"/>
        <v>0.30105208333333328</v>
      </c>
      <c r="F32">
        <v>1.19</v>
      </c>
      <c r="G32" s="3">
        <f t="shared" si="2"/>
        <v>1.9833333333333331E-2</v>
      </c>
      <c r="J32">
        <v>30</v>
      </c>
      <c r="K32" s="2">
        <f t="shared" si="3"/>
        <v>0.30168703703703714</v>
      </c>
      <c r="L32" s="2">
        <f t="shared" si="0"/>
        <v>6.3495370370386661E-4</v>
      </c>
      <c r="M32">
        <v>1.94</v>
      </c>
      <c r="N32" s="7">
        <f t="shared" si="4"/>
        <v>55</v>
      </c>
    </row>
    <row r="33" spans="4:14" x14ac:dyDescent="0.3">
      <c r="D33">
        <v>31</v>
      </c>
      <c r="E33" s="2">
        <f t="shared" si="1"/>
        <v>0.30105833333333326</v>
      </c>
      <c r="F33">
        <v>0.54</v>
      </c>
      <c r="G33" s="3">
        <f t="shared" si="2"/>
        <v>9.0000000000000011E-3</v>
      </c>
      <c r="J33">
        <v>31</v>
      </c>
      <c r="K33" s="2">
        <f t="shared" si="3"/>
        <v>0.30170532407407419</v>
      </c>
      <c r="L33" s="2">
        <f t="shared" si="0"/>
        <v>6.46990740740927E-4</v>
      </c>
      <c r="M33">
        <v>1.58</v>
      </c>
      <c r="N33" s="7">
        <f t="shared" si="4"/>
        <v>56</v>
      </c>
    </row>
    <row r="34" spans="4:14" x14ac:dyDescent="0.3">
      <c r="D34">
        <v>32</v>
      </c>
      <c r="E34" s="2">
        <f t="shared" si="1"/>
        <v>0.3010726851851851</v>
      </c>
      <c r="F34">
        <v>1.24</v>
      </c>
      <c r="G34" s="3">
        <f t="shared" si="2"/>
        <v>2.0666666666666667E-2</v>
      </c>
      <c r="J34">
        <v>32</v>
      </c>
      <c r="K34" s="2">
        <f t="shared" si="3"/>
        <v>0.30173159722222231</v>
      </c>
      <c r="L34" s="2">
        <f t="shared" si="0"/>
        <v>6.5891203703721812E-4</v>
      </c>
      <c r="M34">
        <v>2.27</v>
      </c>
      <c r="N34" s="7">
        <f t="shared" si="4"/>
        <v>57</v>
      </c>
    </row>
    <row r="35" spans="4:14" x14ac:dyDescent="0.3">
      <c r="D35">
        <v>33</v>
      </c>
      <c r="E35" s="2">
        <f t="shared" si="1"/>
        <v>0.30109652777777768</v>
      </c>
      <c r="F35">
        <v>2.06</v>
      </c>
      <c r="G35" s="3">
        <f t="shared" si="2"/>
        <v>3.4333333333333334E-2</v>
      </c>
      <c r="J35">
        <v>33</v>
      </c>
      <c r="K35" s="2">
        <f t="shared" si="3"/>
        <v>0.30176655092592602</v>
      </c>
      <c r="L35" s="2">
        <f t="shared" si="0"/>
        <v>6.7002314814834651E-4</v>
      </c>
      <c r="M35">
        <v>3.02</v>
      </c>
      <c r="N35" s="7">
        <f t="shared" si="4"/>
        <v>58</v>
      </c>
    </row>
    <row r="36" spans="4:14" x14ac:dyDescent="0.3">
      <c r="D36">
        <v>34</v>
      </c>
      <c r="E36" s="2">
        <f t="shared" si="1"/>
        <v>0.30110266203703695</v>
      </c>
      <c r="F36">
        <v>0.53</v>
      </c>
      <c r="G36" s="3">
        <f t="shared" si="2"/>
        <v>8.8333333333333337E-3</v>
      </c>
      <c r="J36">
        <v>34</v>
      </c>
      <c r="K36" s="2">
        <f t="shared" si="3"/>
        <v>0.30181354166666674</v>
      </c>
      <c r="L36" s="2">
        <f t="shared" si="0"/>
        <v>7.1087962962979034E-4</v>
      </c>
      <c r="M36">
        <v>4.0599999999999996</v>
      </c>
      <c r="N36" s="7">
        <f t="shared" si="4"/>
        <v>61</v>
      </c>
    </row>
    <row r="37" spans="4:14" x14ac:dyDescent="0.3">
      <c r="D37">
        <v>35</v>
      </c>
      <c r="E37" s="2">
        <f t="shared" si="1"/>
        <v>0.3011474537037036</v>
      </c>
      <c r="F37">
        <v>3.87</v>
      </c>
      <c r="G37" s="3">
        <f t="shared" si="2"/>
        <v>6.4500000000000002E-2</v>
      </c>
      <c r="J37">
        <v>35</v>
      </c>
      <c r="K37" s="2">
        <f t="shared" si="3"/>
        <v>0.30183587962962971</v>
      </c>
      <c r="L37" s="2">
        <f t="shared" si="0"/>
        <v>6.8842592592610607E-4</v>
      </c>
      <c r="M37">
        <v>1.93</v>
      </c>
      <c r="N37" s="7">
        <f t="shared" si="4"/>
        <v>59</v>
      </c>
    </row>
    <row r="38" spans="4:14" x14ac:dyDescent="0.3">
      <c r="D38">
        <v>36</v>
      </c>
      <c r="E38" s="2">
        <f t="shared" si="1"/>
        <v>0.30115717592592584</v>
      </c>
      <c r="F38">
        <v>0.84</v>
      </c>
      <c r="G38" s="3">
        <f t="shared" si="2"/>
        <v>1.4E-2</v>
      </c>
      <c r="J38">
        <v>36</v>
      </c>
      <c r="K38" s="2">
        <f t="shared" si="3"/>
        <v>0.30185601851851862</v>
      </c>
      <c r="L38" s="2">
        <f t="shared" si="0"/>
        <v>6.9884259259278547E-4</v>
      </c>
      <c r="M38">
        <v>1.74</v>
      </c>
      <c r="N38" s="7">
        <f t="shared" si="4"/>
        <v>60</v>
      </c>
    </row>
    <row r="39" spans="4:14" x14ac:dyDescent="0.3">
      <c r="D39">
        <v>37</v>
      </c>
      <c r="E39" s="2">
        <f t="shared" si="1"/>
        <v>0.30119178240740729</v>
      </c>
      <c r="F39">
        <v>2.99</v>
      </c>
      <c r="G39" s="3">
        <f t="shared" si="2"/>
        <v>4.9833333333333334E-2</v>
      </c>
      <c r="J39">
        <v>37</v>
      </c>
      <c r="K39" s="2">
        <f t="shared" si="3"/>
        <v>0.30186967592592601</v>
      </c>
      <c r="L39" s="2">
        <f t="shared" si="0"/>
        <v>6.7789351851871293E-4</v>
      </c>
      <c r="M39">
        <v>1.18</v>
      </c>
      <c r="N39" s="7">
        <f t="shared" si="4"/>
        <v>59</v>
      </c>
    </row>
    <row r="40" spans="4:14" x14ac:dyDescent="0.3">
      <c r="D40">
        <v>38</v>
      </c>
      <c r="E40" s="2">
        <f t="shared" si="1"/>
        <v>0.30120844907407396</v>
      </c>
      <c r="F40">
        <v>1.44</v>
      </c>
      <c r="G40" s="3">
        <f t="shared" si="2"/>
        <v>2.4E-2</v>
      </c>
      <c r="J40">
        <v>38</v>
      </c>
      <c r="K40" s="2">
        <f t="shared" si="3"/>
        <v>0.30189317129629639</v>
      </c>
      <c r="L40" s="2">
        <f t="shared" si="0"/>
        <v>6.8472222222243362E-4</v>
      </c>
      <c r="M40">
        <v>2.0299999999999998</v>
      </c>
      <c r="N40" s="7">
        <f t="shared" si="4"/>
        <v>59</v>
      </c>
    </row>
    <row r="41" spans="4:14" x14ac:dyDescent="0.3">
      <c r="D41">
        <v>39</v>
      </c>
      <c r="E41" s="2">
        <f t="shared" si="1"/>
        <v>0.30121585648148136</v>
      </c>
      <c r="F41">
        <v>0.64</v>
      </c>
      <c r="G41" s="3">
        <f t="shared" si="2"/>
        <v>1.0666666666666666E-2</v>
      </c>
      <c r="J41">
        <v>39</v>
      </c>
      <c r="K41" s="2">
        <f t="shared" si="3"/>
        <v>0.30192465277777786</v>
      </c>
      <c r="L41" s="2">
        <f t="shared" si="0"/>
        <v>7.0879629629649887E-4</v>
      </c>
      <c r="M41">
        <v>2.72</v>
      </c>
      <c r="N41" s="7">
        <f t="shared" si="4"/>
        <v>61</v>
      </c>
    </row>
    <row r="42" spans="4:14" x14ac:dyDescent="0.3">
      <c r="D42">
        <v>40</v>
      </c>
      <c r="E42" s="2">
        <f t="shared" si="1"/>
        <v>0.30129745370370359</v>
      </c>
      <c r="F42">
        <v>7.05</v>
      </c>
      <c r="G42" s="3">
        <f t="shared" si="2"/>
        <v>0.11749999999999999</v>
      </c>
      <c r="J42">
        <v>40</v>
      </c>
      <c r="K42" s="2">
        <f t="shared" si="3"/>
        <v>0.30194837962962973</v>
      </c>
      <c r="L42" s="2">
        <f t="shared" si="0"/>
        <v>6.5092592592613796E-4</v>
      </c>
      <c r="M42">
        <v>2.0499999999999998</v>
      </c>
      <c r="N42" s="7">
        <f t="shared" si="4"/>
        <v>56</v>
      </c>
    </row>
    <row r="43" spans="4:14" x14ac:dyDescent="0.3">
      <c r="D43">
        <v>41</v>
      </c>
      <c r="E43" s="2">
        <f t="shared" si="1"/>
        <v>0.30131724537037025</v>
      </c>
      <c r="F43">
        <v>1.71</v>
      </c>
      <c r="G43" s="3">
        <f t="shared" si="2"/>
        <v>2.8500000000000001E-2</v>
      </c>
      <c r="J43">
        <v>41</v>
      </c>
      <c r="K43" s="2">
        <f t="shared" si="3"/>
        <v>0.30197384259259269</v>
      </c>
      <c r="L43" s="2">
        <f t="shared" si="0"/>
        <v>6.5659722222244365E-4</v>
      </c>
      <c r="M43">
        <v>2.2000000000000002</v>
      </c>
      <c r="N43" s="7">
        <f t="shared" si="4"/>
        <v>57</v>
      </c>
    </row>
    <row r="44" spans="4:14" x14ac:dyDescent="0.3">
      <c r="D44">
        <v>42</v>
      </c>
      <c r="E44" s="2">
        <f t="shared" si="1"/>
        <v>0.3013384259259258</v>
      </c>
      <c r="F44">
        <v>1.83</v>
      </c>
      <c r="G44" s="3">
        <f t="shared" si="2"/>
        <v>3.0500000000000003E-2</v>
      </c>
      <c r="J44">
        <v>42</v>
      </c>
      <c r="K44" s="2">
        <f t="shared" si="3"/>
        <v>0.30199687500000011</v>
      </c>
      <c r="L44" s="2">
        <f t="shared" si="0"/>
        <v>6.5844907407430764E-4</v>
      </c>
      <c r="M44">
        <v>1.99</v>
      </c>
      <c r="N44" s="7">
        <f t="shared" si="4"/>
        <v>57</v>
      </c>
    </row>
    <row r="45" spans="4:14" x14ac:dyDescent="0.3">
      <c r="D45">
        <v>43</v>
      </c>
      <c r="E45" s="2">
        <f t="shared" si="1"/>
        <v>0.30135844907407394</v>
      </c>
      <c r="F45">
        <v>1.73</v>
      </c>
      <c r="G45" s="3">
        <f t="shared" si="2"/>
        <v>2.8833333333333332E-2</v>
      </c>
      <c r="J45">
        <v>43</v>
      </c>
      <c r="K45" s="2">
        <f t="shared" si="3"/>
        <v>0.30201678240740754</v>
      </c>
      <c r="L45" s="2">
        <f t="shared" si="0"/>
        <v>6.583333333335939E-4</v>
      </c>
      <c r="M45">
        <v>1.72</v>
      </c>
      <c r="N45" s="7">
        <f t="shared" si="4"/>
        <v>57</v>
      </c>
    </row>
    <row r="46" spans="4:14" x14ac:dyDescent="0.3">
      <c r="D46">
        <v>44</v>
      </c>
      <c r="E46" s="2">
        <f t="shared" si="1"/>
        <v>0.30137037037037023</v>
      </c>
      <c r="F46">
        <v>1.03</v>
      </c>
      <c r="G46" s="3">
        <f t="shared" si="2"/>
        <v>1.7166666666666667E-2</v>
      </c>
      <c r="J46">
        <v>44</v>
      </c>
      <c r="K46" s="2">
        <f t="shared" si="3"/>
        <v>0.30204548611111126</v>
      </c>
      <c r="L46" s="2">
        <f t="shared" si="0"/>
        <v>6.7511574074102798E-4</v>
      </c>
      <c r="M46">
        <v>2.48</v>
      </c>
      <c r="N46" s="7">
        <f t="shared" si="4"/>
        <v>58</v>
      </c>
    </row>
    <row r="47" spans="4:14" x14ac:dyDescent="0.3">
      <c r="D47">
        <v>45</v>
      </c>
      <c r="E47" s="2">
        <f>E46+F47/86400</f>
        <v>0.30137974537037021</v>
      </c>
      <c r="F47">
        <v>0.81</v>
      </c>
      <c r="G47" s="3">
        <f t="shared" si="2"/>
        <v>1.3500000000000002E-2</v>
      </c>
      <c r="J47">
        <v>45</v>
      </c>
      <c r="K47" s="2">
        <f t="shared" si="3"/>
        <v>0.30209872685185202</v>
      </c>
      <c r="L47" s="2">
        <f t="shared" si="0"/>
        <v>7.1898148148180629E-4</v>
      </c>
      <c r="M47">
        <v>4.5999999999999996</v>
      </c>
      <c r="N47" s="7">
        <f t="shared" si="4"/>
        <v>62</v>
      </c>
    </row>
    <row r="48" spans="4:14" x14ac:dyDescent="0.3">
      <c r="D48">
        <v>46</v>
      </c>
      <c r="E48" s="2">
        <f>E47+F48/86400</f>
        <v>0.301385648148148</v>
      </c>
      <c r="F48">
        <v>0.51</v>
      </c>
      <c r="G48" s="3">
        <f t="shared" si="2"/>
        <v>8.5000000000000006E-3</v>
      </c>
      <c r="J48">
        <v>46</v>
      </c>
      <c r="K48" s="2">
        <f t="shared" si="3"/>
        <v>0.30212696759259278</v>
      </c>
      <c r="L48" s="2">
        <f t="shared" si="0"/>
        <v>7.4131944444477682E-4</v>
      </c>
      <c r="M48">
        <v>2.44</v>
      </c>
      <c r="N48" s="7">
        <f t="shared" si="4"/>
        <v>64</v>
      </c>
    </row>
    <row r="49" spans="4:14" x14ac:dyDescent="0.3">
      <c r="D49">
        <v>47</v>
      </c>
      <c r="E49" s="2">
        <f t="shared" si="1"/>
        <v>0.3013940972222221</v>
      </c>
      <c r="F49">
        <v>0.73</v>
      </c>
      <c r="G49" s="3">
        <f t="shared" si="2"/>
        <v>1.2166666666666666E-2</v>
      </c>
      <c r="J49">
        <v>47</v>
      </c>
      <c r="K49" s="2">
        <f t="shared" si="3"/>
        <v>0.30215474537037057</v>
      </c>
      <c r="L49" s="2">
        <f t="shared" si="0"/>
        <v>7.6064814814846837E-4</v>
      </c>
      <c r="M49">
        <v>2.4</v>
      </c>
      <c r="N49" s="7">
        <f t="shared" si="4"/>
        <v>66</v>
      </c>
    </row>
    <row r="50" spans="4:14" x14ac:dyDescent="0.3">
      <c r="D50">
        <v>48</v>
      </c>
      <c r="E50" s="2">
        <f t="shared" si="1"/>
        <v>0.30140092592592582</v>
      </c>
      <c r="F50">
        <v>0.59</v>
      </c>
      <c r="G50" s="3">
        <f t="shared" si="2"/>
        <v>9.8333333333333328E-3</v>
      </c>
      <c r="J50">
        <v>48</v>
      </c>
      <c r="K50" s="2">
        <f t="shared" si="3"/>
        <v>0.3021853009259261</v>
      </c>
      <c r="L50" s="2">
        <f t="shared" si="0"/>
        <v>7.8437500000028137E-4</v>
      </c>
      <c r="M50">
        <v>2.64</v>
      </c>
      <c r="N50" s="7">
        <f t="shared" si="4"/>
        <v>68</v>
      </c>
    </row>
    <row r="51" spans="4:14" x14ac:dyDescent="0.3">
      <c r="D51">
        <v>49</v>
      </c>
      <c r="E51" s="2">
        <f t="shared" si="1"/>
        <v>0.3014346064814814</v>
      </c>
      <c r="F51">
        <v>2.91</v>
      </c>
      <c r="G51" s="3">
        <f t="shared" si="2"/>
        <v>4.8500000000000001E-2</v>
      </c>
      <c r="J51">
        <v>49</v>
      </c>
      <c r="K51" s="2">
        <f t="shared" si="3"/>
        <v>0.30220578703703721</v>
      </c>
      <c r="L51" s="2">
        <f t="shared" si="0"/>
        <v>7.71180555555806E-4</v>
      </c>
      <c r="M51">
        <v>1.77</v>
      </c>
      <c r="N51" s="7">
        <f t="shared" si="4"/>
        <v>67</v>
      </c>
    </row>
    <row r="52" spans="4:14" x14ac:dyDescent="0.3">
      <c r="D52">
        <v>50</v>
      </c>
      <c r="E52" s="2">
        <f t="shared" si="1"/>
        <v>0.30143969907407397</v>
      </c>
      <c r="F52">
        <v>0.44</v>
      </c>
      <c r="G52" s="3">
        <f t="shared" si="2"/>
        <v>7.3333333333333332E-3</v>
      </c>
      <c r="J52">
        <v>50</v>
      </c>
      <c r="K52" s="2">
        <f t="shared" si="3"/>
        <v>0.30222951388888908</v>
      </c>
      <c r="L52" s="2">
        <f t="shared" si="0"/>
        <v>7.8981481481510407E-4</v>
      </c>
      <c r="M52">
        <v>2.0499999999999998</v>
      </c>
      <c r="N52" s="7">
        <f t="shared" si="4"/>
        <v>68</v>
      </c>
    </row>
    <row r="53" spans="4:14" x14ac:dyDescent="0.3">
      <c r="D53">
        <v>51</v>
      </c>
      <c r="E53" s="2">
        <f t="shared" si="1"/>
        <v>0.30144467592592583</v>
      </c>
      <c r="F53">
        <v>0.43</v>
      </c>
      <c r="G53" s="3">
        <f t="shared" si="2"/>
        <v>7.1666666666666667E-3</v>
      </c>
      <c r="J53">
        <v>51</v>
      </c>
      <c r="K53" s="2">
        <f t="shared" si="3"/>
        <v>0.30225891203703725</v>
      </c>
      <c r="L53" s="2">
        <f t="shared" si="0"/>
        <v>8.1423611111142158E-4</v>
      </c>
      <c r="M53">
        <v>2.54</v>
      </c>
      <c r="N53" s="7">
        <f t="shared" si="4"/>
        <v>70</v>
      </c>
    </row>
    <row r="54" spans="4:14" x14ac:dyDescent="0.3">
      <c r="D54">
        <v>52</v>
      </c>
      <c r="E54" s="2">
        <f t="shared" si="1"/>
        <v>0.30145208333333323</v>
      </c>
      <c r="F54">
        <v>0.64</v>
      </c>
      <c r="G54" s="3">
        <f t="shared" si="2"/>
        <v>1.0666666666666666E-2</v>
      </c>
      <c r="J54">
        <v>52</v>
      </c>
      <c r="K54" s="2">
        <f t="shared" si="3"/>
        <v>0.30227476851851875</v>
      </c>
      <c r="L54" s="2">
        <f t="shared" si="0"/>
        <v>8.2268518518552325E-4</v>
      </c>
      <c r="M54">
        <v>1.37</v>
      </c>
      <c r="N54" s="7">
        <f t="shared" si="4"/>
        <v>71</v>
      </c>
    </row>
    <row r="55" spans="4:14" x14ac:dyDescent="0.3">
      <c r="D55">
        <v>53</v>
      </c>
      <c r="E55" s="2">
        <f t="shared" si="1"/>
        <v>0.30145972222222212</v>
      </c>
      <c r="F55">
        <v>0.66</v>
      </c>
      <c r="G55" s="3">
        <f t="shared" si="2"/>
        <v>1.1000000000000001E-2</v>
      </c>
      <c r="J55">
        <v>53</v>
      </c>
      <c r="K55" s="2">
        <f t="shared" si="3"/>
        <v>0.30230775462962989</v>
      </c>
      <c r="L55" s="2">
        <f t="shared" si="0"/>
        <v>8.4803240740777275E-4</v>
      </c>
      <c r="M55">
        <v>2.85</v>
      </c>
      <c r="N55" s="7">
        <f t="shared" si="4"/>
        <v>73</v>
      </c>
    </row>
    <row r="56" spans="4:14" x14ac:dyDescent="0.3">
      <c r="D56">
        <v>54</v>
      </c>
      <c r="E56" s="2">
        <f t="shared" si="1"/>
        <v>0.30146828703703693</v>
      </c>
      <c r="F56">
        <v>0.74</v>
      </c>
      <c r="G56" s="3">
        <f t="shared" si="2"/>
        <v>1.2333333333333333E-2</v>
      </c>
      <c r="J56">
        <v>54</v>
      </c>
      <c r="K56" s="2">
        <f t="shared" si="3"/>
        <v>0.30234247685185212</v>
      </c>
      <c r="L56" s="2">
        <f t="shared" si="0"/>
        <v>8.7418981481518498E-4</v>
      </c>
      <c r="M56">
        <v>3</v>
      </c>
      <c r="N56" s="7">
        <f t="shared" si="4"/>
        <v>76</v>
      </c>
    </row>
    <row r="57" spans="4:14" x14ac:dyDescent="0.3">
      <c r="D57">
        <v>55</v>
      </c>
      <c r="E57" s="2">
        <f t="shared" si="1"/>
        <v>0.3014747685185184</v>
      </c>
      <c r="F57">
        <v>0.56000000000000005</v>
      </c>
      <c r="G57" s="3">
        <f t="shared" si="2"/>
        <v>9.3333333333333341E-3</v>
      </c>
      <c r="J57">
        <v>55</v>
      </c>
      <c r="K57" s="2">
        <f t="shared" si="3"/>
        <v>0.30236516203703728</v>
      </c>
      <c r="L57" s="2">
        <f t="shared" si="0"/>
        <v>8.9039351851888382E-4</v>
      </c>
      <c r="M57">
        <v>1.96</v>
      </c>
      <c r="N57" s="7">
        <f t="shared" si="4"/>
        <v>77</v>
      </c>
    </row>
    <row r="58" spans="4:14" x14ac:dyDescent="0.3">
      <c r="D58">
        <v>56</v>
      </c>
      <c r="E58" s="2">
        <f t="shared" si="1"/>
        <v>0.30149652777777763</v>
      </c>
      <c r="F58">
        <v>1.88</v>
      </c>
      <c r="G58" s="3">
        <f t="shared" si="2"/>
        <v>3.1333333333333331E-2</v>
      </c>
      <c r="J58">
        <v>56</v>
      </c>
      <c r="K58" s="2">
        <f t="shared" si="3"/>
        <v>0.30238796296296322</v>
      </c>
      <c r="L58" s="2">
        <f t="shared" si="0"/>
        <v>8.9143518518558507E-4</v>
      </c>
      <c r="M58">
        <v>1.97</v>
      </c>
      <c r="N58" s="7">
        <f t="shared" si="4"/>
        <v>77</v>
      </c>
    </row>
    <row r="59" spans="4:14" x14ac:dyDescent="0.3">
      <c r="D59">
        <v>57</v>
      </c>
      <c r="E59" s="2">
        <f t="shared" si="1"/>
        <v>0.30158009259259244</v>
      </c>
      <c r="F59">
        <v>7.22</v>
      </c>
      <c r="G59" s="3">
        <f t="shared" si="2"/>
        <v>0.12033333333333333</v>
      </c>
      <c r="J59">
        <v>57</v>
      </c>
      <c r="K59" s="2">
        <f t="shared" si="3"/>
        <v>0.30241863425925952</v>
      </c>
      <c r="L59" s="2">
        <f t="shared" si="0"/>
        <v>8.3854166666708085E-4</v>
      </c>
      <c r="M59">
        <v>2.65</v>
      </c>
      <c r="N59" s="7">
        <f t="shared" si="4"/>
        <v>72</v>
      </c>
    </row>
    <row r="60" spans="4:14" x14ac:dyDescent="0.3">
      <c r="D60">
        <v>58</v>
      </c>
      <c r="E60" s="2">
        <f t="shared" si="1"/>
        <v>0.30158888888888874</v>
      </c>
      <c r="F60">
        <v>0.76</v>
      </c>
      <c r="G60" s="3">
        <f t="shared" si="2"/>
        <v>1.2666666666666666E-2</v>
      </c>
      <c r="J60">
        <v>58</v>
      </c>
      <c r="K60" s="2">
        <f t="shared" si="3"/>
        <v>0.30244872685185209</v>
      </c>
      <c r="L60" s="2">
        <f t="shared" si="0"/>
        <v>8.5983796296335013E-4</v>
      </c>
      <c r="M60">
        <v>2.6</v>
      </c>
      <c r="N60" s="7">
        <f t="shared" si="4"/>
        <v>74</v>
      </c>
    </row>
    <row r="61" spans="4:14" x14ac:dyDescent="0.3">
      <c r="D61">
        <v>59</v>
      </c>
      <c r="E61" s="2">
        <f t="shared" si="1"/>
        <v>0.30160844907407391</v>
      </c>
      <c r="F61">
        <v>1.69</v>
      </c>
      <c r="G61" s="3">
        <f t="shared" si="2"/>
        <v>2.8166666666666666E-2</v>
      </c>
      <c r="J61">
        <v>59</v>
      </c>
      <c r="K61" s="2">
        <f t="shared" si="3"/>
        <v>0.30247199074074099</v>
      </c>
      <c r="L61" s="2">
        <f t="shared" si="0"/>
        <v>8.635416666670781E-4</v>
      </c>
      <c r="M61">
        <v>2.0099999999999998</v>
      </c>
      <c r="N61" s="7">
        <f t="shared" si="4"/>
        <v>75</v>
      </c>
    </row>
    <row r="62" spans="4:14" x14ac:dyDescent="0.3">
      <c r="D62">
        <v>60</v>
      </c>
      <c r="E62" s="2">
        <f t="shared" si="1"/>
        <v>0.3016763888888887</v>
      </c>
      <c r="F62">
        <v>5.87</v>
      </c>
      <c r="G62" s="3">
        <f t="shared" si="2"/>
        <v>9.7833333333333342E-2</v>
      </c>
      <c r="J62">
        <v>60</v>
      </c>
      <c r="K62" s="2">
        <f t="shared" si="3"/>
        <v>0.30249050925925952</v>
      </c>
      <c r="L62" s="2">
        <f t="shared" si="0"/>
        <v>8.1412037037081886E-4</v>
      </c>
      <c r="M62">
        <v>1.6</v>
      </c>
      <c r="N62" s="7">
        <f t="shared" si="4"/>
        <v>70</v>
      </c>
    </row>
    <row r="63" spans="4:14" x14ac:dyDescent="0.3">
      <c r="D63">
        <v>61</v>
      </c>
      <c r="E63" s="2">
        <f t="shared" si="1"/>
        <v>0.30168726851851835</v>
      </c>
      <c r="F63">
        <v>0.94</v>
      </c>
      <c r="G63" s="3">
        <f t="shared" si="2"/>
        <v>1.5666666666666666E-2</v>
      </c>
      <c r="J63">
        <v>61</v>
      </c>
      <c r="K63" s="2">
        <f t="shared" si="3"/>
        <v>0.30252245370370395</v>
      </c>
      <c r="L63" s="2">
        <f t="shared" si="0"/>
        <v>8.3518518518560514E-4</v>
      </c>
      <c r="M63">
        <v>2.76</v>
      </c>
      <c r="N63" s="7">
        <f t="shared" si="4"/>
        <v>72</v>
      </c>
    </row>
    <row r="64" spans="4:14" x14ac:dyDescent="0.3">
      <c r="D64">
        <v>62</v>
      </c>
      <c r="E64" s="2">
        <f t="shared" si="1"/>
        <v>0.30169895833333316</v>
      </c>
      <c r="F64">
        <v>1.01</v>
      </c>
      <c r="G64" s="3">
        <f t="shared" si="2"/>
        <v>1.6833333333333332E-2</v>
      </c>
      <c r="J64">
        <v>62</v>
      </c>
      <c r="K64" s="2">
        <f t="shared" si="3"/>
        <v>0.3025478009259262</v>
      </c>
      <c r="L64" s="2">
        <f t="shared" si="0"/>
        <v>8.4884259259304651E-4</v>
      </c>
      <c r="M64">
        <v>2.19</v>
      </c>
      <c r="N64" s="7">
        <f t="shared" si="4"/>
        <v>73</v>
      </c>
    </row>
    <row r="65" spans="4:14" x14ac:dyDescent="0.3">
      <c r="D65">
        <v>63</v>
      </c>
      <c r="E65" s="2">
        <f t="shared" si="1"/>
        <v>0.30171064814814796</v>
      </c>
      <c r="F65">
        <v>1.01</v>
      </c>
      <c r="G65" s="3">
        <f t="shared" si="2"/>
        <v>1.6833333333333332E-2</v>
      </c>
      <c r="J65" s="14">
        <v>63</v>
      </c>
      <c r="K65" s="15">
        <f t="shared" si="3"/>
        <v>0.30256909722222247</v>
      </c>
      <c r="L65" s="15">
        <f t="shared" si="0"/>
        <v>8.5844907407450766E-4</v>
      </c>
      <c r="M65" s="14">
        <v>1.84</v>
      </c>
      <c r="N65" s="16">
        <f t="shared" si="4"/>
        <v>74</v>
      </c>
    </row>
    <row r="66" spans="4:14" x14ac:dyDescent="0.3">
      <c r="D66">
        <v>64</v>
      </c>
      <c r="E66" s="2">
        <f t="shared" si="1"/>
        <v>0.30171979166666646</v>
      </c>
      <c r="F66">
        <v>0.79</v>
      </c>
      <c r="G66" s="3">
        <f t="shared" si="2"/>
        <v>1.3166666666666667E-2</v>
      </c>
      <c r="J66" s="6">
        <v>64</v>
      </c>
      <c r="K66" s="4">
        <f t="shared" si="3"/>
        <v>0.3035689814814817</v>
      </c>
      <c r="L66" s="4">
        <f t="shared" ref="L66:L129" si="5">K66-E66</f>
        <v>1.8491898148152441E-3</v>
      </c>
      <c r="M66" s="6">
        <f>60+26.39</f>
        <v>86.39</v>
      </c>
      <c r="N66" s="9">
        <f t="shared" si="4"/>
        <v>160</v>
      </c>
    </row>
    <row r="67" spans="4:14" x14ac:dyDescent="0.3">
      <c r="D67">
        <v>65</v>
      </c>
      <c r="E67" s="2">
        <f t="shared" si="1"/>
        <v>0.30172569444444425</v>
      </c>
      <c r="F67">
        <v>0.51</v>
      </c>
      <c r="G67" s="3">
        <f t="shared" si="2"/>
        <v>8.5000000000000006E-3</v>
      </c>
      <c r="J67">
        <v>65</v>
      </c>
      <c r="K67" s="2">
        <f t="shared" si="3"/>
        <v>0.30359224537037061</v>
      </c>
      <c r="L67" s="2">
        <f t="shared" si="5"/>
        <v>1.866550925926358E-3</v>
      </c>
      <c r="M67">
        <v>2.0099999999999998</v>
      </c>
      <c r="N67" s="7">
        <f t="shared" si="4"/>
        <v>161</v>
      </c>
    </row>
    <row r="68" spans="4:14" x14ac:dyDescent="0.3">
      <c r="D68">
        <v>66</v>
      </c>
      <c r="E68" s="2">
        <f t="shared" ref="E68:E96" si="6">E67+F68/86400</f>
        <v>0.30173483796296274</v>
      </c>
      <c r="F68">
        <v>0.79</v>
      </c>
      <c r="G68" s="3">
        <f t="shared" ref="G68:G131" si="7">F68/60</f>
        <v>1.3166666666666667E-2</v>
      </c>
      <c r="J68">
        <v>66</v>
      </c>
      <c r="K68" s="2">
        <f t="shared" ref="K68:K131" si="8">K67+M68/86400</f>
        <v>0.30361446759259281</v>
      </c>
      <c r="L68" s="2">
        <f t="shared" si="5"/>
        <v>1.8796296296300641E-3</v>
      </c>
      <c r="M68">
        <v>1.92</v>
      </c>
      <c r="N68" s="7">
        <f t="shared" ref="N68:N131" si="9">60*MINUTE(L68)+SECOND(L68)</f>
        <v>162</v>
      </c>
    </row>
    <row r="69" spans="4:14" x14ac:dyDescent="0.3">
      <c r="D69">
        <v>67</v>
      </c>
      <c r="E69" s="2">
        <f t="shared" si="6"/>
        <v>0.30187962962962939</v>
      </c>
      <c r="F69">
        <v>12.51</v>
      </c>
      <c r="G69" s="3">
        <f t="shared" si="7"/>
        <v>0.20849999999999999</v>
      </c>
      <c r="J69">
        <v>67</v>
      </c>
      <c r="K69" s="2">
        <f t="shared" si="8"/>
        <v>0.30362488425925949</v>
      </c>
      <c r="L69" s="2">
        <f t="shared" si="5"/>
        <v>1.7452546296300997E-3</v>
      </c>
      <c r="M69">
        <v>0.9</v>
      </c>
      <c r="N69" s="7">
        <f t="shared" si="9"/>
        <v>151</v>
      </c>
    </row>
    <row r="70" spans="4:14" x14ac:dyDescent="0.3">
      <c r="D70">
        <v>68</v>
      </c>
      <c r="E70" s="2">
        <f t="shared" si="6"/>
        <v>0.30192488425925901</v>
      </c>
      <c r="F70">
        <v>3.91</v>
      </c>
      <c r="G70" s="3">
        <f t="shared" si="7"/>
        <v>6.5166666666666664E-2</v>
      </c>
      <c r="J70">
        <v>68</v>
      </c>
      <c r="K70" s="2">
        <f t="shared" si="8"/>
        <v>0.30364351851851873</v>
      </c>
      <c r="L70" s="2">
        <f t="shared" si="5"/>
        <v>1.7186342592597215E-3</v>
      </c>
      <c r="M70">
        <v>1.61</v>
      </c>
      <c r="N70" s="7">
        <f t="shared" si="9"/>
        <v>148</v>
      </c>
    </row>
    <row r="71" spans="4:14" x14ac:dyDescent="0.3">
      <c r="D71">
        <v>69</v>
      </c>
      <c r="E71" s="2">
        <f t="shared" si="6"/>
        <v>0.30208333333333309</v>
      </c>
      <c r="F71">
        <v>13.69</v>
      </c>
      <c r="G71" s="3">
        <f t="shared" si="7"/>
        <v>0.22816666666666666</v>
      </c>
      <c r="J71">
        <v>69</v>
      </c>
      <c r="K71" s="2">
        <f t="shared" si="8"/>
        <v>0.30367511574074096</v>
      </c>
      <c r="L71" s="2">
        <f t="shared" si="5"/>
        <v>1.5917824074078712E-3</v>
      </c>
      <c r="M71">
        <v>2.73</v>
      </c>
      <c r="N71" s="7">
        <f t="shared" si="9"/>
        <v>138</v>
      </c>
    </row>
    <row r="72" spans="4:14" x14ac:dyDescent="0.3">
      <c r="D72">
        <v>70</v>
      </c>
      <c r="E72" s="2">
        <f t="shared" si="6"/>
        <v>0.30209062499999978</v>
      </c>
      <c r="F72">
        <v>0.63</v>
      </c>
      <c r="G72" s="3">
        <f t="shared" si="7"/>
        <v>1.0500000000000001E-2</v>
      </c>
      <c r="J72">
        <v>70</v>
      </c>
      <c r="K72" s="2">
        <f t="shared" si="8"/>
        <v>0.30369594907407432</v>
      </c>
      <c r="L72" s="2">
        <f t="shared" si="5"/>
        <v>1.6053240740745434E-3</v>
      </c>
      <c r="M72">
        <v>1.8</v>
      </c>
      <c r="N72" s="7">
        <f t="shared" si="9"/>
        <v>139</v>
      </c>
    </row>
    <row r="73" spans="4:14" x14ac:dyDescent="0.3">
      <c r="D73">
        <v>71</v>
      </c>
      <c r="E73" s="2">
        <f t="shared" si="6"/>
        <v>0.30209629629629609</v>
      </c>
      <c r="F73">
        <v>0.49</v>
      </c>
      <c r="G73" s="3">
        <f t="shared" si="7"/>
        <v>8.1666666666666658E-3</v>
      </c>
      <c r="J73">
        <v>71</v>
      </c>
      <c r="K73" s="2">
        <f t="shared" si="8"/>
        <v>0.30371585648148175</v>
      </c>
      <c r="L73" s="2">
        <f t="shared" si="5"/>
        <v>1.6195601851856645E-3</v>
      </c>
      <c r="M73">
        <v>1.72</v>
      </c>
      <c r="N73" s="7">
        <f t="shared" si="9"/>
        <v>140</v>
      </c>
    </row>
    <row r="74" spans="4:14" x14ac:dyDescent="0.3">
      <c r="D74">
        <v>72</v>
      </c>
      <c r="E74" s="2">
        <f t="shared" si="6"/>
        <v>0.30210219907407387</v>
      </c>
      <c r="F74">
        <v>0.51</v>
      </c>
      <c r="G74" s="3">
        <f t="shared" si="7"/>
        <v>8.5000000000000006E-3</v>
      </c>
      <c r="J74">
        <v>72</v>
      </c>
      <c r="K74" s="2">
        <f t="shared" si="8"/>
        <v>0.30373865740740769</v>
      </c>
      <c r="L74" s="2">
        <f t="shared" si="5"/>
        <v>1.6364583333338123E-3</v>
      </c>
      <c r="M74">
        <v>1.97</v>
      </c>
      <c r="N74" s="7">
        <f t="shared" si="9"/>
        <v>141</v>
      </c>
    </row>
    <row r="75" spans="4:14" x14ac:dyDescent="0.3">
      <c r="D75">
        <v>73</v>
      </c>
      <c r="E75" s="2">
        <f t="shared" si="6"/>
        <v>0.30240879629629608</v>
      </c>
      <c r="F75">
        <v>26.49</v>
      </c>
      <c r="G75" s="3">
        <f t="shared" si="7"/>
        <v>0.44149999999999995</v>
      </c>
      <c r="J75">
        <v>73</v>
      </c>
      <c r="K75" s="2">
        <f t="shared" si="8"/>
        <v>0.3037587962962966</v>
      </c>
      <c r="L75" s="2">
        <f t="shared" si="5"/>
        <v>1.3500000000005175E-3</v>
      </c>
      <c r="M75">
        <v>1.74</v>
      </c>
      <c r="N75" s="7">
        <f t="shared" si="9"/>
        <v>117</v>
      </c>
    </row>
    <row r="76" spans="4:14" x14ac:dyDescent="0.3">
      <c r="D76">
        <v>74</v>
      </c>
      <c r="E76" s="2">
        <f t="shared" si="6"/>
        <v>0.30244976851851829</v>
      </c>
      <c r="F76">
        <v>3.54</v>
      </c>
      <c r="G76" s="3">
        <f t="shared" si="7"/>
        <v>5.9000000000000004E-2</v>
      </c>
      <c r="J76">
        <v>74</v>
      </c>
      <c r="K76" s="2">
        <f t="shared" si="8"/>
        <v>0.30378900462962993</v>
      </c>
      <c r="L76" s="2">
        <f t="shared" si="5"/>
        <v>1.3392361111116413E-3</v>
      </c>
      <c r="M76">
        <v>2.61</v>
      </c>
      <c r="N76" s="7">
        <f t="shared" si="9"/>
        <v>116</v>
      </c>
    </row>
    <row r="77" spans="4:14" x14ac:dyDescent="0.3">
      <c r="D77">
        <v>75</v>
      </c>
      <c r="E77" s="2">
        <f t="shared" si="6"/>
        <v>0.30245798611111091</v>
      </c>
      <c r="F77">
        <v>0.71</v>
      </c>
      <c r="G77" s="3">
        <f t="shared" si="7"/>
        <v>1.1833333333333333E-2</v>
      </c>
      <c r="J77">
        <v>75</v>
      </c>
      <c r="K77" s="2">
        <f t="shared" si="8"/>
        <v>0.30381087962962994</v>
      </c>
      <c r="L77" s="2">
        <f t="shared" si="5"/>
        <v>1.3528935185190272E-3</v>
      </c>
      <c r="M77">
        <v>1.89</v>
      </c>
      <c r="N77" s="7">
        <f t="shared" si="9"/>
        <v>117</v>
      </c>
    </row>
    <row r="78" spans="4:14" x14ac:dyDescent="0.3">
      <c r="D78">
        <v>76</v>
      </c>
      <c r="E78" s="2">
        <f t="shared" si="6"/>
        <v>0.30249236111111089</v>
      </c>
      <c r="F78">
        <v>2.97</v>
      </c>
      <c r="G78" s="3">
        <f t="shared" si="7"/>
        <v>4.9500000000000002E-2</v>
      </c>
      <c r="J78">
        <v>76</v>
      </c>
      <c r="K78" s="2">
        <f t="shared" si="8"/>
        <v>0.30384884259259293</v>
      </c>
      <c r="L78" s="2">
        <f t="shared" si="5"/>
        <v>1.3564814814820414E-3</v>
      </c>
      <c r="M78">
        <v>3.28</v>
      </c>
      <c r="N78" s="7">
        <f t="shared" si="9"/>
        <v>117</v>
      </c>
    </row>
    <row r="79" spans="4:14" x14ac:dyDescent="0.3">
      <c r="D79">
        <v>77</v>
      </c>
      <c r="E79" s="2">
        <f t="shared" si="6"/>
        <v>0.30255856481481458</v>
      </c>
      <c r="F79">
        <v>5.72</v>
      </c>
      <c r="G79" s="3">
        <f t="shared" si="7"/>
        <v>9.5333333333333325E-2</v>
      </c>
      <c r="J79">
        <v>77</v>
      </c>
      <c r="K79" s="2">
        <f t="shared" si="8"/>
        <v>0.30387534722222254</v>
      </c>
      <c r="L79" s="2">
        <f t="shared" si="5"/>
        <v>1.316782407407957E-3</v>
      </c>
      <c r="M79">
        <v>2.29</v>
      </c>
      <c r="N79" s="7">
        <f t="shared" si="9"/>
        <v>114</v>
      </c>
    </row>
    <row r="80" spans="4:14" x14ac:dyDescent="0.3">
      <c r="D80">
        <v>78</v>
      </c>
      <c r="E80" s="2">
        <f t="shared" si="6"/>
        <v>0.30259895833333311</v>
      </c>
      <c r="F80">
        <v>3.49</v>
      </c>
      <c r="G80" s="3">
        <f t="shared" si="7"/>
        <v>5.8166666666666672E-2</v>
      </c>
      <c r="J80">
        <v>78</v>
      </c>
      <c r="K80" s="2">
        <f t="shared" si="8"/>
        <v>0.30390532407407439</v>
      </c>
      <c r="L80" s="2">
        <f t="shared" si="5"/>
        <v>1.3063657407412776E-3</v>
      </c>
      <c r="M80">
        <v>2.59</v>
      </c>
      <c r="N80" s="7">
        <f t="shared" si="9"/>
        <v>113</v>
      </c>
    </row>
    <row r="81" spans="4:14" x14ac:dyDescent="0.3">
      <c r="D81">
        <v>79</v>
      </c>
      <c r="E81" s="2">
        <f t="shared" si="6"/>
        <v>0.30266666666666647</v>
      </c>
      <c r="F81">
        <v>5.85</v>
      </c>
      <c r="G81" s="3">
        <f t="shared" si="7"/>
        <v>9.7499999999999989E-2</v>
      </c>
      <c r="J81">
        <v>79</v>
      </c>
      <c r="K81" s="2">
        <f t="shared" si="8"/>
        <v>0.30393530092592624</v>
      </c>
      <c r="L81" s="2">
        <f t="shared" si="5"/>
        <v>1.268634259259771E-3</v>
      </c>
      <c r="M81">
        <v>2.59</v>
      </c>
      <c r="N81" s="7">
        <f t="shared" si="9"/>
        <v>110</v>
      </c>
    </row>
    <row r="82" spans="4:14" x14ac:dyDescent="0.3">
      <c r="D82">
        <v>80</v>
      </c>
      <c r="E82" s="2">
        <f t="shared" si="6"/>
        <v>0.30273425925925906</v>
      </c>
      <c r="F82">
        <v>5.84</v>
      </c>
      <c r="G82" s="3">
        <f t="shared" si="7"/>
        <v>9.7333333333333327E-2</v>
      </c>
      <c r="J82">
        <v>80</v>
      </c>
      <c r="K82" s="2">
        <f t="shared" si="8"/>
        <v>0.30396099537037069</v>
      </c>
      <c r="L82" s="2">
        <f t="shared" si="5"/>
        <v>1.2267361111116259E-3</v>
      </c>
      <c r="M82">
        <v>2.2200000000000002</v>
      </c>
      <c r="N82" s="7">
        <f t="shared" si="9"/>
        <v>106</v>
      </c>
    </row>
    <row r="83" spans="4:14" x14ac:dyDescent="0.3">
      <c r="D83">
        <v>81</v>
      </c>
      <c r="E83" s="2">
        <f t="shared" si="6"/>
        <v>0.30275949074074054</v>
      </c>
      <c r="F83">
        <v>2.1800000000000002</v>
      </c>
      <c r="G83" s="3">
        <f t="shared" si="7"/>
        <v>3.6333333333333336E-2</v>
      </c>
      <c r="J83">
        <v>81</v>
      </c>
      <c r="K83" s="2">
        <f t="shared" si="8"/>
        <v>0.30399178240740771</v>
      </c>
      <c r="L83" s="2">
        <f t="shared" si="5"/>
        <v>1.2322916666671624E-3</v>
      </c>
      <c r="M83">
        <v>2.66</v>
      </c>
      <c r="N83" s="7">
        <f t="shared" si="9"/>
        <v>106</v>
      </c>
    </row>
    <row r="84" spans="4:14" x14ac:dyDescent="0.3">
      <c r="D84">
        <v>82</v>
      </c>
      <c r="E84" s="2">
        <f t="shared" si="6"/>
        <v>0.3027806712962961</v>
      </c>
      <c r="F84">
        <v>1.83</v>
      </c>
      <c r="G84" s="3">
        <f t="shared" si="7"/>
        <v>3.0500000000000003E-2</v>
      </c>
      <c r="J84">
        <v>82</v>
      </c>
      <c r="K84" s="2">
        <f t="shared" si="8"/>
        <v>0.30401307870370398</v>
      </c>
      <c r="L84" s="2">
        <f t="shared" si="5"/>
        <v>1.2324074074078761E-3</v>
      </c>
      <c r="M84">
        <v>1.84</v>
      </c>
      <c r="N84" s="7">
        <f t="shared" si="9"/>
        <v>106</v>
      </c>
    </row>
    <row r="85" spans="4:14" x14ac:dyDescent="0.3">
      <c r="D85">
        <v>83</v>
      </c>
      <c r="E85" s="2">
        <f t="shared" si="6"/>
        <v>0.30281956018518497</v>
      </c>
      <c r="F85">
        <v>3.36</v>
      </c>
      <c r="G85" s="3">
        <f t="shared" si="7"/>
        <v>5.6000000000000001E-2</v>
      </c>
      <c r="J85">
        <v>83</v>
      </c>
      <c r="K85" s="2">
        <f t="shared" si="8"/>
        <v>0.30404641203703731</v>
      </c>
      <c r="L85" s="2">
        <f t="shared" si="5"/>
        <v>1.2268518518523397E-3</v>
      </c>
      <c r="M85">
        <v>2.88</v>
      </c>
      <c r="N85" s="7">
        <f t="shared" si="9"/>
        <v>106</v>
      </c>
    </row>
    <row r="86" spans="4:14" x14ac:dyDescent="0.3">
      <c r="D86">
        <v>84</v>
      </c>
      <c r="E86" s="2">
        <f t="shared" si="6"/>
        <v>0.3028251157407405</v>
      </c>
      <c r="F86">
        <v>0.48</v>
      </c>
      <c r="G86" s="3">
        <f t="shared" si="7"/>
        <v>8.0000000000000002E-3</v>
      </c>
      <c r="J86">
        <v>84</v>
      </c>
      <c r="K86" s="2">
        <f t="shared" si="8"/>
        <v>0.30406805555555583</v>
      </c>
      <c r="L86" s="2">
        <f t="shared" si="5"/>
        <v>1.2429398148153248E-3</v>
      </c>
      <c r="M86">
        <v>1.87</v>
      </c>
      <c r="N86" s="7">
        <f t="shared" si="9"/>
        <v>107</v>
      </c>
    </row>
    <row r="87" spans="4:14" x14ac:dyDescent="0.3">
      <c r="D87">
        <v>85</v>
      </c>
      <c r="E87" s="2">
        <f t="shared" si="6"/>
        <v>0.30284791666666644</v>
      </c>
      <c r="F87">
        <v>1.97</v>
      </c>
      <c r="G87" s="3">
        <f t="shared" si="7"/>
        <v>3.2833333333333332E-2</v>
      </c>
      <c r="J87">
        <v>85</v>
      </c>
      <c r="K87" s="2">
        <f t="shared" si="8"/>
        <v>0.30408611111111139</v>
      </c>
      <c r="L87" s="2">
        <f t="shared" si="5"/>
        <v>1.2381944444449511E-3</v>
      </c>
      <c r="M87">
        <v>1.56</v>
      </c>
      <c r="N87" s="7">
        <f t="shared" si="9"/>
        <v>107</v>
      </c>
    </row>
    <row r="88" spans="4:14" x14ac:dyDescent="0.3">
      <c r="D88">
        <v>86</v>
      </c>
      <c r="E88" s="2">
        <f t="shared" si="6"/>
        <v>0.30292511574074049</v>
      </c>
      <c r="F88">
        <v>6.67</v>
      </c>
      <c r="G88" s="3">
        <f t="shared" si="7"/>
        <v>0.11116666666666666</v>
      </c>
      <c r="J88">
        <v>86</v>
      </c>
      <c r="K88" s="2">
        <f t="shared" si="8"/>
        <v>0.30410706018518546</v>
      </c>
      <c r="L88" s="2">
        <f t="shared" si="5"/>
        <v>1.1819444444449712E-3</v>
      </c>
      <c r="M88">
        <v>1.81</v>
      </c>
      <c r="N88" s="7">
        <f t="shared" si="9"/>
        <v>102</v>
      </c>
    </row>
    <row r="89" spans="4:14" x14ac:dyDescent="0.3">
      <c r="D89">
        <v>87</v>
      </c>
      <c r="E89" s="2">
        <f t="shared" si="6"/>
        <v>0.30294143518518496</v>
      </c>
      <c r="F89">
        <v>1.41</v>
      </c>
      <c r="G89" s="3">
        <f t="shared" si="7"/>
        <v>2.35E-2</v>
      </c>
      <c r="J89">
        <v>87</v>
      </c>
      <c r="K89" s="2">
        <f t="shared" si="8"/>
        <v>0.30413194444444475</v>
      </c>
      <c r="L89" s="2">
        <f t="shared" si="5"/>
        <v>1.1905092592597866E-3</v>
      </c>
      <c r="M89">
        <v>2.15</v>
      </c>
      <c r="N89" s="7">
        <f t="shared" si="9"/>
        <v>103</v>
      </c>
    </row>
    <row r="90" spans="4:14" x14ac:dyDescent="0.3">
      <c r="D90">
        <v>88</v>
      </c>
      <c r="E90" s="2">
        <f t="shared" si="6"/>
        <v>0.30295659722222201</v>
      </c>
      <c r="F90">
        <v>1.31</v>
      </c>
      <c r="G90" s="3">
        <f t="shared" si="7"/>
        <v>2.1833333333333333E-2</v>
      </c>
      <c r="J90">
        <v>88</v>
      </c>
      <c r="K90" s="2">
        <f t="shared" si="8"/>
        <v>0.3041753472222225</v>
      </c>
      <c r="L90" s="2">
        <f t="shared" si="5"/>
        <v>1.2187500000004903E-3</v>
      </c>
      <c r="M90">
        <v>3.75</v>
      </c>
      <c r="N90" s="7">
        <f t="shared" si="9"/>
        <v>105</v>
      </c>
    </row>
    <row r="91" spans="4:14" x14ac:dyDescent="0.3">
      <c r="D91">
        <v>89</v>
      </c>
      <c r="E91" s="2">
        <f t="shared" si="6"/>
        <v>0.30297638888888867</v>
      </c>
      <c r="F91">
        <v>1.71</v>
      </c>
      <c r="G91" s="3">
        <f t="shared" si="7"/>
        <v>2.8500000000000001E-2</v>
      </c>
      <c r="J91">
        <v>89</v>
      </c>
      <c r="K91" s="2">
        <f t="shared" si="8"/>
        <v>0.30419641203703734</v>
      </c>
      <c r="L91" s="2">
        <f t="shared" si="5"/>
        <v>1.2200231481486745E-3</v>
      </c>
      <c r="M91">
        <v>1.82</v>
      </c>
      <c r="N91" s="7">
        <f t="shared" si="9"/>
        <v>105</v>
      </c>
    </row>
    <row r="92" spans="4:14" x14ac:dyDescent="0.3">
      <c r="D92">
        <v>90</v>
      </c>
      <c r="E92" s="2">
        <f t="shared" si="6"/>
        <v>0.30300312499999976</v>
      </c>
      <c r="F92">
        <v>2.31</v>
      </c>
      <c r="G92" s="3">
        <f t="shared" si="7"/>
        <v>3.85E-2</v>
      </c>
      <c r="J92">
        <v>90</v>
      </c>
      <c r="K92" s="2">
        <f t="shared" si="8"/>
        <v>0.30423252314814847</v>
      </c>
      <c r="L92" s="2">
        <f t="shared" si="5"/>
        <v>1.2293981481487082E-3</v>
      </c>
      <c r="M92">
        <v>3.12</v>
      </c>
      <c r="N92" s="7">
        <f t="shared" si="9"/>
        <v>106</v>
      </c>
    </row>
    <row r="93" spans="4:14" x14ac:dyDescent="0.3">
      <c r="D93">
        <v>91</v>
      </c>
      <c r="E93" s="2">
        <f t="shared" si="6"/>
        <v>0.3030111111111109</v>
      </c>
      <c r="F93">
        <v>0.69</v>
      </c>
      <c r="G93" s="3">
        <f t="shared" si="7"/>
        <v>1.15E-2</v>
      </c>
      <c r="J93">
        <v>91</v>
      </c>
      <c r="K93" s="2">
        <f t="shared" si="8"/>
        <v>0.30425555555555589</v>
      </c>
      <c r="L93" s="2">
        <f t="shared" si="5"/>
        <v>1.244444444444992E-3</v>
      </c>
      <c r="M93">
        <v>1.99</v>
      </c>
      <c r="N93" s="7">
        <f t="shared" si="9"/>
        <v>108</v>
      </c>
    </row>
    <row r="94" spans="4:14" x14ac:dyDescent="0.3">
      <c r="D94">
        <v>92</v>
      </c>
      <c r="E94" s="2">
        <f t="shared" si="6"/>
        <v>0.30307523148148124</v>
      </c>
      <c r="F94">
        <v>5.54</v>
      </c>
      <c r="G94" s="3">
        <f t="shared" si="7"/>
        <v>9.2333333333333337E-2</v>
      </c>
      <c r="J94">
        <v>92</v>
      </c>
      <c r="K94" s="2">
        <f t="shared" si="8"/>
        <v>0.30428611111111142</v>
      </c>
      <c r="L94" s="2">
        <f t="shared" si="5"/>
        <v>1.2108796296301794E-3</v>
      </c>
      <c r="M94">
        <v>2.64</v>
      </c>
      <c r="N94" s="7">
        <f t="shared" si="9"/>
        <v>105</v>
      </c>
    </row>
    <row r="95" spans="4:14" x14ac:dyDescent="0.3">
      <c r="D95">
        <v>93</v>
      </c>
      <c r="E95" s="2">
        <f t="shared" si="6"/>
        <v>0.30313854166666643</v>
      </c>
      <c r="F95">
        <v>5.47</v>
      </c>
      <c r="G95" s="3">
        <f t="shared" si="7"/>
        <v>9.116666666666666E-2</v>
      </c>
      <c r="J95">
        <v>93</v>
      </c>
      <c r="K95" s="2">
        <f t="shared" si="8"/>
        <v>0.30431030092592626</v>
      </c>
      <c r="L95" s="2">
        <f t="shared" si="5"/>
        <v>1.1717592592598303E-3</v>
      </c>
      <c r="M95">
        <v>2.09</v>
      </c>
      <c r="N95" s="7">
        <f t="shared" si="9"/>
        <v>101</v>
      </c>
    </row>
    <row r="96" spans="4:14" x14ac:dyDescent="0.3">
      <c r="D96">
        <v>94</v>
      </c>
      <c r="E96" s="2">
        <f t="shared" si="6"/>
        <v>0.30320451388888864</v>
      </c>
      <c r="F96">
        <v>5.7</v>
      </c>
      <c r="G96" s="3">
        <f t="shared" si="7"/>
        <v>9.5000000000000001E-2</v>
      </c>
      <c r="J96">
        <v>94</v>
      </c>
      <c r="K96" s="2">
        <f t="shared" si="8"/>
        <v>0.30433981481481515</v>
      </c>
      <c r="L96" s="2">
        <f t="shared" si="5"/>
        <v>1.1353009259265079E-3</v>
      </c>
      <c r="M96">
        <v>2.5499999999999998</v>
      </c>
      <c r="N96" s="7">
        <f t="shared" si="9"/>
        <v>98</v>
      </c>
    </row>
    <row r="97" spans="4:14" x14ac:dyDescent="0.3">
      <c r="D97">
        <v>95</v>
      </c>
      <c r="E97" s="2">
        <f>E96+F97/86400</f>
        <v>0.30323680555555532</v>
      </c>
      <c r="F97">
        <v>2.79</v>
      </c>
      <c r="G97" s="3">
        <f t="shared" si="7"/>
        <v>4.65E-2</v>
      </c>
      <c r="J97">
        <v>95</v>
      </c>
      <c r="K97" s="2">
        <f t="shared" si="8"/>
        <v>0.30436828703703739</v>
      </c>
      <c r="L97" s="2">
        <f t="shared" si="5"/>
        <v>1.1314814814820662E-3</v>
      </c>
      <c r="M97">
        <v>2.46</v>
      </c>
      <c r="N97" s="7">
        <f t="shared" si="9"/>
        <v>98</v>
      </c>
    </row>
    <row r="98" spans="4:14" x14ac:dyDescent="0.3">
      <c r="D98">
        <v>96</v>
      </c>
      <c r="E98" s="2">
        <f t="shared" ref="E98:E161" si="10">E97+F98/86400</f>
        <v>0.30324189814814789</v>
      </c>
      <c r="F98">
        <v>0.44</v>
      </c>
      <c r="G98" s="3">
        <f t="shared" si="7"/>
        <v>7.3333333333333332E-3</v>
      </c>
      <c r="J98">
        <v>96</v>
      </c>
      <c r="K98" s="2">
        <f t="shared" si="8"/>
        <v>0.30439236111111145</v>
      </c>
      <c r="L98" s="2">
        <f t="shared" si="5"/>
        <v>1.150462962963561E-3</v>
      </c>
      <c r="M98">
        <v>2.08</v>
      </c>
      <c r="N98" s="7">
        <f t="shared" si="9"/>
        <v>99</v>
      </c>
    </row>
    <row r="99" spans="4:14" x14ac:dyDescent="0.3">
      <c r="D99">
        <v>97</v>
      </c>
      <c r="E99" s="2">
        <f t="shared" si="10"/>
        <v>0.30324722222222195</v>
      </c>
      <c r="F99">
        <v>0.46</v>
      </c>
      <c r="G99" s="3">
        <f t="shared" si="7"/>
        <v>7.6666666666666671E-3</v>
      </c>
      <c r="J99">
        <v>97</v>
      </c>
      <c r="K99" s="2">
        <f t="shared" si="8"/>
        <v>0.3044120370370374</v>
      </c>
      <c r="L99" s="2">
        <f t="shared" si="5"/>
        <v>1.1648148148154513E-3</v>
      </c>
      <c r="M99">
        <v>1.7</v>
      </c>
      <c r="N99" s="7">
        <f t="shared" si="9"/>
        <v>101</v>
      </c>
    </row>
    <row r="100" spans="4:14" x14ac:dyDescent="0.3">
      <c r="D100">
        <v>98</v>
      </c>
      <c r="E100" s="2">
        <f t="shared" si="10"/>
        <v>0.30325196759259232</v>
      </c>
      <c r="F100">
        <v>0.41</v>
      </c>
      <c r="G100" s="3">
        <f t="shared" si="7"/>
        <v>6.8333333333333328E-3</v>
      </c>
      <c r="J100">
        <v>98</v>
      </c>
      <c r="K100" s="2">
        <f t="shared" si="8"/>
        <v>0.30443379629629663</v>
      </c>
      <c r="L100" s="2">
        <f t="shared" si="5"/>
        <v>1.1818287037043129E-3</v>
      </c>
      <c r="M100">
        <v>1.88</v>
      </c>
      <c r="N100" s="7">
        <f t="shared" si="9"/>
        <v>102</v>
      </c>
    </row>
    <row r="101" spans="4:14" x14ac:dyDescent="0.3">
      <c r="D101">
        <v>99</v>
      </c>
      <c r="E101" s="2">
        <f t="shared" si="10"/>
        <v>0.3032596064814812</v>
      </c>
      <c r="F101">
        <v>0.66</v>
      </c>
      <c r="G101" s="3">
        <f t="shared" si="7"/>
        <v>1.1000000000000001E-2</v>
      </c>
      <c r="J101">
        <v>99</v>
      </c>
      <c r="K101" s="2">
        <f t="shared" si="8"/>
        <v>0.30446273148148184</v>
      </c>
      <c r="L101" s="2">
        <f t="shared" si="5"/>
        <v>1.2031250000006377E-3</v>
      </c>
      <c r="M101">
        <v>2.5</v>
      </c>
      <c r="N101" s="7">
        <f t="shared" si="9"/>
        <v>104</v>
      </c>
    </row>
    <row r="102" spans="4:14" x14ac:dyDescent="0.3">
      <c r="D102">
        <v>100</v>
      </c>
      <c r="E102" s="2">
        <f t="shared" si="10"/>
        <v>0.30326550925925899</v>
      </c>
      <c r="F102">
        <v>0.51</v>
      </c>
      <c r="G102" s="3">
        <f t="shared" si="7"/>
        <v>8.5000000000000006E-3</v>
      </c>
      <c r="J102">
        <v>100</v>
      </c>
      <c r="K102" s="2">
        <f t="shared" si="8"/>
        <v>0.3044913194444448</v>
      </c>
      <c r="L102" s="2">
        <f t="shared" si="5"/>
        <v>1.225810185185805E-3</v>
      </c>
      <c r="M102">
        <v>2.4700000000000002</v>
      </c>
      <c r="N102" s="7">
        <f t="shared" si="9"/>
        <v>106</v>
      </c>
    </row>
    <row r="103" spans="4:14" x14ac:dyDescent="0.3">
      <c r="D103">
        <v>101</v>
      </c>
      <c r="E103" s="2">
        <f t="shared" si="10"/>
        <v>0.30332222222222194</v>
      </c>
      <c r="F103">
        <v>4.9000000000000004</v>
      </c>
      <c r="G103" s="3">
        <f t="shared" si="7"/>
        <v>8.1666666666666679E-2</v>
      </c>
      <c r="J103">
        <v>101</v>
      </c>
      <c r="K103" s="2">
        <f t="shared" si="8"/>
        <v>0.30451643518518556</v>
      </c>
      <c r="L103" s="2">
        <f t="shared" si="5"/>
        <v>1.1942129629636256E-3</v>
      </c>
      <c r="M103">
        <v>2.17</v>
      </c>
      <c r="N103" s="7">
        <f t="shared" si="9"/>
        <v>103</v>
      </c>
    </row>
    <row r="104" spans="4:14" x14ac:dyDescent="0.3">
      <c r="D104">
        <v>102</v>
      </c>
      <c r="E104" s="2">
        <f t="shared" si="10"/>
        <v>0.30333101851851824</v>
      </c>
      <c r="F104">
        <v>0.76</v>
      </c>
      <c r="G104" s="3">
        <f t="shared" si="7"/>
        <v>1.2666666666666666E-2</v>
      </c>
      <c r="J104">
        <v>102</v>
      </c>
      <c r="K104" s="2">
        <f t="shared" si="8"/>
        <v>0.30454108796296336</v>
      </c>
      <c r="L104" s="2">
        <f t="shared" si="5"/>
        <v>1.2100694444451277E-3</v>
      </c>
      <c r="M104">
        <v>2.13</v>
      </c>
      <c r="N104" s="7">
        <f t="shared" si="9"/>
        <v>105</v>
      </c>
    </row>
    <row r="105" spans="4:14" x14ac:dyDescent="0.3">
      <c r="D105">
        <v>103</v>
      </c>
      <c r="E105" s="2">
        <f t="shared" si="10"/>
        <v>0.30333958333333305</v>
      </c>
      <c r="F105">
        <v>0.74</v>
      </c>
      <c r="G105" s="3">
        <f t="shared" si="7"/>
        <v>1.2333333333333333E-2</v>
      </c>
      <c r="J105">
        <v>103</v>
      </c>
      <c r="K105" s="2">
        <f t="shared" si="8"/>
        <v>0.30456701388888929</v>
      </c>
      <c r="L105" s="2">
        <f t="shared" si="5"/>
        <v>1.2274305555562415E-3</v>
      </c>
      <c r="M105">
        <v>2.2400000000000002</v>
      </c>
      <c r="N105" s="7">
        <f t="shared" si="9"/>
        <v>106</v>
      </c>
    </row>
    <row r="106" spans="4:14" x14ac:dyDescent="0.3">
      <c r="D106">
        <v>104</v>
      </c>
      <c r="E106" s="2">
        <f t="shared" si="10"/>
        <v>0.3033564814814812</v>
      </c>
      <c r="F106">
        <v>1.46</v>
      </c>
      <c r="G106" s="3">
        <f t="shared" si="7"/>
        <v>2.4333333333333332E-2</v>
      </c>
      <c r="J106">
        <v>104</v>
      </c>
      <c r="K106" s="2">
        <f t="shared" si="8"/>
        <v>0.30458946759259298</v>
      </c>
      <c r="L106" s="2">
        <f t="shared" si="5"/>
        <v>1.2329861111117779E-3</v>
      </c>
      <c r="M106">
        <v>1.94</v>
      </c>
      <c r="N106" s="7">
        <f t="shared" si="9"/>
        <v>107</v>
      </c>
    </row>
    <row r="107" spans="4:14" x14ac:dyDescent="0.3">
      <c r="D107">
        <v>105</v>
      </c>
      <c r="E107" s="2">
        <f t="shared" si="10"/>
        <v>0.30337592592592566</v>
      </c>
      <c r="F107">
        <v>1.68</v>
      </c>
      <c r="G107" s="3">
        <f t="shared" si="7"/>
        <v>2.8000000000000001E-2</v>
      </c>
      <c r="J107">
        <v>105</v>
      </c>
      <c r="K107" s="2">
        <f t="shared" si="8"/>
        <v>0.30462650462963003</v>
      </c>
      <c r="L107" s="2">
        <f t="shared" si="5"/>
        <v>1.2505787037043747E-3</v>
      </c>
      <c r="M107">
        <v>3.2</v>
      </c>
      <c r="N107" s="7">
        <f t="shared" si="9"/>
        <v>108</v>
      </c>
    </row>
    <row r="108" spans="4:14" x14ac:dyDescent="0.3">
      <c r="D108">
        <v>106</v>
      </c>
      <c r="E108" s="2">
        <f t="shared" si="10"/>
        <v>0.30341655092592568</v>
      </c>
      <c r="F108">
        <v>3.51</v>
      </c>
      <c r="G108" s="3">
        <f t="shared" si="7"/>
        <v>5.8499999999999996E-2</v>
      </c>
      <c r="J108">
        <v>106</v>
      </c>
      <c r="K108" s="2">
        <f t="shared" si="8"/>
        <v>0.30465555555555596</v>
      </c>
      <c r="L108" s="2">
        <f t="shared" si="5"/>
        <v>1.2390046296302804E-3</v>
      </c>
      <c r="M108">
        <v>2.5099999999999998</v>
      </c>
      <c r="N108" s="7">
        <f t="shared" si="9"/>
        <v>107</v>
      </c>
    </row>
    <row r="109" spans="4:14" x14ac:dyDescent="0.3">
      <c r="D109">
        <v>107</v>
      </c>
      <c r="E109" s="2">
        <f t="shared" si="10"/>
        <v>0.30343634259259233</v>
      </c>
      <c r="F109">
        <v>1.71</v>
      </c>
      <c r="G109" s="3">
        <f t="shared" si="7"/>
        <v>2.8500000000000001E-2</v>
      </c>
      <c r="J109">
        <v>107</v>
      </c>
      <c r="K109" s="2">
        <f t="shared" si="8"/>
        <v>0.30467673611111151</v>
      </c>
      <c r="L109" s="2">
        <f t="shared" si="5"/>
        <v>1.2403935185191783E-3</v>
      </c>
      <c r="M109">
        <v>1.83</v>
      </c>
      <c r="N109" s="7">
        <f t="shared" si="9"/>
        <v>107</v>
      </c>
    </row>
    <row r="110" spans="4:14" x14ac:dyDescent="0.3">
      <c r="D110">
        <v>108</v>
      </c>
      <c r="E110" s="2">
        <f t="shared" si="10"/>
        <v>0.30344479166666644</v>
      </c>
      <c r="F110">
        <v>0.73</v>
      </c>
      <c r="G110" s="3">
        <f t="shared" si="7"/>
        <v>1.2166666666666666E-2</v>
      </c>
      <c r="J110">
        <v>108</v>
      </c>
      <c r="K110" s="2">
        <f t="shared" si="8"/>
        <v>0.30470127314814854</v>
      </c>
      <c r="L110" s="2">
        <f t="shared" si="5"/>
        <v>1.2564814814821079E-3</v>
      </c>
      <c r="M110">
        <v>2.12</v>
      </c>
      <c r="N110" s="7">
        <f t="shared" si="9"/>
        <v>109</v>
      </c>
    </row>
    <row r="111" spans="4:14" x14ac:dyDescent="0.3">
      <c r="D111">
        <v>109</v>
      </c>
      <c r="E111" s="2">
        <f t="shared" si="10"/>
        <v>0.30345740740740718</v>
      </c>
      <c r="F111">
        <v>1.0900000000000001</v>
      </c>
      <c r="G111" s="3">
        <f t="shared" si="7"/>
        <v>1.8166666666666668E-2</v>
      </c>
      <c r="J111">
        <v>109</v>
      </c>
      <c r="K111" s="2">
        <f t="shared" si="8"/>
        <v>0.30472141203703745</v>
      </c>
      <c r="L111" s="2">
        <f t="shared" si="5"/>
        <v>1.2640046296302776E-3</v>
      </c>
      <c r="M111">
        <v>1.74</v>
      </c>
      <c r="N111" s="7">
        <f t="shared" si="9"/>
        <v>109</v>
      </c>
    </row>
    <row r="112" spans="4:14" x14ac:dyDescent="0.3">
      <c r="D112">
        <v>110</v>
      </c>
      <c r="E112" s="2">
        <f t="shared" si="10"/>
        <v>0.3034699074074072</v>
      </c>
      <c r="F112">
        <v>1.08</v>
      </c>
      <c r="G112" s="3">
        <f t="shared" si="7"/>
        <v>1.8000000000000002E-2</v>
      </c>
      <c r="J112">
        <v>110</v>
      </c>
      <c r="K112" s="2">
        <f t="shared" si="8"/>
        <v>0.30474236111111153</v>
      </c>
      <c r="L112" s="2">
        <f t="shared" si="5"/>
        <v>1.2724537037043238E-3</v>
      </c>
      <c r="M112">
        <v>1.81</v>
      </c>
      <c r="N112" s="7">
        <f t="shared" si="9"/>
        <v>110</v>
      </c>
    </row>
    <row r="113" spans="4:14" x14ac:dyDescent="0.3">
      <c r="D113">
        <v>111</v>
      </c>
      <c r="E113" s="2">
        <f t="shared" si="10"/>
        <v>0.30347638888888867</v>
      </c>
      <c r="F113">
        <v>0.56000000000000005</v>
      </c>
      <c r="G113" s="3">
        <f t="shared" si="7"/>
        <v>9.3333333333333341E-3</v>
      </c>
      <c r="J113">
        <v>111</v>
      </c>
      <c r="K113" s="2">
        <f t="shared" si="8"/>
        <v>0.30476770833333378</v>
      </c>
      <c r="L113" s="2">
        <f t="shared" si="5"/>
        <v>1.2913194444451048E-3</v>
      </c>
      <c r="M113">
        <v>2.19</v>
      </c>
      <c r="N113" s="7">
        <f t="shared" si="9"/>
        <v>112</v>
      </c>
    </row>
    <row r="114" spans="4:14" x14ac:dyDescent="0.3">
      <c r="D114">
        <v>112</v>
      </c>
      <c r="E114" s="2">
        <f t="shared" si="10"/>
        <v>0.30348136574074053</v>
      </c>
      <c r="F114">
        <v>0.43</v>
      </c>
      <c r="G114" s="3">
        <f t="shared" si="7"/>
        <v>7.1666666666666667E-3</v>
      </c>
      <c r="J114">
        <v>112</v>
      </c>
      <c r="K114" s="2">
        <f t="shared" si="8"/>
        <v>0.30478773148148192</v>
      </c>
      <c r="L114" s="2">
        <f t="shared" si="5"/>
        <v>1.3063657407413887E-3</v>
      </c>
      <c r="M114">
        <v>1.73</v>
      </c>
      <c r="N114" s="7">
        <f t="shared" si="9"/>
        <v>113</v>
      </c>
    </row>
    <row r="115" spans="4:14" x14ac:dyDescent="0.3">
      <c r="D115">
        <v>113</v>
      </c>
      <c r="E115" s="2">
        <f t="shared" si="10"/>
        <v>0.30349791666666648</v>
      </c>
      <c r="F115">
        <v>1.43</v>
      </c>
      <c r="G115" s="3">
        <f t="shared" si="7"/>
        <v>2.3833333333333331E-2</v>
      </c>
      <c r="J115">
        <v>113</v>
      </c>
      <c r="K115" s="2">
        <f t="shared" si="8"/>
        <v>0.30481319444444488</v>
      </c>
      <c r="L115" s="2">
        <f t="shared" si="5"/>
        <v>1.3152777777784008E-3</v>
      </c>
      <c r="M115">
        <v>2.2000000000000002</v>
      </c>
      <c r="N115" s="7">
        <f t="shared" si="9"/>
        <v>114</v>
      </c>
    </row>
    <row r="116" spans="4:14" x14ac:dyDescent="0.3">
      <c r="D116">
        <v>114</v>
      </c>
      <c r="E116" s="2">
        <f t="shared" si="10"/>
        <v>0.30350729166666646</v>
      </c>
      <c r="F116">
        <v>0.81</v>
      </c>
      <c r="G116" s="3">
        <f t="shared" si="7"/>
        <v>1.3500000000000002E-2</v>
      </c>
      <c r="J116">
        <v>114</v>
      </c>
      <c r="K116" s="2">
        <f t="shared" si="8"/>
        <v>0.3048376157407412</v>
      </c>
      <c r="L116" s="2">
        <f t="shared" si="5"/>
        <v>1.3303240740747402E-3</v>
      </c>
      <c r="M116">
        <v>2.11</v>
      </c>
      <c r="N116" s="7">
        <f t="shared" si="9"/>
        <v>115</v>
      </c>
    </row>
    <row r="117" spans="4:14" x14ac:dyDescent="0.3">
      <c r="D117">
        <v>115</v>
      </c>
      <c r="E117" s="2">
        <f t="shared" si="10"/>
        <v>0.30351458333333314</v>
      </c>
      <c r="F117">
        <v>0.63</v>
      </c>
      <c r="G117" s="3">
        <f t="shared" si="7"/>
        <v>1.0500000000000001E-2</v>
      </c>
      <c r="J117">
        <v>115</v>
      </c>
      <c r="K117" s="2">
        <f t="shared" si="8"/>
        <v>0.30486284722222268</v>
      </c>
      <c r="L117" s="2">
        <f t="shared" si="5"/>
        <v>1.3482638888895337E-3</v>
      </c>
      <c r="M117">
        <v>2.1800000000000002</v>
      </c>
      <c r="N117" s="7">
        <f t="shared" si="9"/>
        <v>116</v>
      </c>
    </row>
    <row r="118" spans="4:14" x14ac:dyDescent="0.3">
      <c r="D118">
        <v>116</v>
      </c>
      <c r="E118" s="2">
        <f t="shared" si="10"/>
        <v>0.30352164351851835</v>
      </c>
      <c r="F118">
        <v>0.61</v>
      </c>
      <c r="G118" s="3">
        <f t="shared" si="7"/>
        <v>1.0166666666666666E-2</v>
      </c>
      <c r="J118">
        <v>116</v>
      </c>
      <c r="K118" s="2">
        <f t="shared" si="8"/>
        <v>0.3048858796296301</v>
      </c>
      <c r="L118" s="2">
        <f t="shared" si="5"/>
        <v>1.3642361111117496E-3</v>
      </c>
      <c r="M118">
        <v>1.99</v>
      </c>
      <c r="N118" s="7">
        <f t="shared" si="9"/>
        <v>118</v>
      </c>
    </row>
    <row r="119" spans="4:14" x14ac:dyDescent="0.3">
      <c r="D119">
        <v>117</v>
      </c>
      <c r="E119" s="2">
        <f t="shared" si="10"/>
        <v>0.30352893518518503</v>
      </c>
      <c r="F119">
        <v>0.63</v>
      </c>
      <c r="G119" s="3">
        <f t="shared" si="7"/>
        <v>1.0500000000000001E-2</v>
      </c>
      <c r="J119">
        <v>117</v>
      </c>
      <c r="K119" s="2">
        <f t="shared" si="8"/>
        <v>0.30490891203703752</v>
      </c>
      <c r="L119" s="2">
        <f t="shared" si="5"/>
        <v>1.3799768518524824E-3</v>
      </c>
      <c r="M119">
        <v>1.99</v>
      </c>
      <c r="N119" s="7">
        <f t="shared" si="9"/>
        <v>119</v>
      </c>
    </row>
    <row r="120" spans="4:14" x14ac:dyDescent="0.3">
      <c r="D120">
        <v>118</v>
      </c>
      <c r="E120" s="2">
        <f t="shared" si="10"/>
        <v>0.30353564814814799</v>
      </c>
      <c r="F120">
        <v>0.57999999999999996</v>
      </c>
      <c r="G120" s="3">
        <f t="shared" si="7"/>
        <v>9.6666666666666654E-3</v>
      </c>
      <c r="J120">
        <v>118</v>
      </c>
      <c r="K120" s="2">
        <f t="shared" si="8"/>
        <v>0.30493715277777828</v>
      </c>
      <c r="L120" s="2">
        <f t="shared" si="5"/>
        <v>1.4015046296302902E-3</v>
      </c>
      <c r="M120">
        <v>2.44</v>
      </c>
      <c r="N120" s="7">
        <f t="shared" si="9"/>
        <v>121</v>
      </c>
    </row>
    <row r="121" spans="4:14" x14ac:dyDescent="0.3">
      <c r="D121">
        <v>119</v>
      </c>
      <c r="E121" s="2">
        <f t="shared" si="10"/>
        <v>0.30354178240740726</v>
      </c>
      <c r="F121">
        <v>0.53</v>
      </c>
      <c r="G121" s="3">
        <f t="shared" si="7"/>
        <v>8.8333333333333337E-3</v>
      </c>
      <c r="J121">
        <v>119</v>
      </c>
      <c r="K121" s="2">
        <f t="shared" si="8"/>
        <v>0.30496018518518569</v>
      </c>
      <c r="L121" s="2">
        <f t="shared" si="5"/>
        <v>1.418402777778438E-3</v>
      </c>
      <c r="M121">
        <v>1.99</v>
      </c>
      <c r="N121" s="7">
        <f t="shared" si="9"/>
        <v>123</v>
      </c>
    </row>
    <row r="122" spans="4:14" x14ac:dyDescent="0.3">
      <c r="D122">
        <v>120</v>
      </c>
      <c r="E122" s="2">
        <f t="shared" si="10"/>
        <v>0.30354791666666653</v>
      </c>
      <c r="F122">
        <v>0.53</v>
      </c>
      <c r="G122" s="3">
        <f t="shared" si="7"/>
        <v>8.8333333333333337E-3</v>
      </c>
      <c r="J122">
        <v>120</v>
      </c>
      <c r="K122" s="2">
        <f>K121+M122/86400</f>
        <v>0.3049894675925931</v>
      </c>
      <c r="L122" s="2">
        <f t="shared" si="5"/>
        <v>1.4415509259265713E-3</v>
      </c>
      <c r="M122">
        <v>2.5299999999999998</v>
      </c>
      <c r="N122" s="7">
        <f t="shared" si="9"/>
        <v>125</v>
      </c>
    </row>
    <row r="123" spans="4:14" x14ac:dyDescent="0.3">
      <c r="D123">
        <v>121</v>
      </c>
      <c r="E123" s="2">
        <f t="shared" si="10"/>
        <v>0.30355381944444432</v>
      </c>
      <c r="F123">
        <v>0.51</v>
      </c>
      <c r="G123" s="3">
        <f t="shared" si="7"/>
        <v>8.5000000000000006E-3</v>
      </c>
      <c r="J123">
        <v>121</v>
      </c>
      <c r="K123" s="2">
        <f>K122+M123/86400</f>
        <v>0.30501111111111162</v>
      </c>
      <c r="L123" s="2">
        <f t="shared" si="5"/>
        <v>1.4572916666673041E-3</v>
      </c>
      <c r="M123">
        <v>1.87</v>
      </c>
      <c r="N123" s="7">
        <f t="shared" si="9"/>
        <v>126</v>
      </c>
    </row>
    <row r="124" spans="4:14" x14ac:dyDescent="0.3">
      <c r="D124">
        <v>122</v>
      </c>
      <c r="E124" s="2">
        <f t="shared" si="10"/>
        <v>0.30356203703703694</v>
      </c>
      <c r="F124">
        <v>0.71</v>
      </c>
      <c r="G124" s="3">
        <f t="shared" si="7"/>
        <v>1.1833333333333333E-2</v>
      </c>
      <c r="J124">
        <v>122</v>
      </c>
      <c r="K124" s="2">
        <f t="shared" si="8"/>
        <v>0.3050380787037042</v>
      </c>
      <c r="L124" s="2">
        <f t="shared" si="5"/>
        <v>1.4760416666672604E-3</v>
      </c>
      <c r="M124">
        <v>2.33</v>
      </c>
      <c r="N124" s="7">
        <f t="shared" si="9"/>
        <v>128</v>
      </c>
    </row>
    <row r="125" spans="4:14" x14ac:dyDescent="0.3">
      <c r="D125">
        <v>123</v>
      </c>
      <c r="E125" s="2">
        <f t="shared" si="10"/>
        <v>0.30357777777777767</v>
      </c>
      <c r="F125">
        <v>1.36</v>
      </c>
      <c r="G125" s="3">
        <f t="shared" si="7"/>
        <v>2.2666666666666668E-2</v>
      </c>
      <c r="J125">
        <v>123</v>
      </c>
      <c r="K125" s="2">
        <f t="shared" si="8"/>
        <v>0.30505879629629679</v>
      </c>
      <c r="L125" s="2">
        <f t="shared" si="5"/>
        <v>1.4810185185191171E-3</v>
      </c>
      <c r="M125">
        <v>1.79</v>
      </c>
      <c r="N125" s="7">
        <f t="shared" si="9"/>
        <v>128</v>
      </c>
    </row>
    <row r="126" spans="4:14" x14ac:dyDescent="0.3">
      <c r="D126">
        <v>124</v>
      </c>
      <c r="E126" s="2">
        <f t="shared" si="10"/>
        <v>0.3037052083333332</v>
      </c>
      <c r="F126">
        <v>11.01</v>
      </c>
      <c r="G126" s="3">
        <f t="shared" si="7"/>
        <v>0.1835</v>
      </c>
      <c r="J126">
        <v>124</v>
      </c>
      <c r="K126" s="2">
        <f t="shared" si="8"/>
        <v>0.30508310185185233</v>
      </c>
      <c r="L126" s="2">
        <f t="shared" si="5"/>
        <v>1.3778935185191354E-3</v>
      </c>
      <c r="M126">
        <v>2.1</v>
      </c>
      <c r="N126" s="7">
        <f t="shared" si="9"/>
        <v>119</v>
      </c>
    </row>
    <row r="127" spans="4:14" x14ac:dyDescent="0.3">
      <c r="D127">
        <v>125</v>
      </c>
      <c r="E127" s="2">
        <f t="shared" si="10"/>
        <v>0.3037436342592591</v>
      </c>
      <c r="F127">
        <v>3.32</v>
      </c>
      <c r="G127" s="3">
        <f t="shared" si="7"/>
        <v>5.5333333333333332E-2</v>
      </c>
      <c r="J127">
        <v>125</v>
      </c>
      <c r="K127" s="2">
        <f t="shared" si="8"/>
        <v>0.30521550925925972</v>
      </c>
      <c r="L127" s="2">
        <f t="shared" si="5"/>
        <v>1.471875000000622E-3</v>
      </c>
      <c r="M127">
        <v>11.44</v>
      </c>
      <c r="N127" s="7">
        <f t="shared" si="9"/>
        <v>127</v>
      </c>
    </row>
    <row r="128" spans="4:14" x14ac:dyDescent="0.3">
      <c r="D128">
        <v>126</v>
      </c>
      <c r="E128" s="2">
        <f t="shared" si="10"/>
        <v>0.30383333333333318</v>
      </c>
      <c r="F128">
        <v>7.75</v>
      </c>
      <c r="G128" s="3">
        <f t="shared" si="7"/>
        <v>0.12916666666666668</v>
      </c>
      <c r="J128" s="14">
        <v>126</v>
      </c>
      <c r="K128" s="15">
        <f t="shared" si="8"/>
        <v>0.30523784722222269</v>
      </c>
      <c r="L128" s="15">
        <f t="shared" si="5"/>
        <v>1.4045138888895137E-3</v>
      </c>
      <c r="M128" s="14">
        <v>1.93</v>
      </c>
      <c r="N128" s="16">
        <f t="shared" si="9"/>
        <v>121</v>
      </c>
    </row>
    <row r="129" spans="4:14" x14ac:dyDescent="0.3">
      <c r="D129">
        <v>127</v>
      </c>
      <c r="E129" s="2">
        <f t="shared" si="10"/>
        <v>0.30394363425925908</v>
      </c>
      <c r="F129">
        <v>9.5299999999999994</v>
      </c>
      <c r="G129" s="3">
        <f t="shared" si="7"/>
        <v>0.15883333333333333</v>
      </c>
      <c r="J129" s="6">
        <v>127</v>
      </c>
      <c r="K129" s="4">
        <f t="shared" si="8"/>
        <v>0.3061395833333338</v>
      </c>
      <c r="L129" s="4">
        <f t="shared" si="5"/>
        <v>2.1959490740747212E-3</v>
      </c>
      <c r="M129" s="6">
        <f>60+17.91</f>
        <v>77.91</v>
      </c>
      <c r="N129" s="9">
        <f t="shared" si="9"/>
        <v>190</v>
      </c>
    </row>
    <row r="130" spans="4:14" x14ac:dyDescent="0.3">
      <c r="D130">
        <v>128</v>
      </c>
      <c r="E130" s="2">
        <f t="shared" si="10"/>
        <v>0.30396979166666649</v>
      </c>
      <c r="F130">
        <v>2.2599999999999998</v>
      </c>
      <c r="G130" s="3">
        <f t="shared" si="7"/>
        <v>3.7666666666666661E-2</v>
      </c>
      <c r="J130">
        <v>128</v>
      </c>
      <c r="K130" s="2">
        <f t="shared" si="8"/>
        <v>0.30616539351851896</v>
      </c>
      <c r="L130" s="2">
        <f t="shared" ref="L130:L193" si="11">K130-E130</f>
        <v>2.1956018518524689E-3</v>
      </c>
      <c r="M130">
        <v>2.23</v>
      </c>
      <c r="N130" s="7">
        <f t="shared" si="9"/>
        <v>190</v>
      </c>
    </row>
    <row r="131" spans="4:14" x14ac:dyDescent="0.3">
      <c r="D131">
        <v>129</v>
      </c>
      <c r="E131" s="2">
        <f t="shared" si="10"/>
        <v>0.30397916666666647</v>
      </c>
      <c r="F131">
        <v>0.81</v>
      </c>
      <c r="G131" s="3">
        <f t="shared" si="7"/>
        <v>1.3500000000000002E-2</v>
      </c>
      <c r="J131">
        <v>129</v>
      </c>
      <c r="K131" s="2">
        <f t="shared" si="8"/>
        <v>0.30618379629629672</v>
      </c>
      <c r="L131" s="2">
        <f t="shared" si="11"/>
        <v>2.2046296296302503E-3</v>
      </c>
      <c r="M131">
        <v>1.59</v>
      </c>
      <c r="N131" s="7">
        <f t="shared" si="9"/>
        <v>190</v>
      </c>
    </row>
    <row r="132" spans="4:14" x14ac:dyDescent="0.3">
      <c r="D132">
        <v>130</v>
      </c>
      <c r="E132" s="2">
        <f t="shared" si="10"/>
        <v>0.30398541666666645</v>
      </c>
      <c r="F132">
        <v>0.54</v>
      </c>
      <c r="G132" s="3">
        <f t="shared" ref="G132:G195" si="12">F132/60</f>
        <v>9.0000000000000011E-3</v>
      </c>
      <c r="J132">
        <v>130</v>
      </c>
      <c r="K132" s="2">
        <f t="shared" ref="K132:K195" si="13">K131+M132/86400</f>
        <v>0.30620555555555595</v>
      </c>
      <c r="L132" s="2">
        <f t="shared" si="11"/>
        <v>2.2201388888895002E-3</v>
      </c>
      <c r="M132">
        <v>1.88</v>
      </c>
      <c r="N132" s="7">
        <f t="shared" ref="N132:N195" si="14">60*MINUTE(L132)+SECOND(L132)</f>
        <v>192</v>
      </c>
    </row>
    <row r="133" spans="4:14" x14ac:dyDescent="0.3">
      <c r="D133">
        <v>131</v>
      </c>
      <c r="E133" s="2">
        <f t="shared" si="10"/>
        <v>0.30399074074074051</v>
      </c>
      <c r="F133">
        <v>0.46</v>
      </c>
      <c r="G133" s="3">
        <f t="shared" si="12"/>
        <v>7.6666666666666671E-3</v>
      </c>
      <c r="J133">
        <v>131</v>
      </c>
      <c r="K133" s="2">
        <f t="shared" si="13"/>
        <v>0.30623449074074116</v>
      </c>
      <c r="L133" s="2">
        <f t="shared" si="11"/>
        <v>2.2437500000006549E-3</v>
      </c>
      <c r="M133">
        <v>2.5</v>
      </c>
      <c r="N133" s="7">
        <f t="shared" si="14"/>
        <v>194</v>
      </c>
    </row>
    <row r="134" spans="4:14" x14ac:dyDescent="0.3">
      <c r="D134">
        <v>132</v>
      </c>
      <c r="E134" s="2">
        <f t="shared" si="10"/>
        <v>0.30399687499999978</v>
      </c>
      <c r="F134">
        <v>0.53</v>
      </c>
      <c r="G134" s="3">
        <f t="shared" si="12"/>
        <v>8.8333333333333337E-3</v>
      </c>
      <c r="J134">
        <v>132</v>
      </c>
      <c r="K134" s="2">
        <f t="shared" si="13"/>
        <v>0.30625752314814858</v>
      </c>
      <c r="L134" s="2">
        <f t="shared" si="11"/>
        <v>2.2606481481488028E-3</v>
      </c>
      <c r="M134">
        <v>1.99</v>
      </c>
      <c r="N134" s="7">
        <f t="shared" si="14"/>
        <v>195</v>
      </c>
    </row>
    <row r="135" spans="4:14" x14ac:dyDescent="0.3">
      <c r="D135">
        <v>133</v>
      </c>
      <c r="E135" s="2">
        <f t="shared" si="10"/>
        <v>0.30400219907407383</v>
      </c>
      <c r="F135">
        <v>0.46</v>
      </c>
      <c r="G135" s="3">
        <f t="shared" si="12"/>
        <v>7.6666666666666671E-3</v>
      </c>
      <c r="J135">
        <v>133</v>
      </c>
      <c r="K135" s="2">
        <f t="shared" si="13"/>
        <v>0.30627731481481524</v>
      </c>
      <c r="L135" s="2">
        <f t="shared" si="11"/>
        <v>2.2751157407414069E-3</v>
      </c>
      <c r="M135">
        <v>1.71</v>
      </c>
      <c r="N135" s="7">
        <f t="shared" si="14"/>
        <v>197</v>
      </c>
    </row>
    <row r="136" spans="4:14" x14ac:dyDescent="0.3">
      <c r="D136">
        <v>134</v>
      </c>
      <c r="E136" s="2">
        <f t="shared" si="10"/>
        <v>0.30407708333333311</v>
      </c>
      <c r="F136">
        <v>6.47</v>
      </c>
      <c r="G136" s="3">
        <f t="shared" si="12"/>
        <v>0.10783333333333332</v>
      </c>
      <c r="J136">
        <v>134</v>
      </c>
      <c r="K136" s="2">
        <f t="shared" si="13"/>
        <v>0.30630000000000041</v>
      </c>
      <c r="L136" s="2">
        <f t="shared" si="11"/>
        <v>2.2229166666672961E-3</v>
      </c>
      <c r="M136">
        <v>1.96</v>
      </c>
      <c r="N136" s="7">
        <f t="shared" si="14"/>
        <v>192</v>
      </c>
    </row>
    <row r="137" spans="4:14" x14ac:dyDescent="0.3">
      <c r="D137">
        <v>135</v>
      </c>
      <c r="E137" s="2">
        <f t="shared" si="10"/>
        <v>0.30408182870370348</v>
      </c>
      <c r="F137">
        <v>0.41</v>
      </c>
      <c r="G137" s="3">
        <f t="shared" si="12"/>
        <v>6.8333333333333328E-3</v>
      </c>
      <c r="J137">
        <v>135</v>
      </c>
      <c r="K137" s="2">
        <f t="shared" si="13"/>
        <v>0.3063351851851856</v>
      </c>
      <c r="L137" s="2">
        <f t="shared" si="11"/>
        <v>2.2533564814821161E-3</v>
      </c>
      <c r="M137">
        <v>3.04</v>
      </c>
      <c r="N137" s="7">
        <f t="shared" si="14"/>
        <v>195</v>
      </c>
    </row>
    <row r="138" spans="4:14" x14ac:dyDescent="0.3">
      <c r="D138">
        <v>136</v>
      </c>
      <c r="E138" s="2">
        <f t="shared" si="10"/>
        <v>0.30408634259259237</v>
      </c>
      <c r="F138">
        <v>0.39</v>
      </c>
      <c r="G138" s="3">
        <f t="shared" si="12"/>
        <v>6.5000000000000006E-3</v>
      </c>
      <c r="J138">
        <v>136</v>
      </c>
      <c r="K138" s="2">
        <f t="shared" si="13"/>
        <v>0.30635775462963005</v>
      </c>
      <c r="L138" s="2">
        <f t="shared" si="11"/>
        <v>2.2714120370376789E-3</v>
      </c>
      <c r="M138">
        <v>1.95</v>
      </c>
      <c r="N138" s="7">
        <f t="shared" si="14"/>
        <v>196</v>
      </c>
    </row>
    <row r="139" spans="4:14" x14ac:dyDescent="0.3">
      <c r="D139">
        <v>137</v>
      </c>
      <c r="E139" s="2">
        <f t="shared" si="10"/>
        <v>0.30409999999999976</v>
      </c>
      <c r="F139">
        <v>1.18</v>
      </c>
      <c r="G139" s="3">
        <f t="shared" si="12"/>
        <v>1.9666666666666666E-2</v>
      </c>
      <c r="J139">
        <v>137</v>
      </c>
      <c r="K139" s="2">
        <f t="shared" si="13"/>
        <v>0.30637858796296341</v>
      </c>
      <c r="L139" s="2">
        <f t="shared" si="11"/>
        <v>2.2785879629636518E-3</v>
      </c>
      <c r="M139">
        <v>1.8</v>
      </c>
      <c r="N139" s="7">
        <f t="shared" si="14"/>
        <v>197</v>
      </c>
    </row>
    <row r="140" spans="4:14" x14ac:dyDescent="0.3">
      <c r="D140">
        <v>138</v>
      </c>
      <c r="E140" s="2">
        <f t="shared" si="10"/>
        <v>0.30413668981481456</v>
      </c>
      <c r="F140">
        <v>3.17</v>
      </c>
      <c r="G140" s="3">
        <f t="shared" si="12"/>
        <v>5.2833333333333329E-2</v>
      </c>
      <c r="J140">
        <v>138</v>
      </c>
      <c r="K140" s="2">
        <f t="shared" si="13"/>
        <v>0.30641585648148195</v>
      </c>
      <c r="L140" s="2">
        <f t="shared" si="11"/>
        <v>2.2791666666673871E-3</v>
      </c>
      <c r="M140">
        <v>3.22</v>
      </c>
      <c r="N140" s="7">
        <f t="shared" si="14"/>
        <v>197</v>
      </c>
    </row>
    <row r="141" spans="4:14" x14ac:dyDescent="0.3">
      <c r="D141">
        <v>139</v>
      </c>
      <c r="E141" s="2">
        <f t="shared" si="10"/>
        <v>0.30414432870370345</v>
      </c>
      <c r="F141">
        <v>0.66</v>
      </c>
      <c r="G141" s="3">
        <f t="shared" si="12"/>
        <v>1.1000000000000001E-2</v>
      </c>
      <c r="J141">
        <v>139</v>
      </c>
      <c r="K141" s="2">
        <f t="shared" si="13"/>
        <v>0.30644432870370419</v>
      </c>
      <c r="L141" s="2">
        <f t="shared" si="11"/>
        <v>2.3000000000007459E-3</v>
      </c>
      <c r="M141">
        <v>2.46</v>
      </c>
      <c r="N141" s="7">
        <f t="shared" si="14"/>
        <v>199</v>
      </c>
    </row>
    <row r="142" spans="4:14" x14ac:dyDescent="0.3">
      <c r="D142">
        <v>140</v>
      </c>
      <c r="E142" s="2">
        <f t="shared" si="10"/>
        <v>0.3041743055555553</v>
      </c>
      <c r="F142">
        <v>2.59</v>
      </c>
      <c r="G142" s="3">
        <f t="shared" si="12"/>
        <v>4.3166666666666666E-2</v>
      </c>
      <c r="J142">
        <v>140</v>
      </c>
      <c r="K142" s="2">
        <f t="shared" si="13"/>
        <v>0.30646458333333382</v>
      </c>
      <c r="L142" s="2">
        <f t="shared" si="11"/>
        <v>2.2902777777785155E-3</v>
      </c>
      <c r="M142">
        <v>1.75</v>
      </c>
      <c r="N142" s="7">
        <f t="shared" si="14"/>
        <v>198</v>
      </c>
    </row>
    <row r="143" spans="4:14" x14ac:dyDescent="0.3">
      <c r="D143">
        <v>141</v>
      </c>
      <c r="E143" s="2">
        <f t="shared" si="10"/>
        <v>0.30418194444444419</v>
      </c>
      <c r="F143">
        <v>0.66</v>
      </c>
      <c r="G143" s="3">
        <f t="shared" si="12"/>
        <v>1.1000000000000001E-2</v>
      </c>
      <c r="J143">
        <v>141</v>
      </c>
      <c r="K143" s="2">
        <f t="shared" si="13"/>
        <v>0.3064898148148153</v>
      </c>
      <c r="L143" s="2">
        <f t="shared" si="11"/>
        <v>2.3078703703711123E-3</v>
      </c>
      <c r="M143">
        <v>2.1800000000000002</v>
      </c>
      <c r="N143" s="7">
        <f t="shared" si="14"/>
        <v>199</v>
      </c>
    </row>
    <row r="144" spans="4:14" x14ac:dyDescent="0.3">
      <c r="D144">
        <v>142</v>
      </c>
      <c r="E144" s="2">
        <f t="shared" si="10"/>
        <v>0.30418784722222197</v>
      </c>
      <c r="F144">
        <v>0.51</v>
      </c>
      <c r="G144" s="3">
        <f t="shared" si="12"/>
        <v>8.5000000000000006E-3</v>
      </c>
      <c r="J144">
        <v>142</v>
      </c>
      <c r="K144" s="2">
        <f t="shared" si="13"/>
        <v>0.30651863425925974</v>
      </c>
      <c r="L144" s="2">
        <f t="shared" si="11"/>
        <v>2.3307870370377626E-3</v>
      </c>
      <c r="M144">
        <v>2.4900000000000002</v>
      </c>
      <c r="N144" s="7">
        <f t="shared" si="14"/>
        <v>201</v>
      </c>
    </row>
    <row r="145" spans="4:14" x14ac:dyDescent="0.3">
      <c r="D145">
        <v>143</v>
      </c>
      <c r="E145" s="2">
        <f t="shared" si="10"/>
        <v>0.30427037037037014</v>
      </c>
      <c r="F145">
        <v>7.13</v>
      </c>
      <c r="G145" s="3">
        <f t="shared" si="12"/>
        <v>0.11883333333333333</v>
      </c>
      <c r="J145">
        <v>143</v>
      </c>
      <c r="K145" s="2">
        <f t="shared" si="13"/>
        <v>0.30654456018518567</v>
      </c>
      <c r="L145" s="2">
        <f t="shared" si="11"/>
        <v>2.2741898148155304E-3</v>
      </c>
      <c r="M145">
        <v>2.2400000000000002</v>
      </c>
      <c r="N145" s="7">
        <f t="shared" si="14"/>
        <v>196</v>
      </c>
    </row>
    <row r="146" spans="4:14" x14ac:dyDescent="0.3">
      <c r="D146">
        <v>144</v>
      </c>
      <c r="E146" s="2">
        <f t="shared" si="10"/>
        <v>0.30427650462962941</v>
      </c>
      <c r="F146">
        <v>0.53</v>
      </c>
      <c r="G146" s="3">
        <f t="shared" si="12"/>
        <v>8.8333333333333337E-3</v>
      </c>
      <c r="J146">
        <v>144</v>
      </c>
      <c r="K146" s="2">
        <f t="shared" si="13"/>
        <v>0.30656712962963012</v>
      </c>
      <c r="L146" s="2">
        <f t="shared" si="11"/>
        <v>2.2906250000007122E-3</v>
      </c>
      <c r="M146">
        <v>1.95</v>
      </c>
      <c r="N146" s="7">
        <f t="shared" si="14"/>
        <v>198</v>
      </c>
    </row>
    <row r="147" spans="4:14" x14ac:dyDescent="0.3">
      <c r="D147">
        <v>145</v>
      </c>
      <c r="E147" s="2">
        <f t="shared" si="10"/>
        <v>0.30429074074074053</v>
      </c>
      <c r="F147">
        <v>1.23</v>
      </c>
      <c r="G147" s="3">
        <f t="shared" si="12"/>
        <v>2.0500000000000001E-2</v>
      </c>
      <c r="J147">
        <v>145</v>
      </c>
      <c r="K147" s="2">
        <f t="shared" si="13"/>
        <v>0.3065895833333338</v>
      </c>
      <c r="L147" s="2">
        <f t="shared" si="11"/>
        <v>2.2988425925932754E-3</v>
      </c>
      <c r="M147">
        <v>1.94</v>
      </c>
      <c r="N147" s="7">
        <f t="shared" si="14"/>
        <v>199</v>
      </c>
    </row>
    <row r="148" spans="4:14" x14ac:dyDescent="0.3">
      <c r="D148">
        <v>146</v>
      </c>
      <c r="E148" s="2">
        <f t="shared" si="10"/>
        <v>0.30429814814814793</v>
      </c>
      <c r="F148">
        <v>0.64</v>
      </c>
      <c r="G148" s="3">
        <f t="shared" si="12"/>
        <v>1.0666666666666666E-2</v>
      </c>
      <c r="J148">
        <v>146</v>
      </c>
      <c r="K148" s="2">
        <f t="shared" si="13"/>
        <v>0.30661238425925974</v>
      </c>
      <c r="L148" s="2">
        <f t="shared" si="11"/>
        <v>2.3142361111118115E-3</v>
      </c>
      <c r="M148">
        <v>1.97</v>
      </c>
      <c r="N148" s="7">
        <f t="shared" si="14"/>
        <v>200</v>
      </c>
    </row>
    <row r="149" spans="4:14" x14ac:dyDescent="0.3">
      <c r="D149">
        <v>147</v>
      </c>
      <c r="E149" s="2">
        <f t="shared" si="10"/>
        <v>0.3043046296296294</v>
      </c>
      <c r="F149">
        <v>0.56000000000000005</v>
      </c>
      <c r="G149" s="3">
        <f t="shared" si="12"/>
        <v>9.3333333333333341E-3</v>
      </c>
      <c r="J149">
        <v>147</v>
      </c>
      <c r="K149" s="2">
        <f t="shared" si="13"/>
        <v>0.3066409722222227</v>
      </c>
      <c r="L149" s="2">
        <f t="shared" si="11"/>
        <v>2.336342592593299E-3</v>
      </c>
      <c r="M149">
        <v>2.4700000000000002</v>
      </c>
      <c r="N149" s="7">
        <f t="shared" si="14"/>
        <v>202</v>
      </c>
    </row>
    <row r="150" spans="4:14" x14ac:dyDescent="0.3">
      <c r="D150">
        <v>148</v>
      </c>
      <c r="E150" s="2">
        <f t="shared" si="10"/>
        <v>0.30431145833333312</v>
      </c>
      <c r="F150">
        <v>0.59</v>
      </c>
      <c r="G150" s="3">
        <f t="shared" si="12"/>
        <v>9.8333333333333328E-3</v>
      </c>
      <c r="J150">
        <v>148</v>
      </c>
      <c r="K150" s="2">
        <f t="shared" si="13"/>
        <v>0.30667534722222267</v>
      </c>
      <c r="L150" s="2">
        <f t="shared" si="11"/>
        <v>2.3638888888895537E-3</v>
      </c>
      <c r="M150">
        <v>2.97</v>
      </c>
      <c r="N150" s="7">
        <f t="shared" si="14"/>
        <v>204</v>
      </c>
    </row>
    <row r="151" spans="4:14" x14ac:dyDescent="0.3">
      <c r="D151">
        <v>149</v>
      </c>
      <c r="E151" s="2">
        <f t="shared" si="10"/>
        <v>0.30431678240740717</v>
      </c>
      <c r="F151">
        <v>0.46</v>
      </c>
      <c r="G151" s="3">
        <f t="shared" si="12"/>
        <v>7.6666666666666671E-3</v>
      </c>
      <c r="J151">
        <v>149</v>
      </c>
      <c r="K151" s="2">
        <f t="shared" si="13"/>
        <v>0.30669398148148191</v>
      </c>
      <c r="L151" s="2">
        <f t="shared" si="11"/>
        <v>2.3771990740747428E-3</v>
      </c>
      <c r="M151">
        <v>1.61</v>
      </c>
      <c r="N151" s="7">
        <f t="shared" si="14"/>
        <v>205</v>
      </c>
    </row>
    <row r="152" spans="4:14" x14ac:dyDescent="0.3">
      <c r="D152">
        <v>150</v>
      </c>
      <c r="E152" s="2">
        <f t="shared" si="10"/>
        <v>0.30432418981481457</v>
      </c>
      <c r="F152">
        <v>0.64</v>
      </c>
      <c r="G152" s="3">
        <f t="shared" si="12"/>
        <v>1.0666666666666666E-2</v>
      </c>
      <c r="J152">
        <v>150</v>
      </c>
      <c r="K152" s="2">
        <f t="shared" si="13"/>
        <v>0.30673148148148194</v>
      </c>
      <c r="L152" s="2">
        <f t="shared" si="11"/>
        <v>2.407291666667366E-3</v>
      </c>
      <c r="M152">
        <v>3.24</v>
      </c>
      <c r="N152" s="7">
        <f t="shared" si="14"/>
        <v>208</v>
      </c>
    </row>
    <row r="153" spans="4:14" x14ac:dyDescent="0.3">
      <c r="D153">
        <v>151</v>
      </c>
      <c r="E153" s="2">
        <f t="shared" si="10"/>
        <v>0.30452384259259235</v>
      </c>
      <c r="F153">
        <v>17.25</v>
      </c>
      <c r="G153" s="3">
        <f t="shared" si="12"/>
        <v>0.28749999999999998</v>
      </c>
      <c r="J153">
        <v>151</v>
      </c>
      <c r="K153" s="2">
        <f t="shared" si="13"/>
        <v>0.30676886574074119</v>
      </c>
      <c r="L153" s="2">
        <f t="shared" si="11"/>
        <v>2.2450231481488392E-3</v>
      </c>
      <c r="M153">
        <v>3.23</v>
      </c>
      <c r="N153" s="7">
        <f t="shared" si="14"/>
        <v>194</v>
      </c>
    </row>
    <row r="154" spans="4:14" x14ac:dyDescent="0.3">
      <c r="D154">
        <v>152</v>
      </c>
      <c r="E154" s="2">
        <f t="shared" si="10"/>
        <v>0.30477326388888865</v>
      </c>
      <c r="F154">
        <v>21.55</v>
      </c>
      <c r="G154" s="3">
        <f t="shared" si="12"/>
        <v>0.35916666666666669</v>
      </c>
      <c r="J154">
        <v>152</v>
      </c>
      <c r="K154" s="2">
        <f t="shared" si="13"/>
        <v>0.30679027777777823</v>
      </c>
      <c r="L154" s="2">
        <f t="shared" si="11"/>
        <v>2.017013888889585E-3</v>
      </c>
      <c r="M154">
        <v>1.85</v>
      </c>
      <c r="N154" s="7">
        <f t="shared" si="14"/>
        <v>174</v>
      </c>
    </row>
    <row r="155" spans="4:14" x14ac:dyDescent="0.3">
      <c r="D155">
        <v>153</v>
      </c>
      <c r="E155" s="2">
        <f t="shared" si="10"/>
        <v>0.30482638888888863</v>
      </c>
      <c r="F155">
        <v>4.59</v>
      </c>
      <c r="G155" s="3">
        <f t="shared" si="12"/>
        <v>7.6499999999999999E-2</v>
      </c>
      <c r="J155">
        <v>153</v>
      </c>
      <c r="K155" s="2">
        <f t="shared" si="13"/>
        <v>0.3068129629629634</v>
      </c>
      <c r="L155" s="2">
        <f t="shared" si="11"/>
        <v>1.9865740740747651E-3</v>
      </c>
      <c r="M155">
        <v>1.96</v>
      </c>
      <c r="N155" s="7">
        <f t="shared" si="14"/>
        <v>172</v>
      </c>
    </row>
    <row r="156" spans="4:14" x14ac:dyDescent="0.3">
      <c r="D156">
        <v>154</v>
      </c>
      <c r="E156" s="2">
        <f t="shared" si="10"/>
        <v>0.30500104166666642</v>
      </c>
      <c r="F156">
        <v>15.09</v>
      </c>
      <c r="G156" s="3">
        <f t="shared" si="12"/>
        <v>0.2515</v>
      </c>
      <c r="J156">
        <v>154</v>
      </c>
      <c r="K156" s="2">
        <f t="shared" si="13"/>
        <v>0.30684212962963009</v>
      </c>
      <c r="L156" s="2">
        <f t="shared" si="11"/>
        <v>1.8410879629636723E-3</v>
      </c>
      <c r="M156">
        <v>2.52</v>
      </c>
      <c r="N156" s="7">
        <f t="shared" si="14"/>
        <v>159</v>
      </c>
    </row>
    <row r="157" spans="4:14" x14ac:dyDescent="0.3">
      <c r="D157">
        <v>155</v>
      </c>
      <c r="E157" s="2">
        <f t="shared" si="10"/>
        <v>0.30501354166666644</v>
      </c>
      <c r="F157">
        <v>1.08</v>
      </c>
      <c r="G157" s="3">
        <f t="shared" si="12"/>
        <v>1.8000000000000002E-2</v>
      </c>
      <c r="J157">
        <v>155</v>
      </c>
      <c r="K157" s="2">
        <f t="shared" si="13"/>
        <v>0.30686192129629675</v>
      </c>
      <c r="L157" s="2">
        <f t="shared" si="11"/>
        <v>1.8483796296303034E-3</v>
      </c>
      <c r="M157">
        <v>1.71</v>
      </c>
      <c r="N157" s="7">
        <f t="shared" si="14"/>
        <v>160</v>
      </c>
    </row>
    <row r="158" spans="4:14" x14ac:dyDescent="0.3">
      <c r="D158">
        <v>156</v>
      </c>
      <c r="E158" s="2">
        <f t="shared" si="10"/>
        <v>0.30501967592592572</v>
      </c>
      <c r="F158">
        <v>0.53</v>
      </c>
      <c r="G158" s="3">
        <f t="shared" si="12"/>
        <v>8.8333333333333337E-3</v>
      </c>
      <c r="J158">
        <v>156</v>
      </c>
      <c r="K158" s="2">
        <f t="shared" si="13"/>
        <v>0.30688541666666713</v>
      </c>
      <c r="L158" s="2">
        <f t="shared" si="11"/>
        <v>1.8657407407414173E-3</v>
      </c>
      <c r="M158">
        <v>2.0299999999999998</v>
      </c>
      <c r="N158" s="7">
        <f t="shared" si="14"/>
        <v>161</v>
      </c>
    </row>
    <row r="159" spans="4:14" x14ac:dyDescent="0.3">
      <c r="D159">
        <v>157</v>
      </c>
      <c r="E159" s="2">
        <f t="shared" si="10"/>
        <v>0.3050269675925924</v>
      </c>
      <c r="F159">
        <v>0.63</v>
      </c>
      <c r="G159" s="3">
        <f t="shared" si="12"/>
        <v>1.0500000000000001E-2</v>
      </c>
      <c r="J159">
        <v>157</v>
      </c>
      <c r="K159" s="2">
        <f t="shared" si="13"/>
        <v>0.30691250000000048</v>
      </c>
      <c r="L159" s="2">
        <f t="shared" si="11"/>
        <v>1.8855324074080748E-3</v>
      </c>
      <c r="M159">
        <v>2.34</v>
      </c>
      <c r="N159" s="7">
        <f t="shared" si="14"/>
        <v>163</v>
      </c>
    </row>
    <row r="160" spans="4:14" x14ac:dyDescent="0.3">
      <c r="D160">
        <v>158</v>
      </c>
      <c r="E160" s="2">
        <f t="shared" si="10"/>
        <v>0.30516562499999983</v>
      </c>
      <c r="F160">
        <v>11.98</v>
      </c>
      <c r="G160" s="3">
        <f t="shared" si="12"/>
        <v>0.19966666666666669</v>
      </c>
      <c r="J160">
        <v>158</v>
      </c>
      <c r="K160" s="2">
        <f t="shared" si="13"/>
        <v>0.30693333333333384</v>
      </c>
      <c r="L160" s="2">
        <f t="shared" si="11"/>
        <v>1.767708333334006E-3</v>
      </c>
      <c r="M160">
        <v>1.8</v>
      </c>
      <c r="N160" s="7">
        <f t="shared" si="14"/>
        <v>153</v>
      </c>
    </row>
    <row r="161" spans="4:14" x14ac:dyDescent="0.3">
      <c r="D161">
        <v>159</v>
      </c>
      <c r="E161" s="2">
        <f t="shared" si="10"/>
        <v>0.30524803240740722</v>
      </c>
      <c r="F161">
        <v>7.12</v>
      </c>
      <c r="G161" s="3">
        <f t="shared" si="12"/>
        <v>0.11866666666666667</v>
      </c>
      <c r="J161">
        <v>159</v>
      </c>
      <c r="K161" s="2">
        <f t="shared" si="13"/>
        <v>0.30695937500000048</v>
      </c>
      <c r="L161" s="2">
        <f t="shared" si="11"/>
        <v>1.7113425925932568E-3</v>
      </c>
      <c r="M161">
        <v>2.25</v>
      </c>
      <c r="N161" s="7">
        <f t="shared" si="14"/>
        <v>148</v>
      </c>
    </row>
    <row r="162" spans="4:14" x14ac:dyDescent="0.3">
      <c r="D162">
        <v>160</v>
      </c>
      <c r="E162" s="2">
        <f t="shared" ref="E162:E225" si="15">E161+F162/86400</f>
        <v>0.30529155092592575</v>
      </c>
      <c r="F162">
        <v>3.76</v>
      </c>
      <c r="G162" s="3">
        <f t="shared" si="12"/>
        <v>6.2666666666666662E-2</v>
      </c>
      <c r="J162">
        <v>160</v>
      </c>
      <c r="K162" s="2">
        <f t="shared" si="13"/>
        <v>0.30698506944444492</v>
      </c>
      <c r="L162" s="2">
        <f t="shared" si="11"/>
        <v>1.693518518519177E-3</v>
      </c>
      <c r="M162">
        <v>2.2200000000000002</v>
      </c>
      <c r="N162" s="7">
        <f t="shared" si="14"/>
        <v>146</v>
      </c>
    </row>
    <row r="163" spans="4:14" x14ac:dyDescent="0.3">
      <c r="D163">
        <v>161</v>
      </c>
      <c r="E163" s="2">
        <f t="shared" si="15"/>
        <v>0.30529629629629612</v>
      </c>
      <c r="F163">
        <v>0.41</v>
      </c>
      <c r="G163" s="3">
        <f t="shared" si="12"/>
        <v>6.8333333333333328E-3</v>
      </c>
      <c r="J163">
        <v>161</v>
      </c>
      <c r="K163" s="2">
        <f t="shared" si="13"/>
        <v>0.30701145833333382</v>
      </c>
      <c r="L163" s="2">
        <f t="shared" si="11"/>
        <v>1.7151620370376985E-3</v>
      </c>
      <c r="M163">
        <v>2.2799999999999998</v>
      </c>
      <c r="N163" s="7">
        <f t="shared" si="14"/>
        <v>148</v>
      </c>
    </row>
    <row r="164" spans="4:14" x14ac:dyDescent="0.3">
      <c r="D164">
        <v>162</v>
      </c>
      <c r="E164" s="2">
        <f t="shared" si="15"/>
        <v>0.3052996527777776</v>
      </c>
      <c r="F164">
        <v>0.28999999999999998</v>
      </c>
      <c r="G164" s="3">
        <f t="shared" si="12"/>
        <v>4.8333333333333327E-3</v>
      </c>
      <c r="J164">
        <v>162</v>
      </c>
      <c r="K164" s="2">
        <f t="shared" si="13"/>
        <v>0.30704756944444495</v>
      </c>
      <c r="L164" s="2">
        <f t="shared" si="11"/>
        <v>1.7479166666673485E-3</v>
      </c>
      <c r="M164">
        <v>3.12</v>
      </c>
      <c r="N164" s="7">
        <f t="shared" si="14"/>
        <v>151</v>
      </c>
    </row>
    <row r="165" spans="4:14" x14ac:dyDescent="0.3">
      <c r="D165">
        <v>163</v>
      </c>
      <c r="E165" s="2">
        <f t="shared" si="15"/>
        <v>0.30533020833333313</v>
      </c>
      <c r="F165">
        <v>2.64</v>
      </c>
      <c r="G165" s="3">
        <f t="shared" si="12"/>
        <v>4.4000000000000004E-2</v>
      </c>
      <c r="J165">
        <v>163</v>
      </c>
      <c r="K165" s="2">
        <f t="shared" si="13"/>
        <v>0.30706863425925979</v>
      </c>
      <c r="L165" s="2">
        <f t="shared" si="11"/>
        <v>1.7384259259266566E-3</v>
      </c>
      <c r="M165">
        <v>1.82</v>
      </c>
      <c r="N165" s="7">
        <f t="shared" si="14"/>
        <v>150</v>
      </c>
    </row>
    <row r="166" spans="4:14" x14ac:dyDescent="0.3">
      <c r="D166">
        <v>164</v>
      </c>
      <c r="E166" s="2">
        <f t="shared" si="15"/>
        <v>0.30533356481481461</v>
      </c>
      <c r="F166">
        <v>0.28999999999999998</v>
      </c>
      <c r="G166" s="3">
        <f t="shared" si="12"/>
        <v>4.8333333333333327E-3</v>
      </c>
      <c r="J166">
        <v>164</v>
      </c>
      <c r="K166" s="2">
        <f t="shared" si="13"/>
        <v>0.30709236111111166</v>
      </c>
      <c r="L166" s="2">
        <f t="shared" si="11"/>
        <v>1.7587962962970494E-3</v>
      </c>
      <c r="M166">
        <v>2.0499999999999998</v>
      </c>
      <c r="N166" s="7">
        <f t="shared" si="14"/>
        <v>152</v>
      </c>
    </row>
    <row r="167" spans="4:14" x14ac:dyDescent="0.3">
      <c r="D167">
        <v>165</v>
      </c>
      <c r="E167" s="2">
        <f t="shared" si="15"/>
        <v>0.30534027777777756</v>
      </c>
      <c r="F167">
        <v>0.57999999999999996</v>
      </c>
      <c r="G167" s="3">
        <f t="shared" si="12"/>
        <v>9.6666666666666654E-3</v>
      </c>
      <c r="J167">
        <v>165</v>
      </c>
      <c r="K167" s="2">
        <f t="shared" si="13"/>
        <v>0.30711793981481533</v>
      </c>
      <c r="L167" s="2">
        <f t="shared" si="11"/>
        <v>1.7776620370377749E-3</v>
      </c>
      <c r="M167">
        <v>2.21</v>
      </c>
      <c r="N167" s="7">
        <f t="shared" si="14"/>
        <v>154</v>
      </c>
    </row>
    <row r="168" spans="4:14" x14ac:dyDescent="0.3">
      <c r="D168">
        <v>166</v>
      </c>
      <c r="E168" s="2">
        <f t="shared" si="15"/>
        <v>0.30534907407407386</v>
      </c>
      <c r="F168">
        <v>0.76</v>
      </c>
      <c r="G168" s="3">
        <f t="shared" si="12"/>
        <v>1.2666666666666666E-2</v>
      </c>
      <c r="J168">
        <v>166</v>
      </c>
      <c r="K168" s="2">
        <f t="shared" si="13"/>
        <v>0.30715173611111163</v>
      </c>
      <c r="L168" s="2">
        <f t="shared" si="11"/>
        <v>1.8026620370377722E-3</v>
      </c>
      <c r="M168">
        <v>2.92</v>
      </c>
      <c r="N168" s="7">
        <f t="shared" si="14"/>
        <v>156</v>
      </c>
    </row>
    <row r="169" spans="4:14" x14ac:dyDescent="0.3">
      <c r="D169">
        <v>167</v>
      </c>
      <c r="E169" s="2">
        <f t="shared" si="15"/>
        <v>0.30547476851851829</v>
      </c>
      <c r="F169">
        <v>10.86</v>
      </c>
      <c r="G169" s="3">
        <f t="shared" si="12"/>
        <v>0.18099999999999999</v>
      </c>
      <c r="J169">
        <v>167</v>
      </c>
      <c r="K169" s="2">
        <f t="shared" si="13"/>
        <v>0.30716608796296346</v>
      </c>
      <c r="L169" s="2">
        <f t="shared" si="11"/>
        <v>1.6913194444451718E-3</v>
      </c>
      <c r="M169">
        <v>1.24</v>
      </c>
      <c r="N169" s="7">
        <f t="shared" si="14"/>
        <v>146</v>
      </c>
    </row>
    <row r="170" spans="4:14" x14ac:dyDescent="0.3">
      <c r="D170">
        <v>168</v>
      </c>
      <c r="E170" s="2">
        <f t="shared" si="15"/>
        <v>0.30551481481481457</v>
      </c>
      <c r="F170">
        <v>3.46</v>
      </c>
      <c r="G170" s="3">
        <f t="shared" si="12"/>
        <v>5.7666666666666665E-2</v>
      </c>
      <c r="J170">
        <v>168</v>
      </c>
      <c r="K170" s="2">
        <f t="shared" si="13"/>
        <v>0.30719375000000049</v>
      </c>
      <c r="L170" s="2">
        <f t="shared" si="11"/>
        <v>1.6789351851859147E-3</v>
      </c>
      <c r="M170">
        <v>2.39</v>
      </c>
      <c r="N170" s="7">
        <f t="shared" si="14"/>
        <v>145</v>
      </c>
    </row>
    <row r="171" spans="4:14" x14ac:dyDescent="0.3">
      <c r="D171">
        <v>169</v>
      </c>
      <c r="E171" s="2">
        <f t="shared" si="15"/>
        <v>0.30555752314814788</v>
      </c>
      <c r="F171">
        <v>3.69</v>
      </c>
      <c r="G171" s="3">
        <f t="shared" si="12"/>
        <v>6.1499999999999999E-2</v>
      </c>
      <c r="J171">
        <v>169</v>
      </c>
      <c r="K171" s="2">
        <f t="shared" si="13"/>
        <v>0.30721435185185236</v>
      </c>
      <c r="L171" s="2">
        <f t="shared" si="11"/>
        <v>1.6568287037044827E-3</v>
      </c>
      <c r="M171">
        <v>1.78</v>
      </c>
      <c r="N171" s="7">
        <f t="shared" si="14"/>
        <v>143</v>
      </c>
    </row>
    <row r="172" spans="4:14" x14ac:dyDescent="0.3">
      <c r="D172">
        <v>170</v>
      </c>
      <c r="E172" s="2">
        <f t="shared" si="15"/>
        <v>0.30556666666666638</v>
      </c>
      <c r="F172">
        <v>0.79</v>
      </c>
      <c r="G172" s="3">
        <f t="shared" si="12"/>
        <v>1.3166666666666667E-2</v>
      </c>
      <c r="J172">
        <v>170</v>
      </c>
      <c r="K172" s="2">
        <f t="shared" si="13"/>
        <v>0.30723530092592644</v>
      </c>
      <c r="L172" s="2">
        <f t="shared" si="11"/>
        <v>1.66863425926006E-3</v>
      </c>
      <c r="M172">
        <v>1.81</v>
      </c>
      <c r="N172" s="7">
        <f t="shared" si="14"/>
        <v>144</v>
      </c>
    </row>
    <row r="173" spans="4:14" x14ac:dyDescent="0.3">
      <c r="D173">
        <v>171</v>
      </c>
      <c r="E173" s="2">
        <f t="shared" si="15"/>
        <v>0.30557407407407378</v>
      </c>
      <c r="F173">
        <v>0.64</v>
      </c>
      <c r="G173" s="3">
        <f t="shared" si="12"/>
        <v>1.0666666666666666E-2</v>
      </c>
      <c r="J173">
        <v>171</v>
      </c>
      <c r="K173" s="2">
        <f t="shared" si="13"/>
        <v>0.30725393518518568</v>
      </c>
      <c r="L173" s="2">
        <f t="shared" si="11"/>
        <v>1.6798611111119022E-3</v>
      </c>
      <c r="M173">
        <v>1.61</v>
      </c>
      <c r="N173" s="7">
        <f t="shared" si="14"/>
        <v>145</v>
      </c>
    </row>
    <row r="174" spans="4:14" x14ac:dyDescent="0.3">
      <c r="D174">
        <v>172</v>
      </c>
      <c r="E174" s="2">
        <f t="shared" si="15"/>
        <v>0.30557997685185156</v>
      </c>
      <c r="F174">
        <v>0.51</v>
      </c>
      <c r="G174" s="3">
        <f t="shared" si="12"/>
        <v>8.5000000000000006E-3</v>
      </c>
      <c r="J174">
        <v>172</v>
      </c>
      <c r="K174" s="2">
        <f t="shared" si="13"/>
        <v>0.30727245370370421</v>
      </c>
      <c r="L174" s="2">
        <f t="shared" si="11"/>
        <v>1.6924768518526423E-3</v>
      </c>
      <c r="M174">
        <v>1.6</v>
      </c>
      <c r="N174" s="7">
        <f t="shared" si="14"/>
        <v>146</v>
      </c>
    </row>
    <row r="175" spans="4:14" x14ac:dyDescent="0.3">
      <c r="D175">
        <v>173</v>
      </c>
      <c r="E175" s="2">
        <f t="shared" si="15"/>
        <v>0.30558530092592562</v>
      </c>
      <c r="F175">
        <v>0.46</v>
      </c>
      <c r="G175" s="3">
        <f t="shared" si="12"/>
        <v>7.6666666666666671E-3</v>
      </c>
      <c r="J175">
        <v>173</v>
      </c>
      <c r="K175" s="2">
        <f t="shared" si="13"/>
        <v>0.30731307870370422</v>
      </c>
      <c r="L175" s="2">
        <f t="shared" si="11"/>
        <v>1.7277777777786052E-3</v>
      </c>
      <c r="M175">
        <v>3.51</v>
      </c>
      <c r="N175" s="7">
        <f t="shared" si="14"/>
        <v>149</v>
      </c>
    </row>
    <row r="176" spans="4:14" x14ac:dyDescent="0.3">
      <c r="D176">
        <v>174</v>
      </c>
      <c r="E176" s="2">
        <f t="shared" si="15"/>
        <v>0.30559085648148115</v>
      </c>
      <c r="F176">
        <v>0.48</v>
      </c>
      <c r="G176" s="3">
        <f t="shared" si="12"/>
        <v>8.0000000000000002E-3</v>
      </c>
      <c r="J176">
        <v>174</v>
      </c>
      <c r="K176" s="2">
        <f t="shared" si="13"/>
        <v>0.30733668981481532</v>
      </c>
      <c r="L176" s="2">
        <f t="shared" si="11"/>
        <v>1.745833333334168E-3</v>
      </c>
      <c r="M176">
        <v>2.04</v>
      </c>
      <c r="N176" s="7">
        <f t="shared" si="14"/>
        <v>151</v>
      </c>
    </row>
    <row r="177" spans="4:14" x14ac:dyDescent="0.3">
      <c r="D177">
        <v>175</v>
      </c>
      <c r="E177" s="2">
        <f t="shared" si="15"/>
        <v>0.30559618055555521</v>
      </c>
      <c r="F177">
        <v>0.46</v>
      </c>
      <c r="G177" s="3">
        <f t="shared" si="12"/>
        <v>7.6666666666666671E-3</v>
      </c>
      <c r="J177">
        <v>175</v>
      </c>
      <c r="K177" s="2">
        <f t="shared" si="13"/>
        <v>0.30737511574074122</v>
      </c>
      <c r="L177" s="2">
        <f t="shared" si="11"/>
        <v>1.7789351851860147E-3</v>
      </c>
      <c r="M177">
        <v>3.32</v>
      </c>
      <c r="N177" s="7">
        <f t="shared" si="14"/>
        <v>154</v>
      </c>
    </row>
    <row r="178" spans="4:14" x14ac:dyDescent="0.3">
      <c r="D178">
        <v>176</v>
      </c>
      <c r="E178" s="2">
        <f t="shared" si="15"/>
        <v>0.30560115740740706</v>
      </c>
      <c r="F178">
        <v>0.43</v>
      </c>
      <c r="G178" s="3">
        <f t="shared" si="12"/>
        <v>7.1666666666666667E-3</v>
      </c>
      <c r="J178">
        <v>176</v>
      </c>
      <c r="K178" s="2">
        <f t="shared" si="13"/>
        <v>0.30740138888888935</v>
      </c>
      <c r="L178" s="2">
        <f t="shared" si="11"/>
        <v>1.800231481482284E-3</v>
      </c>
      <c r="M178">
        <v>2.27</v>
      </c>
      <c r="N178" s="7">
        <f t="shared" si="14"/>
        <v>156</v>
      </c>
    </row>
    <row r="179" spans="4:14" x14ac:dyDescent="0.3">
      <c r="D179">
        <v>177</v>
      </c>
      <c r="E179" s="2">
        <f t="shared" si="15"/>
        <v>0.30560624999999964</v>
      </c>
      <c r="F179">
        <v>0.44</v>
      </c>
      <c r="G179" s="3">
        <f t="shared" si="12"/>
        <v>7.3333333333333332E-3</v>
      </c>
      <c r="J179">
        <v>177</v>
      </c>
      <c r="K179" s="2">
        <f t="shared" si="13"/>
        <v>0.30743101851851901</v>
      </c>
      <c r="L179" s="2">
        <f t="shared" si="11"/>
        <v>1.8247685185193707E-3</v>
      </c>
      <c r="M179">
        <v>2.56</v>
      </c>
      <c r="N179" s="7">
        <f t="shared" si="14"/>
        <v>158</v>
      </c>
    </row>
    <row r="180" spans="4:14" x14ac:dyDescent="0.3">
      <c r="D180">
        <v>178</v>
      </c>
      <c r="E180" s="2">
        <f t="shared" si="15"/>
        <v>0.30561215277777742</v>
      </c>
      <c r="F180">
        <v>0.51</v>
      </c>
      <c r="G180" s="3">
        <f t="shared" si="12"/>
        <v>8.5000000000000006E-3</v>
      </c>
      <c r="J180">
        <v>178</v>
      </c>
      <c r="K180" s="2">
        <f t="shared" si="13"/>
        <v>0.30745810185185235</v>
      </c>
      <c r="L180" s="2">
        <f t="shared" si="11"/>
        <v>1.8459490740749263E-3</v>
      </c>
      <c r="M180">
        <v>2.34</v>
      </c>
      <c r="N180" s="7">
        <f t="shared" si="14"/>
        <v>159</v>
      </c>
    </row>
    <row r="181" spans="4:14" x14ac:dyDescent="0.3">
      <c r="D181">
        <v>179</v>
      </c>
      <c r="E181" s="2">
        <f t="shared" si="15"/>
        <v>0.3056182870370367</v>
      </c>
      <c r="F181">
        <v>0.53</v>
      </c>
      <c r="G181" s="3">
        <f t="shared" si="12"/>
        <v>8.8333333333333337E-3</v>
      </c>
      <c r="J181">
        <v>179</v>
      </c>
      <c r="K181" s="2">
        <f t="shared" si="13"/>
        <v>0.30747708333333384</v>
      </c>
      <c r="L181" s="2">
        <f t="shared" si="11"/>
        <v>1.8587962962971494E-3</v>
      </c>
      <c r="M181">
        <v>1.64</v>
      </c>
      <c r="N181" s="7">
        <f t="shared" si="14"/>
        <v>161</v>
      </c>
    </row>
    <row r="182" spans="4:14" x14ac:dyDescent="0.3">
      <c r="D182">
        <v>180</v>
      </c>
      <c r="E182" s="2">
        <f t="shared" si="15"/>
        <v>0.30562511574074042</v>
      </c>
      <c r="F182">
        <v>0.59</v>
      </c>
      <c r="G182" s="3">
        <f t="shared" si="12"/>
        <v>9.8333333333333328E-3</v>
      </c>
      <c r="J182">
        <v>180</v>
      </c>
      <c r="K182" s="2">
        <f t="shared" si="13"/>
        <v>0.30750370370370422</v>
      </c>
      <c r="L182" s="2">
        <f t="shared" si="11"/>
        <v>1.8785879629638069E-3</v>
      </c>
      <c r="M182">
        <v>2.2999999999999998</v>
      </c>
      <c r="N182" s="7">
        <f t="shared" si="14"/>
        <v>162</v>
      </c>
    </row>
    <row r="183" spans="4:14" x14ac:dyDescent="0.3">
      <c r="D183">
        <v>181</v>
      </c>
      <c r="E183" s="2">
        <f t="shared" si="15"/>
        <v>0.305717708333333</v>
      </c>
      <c r="F183">
        <v>8</v>
      </c>
      <c r="G183" s="3">
        <f t="shared" si="12"/>
        <v>0.13333333333333333</v>
      </c>
      <c r="J183">
        <v>181</v>
      </c>
      <c r="K183" s="2">
        <f t="shared" si="13"/>
        <v>0.30752719907407461</v>
      </c>
      <c r="L183" s="2">
        <f t="shared" si="11"/>
        <v>1.8094907407416039E-3</v>
      </c>
      <c r="M183">
        <v>2.0299999999999998</v>
      </c>
      <c r="N183" s="7">
        <f t="shared" si="14"/>
        <v>156</v>
      </c>
    </row>
    <row r="184" spans="4:14" x14ac:dyDescent="0.3">
      <c r="D184">
        <v>182</v>
      </c>
      <c r="E184" s="2">
        <f t="shared" si="15"/>
        <v>0.30572106481481448</v>
      </c>
      <c r="F184">
        <v>0.28999999999999998</v>
      </c>
      <c r="G184" s="3">
        <f t="shared" si="12"/>
        <v>4.8333333333333327E-3</v>
      </c>
      <c r="J184">
        <v>182</v>
      </c>
      <c r="K184" s="2">
        <f t="shared" si="13"/>
        <v>0.30754675925925978</v>
      </c>
      <c r="L184" s="2">
        <f t="shared" si="11"/>
        <v>1.8256944444453027E-3</v>
      </c>
      <c r="M184">
        <v>1.69</v>
      </c>
      <c r="N184" s="7">
        <f t="shared" si="14"/>
        <v>158</v>
      </c>
    </row>
    <row r="185" spans="4:14" x14ac:dyDescent="0.3">
      <c r="D185">
        <v>183</v>
      </c>
      <c r="E185" s="2">
        <f t="shared" si="15"/>
        <v>0.30574513888888855</v>
      </c>
      <c r="F185">
        <v>2.08</v>
      </c>
      <c r="G185" s="3">
        <f t="shared" si="12"/>
        <v>3.4666666666666665E-2</v>
      </c>
      <c r="J185">
        <v>183</v>
      </c>
      <c r="K185" s="2">
        <f t="shared" si="13"/>
        <v>0.30757523148148203</v>
      </c>
      <c r="L185" s="2">
        <f t="shared" si="11"/>
        <v>1.8300925925934797E-3</v>
      </c>
      <c r="M185">
        <v>2.46</v>
      </c>
      <c r="N185" s="7">
        <f t="shared" si="14"/>
        <v>158</v>
      </c>
    </row>
    <row r="186" spans="4:14" x14ac:dyDescent="0.3">
      <c r="D186">
        <v>184</v>
      </c>
      <c r="E186" s="2">
        <f t="shared" si="15"/>
        <v>0.3058057870370367</v>
      </c>
      <c r="F186">
        <v>5.24</v>
      </c>
      <c r="G186" s="3">
        <f t="shared" si="12"/>
        <v>8.7333333333333332E-2</v>
      </c>
      <c r="J186">
        <v>184</v>
      </c>
      <c r="K186" s="2">
        <f t="shared" si="13"/>
        <v>0.30761875000000055</v>
      </c>
      <c r="L186" s="2">
        <f t="shared" si="11"/>
        <v>1.8129629629638488E-3</v>
      </c>
      <c r="M186">
        <v>3.76</v>
      </c>
      <c r="N186" s="7">
        <f t="shared" si="14"/>
        <v>157</v>
      </c>
    </row>
    <row r="187" spans="4:14" x14ac:dyDescent="0.3">
      <c r="D187">
        <v>185</v>
      </c>
      <c r="E187" s="2">
        <f t="shared" si="15"/>
        <v>0.30581956018518486</v>
      </c>
      <c r="F187">
        <v>1.19</v>
      </c>
      <c r="G187" s="3">
        <f t="shared" si="12"/>
        <v>1.9833333333333331E-2</v>
      </c>
      <c r="J187">
        <v>185</v>
      </c>
      <c r="K187" s="2">
        <f t="shared" si="13"/>
        <v>0.30764317129629687</v>
      </c>
      <c r="L187" s="2">
        <f t="shared" si="11"/>
        <v>1.8236111111120112E-3</v>
      </c>
      <c r="M187">
        <v>2.11</v>
      </c>
      <c r="N187" s="7">
        <f t="shared" si="14"/>
        <v>158</v>
      </c>
    </row>
    <row r="188" spans="4:14" x14ac:dyDescent="0.3">
      <c r="D188">
        <v>186</v>
      </c>
      <c r="E188" s="2">
        <f t="shared" si="15"/>
        <v>0.3058233796296293</v>
      </c>
      <c r="F188">
        <v>0.33</v>
      </c>
      <c r="G188" s="3">
        <f t="shared" si="12"/>
        <v>5.5000000000000005E-3</v>
      </c>
      <c r="J188">
        <v>186</v>
      </c>
      <c r="K188" s="2">
        <f t="shared" si="13"/>
        <v>0.30768159722222277</v>
      </c>
      <c r="L188" s="2">
        <f t="shared" si="11"/>
        <v>1.8582175925934696E-3</v>
      </c>
      <c r="M188">
        <v>3.32</v>
      </c>
      <c r="N188" s="7">
        <f t="shared" si="14"/>
        <v>161</v>
      </c>
    </row>
    <row r="189" spans="4:14" x14ac:dyDescent="0.3">
      <c r="D189">
        <v>187</v>
      </c>
      <c r="E189" s="2">
        <f t="shared" si="15"/>
        <v>0.30582754629629599</v>
      </c>
      <c r="F189">
        <v>0.36</v>
      </c>
      <c r="G189" s="3">
        <f t="shared" si="12"/>
        <v>6.0000000000000001E-3</v>
      </c>
      <c r="J189">
        <v>187</v>
      </c>
      <c r="K189" s="2">
        <f t="shared" si="13"/>
        <v>0.30772592592592646</v>
      </c>
      <c r="L189" s="2">
        <f t="shared" si="11"/>
        <v>1.8983796296304645E-3</v>
      </c>
      <c r="M189">
        <v>3.83</v>
      </c>
      <c r="N189" s="7">
        <f t="shared" si="14"/>
        <v>164</v>
      </c>
    </row>
    <row r="190" spans="4:14" x14ac:dyDescent="0.3">
      <c r="D190">
        <v>188</v>
      </c>
      <c r="E190" s="2">
        <f t="shared" si="15"/>
        <v>0.30583252314814785</v>
      </c>
      <c r="F190">
        <v>0.43</v>
      </c>
      <c r="G190" s="3">
        <f t="shared" si="12"/>
        <v>7.1666666666666667E-3</v>
      </c>
      <c r="J190">
        <v>188</v>
      </c>
      <c r="K190" s="2">
        <f t="shared" si="13"/>
        <v>0.30776747685185241</v>
      </c>
      <c r="L190" s="2">
        <f t="shared" si="11"/>
        <v>1.9349537037045561E-3</v>
      </c>
      <c r="M190">
        <v>3.59</v>
      </c>
      <c r="N190" s="7">
        <f t="shared" si="14"/>
        <v>167</v>
      </c>
    </row>
    <row r="191" spans="4:14" x14ac:dyDescent="0.3">
      <c r="D191">
        <v>189</v>
      </c>
      <c r="E191" s="2">
        <f t="shared" si="15"/>
        <v>0.30583645833333306</v>
      </c>
      <c r="F191">
        <v>0.34</v>
      </c>
      <c r="G191" s="3">
        <f t="shared" si="12"/>
        <v>5.6666666666666671E-3</v>
      </c>
      <c r="J191" s="14">
        <v>189</v>
      </c>
      <c r="K191" s="15">
        <f t="shared" si="13"/>
        <v>0.30779212962963021</v>
      </c>
      <c r="L191" s="15">
        <f t="shared" si="11"/>
        <v>1.9556712962971456E-3</v>
      </c>
      <c r="M191" s="14">
        <v>2.13</v>
      </c>
      <c r="N191" s="16">
        <f t="shared" si="14"/>
        <v>169</v>
      </c>
    </row>
    <row r="192" spans="4:14" x14ac:dyDescent="0.3">
      <c r="D192">
        <v>190</v>
      </c>
      <c r="E192" s="2">
        <f t="shared" si="15"/>
        <v>0.30584085648148118</v>
      </c>
      <c r="F192">
        <v>0.38</v>
      </c>
      <c r="G192" s="3">
        <f t="shared" si="12"/>
        <v>6.3333333333333332E-3</v>
      </c>
      <c r="J192" s="6">
        <v>190</v>
      </c>
      <c r="K192" s="4">
        <f t="shared" si="13"/>
        <v>0.30819560185185241</v>
      </c>
      <c r="L192" s="4">
        <f t="shared" si="11"/>
        <v>2.3547453703712251E-3</v>
      </c>
      <c r="M192" s="6">
        <v>34.86</v>
      </c>
      <c r="N192" s="9">
        <f t="shared" si="14"/>
        <v>203</v>
      </c>
    </row>
    <row r="193" spans="4:14" x14ac:dyDescent="0.3">
      <c r="D193">
        <v>191</v>
      </c>
      <c r="E193" s="2">
        <f t="shared" si="15"/>
        <v>0.30584502314814788</v>
      </c>
      <c r="F193">
        <v>0.36</v>
      </c>
      <c r="G193" s="3">
        <f t="shared" si="12"/>
        <v>6.0000000000000001E-3</v>
      </c>
      <c r="J193">
        <v>191</v>
      </c>
      <c r="K193" s="2">
        <f t="shared" si="13"/>
        <v>0.30820625000000057</v>
      </c>
      <c r="L193" s="2">
        <f t="shared" si="11"/>
        <v>2.3612268518526935E-3</v>
      </c>
      <c r="M193">
        <v>0.92</v>
      </c>
      <c r="N193" s="7">
        <f t="shared" si="14"/>
        <v>204</v>
      </c>
    </row>
    <row r="194" spans="4:14" x14ac:dyDescent="0.3">
      <c r="D194">
        <v>192</v>
      </c>
      <c r="E194" s="2">
        <f t="shared" si="15"/>
        <v>0.30584976851851825</v>
      </c>
      <c r="F194">
        <v>0.41</v>
      </c>
      <c r="G194" s="3">
        <f t="shared" si="12"/>
        <v>6.8333333333333328E-3</v>
      </c>
      <c r="J194">
        <v>192</v>
      </c>
      <c r="K194" s="2">
        <f t="shared" si="13"/>
        <v>0.30821909722222279</v>
      </c>
      <c r="L194" s="2">
        <f t="shared" ref="L194:L257" si="16">K194-E194</f>
        <v>2.369328703704543E-3</v>
      </c>
      <c r="M194">
        <v>1.1100000000000001</v>
      </c>
      <c r="N194" s="7">
        <f t="shared" si="14"/>
        <v>205</v>
      </c>
    </row>
    <row r="195" spans="4:14" x14ac:dyDescent="0.3">
      <c r="D195">
        <v>193</v>
      </c>
      <c r="E195" s="2">
        <f t="shared" si="15"/>
        <v>0.30585416666666637</v>
      </c>
      <c r="F195">
        <v>0.38</v>
      </c>
      <c r="G195" s="3">
        <f t="shared" si="12"/>
        <v>6.3333333333333332E-3</v>
      </c>
      <c r="J195">
        <v>193</v>
      </c>
      <c r="K195" s="2">
        <f t="shared" si="13"/>
        <v>0.30823738425925984</v>
      </c>
      <c r="L195" s="2">
        <f t="shared" si="16"/>
        <v>2.3832175925934673E-3</v>
      </c>
      <c r="M195">
        <v>1.58</v>
      </c>
      <c r="N195" s="7">
        <f t="shared" si="14"/>
        <v>206</v>
      </c>
    </row>
    <row r="196" spans="4:14" x14ac:dyDescent="0.3">
      <c r="D196">
        <v>194</v>
      </c>
      <c r="E196" s="2">
        <f t="shared" si="15"/>
        <v>0.30588206018518488</v>
      </c>
      <c r="F196">
        <v>2.41</v>
      </c>
      <c r="G196" s="3">
        <f t="shared" ref="G196:G259" si="17">F196/60</f>
        <v>4.016666666666667E-2</v>
      </c>
      <c r="J196">
        <v>194</v>
      </c>
      <c r="K196" s="2">
        <f t="shared" ref="K196:K259" si="18">K195+M196/86400</f>
        <v>0.3082554398148154</v>
      </c>
      <c r="L196" s="2">
        <f t="shared" si="16"/>
        <v>2.3733796296305232E-3</v>
      </c>
      <c r="M196">
        <v>1.56</v>
      </c>
      <c r="N196" s="7">
        <f t="shared" ref="N196:N259" si="19">60*MINUTE(L196)+SECOND(L196)</f>
        <v>205</v>
      </c>
    </row>
    <row r="197" spans="4:14" x14ac:dyDescent="0.3">
      <c r="D197">
        <v>195</v>
      </c>
      <c r="E197" s="2">
        <f t="shared" si="15"/>
        <v>0.30588819444444415</v>
      </c>
      <c r="F197">
        <v>0.53</v>
      </c>
      <c r="G197" s="3">
        <f t="shared" si="17"/>
        <v>8.8333333333333337E-3</v>
      </c>
      <c r="J197">
        <v>195</v>
      </c>
      <c r="K197" s="2">
        <f t="shared" si="18"/>
        <v>0.30827754629629689</v>
      </c>
      <c r="L197" s="2">
        <f t="shared" si="16"/>
        <v>2.389351851852739E-3</v>
      </c>
      <c r="M197">
        <v>1.91</v>
      </c>
      <c r="N197" s="7">
        <f t="shared" si="19"/>
        <v>206</v>
      </c>
    </row>
    <row r="198" spans="4:14" x14ac:dyDescent="0.3">
      <c r="D198">
        <v>196</v>
      </c>
      <c r="E198" s="2">
        <f t="shared" si="15"/>
        <v>0.30591724537037007</v>
      </c>
      <c r="F198">
        <v>2.5099999999999998</v>
      </c>
      <c r="G198" s="3">
        <f t="shared" si="17"/>
        <v>4.1833333333333327E-2</v>
      </c>
      <c r="J198">
        <v>196</v>
      </c>
      <c r="K198" s="2">
        <f t="shared" si="18"/>
        <v>0.30829675925925987</v>
      </c>
      <c r="L198" s="2">
        <f t="shared" si="16"/>
        <v>2.3795138888897949E-3</v>
      </c>
      <c r="M198">
        <v>1.66</v>
      </c>
      <c r="N198" s="7">
        <f t="shared" si="19"/>
        <v>206</v>
      </c>
    </row>
    <row r="199" spans="4:14" x14ac:dyDescent="0.3">
      <c r="D199">
        <v>197</v>
      </c>
      <c r="E199" s="2">
        <f t="shared" si="15"/>
        <v>0.30592337962962934</v>
      </c>
      <c r="F199">
        <v>0.53</v>
      </c>
      <c r="G199" s="3">
        <f t="shared" si="17"/>
        <v>8.8333333333333337E-3</v>
      </c>
      <c r="J199">
        <v>197</v>
      </c>
      <c r="K199" s="2">
        <f t="shared" si="18"/>
        <v>0.30831643518518581</v>
      </c>
      <c r="L199" s="2">
        <f t="shared" si="16"/>
        <v>2.393055555556467E-3</v>
      </c>
      <c r="M199">
        <v>1.7</v>
      </c>
      <c r="N199" s="7">
        <f t="shared" si="19"/>
        <v>207</v>
      </c>
    </row>
    <row r="200" spans="4:14" x14ac:dyDescent="0.3">
      <c r="D200">
        <v>198</v>
      </c>
      <c r="E200" s="2">
        <f t="shared" si="15"/>
        <v>0.3059287037037034</v>
      </c>
      <c r="F200">
        <v>0.46</v>
      </c>
      <c r="G200" s="3">
        <f t="shared" si="17"/>
        <v>7.6666666666666671E-3</v>
      </c>
      <c r="J200">
        <v>198</v>
      </c>
      <c r="K200" s="2">
        <f t="shared" si="18"/>
        <v>0.3083399305555562</v>
      </c>
      <c r="L200" s="2">
        <f t="shared" si="16"/>
        <v>2.4112268518527991E-3</v>
      </c>
      <c r="M200">
        <v>2.0299999999999998</v>
      </c>
      <c r="N200" s="7">
        <f t="shared" si="19"/>
        <v>208</v>
      </c>
    </row>
    <row r="201" spans="4:14" x14ac:dyDescent="0.3">
      <c r="D201">
        <v>199</v>
      </c>
      <c r="E201" s="2">
        <f t="shared" si="15"/>
        <v>0.30593807870370338</v>
      </c>
      <c r="F201">
        <v>0.81</v>
      </c>
      <c r="G201" s="3">
        <f t="shared" si="17"/>
        <v>1.3500000000000002E-2</v>
      </c>
      <c r="J201">
        <v>199</v>
      </c>
      <c r="K201" s="2">
        <f t="shared" si="18"/>
        <v>0.30837187500000063</v>
      </c>
      <c r="L201" s="2">
        <f t="shared" si="16"/>
        <v>2.4337962962972526E-3</v>
      </c>
      <c r="M201">
        <v>2.76</v>
      </c>
      <c r="N201" s="7">
        <f t="shared" si="19"/>
        <v>210</v>
      </c>
    </row>
    <row r="202" spans="4:14" x14ac:dyDescent="0.3">
      <c r="D202">
        <v>200</v>
      </c>
      <c r="E202" s="2">
        <f t="shared" si="15"/>
        <v>0.30595474537037004</v>
      </c>
      <c r="F202">
        <v>1.44</v>
      </c>
      <c r="G202" s="3">
        <f t="shared" si="17"/>
        <v>2.4E-2</v>
      </c>
      <c r="J202">
        <v>200</v>
      </c>
      <c r="K202" s="2">
        <f t="shared" si="18"/>
        <v>0.30839097222222284</v>
      </c>
      <c r="L202" s="2">
        <f t="shared" si="16"/>
        <v>2.4362268518527963E-3</v>
      </c>
      <c r="M202">
        <v>1.65</v>
      </c>
      <c r="N202" s="7">
        <f t="shared" si="19"/>
        <v>210</v>
      </c>
    </row>
    <row r="203" spans="4:14" x14ac:dyDescent="0.3">
      <c r="D203">
        <v>201</v>
      </c>
      <c r="E203" s="2">
        <f t="shared" si="15"/>
        <v>0.30597199074074038</v>
      </c>
      <c r="F203">
        <v>1.49</v>
      </c>
      <c r="G203" s="3">
        <f t="shared" si="17"/>
        <v>2.4833333333333332E-2</v>
      </c>
      <c r="J203">
        <v>201</v>
      </c>
      <c r="K203" s="2">
        <f t="shared" si="18"/>
        <v>0.30841886574074134</v>
      </c>
      <c r="L203" s="2">
        <f t="shared" si="16"/>
        <v>2.4468750000009587E-3</v>
      </c>
      <c r="M203">
        <v>2.41</v>
      </c>
      <c r="N203" s="7">
        <f t="shared" si="19"/>
        <v>211</v>
      </c>
    </row>
    <row r="204" spans="4:14" x14ac:dyDescent="0.3">
      <c r="D204">
        <v>202</v>
      </c>
      <c r="E204" s="2">
        <f t="shared" si="15"/>
        <v>0.30597638888888851</v>
      </c>
      <c r="F204">
        <v>0.38</v>
      </c>
      <c r="G204" s="3">
        <f t="shared" si="17"/>
        <v>6.3333333333333332E-3</v>
      </c>
      <c r="J204">
        <v>202</v>
      </c>
      <c r="K204" s="2">
        <f t="shared" si="18"/>
        <v>0.30843854166666729</v>
      </c>
      <c r="L204" s="2">
        <f t="shared" si="16"/>
        <v>2.4621527777787811E-3</v>
      </c>
      <c r="M204">
        <v>1.7</v>
      </c>
      <c r="N204" s="7">
        <f t="shared" si="19"/>
        <v>213</v>
      </c>
    </row>
    <row r="205" spans="4:14" x14ac:dyDescent="0.3">
      <c r="D205">
        <v>203</v>
      </c>
      <c r="E205" s="2">
        <f t="shared" si="15"/>
        <v>0.30598402777777739</v>
      </c>
      <c r="F205">
        <v>0.66</v>
      </c>
      <c r="G205" s="3">
        <f t="shared" si="17"/>
        <v>1.1000000000000001E-2</v>
      </c>
      <c r="J205">
        <v>203</v>
      </c>
      <c r="K205" s="2">
        <f t="shared" si="18"/>
        <v>0.3084660879629636</v>
      </c>
      <c r="L205" s="2">
        <f t="shared" si="16"/>
        <v>2.4820601851862079E-3</v>
      </c>
      <c r="M205">
        <v>2.38</v>
      </c>
      <c r="N205" s="7">
        <f t="shared" si="19"/>
        <v>214</v>
      </c>
    </row>
    <row r="206" spans="4:14" x14ac:dyDescent="0.3">
      <c r="D206">
        <v>204</v>
      </c>
      <c r="E206" s="2">
        <f t="shared" si="15"/>
        <v>0.30598680555555519</v>
      </c>
      <c r="F206">
        <v>0.24</v>
      </c>
      <c r="G206" s="3">
        <f t="shared" si="17"/>
        <v>4.0000000000000001E-3</v>
      </c>
      <c r="J206">
        <v>204</v>
      </c>
      <c r="K206" s="2">
        <f t="shared" si="18"/>
        <v>0.30848310185185246</v>
      </c>
      <c r="L206" s="2">
        <f t="shared" si="16"/>
        <v>2.4962962962972735E-3</v>
      </c>
      <c r="M206">
        <v>1.47</v>
      </c>
      <c r="N206" s="7">
        <f t="shared" si="19"/>
        <v>216</v>
      </c>
    </row>
    <row r="207" spans="4:14" x14ac:dyDescent="0.3">
      <c r="D207">
        <v>205</v>
      </c>
      <c r="E207" s="2">
        <f t="shared" si="15"/>
        <v>0.30599097222222188</v>
      </c>
      <c r="F207">
        <v>0.36</v>
      </c>
      <c r="G207" s="3">
        <f t="shared" si="17"/>
        <v>6.0000000000000001E-3</v>
      </c>
      <c r="J207">
        <v>205</v>
      </c>
      <c r="K207" s="2">
        <f t="shared" si="18"/>
        <v>0.30850335648148208</v>
      </c>
      <c r="L207" s="2">
        <f t="shared" si="16"/>
        <v>2.512384259260203E-3</v>
      </c>
      <c r="M207">
        <v>1.75</v>
      </c>
      <c r="N207" s="7">
        <f t="shared" si="19"/>
        <v>217</v>
      </c>
    </row>
    <row r="208" spans="4:14" x14ac:dyDescent="0.3">
      <c r="D208">
        <v>206</v>
      </c>
      <c r="E208" s="2">
        <f t="shared" si="15"/>
        <v>0.30599513888888857</v>
      </c>
      <c r="F208">
        <v>0.36</v>
      </c>
      <c r="G208" s="3">
        <f t="shared" si="17"/>
        <v>6.0000000000000001E-3</v>
      </c>
      <c r="J208">
        <v>206</v>
      </c>
      <c r="K208" s="2">
        <f t="shared" si="18"/>
        <v>0.30853113425925988</v>
      </c>
      <c r="L208" s="2">
        <f t="shared" si="16"/>
        <v>2.5359953703713023E-3</v>
      </c>
      <c r="M208">
        <v>2.4</v>
      </c>
      <c r="N208" s="7">
        <f t="shared" si="19"/>
        <v>219</v>
      </c>
    </row>
    <row r="209" spans="4:14" x14ac:dyDescent="0.3">
      <c r="D209">
        <v>207</v>
      </c>
      <c r="E209" s="2">
        <f t="shared" si="15"/>
        <v>0.30604826388888856</v>
      </c>
      <c r="F209">
        <v>4.59</v>
      </c>
      <c r="G209" s="3">
        <f t="shared" si="17"/>
        <v>7.6499999999999999E-2</v>
      </c>
      <c r="J209">
        <v>207</v>
      </c>
      <c r="K209" s="2">
        <f t="shared" si="18"/>
        <v>0.30855011574074137</v>
      </c>
      <c r="L209" s="2">
        <f t="shared" si="16"/>
        <v>2.5018518518528099E-3</v>
      </c>
      <c r="M209">
        <v>1.64</v>
      </c>
      <c r="N209" s="7">
        <f t="shared" si="19"/>
        <v>216</v>
      </c>
    </row>
    <row r="210" spans="4:14" x14ac:dyDescent="0.3">
      <c r="D210">
        <v>208</v>
      </c>
      <c r="E210" s="2">
        <f t="shared" si="15"/>
        <v>0.3060872685185182</v>
      </c>
      <c r="F210">
        <v>3.37</v>
      </c>
      <c r="G210" s="3">
        <f t="shared" si="17"/>
        <v>5.616666666666667E-2</v>
      </c>
      <c r="J210">
        <v>208</v>
      </c>
      <c r="K210" s="2">
        <f t="shared" si="18"/>
        <v>0.30857048611111176</v>
      </c>
      <c r="L210" s="2">
        <f t="shared" si="16"/>
        <v>2.4832175925935673E-3</v>
      </c>
      <c r="M210">
        <v>1.76</v>
      </c>
      <c r="N210" s="7">
        <f t="shared" si="19"/>
        <v>215</v>
      </c>
    </row>
    <row r="211" spans="4:14" x14ac:dyDescent="0.3">
      <c r="D211">
        <v>209</v>
      </c>
      <c r="E211" s="2">
        <f t="shared" si="15"/>
        <v>0.30609861111111081</v>
      </c>
      <c r="F211">
        <v>0.98</v>
      </c>
      <c r="G211" s="3">
        <f t="shared" si="17"/>
        <v>1.6333333333333332E-2</v>
      </c>
      <c r="J211">
        <v>209</v>
      </c>
      <c r="K211" s="2">
        <f t="shared" si="18"/>
        <v>0.30859409722222286</v>
      </c>
      <c r="L211" s="2">
        <f t="shared" si="16"/>
        <v>2.4954861111120552E-3</v>
      </c>
      <c r="M211">
        <v>2.04</v>
      </c>
      <c r="N211" s="7">
        <f t="shared" si="19"/>
        <v>216</v>
      </c>
    </row>
    <row r="212" spans="4:14" x14ac:dyDescent="0.3">
      <c r="D212">
        <v>210</v>
      </c>
      <c r="E212" s="2">
        <f t="shared" si="15"/>
        <v>0.3061031249999997</v>
      </c>
      <c r="F212">
        <v>0.39</v>
      </c>
      <c r="G212" s="3">
        <f t="shared" si="17"/>
        <v>6.5000000000000006E-3</v>
      </c>
      <c r="J212">
        <v>210</v>
      </c>
      <c r="K212" s="2">
        <f t="shared" si="18"/>
        <v>0.30861076388888953</v>
      </c>
      <c r="L212" s="2">
        <f t="shared" si="16"/>
        <v>2.5076388888898293E-3</v>
      </c>
      <c r="M212">
        <v>1.44</v>
      </c>
      <c r="N212" s="7">
        <f t="shared" si="19"/>
        <v>217</v>
      </c>
    </row>
    <row r="213" spans="4:14" x14ac:dyDescent="0.3">
      <c r="D213">
        <v>211</v>
      </c>
      <c r="E213" s="2">
        <f t="shared" si="15"/>
        <v>0.30610729166666639</v>
      </c>
      <c r="F213">
        <v>0.36</v>
      </c>
      <c r="G213" s="3">
        <f t="shared" si="17"/>
        <v>6.0000000000000001E-3</v>
      </c>
      <c r="J213">
        <v>211</v>
      </c>
      <c r="K213" s="2">
        <f t="shared" si="18"/>
        <v>0.30864120370370435</v>
      </c>
      <c r="L213" s="2">
        <f t="shared" si="16"/>
        <v>2.5339120370379553E-3</v>
      </c>
      <c r="M213">
        <v>2.63</v>
      </c>
      <c r="N213" s="7">
        <f t="shared" si="19"/>
        <v>219</v>
      </c>
    </row>
    <row r="214" spans="4:14" x14ac:dyDescent="0.3">
      <c r="D214">
        <v>212</v>
      </c>
      <c r="E214" s="2">
        <f t="shared" si="15"/>
        <v>0.30611203703703677</v>
      </c>
      <c r="F214">
        <v>0.41</v>
      </c>
      <c r="G214" s="3">
        <f t="shared" si="17"/>
        <v>6.8333333333333328E-3</v>
      </c>
      <c r="J214">
        <v>212</v>
      </c>
      <c r="K214" s="2">
        <f t="shared" si="18"/>
        <v>0.30865983796296359</v>
      </c>
      <c r="L214" s="2">
        <f t="shared" si="16"/>
        <v>2.5478009259268242E-3</v>
      </c>
      <c r="M214">
        <v>1.61</v>
      </c>
      <c r="N214" s="7">
        <f t="shared" si="19"/>
        <v>220</v>
      </c>
    </row>
    <row r="215" spans="4:14" x14ac:dyDescent="0.3">
      <c r="D215">
        <v>213</v>
      </c>
      <c r="E215" s="2">
        <f t="shared" si="15"/>
        <v>0.30611585648148121</v>
      </c>
      <c r="F215">
        <v>0.33</v>
      </c>
      <c r="G215" s="3">
        <f t="shared" si="17"/>
        <v>5.5000000000000005E-3</v>
      </c>
      <c r="J215">
        <v>213</v>
      </c>
      <c r="K215" s="2">
        <f t="shared" si="18"/>
        <v>0.30869039351851912</v>
      </c>
      <c r="L215" s="2">
        <f t="shared" si="16"/>
        <v>2.5745370370379161E-3</v>
      </c>
      <c r="M215">
        <v>2.64</v>
      </c>
      <c r="N215" s="7">
        <f t="shared" si="19"/>
        <v>222</v>
      </c>
    </row>
    <row r="216" spans="4:14" x14ac:dyDescent="0.3">
      <c r="D216">
        <v>214</v>
      </c>
      <c r="E216" s="2">
        <f t="shared" si="15"/>
        <v>0.30612083333333306</v>
      </c>
      <c r="F216">
        <v>0.43</v>
      </c>
      <c r="G216" s="3">
        <f t="shared" si="17"/>
        <v>7.1666666666666667E-3</v>
      </c>
      <c r="J216">
        <v>214</v>
      </c>
      <c r="K216" s="2">
        <f t="shared" si="18"/>
        <v>0.30871539351851912</v>
      </c>
      <c r="L216" s="2">
        <f t="shared" si="16"/>
        <v>2.5945601851860567E-3</v>
      </c>
      <c r="M216">
        <v>2.16</v>
      </c>
      <c r="N216" s="7">
        <f t="shared" si="19"/>
        <v>224</v>
      </c>
    </row>
    <row r="217" spans="4:14" x14ac:dyDescent="0.3">
      <c r="D217">
        <v>215</v>
      </c>
      <c r="E217" s="2">
        <f t="shared" si="15"/>
        <v>0.30612534722222196</v>
      </c>
      <c r="F217">
        <v>0.39</v>
      </c>
      <c r="G217" s="3">
        <f t="shared" si="17"/>
        <v>6.5000000000000006E-3</v>
      </c>
      <c r="J217">
        <v>215</v>
      </c>
      <c r="K217" s="2">
        <f t="shared" si="18"/>
        <v>0.30874178240740802</v>
      </c>
      <c r="L217" s="2">
        <f t="shared" si="16"/>
        <v>2.6164351851860612E-3</v>
      </c>
      <c r="M217">
        <v>2.2799999999999998</v>
      </c>
      <c r="N217" s="7">
        <f t="shared" si="19"/>
        <v>226</v>
      </c>
    </row>
    <row r="218" spans="4:14" x14ac:dyDescent="0.3">
      <c r="D218">
        <v>216</v>
      </c>
      <c r="E218" s="2">
        <f t="shared" si="15"/>
        <v>0.30613148148148123</v>
      </c>
      <c r="F218">
        <v>0.53</v>
      </c>
      <c r="G218" s="3">
        <f t="shared" si="17"/>
        <v>8.8333333333333337E-3</v>
      </c>
      <c r="J218">
        <v>216</v>
      </c>
      <c r="K218" s="2">
        <f t="shared" si="18"/>
        <v>0.30877175925925987</v>
      </c>
      <c r="L218" s="2">
        <f t="shared" si="16"/>
        <v>2.6402777777786435E-3</v>
      </c>
      <c r="M218">
        <v>2.59</v>
      </c>
      <c r="N218" s="7">
        <f t="shared" si="19"/>
        <v>228</v>
      </c>
    </row>
    <row r="219" spans="4:14" x14ac:dyDescent="0.3">
      <c r="D219">
        <v>217</v>
      </c>
      <c r="E219" s="2">
        <f t="shared" si="15"/>
        <v>0.30623217592592566</v>
      </c>
      <c r="F219">
        <v>8.6999999999999993</v>
      </c>
      <c r="G219" s="3">
        <f t="shared" si="17"/>
        <v>0.14499999999999999</v>
      </c>
      <c r="J219">
        <v>217</v>
      </c>
      <c r="K219" s="2">
        <f t="shared" si="18"/>
        <v>0.30880462962963023</v>
      </c>
      <c r="L219" s="2">
        <f t="shared" si="16"/>
        <v>2.5724537037045692E-3</v>
      </c>
      <c r="M219">
        <v>2.84</v>
      </c>
      <c r="N219" s="7">
        <f t="shared" si="19"/>
        <v>222</v>
      </c>
    </row>
    <row r="220" spans="4:14" x14ac:dyDescent="0.3">
      <c r="D220">
        <v>218</v>
      </c>
      <c r="E220" s="2">
        <f t="shared" si="15"/>
        <v>0.30623692129629604</v>
      </c>
      <c r="F220">
        <v>0.41</v>
      </c>
      <c r="G220" s="3">
        <f t="shared" si="17"/>
        <v>6.8333333333333328E-3</v>
      </c>
      <c r="J220">
        <v>218</v>
      </c>
      <c r="K220" s="2">
        <f t="shared" si="18"/>
        <v>0.30883553240740802</v>
      </c>
      <c r="L220" s="2">
        <f t="shared" si="16"/>
        <v>2.5986111111119814E-3</v>
      </c>
      <c r="M220">
        <v>2.67</v>
      </c>
      <c r="N220" s="7">
        <f t="shared" si="19"/>
        <v>225</v>
      </c>
    </row>
    <row r="221" spans="4:14" x14ac:dyDescent="0.3">
      <c r="D221">
        <v>219</v>
      </c>
      <c r="E221" s="2">
        <f t="shared" si="15"/>
        <v>0.3062418981481479</v>
      </c>
      <c r="F221">
        <v>0.43</v>
      </c>
      <c r="G221" s="3">
        <f t="shared" si="17"/>
        <v>7.1666666666666667E-3</v>
      </c>
      <c r="J221">
        <v>219</v>
      </c>
      <c r="K221" s="2">
        <f t="shared" si="18"/>
        <v>0.30886331018518581</v>
      </c>
      <c r="L221" s="2">
        <f t="shared" si="16"/>
        <v>2.6214120370379179E-3</v>
      </c>
      <c r="M221">
        <v>2.4</v>
      </c>
      <c r="N221" s="7">
        <f t="shared" si="19"/>
        <v>226</v>
      </c>
    </row>
    <row r="222" spans="4:14" x14ac:dyDescent="0.3">
      <c r="D222">
        <v>220</v>
      </c>
      <c r="E222" s="2">
        <f t="shared" si="15"/>
        <v>0.306250347222222</v>
      </c>
      <c r="F222">
        <v>0.73</v>
      </c>
      <c r="G222" s="3">
        <f t="shared" si="17"/>
        <v>1.2166666666666666E-2</v>
      </c>
      <c r="J222">
        <v>220</v>
      </c>
      <c r="K222" s="2">
        <f t="shared" si="18"/>
        <v>0.30888287037037099</v>
      </c>
      <c r="L222" s="2">
        <f t="shared" si="16"/>
        <v>2.6325231481489908E-3</v>
      </c>
      <c r="M222">
        <v>1.69</v>
      </c>
      <c r="N222" s="7">
        <f t="shared" si="19"/>
        <v>227</v>
      </c>
    </row>
    <row r="223" spans="4:14" x14ac:dyDescent="0.3">
      <c r="D223">
        <v>221</v>
      </c>
      <c r="E223" s="2">
        <f t="shared" si="15"/>
        <v>0.30625532407407385</v>
      </c>
      <c r="F223">
        <v>0.43</v>
      </c>
      <c r="G223" s="3">
        <f t="shared" si="17"/>
        <v>7.1666666666666667E-3</v>
      </c>
      <c r="J223">
        <v>221</v>
      </c>
      <c r="K223" s="2">
        <f t="shared" si="18"/>
        <v>0.3089164351851858</v>
      </c>
      <c r="L223" s="2">
        <f t="shared" si="16"/>
        <v>2.6611111111119468E-3</v>
      </c>
      <c r="M223">
        <v>2.9</v>
      </c>
      <c r="N223" s="7">
        <f t="shared" si="19"/>
        <v>230</v>
      </c>
    </row>
    <row r="224" spans="4:14" x14ac:dyDescent="0.3">
      <c r="D224">
        <v>222</v>
      </c>
      <c r="E224" s="2">
        <f t="shared" si="15"/>
        <v>0.30627245370370348</v>
      </c>
      <c r="F224">
        <v>1.48</v>
      </c>
      <c r="G224" s="3">
        <f t="shared" si="17"/>
        <v>2.4666666666666667E-2</v>
      </c>
      <c r="J224">
        <v>222</v>
      </c>
      <c r="K224" s="2">
        <f t="shared" si="18"/>
        <v>0.30894699074074133</v>
      </c>
      <c r="L224" s="2">
        <f t="shared" si="16"/>
        <v>2.6745370370378496E-3</v>
      </c>
      <c r="M224">
        <v>2.64</v>
      </c>
      <c r="N224" s="7">
        <f t="shared" si="19"/>
        <v>231</v>
      </c>
    </row>
    <row r="225" spans="4:14" x14ac:dyDescent="0.3">
      <c r="D225">
        <v>223</v>
      </c>
      <c r="E225" s="2">
        <f t="shared" si="15"/>
        <v>0.3062870370370368</v>
      </c>
      <c r="F225">
        <v>1.26</v>
      </c>
      <c r="G225" s="3">
        <f t="shared" si="17"/>
        <v>2.1000000000000001E-2</v>
      </c>
      <c r="J225">
        <v>223</v>
      </c>
      <c r="K225" s="2">
        <f t="shared" si="18"/>
        <v>0.30897013888888947</v>
      </c>
      <c r="L225" s="2">
        <f t="shared" si="16"/>
        <v>2.683101851852665E-3</v>
      </c>
      <c r="M225">
        <v>2</v>
      </c>
      <c r="N225" s="7">
        <f t="shared" si="19"/>
        <v>232</v>
      </c>
    </row>
    <row r="226" spans="4:14" x14ac:dyDescent="0.3">
      <c r="D226">
        <v>224</v>
      </c>
      <c r="E226" s="2">
        <f t="shared" ref="E226:E289" si="20">E225+F226/86400</f>
        <v>0.30629409722222201</v>
      </c>
      <c r="F226">
        <v>0.61</v>
      </c>
      <c r="G226" s="3">
        <f t="shared" si="17"/>
        <v>1.0166666666666666E-2</v>
      </c>
      <c r="J226">
        <v>224</v>
      </c>
      <c r="K226" s="2">
        <f t="shared" si="18"/>
        <v>0.30900567129629686</v>
      </c>
      <c r="L226" s="2">
        <f t="shared" si="16"/>
        <v>2.7115740740748517E-3</v>
      </c>
      <c r="M226">
        <v>3.07</v>
      </c>
      <c r="N226" s="7">
        <f t="shared" si="19"/>
        <v>234</v>
      </c>
    </row>
    <row r="227" spans="4:14" x14ac:dyDescent="0.3">
      <c r="D227">
        <v>225</v>
      </c>
      <c r="E227" s="2">
        <f t="shared" si="20"/>
        <v>0.30631423611111092</v>
      </c>
      <c r="F227">
        <v>1.74</v>
      </c>
      <c r="G227" s="3">
        <f t="shared" si="17"/>
        <v>2.9000000000000001E-2</v>
      </c>
      <c r="J227">
        <v>225</v>
      </c>
      <c r="K227" s="2">
        <f t="shared" si="18"/>
        <v>0.30903402777777833</v>
      </c>
      <c r="L227" s="2">
        <f t="shared" si="16"/>
        <v>2.7197916666674149E-3</v>
      </c>
      <c r="M227">
        <v>2.4500000000000002</v>
      </c>
      <c r="N227" s="7">
        <f t="shared" si="19"/>
        <v>235</v>
      </c>
    </row>
    <row r="228" spans="4:14" x14ac:dyDescent="0.3">
      <c r="D228">
        <v>226</v>
      </c>
      <c r="E228" s="2">
        <f t="shared" si="20"/>
        <v>0.30636967592592573</v>
      </c>
      <c r="F228">
        <v>4.79</v>
      </c>
      <c r="G228" s="3">
        <f t="shared" si="17"/>
        <v>7.9833333333333339E-2</v>
      </c>
      <c r="J228">
        <v>226</v>
      </c>
      <c r="K228" s="2">
        <f t="shared" si="18"/>
        <v>0.30906747685185243</v>
      </c>
      <c r="L228" s="2">
        <f t="shared" si="16"/>
        <v>2.6978009259266966E-3</v>
      </c>
      <c r="M228">
        <v>2.89</v>
      </c>
      <c r="N228" s="7">
        <f t="shared" si="19"/>
        <v>233</v>
      </c>
    </row>
    <row r="229" spans="4:14" x14ac:dyDescent="0.3">
      <c r="D229">
        <v>227</v>
      </c>
      <c r="E229" s="2">
        <f t="shared" si="20"/>
        <v>0.30649178240740721</v>
      </c>
      <c r="F229">
        <v>10.55</v>
      </c>
      <c r="G229" s="3">
        <f t="shared" si="17"/>
        <v>0.17583333333333334</v>
      </c>
      <c r="J229">
        <v>227</v>
      </c>
      <c r="K229" s="2">
        <f t="shared" si="18"/>
        <v>0.30908819444444502</v>
      </c>
      <c r="L229" s="2">
        <f t="shared" si="16"/>
        <v>2.5964120370378097E-3</v>
      </c>
      <c r="M229">
        <v>1.79</v>
      </c>
      <c r="N229" s="7">
        <f t="shared" si="19"/>
        <v>224</v>
      </c>
    </row>
    <row r="230" spans="4:14" x14ac:dyDescent="0.3">
      <c r="D230">
        <v>228</v>
      </c>
      <c r="E230" s="2">
        <f t="shared" si="20"/>
        <v>0.30649456018518501</v>
      </c>
      <c r="F230">
        <v>0.24</v>
      </c>
      <c r="G230" s="3">
        <f t="shared" si="17"/>
        <v>4.0000000000000001E-3</v>
      </c>
      <c r="J230">
        <v>228</v>
      </c>
      <c r="K230" s="2">
        <f t="shared" si="18"/>
        <v>0.3091180555555561</v>
      </c>
      <c r="L230" s="2">
        <f t="shared" si="16"/>
        <v>2.6234953703710984E-3</v>
      </c>
      <c r="M230">
        <v>2.58</v>
      </c>
      <c r="N230" s="7">
        <f t="shared" si="19"/>
        <v>227</v>
      </c>
    </row>
    <row r="231" spans="4:14" x14ac:dyDescent="0.3">
      <c r="D231">
        <v>229</v>
      </c>
      <c r="E231" s="2">
        <f t="shared" si="20"/>
        <v>0.30664479166666647</v>
      </c>
      <c r="F231">
        <v>12.98</v>
      </c>
      <c r="G231" s="3">
        <f t="shared" si="17"/>
        <v>0.21633333333333335</v>
      </c>
      <c r="J231">
        <v>229</v>
      </c>
      <c r="K231" s="2">
        <f t="shared" si="18"/>
        <v>0.30913807870370424</v>
      </c>
      <c r="L231" s="2">
        <f t="shared" si="16"/>
        <v>2.4932870370377724E-3</v>
      </c>
      <c r="M231">
        <v>1.73</v>
      </c>
      <c r="N231" s="7">
        <f t="shared" si="19"/>
        <v>215</v>
      </c>
    </row>
    <row r="232" spans="4:14" x14ac:dyDescent="0.3">
      <c r="D232">
        <v>230</v>
      </c>
      <c r="E232" s="2">
        <f t="shared" si="20"/>
        <v>0.30664895833333317</v>
      </c>
      <c r="F232">
        <v>0.36</v>
      </c>
      <c r="G232" s="3">
        <f t="shared" si="17"/>
        <v>6.0000000000000001E-3</v>
      </c>
      <c r="J232">
        <v>230</v>
      </c>
      <c r="K232" s="2">
        <f t="shared" si="18"/>
        <v>0.3091677083333339</v>
      </c>
      <c r="L232" s="2">
        <f t="shared" si="16"/>
        <v>2.5187500000007357E-3</v>
      </c>
      <c r="M232">
        <v>2.56</v>
      </c>
      <c r="N232" s="7">
        <f t="shared" si="19"/>
        <v>218</v>
      </c>
    </row>
    <row r="233" spans="4:14" x14ac:dyDescent="0.3">
      <c r="D233">
        <v>231</v>
      </c>
      <c r="E233" s="2">
        <f t="shared" si="20"/>
        <v>0.30669189814814796</v>
      </c>
      <c r="F233">
        <v>3.71</v>
      </c>
      <c r="G233" s="3">
        <f t="shared" si="17"/>
        <v>6.183333333333333E-2</v>
      </c>
      <c r="J233">
        <v>231</v>
      </c>
      <c r="K233" s="2">
        <f t="shared" si="18"/>
        <v>0.30920925925925985</v>
      </c>
      <c r="L233" s="2">
        <f t="shared" si="16"/>
        <v>2.5173611111118932E-3</v>
      </c>
      <c r="M233">
        <v>3.59</v>
      </c>
      <c r="N233" s="7">
        <f t="shared" si="19"/>
        <v>218</v>
      </c>
    </row>
    <row r="234" spans="4:14" x14ac:dyDescent="0.3">
      <c r="D234">
        <v>232</v>
      </c>
      <c r="E234" s="2">
        <f t="shared" si="20"/>
        <v>0.30674594907407388</v>
      </c>
      <c r="F234">
        <v>4.67</v>
      </c>
      <c r="G234" s="3">
        <f t="shared" si="17"/>
        <v>7.7833333333333338E-2</v>
      </c>
      <c r="J234">
        <v>232</v>
      </c>
      <c r="K234" s="2">
        <f t="shared" si="18"/>
        <v>0.30923611111111171</v>
      </c>
      <c r="L234" s="2">
        <f t="shared" si="16"/>
        <v>2.4901620370378352E-3</v>
      </c>
      <c r="M234">
        <v>2.3199999999999998</v>
      </c>
      <c r="N234" s="7">
        <f t="shared" si="19"/>
        <v>215</v>
      </c>
    </row>
    <row r="235" spans="4:14" x14ac:dyDescent="0.3">
      <c r="D235">
        <v>233</v>
      </c>
      <c r="E235" s="2">
        <f t="shared" si="20"/>
        <v>0.30712708333333316</v>
      </c>
      <c r="F235">
        <v>32.93</v>
      </c>
      <c r="G235" s="3">
        <f t="shared" si="17"/>
        <v>0.54883333333333328</v>
      </c>
      <c r="J235">
        <v>233</v>
      </c>
      <c r="K235" s="2">
        <f t="shared" si="18"/>
        <v>0.30926018518518578</v>
      </c>
      <c r="L235" s="2">
        <f t="shared" si="16"/>
        <v>2.1331018518526146E-3</v>
      </c>
      <c r="M235">
        <v>2.08</v>
      </c>
      <c r="N235" s="7">
        <f t="shared" si="19"/>
        <v>184</v>
      </c>
    </row>
    <row r="236" spans="4:14" x14ac:dyDescent="0.3">
      <c r="D236">
        <v>234</v>
      </c>
      <c r="E236" s="2">
        <f t="shared" si="20"/>
        <v>0.30722893518518501</v>
      </c>
      <c r="F236">
        <v>8.8000000000000007</v>
      </c>
      <c r="G236" s="3">
        <f t="shared" si="17"/>
        <v>0.14666666666666667</v>
      </c>
      <c r="J236">
        <v>234</v>
      </c>
      <c r="K236" s="2">
        <f t="shared" si="18"/>
        <v>0.30928518518518577</v>
      </c>
      <c r="L236" s="2">
        <f t="shared" si="16"/>
        <v>2.0562500000007589E-3</v>
      </c>
      <c r="M236">
        <v>2.16</v>
      </c>
      <c r="N236" s="7">
        <f t="shared" si="19"/>
        <v>178</v>
      </c>
    </row>
    <row r="237" spans="4:14" x14ac:dyDescent="0.3">
      <c r="D237">
        <v>235</v>
      </c>
      <c r="E237" s="2">
        <f t="shared" si="20"/>
        <v>0.30735810185185169</v>
      </c>
      <c r="F237">
        <v>11.16</v>
      </c>
      <c r="G237" s="3">
        <f t="shared" si="17"/>
        <v>0.186</v>
      </c>
      <c r="J237">
        <v>235</v>
      </c>
      <c r="K237" s="2">
        <f t="shared" si="18"/>
        <v>0.30930601851851913</v>
      </c>
      <c r="L237" s="2">
        <f t="shared" si="16"/>
        <v>1.9479166666674375E-3</v>
      </c>
      <c r="M237">
        <v>1.8</v>
      </c>
      <c r="N237" s="7">
        <f t="shared" si="19"/>
        <v>168</v>
      </c>
    </row>
    <row r="238" spans="4:14" x14ac:dyDescent="0.3">
      <c r="D238">
        <v>236</v>
      </c>
      <c r="E238" s="2">
        <f t="shared" si="20"/>
        <v>0.30754467592592577</v>
      </c>
      <c r="F238">
        <v>16.12</v>
      </c>
      <c r="G238" s="3">
        <f>F238/60</f>
        <v>0.26866666666666666</v>
      </c>
      <c r="J238">
        <v>236</v>
      </c>
      <c r="K238" s="2">
        <f t="shared" si="18"/>
        <v>0.3093269675925932</v>
      </c>
      <c r="L238" s="2">
        <f t="shared" si="16"/>
        <v>1.7822916666674349E-3</v>
      </c>
      <c r="M238">
        <v>1.81</v>
      </c>
      <c r="N238" s="7">
        <f t="shared" si="19"/>
        <v>154</v>
      </c>
    </row>
    <row r="239" spans="4:14" x14ac:dyDescent="0.3">
      <c r="D239">
        <v>237</v>
      </c>
      <c r="E239" s="2">
        <f t="shared" si="20"/>
        <v>0.30766539351851835</v>
      </c>
      <c r="F239">
        <v>10.43</v>
      </c>
      <c r="G239" s="3">
        <f t="shared" si="17"/>
        <v>0.17383333333333334</v>
      </c>
      <c r="J239">
        <v>237</v>
      </c>
      <c r="K239" s="2">
        <f t="shared" si="18"/>
        <v>0.30934965277777837</v>
      </c>
      <c r="L239" s="2">
        <f t="shared" si="16"/>
        <v>1.6842592592600236E-3</v>
      </c>
      <c r="M239">
        <v>1.96</v>
      </c>
      <c r="N239" s="7">
        <f t="shared" si="19"/>
        <v>146</v>
      </c>
    </row>
    <row r="240" spans="4:14" x14ac:dyDescent="0.3">
      <c r="D240">
        <v>238</v>
      </c>
      <c r="E240" s="2">
        <f t="shared" si="20"/>
        <v>0.30778703703703686</v>
      </c>
      <c r="F240">
        <v>10.51</v>
      </c>
      <c r="G240" s="3">
        <f t="shared" si="17"/>
        <v>0.17516666666666666</v>
      </c>
      <c r="J240">
        <v>238</v>
      </c>
      <c r="K240" s="2">
        <f t="shared" si="18"/>
        <v>0.30938379629629686</v>
      </c>
      <c r="L240" s="2">
        <f t="shared" si="16"/>
        <v>1.5967592592600055E-3</v>
      </c>
      <c r="M240">
        <v>2.95</v>
      </c>
      <c r="N240" s="7">
        <f t="shared" si="19"/>
        <v>138</v>
      </c>
    </row>
    <row r="241" spans="4:14" x14ac:dyDescent="0.3">
      <c r="D241">
        <v>239</v>
      </c>
      <c r="E241" s="2">
        <f t="shared" si="20"/>
        <v>0.30798206018518498</v>
      </c>
      <c r="F241">
        <v>16.850000000000001</v>
      </c>
      <c r="G241" s="3">
        <f t="shared" si="17"/>
        <v>0.28083333333333338</v>
      </c>
      <c r="J241">
        <v>239</v>
      </c>
      <c r="K241" s="2">
        <f t="shared" si="18"/>
        <v>0.30940983796296351</v>
      </c>
      <c r="L241" s="2">
        <f t="shared" si="16"/>
        <v>1.4277777777785272E-3</v>
      </c>
      <c r="M241">
        <v>2.25</v>
      </c>
      <c r="N241" s="7">
        <f t="shared" si="19"/>
        <v>123</v>
      </c>
    </row>
    <row r="242" spans="4:14" x14ac:dyDescent="0.3">
      <c r="D242">
        <v>240</v>
      </c>
      <c r="E242" s="2">
        <f t="shared" si="20"/>
        <v>0.30804513888888868</v>
      </c>
      <c r="F242">
        <v>5.45</v>
      </c>
      <c r="G242" s="3">
        <f t="shared" si="17"/>
        <v>9.0833333333333335E-2</v>
      </c>
      <c r="J242">
        <v>240</v>
      </c>
      <c r="K242" s="15">
        <f t="shared" si="18"/>
        <v>0.30942800925925978</v>
      </c>
      <c r="L242" s="15">
        <f t="shared" si="16"/>
        <v>1.3828703703711032E-3</v>
      </c>
      <c r="M242" s="14">
        <v>1.57</v>
      </c>
      <c r="N242" s="16">
        <f t="shared" si="19"/>
        <v>119</v>
      </c>
    </row>
    <row r="243" spans="4:14" x14ac:dyDescent="0.3">
      <c r="D243">
        <v>241</v>
      </c>
      <c r="E243" s="2">
        <f t="shared" si="20"/>
        <v>0.3081153935185183</v>
      </c>
      <c r="F243">
        <v>6.07</v>
      </c>
      <c r="G243" s="3">
        <f t="shared" si="17"/>
        <v>0.10116666666666667</v>
      </c>
      <c r="J243">
        <v>241</v>
      </c>
      <c r="K243" s="4">
        <f t="shared" si="18"/>
        <v>0.30973333333333386</v>
      </c>
      <c r="L243" s="4">
        <f t="shared" si="16"/>
        <v>1.617939814815561E-3</v>
      </c>
      <c r="M243" s="6">
        <v>26.38</v>
      </c>
      <c r="N243" s="9">
        <f t="shared" si="19"/>
        <v>140</v>
      </c>
    </row>
    <row r="244" spans="4:14" x14ac:dyDescent="0.3">
      <c r="D244">
        <v>242</v>
      </c>
      <c r="E244" s="2">
        <f t="shared" si="20"/>
        <v>0.30816562499999978</v>
      </c>
      <c r="F244">
        <v>4.34</v>
      </c>
      <c r="G244" s="3">
        <f t="shared" si="17"/>
        <v>7.2333333333333333E-2</v>
      </c>
      <c r="J244">
        <v>242</v>
      </c>
      <c r="K244" s="2">
        <f t="shared" si="18"/>
        <v>0.3097431712962968</v>
      </c>
      <c r="L244" s="2">
        <f t="shared" si="16"/>
        <v>1.5775462962970277E-3</v>
      </c>
      <c r="M244">
        <v>0.85</v>
      </c>
      <c r="N244" s="7">
        <f t="shared" si="19"/>
        <v>136</v>
      </c>
    </row>
    <row r="245" spans="4:14" x14ac:dyDescent="0.3">
      <c r="D245">
        <v>243</v>
      </c>
      <c r="E245" s="2">
        <f t="shared" si="20"/>
        <v>0.30817326388888866</v>
      </c>
      <c r="F245">
        <v>0.66</v>
      </c>
      <c r="G245" s="3">
        <f t="shared" si="17"/>
        <v>1.1000000000000001E-2</v>
      </c>
      <c r="J245">
        <v>243</v>
      </c>
      <c r="K245" s="2">
        <f t="shared" si="18"/>
        <v>0.30975636574074122</v>
      </c>
      <c r="L245" s="2">
        <f t="shared" si="16"/>
        <v>1.5831018518525641E-3</v>
      </c>
      <c r="M245">
        <v>1.1399999999999999</v>
      </c>
      <c r="N245" s="7">
        <f t="shared" si="19"/>
        <v>137</v>
      </c>
    </row>
    <row r="246" spans="4:14" x14ac:dyDescent="0.3">
      <c r="D246">
        <v>244</v>
      </c>
      <c r="E246" s="2">
        <f t="shared" si="20"/>
        <v>0.30818032407407386</v>
      </c>
      <c r="F246">
        <v>0.61</v>
      </c>
      <c r="G246" s="3">
        <f t="shared" si="17"/>
        <v>1.0166666666666666E-2</v>
      </c>
      <c r="J246">
        <v>244</v>
      </c>
      <c r="K246" s="2">
        <f t="shared" si="18"/>
        <v>0.30977673611111162</v>
      </c>
      <c r="L246" s="2">
        <f t="shared" si="16"/>
        <v>1.5964120370377533E-3</v>
      </c>
      <c r="M246">
        <v>1.76</v>
      </c>
      <c r="N246" s="7">
        <f t="shared" si="19"/>
        <v>138</v>
      </c>
    </row>
    <row r="247" spans="4:14" x14ac:dyDescent="0.3">
      <c r="D247">
        <v>245</v>
      </c>
      <c r="E247" s="2">
        <f t="shared" si="20"/>
        <v>0.30822210648148129</v>
      </c>
      <c r="F247">
        <v>3.61</v>
      </c>
      <c r="G247" s="3">
        <f t="shared" si="17"/>
        <v>6.0166666666666667E-2</v>
      </c>
      <c r="J247">
        <v>245</v>
      </c>
      <c r="K247" s="2">
        <f t="shared" si="18"/>
        <v>0.30979305555555608</v>
      </c>
      <c r="L247" s="2">
        <f t="shared" si="16"/>
        <v>1.57094907407479E-3</v>
      </c>
      <c r="M247">
        <v>1.41</v>
      </c>
      <c r="N247" s="7">
        <f t="shared" si="19"/>
        <v>136</v>
      </c>
    </row>
    <row r="248" spans="4:14" x14ac:dyDescent="0.3">
      <c r="D248">
        <v>246</v>
      </c>
      <c r="E248" s="2">
        <f t="shared" si="20"/>
        <v>0.308235185185185</v>
      </c>
      <c r="F248">
        <v>1.1299999999999999</v>
      </c>
      <c r="G248" s="3">
        <f t="shared" si="17"/>
        <v>1.883333333333333E-2</v>
      </c>
      <c r="J248">
        <v>246</v>
      </c>
      <c r="K248" s="2">
        <f t="shared" si="18"/>
        <v>0.30980659722222276</v>
      </c>
      <c r="L248" s="2">
        <f t="shared" si="16"/>
        <v>1.571412037037756E-3</v>
      </c>
      <c r="M248">
        <v>1.17</v>
      </c>
      <c r="N248" s="7">
        <f t="shared" si="19"/>
        <v>136</v>
      </c>
    </row>
    <row r="249" spans="4:14" x14ac:dyDescent="0.3">
      <c r="D249">
        <v>247</v>
      </c>
      <c r="E249" s="2">
        <f t="shared" si="20"/>
        <v>0.30826307870370351</v>
      </c>
      <c r="F249">
        <v>2.41</v>
      </c>
      <c r="G249" s="3">
        <f t="shared" si="17"/>
        <v>4.016666666666667E-2</v>
      </c>
      <c r="J249">
        <v>247</v>
      </c>
      <c r="K249" s="2">
        <f t="shared" si="18"/>
        <v>0.30985254629629683</v>
      </c>
      <c r="L249" s="2">
        <f t="shared" si="16"/>
        <v>1.5894675925933188E-3</v>
      </c>
      <c r="M249">
        <v>3.97</v>
      </c>
      <c r="N249" s="7">
        <f t="shared" si="19"/>
        <v>137</v>
      </c>
    </row>
    <row r="250" spans="4:14" x14ac:dyDescent="0.3">
      <c r="D250">
        <v>248</v>
      </c>
      <c r="E250" s="2">
        <f t="shared" si="20"/>
        <v>0.30826921296296278</v>
      </c>
      <c r="F250">
        <v>0.53</v>
      </c>
      <c r="G250" s="3">
        <f t="shared" si="17"/>
        <v>8.8333333333333337E-3</v>
      </c>
      <c r="J250">
        <v>248</v>
      </c>
      <c r="K250" s="2">
        <f t="shared" si="18"/>
        <v>0.30987141203703755</v>
      </c>
      <c r="L250" s="2">
        <f t="shared" si="16"/>
        <v>1.6021990740747727E-3</v>
      </c>
      <c r="M250">
        <v>1.63</v>
      </c>
      <c r="N250" s="7">
        <f t="shared" si="19"/>
        <v>138</v>
      </c>
    </row>
    <row r="251" spans="4:14" x14ac:dyDescent="0.3">
      <c r="D251">
        <v>249</v>
      </c>
      <c r="E251" s="2">
        <f t="shared" si="20"/>
        <v>0.30831793981481465</v>
      </c>
      <c r="F251">
        <v>4.21</v>
      </c>
      <c r="G251" s="3">
        <f t="shared" si="17"/>
        <v>7.0166666666666669E-2</v>
      </c>
      <c r="J251">
        <v>249</v>
      </c>
      <c r="K251" s="2">
        <f t="shared" si="18"/>
        <v>0.30988993055555608</v>
      </c>
      <c r="L251" s="2">
        <f t="shared" si="16"/>
        <v>1.5719907407414357E-3</v>
      </c>
      <c r="M251">
        <v>1.6</v>
      </c>
      <c r="N251" s="7">
        <f t="shared" si="19"/>
        <v>136</v>
      </c>
    </row>
    <row r="252" spans="4:14" x14ac:dyDescent="0.3">
      <c r="D252">
        <v>250</v>
      </c>
      <c r="E252" s="2">
        <f t="shared" si="20"/>
        <v>0.30834768518518502</v>
      </c>
      <c r="F252">
        <v>2.57</v>
      </c>
      <c r="G252" s="3">
        <f t="shared" si="17"/>
        <v>4.2833333333333327E-2</v>
      </c>
      <c r="J252">
        <v>250</v>
      </c>
      <c r="K252" s="2">
        <f t="shared" si="18"/>
        <v>0.30990706018518571</v>
      </c>
      <c r="L252" s="2">
        <f t="shared" si="16"/>
        <v>1.5593750000006956E-3</v>
      </c>
      <c r="M252">
        <v>1.48</v>
      </c>
      <c r="N252" s="7">
        <f t="shared" si="19"/>
        <v>135</v>
      </c>
    </row>
    <row r="253" spans="4:14" x14ac:dyDescent="0.3">
      <c r="D253">
        <v>251</v>
      </c>
      <c r="E253" s="2">
        <f t="shared" si="20"/>
        <v>0.30839861111111094</v>
      </c>
      <c r="F253">
        <v>4.4000000000000004</v>
      </c>
      <c r="G253" s="3">
        <f t="shared" si="17"/>
        <v>7.3333333333333334E-2</v>
      </c>
      <c r="J253">
        <v>251</v>
      </c>
      <c r="K253" s="2">
        <f t="shared" si="18"/>
        <v>0.30994861111111166</v>
      </c>
      <c r="L253" s="2">
        <f t="shared" si="16"/>
        <v>1.5500000000007175E-3</v>
      </c>
      <c r="M253">
        <v>3.59</v>
      </c>
      <c r="N253" s="7">
        <f t="shared" si="19"/>
        <v>134</v>
      </c>
    </row>
    <row r="254" spans="4:14" x14ac:dyDescent="0.3">
      <c r="D254">
        <v>252</v>
      </c>
      <c r="E254" s="2">
        <f t="shared" si="20"/>
        <v>0.30842222222222204</v>
      </c>
      <c r="F254">
        <v>2.04</v>
      </c>
      <c r="G254" s="3">
        <f t="shared" si="17"/>
        <v>3.4000000000000002E-2</v>
      </c>
      <c r="J254">
        <v>252</v>
      </c>
      <c r="K254" s="2">
        <f t="shared" si="18"/>
        <v>0.30997106481481534</v>
      </c>
      <c r="L254" s="2">
        <f t="shared" si="16"/>
        <v>1.5488425925933025E-3</v>
      </c>
      <c r="M254">
        <v>1.94</v>
      </c>
      <c r="N254" s="7">
        <f t="shared" si="19"/>
        <v>134</v>
      </c>
    </row>
    <row r="255" spans="4:14" x14ac:dyDescent="0.3">
      <c r="D255">
        <v>253</v>
      </c>
      <c r="E255" s="2">
        <f t="shared" si="20"/>
        <v>0.30843194444444427</v>
      </c>
      <c r="F255">
        <v>0.84</v>
      </c>
      <c r="G255" s="3">
        <f t="shared" si="17"/>
        <v>1.4E-2</v>
      </c>
      <c r="J255">
        <v>253</v>
      </c>
      <c r="K255" s="2">
        <f t="shared" si="18"/>
        <v>0.30999340277777832</v>
      </c>
      <c r="L255" s="2">
        <f t="shared" si="16"/>
        <v>1.5614583333340426E-3</v>
      </c>
      <c r="M255">
        <v>1.93</v>
      </c>
      <c r="N255" s="7">
        <f t="shared" si="19"/>
        <v>135</v>
      </c>
    </row>
    <row r="256" spans="4:14" x14ac:dyDescent="0.3">
      <c r="D256">
        <v>254</v>
      </c>
      <c r="E256" s="2">
        <f t="shared" si="20"/>
        <v>0.3084430555555554</v>
      </c>
      <c r="F256">
        <v>0.96</v>
      </c>
      <c r="G256" s="3">
        <f t="shared" si="17"/>
        <v>1.6E-2</v>
      </c>
      <c r="J256">
        <v>254</v>
      </c>
      <c r="K256" s="2">
        <f t="shared" si="18"/>
        <v>0.31001400462963019</v>
      </c>
      <c r="L256" s="2">
        <f t="shared" si="16"/>
        <v>1.57094907407479E-3</v>
      </c>
      <c r="M256">
        <v>1.78</v>
      </c>
      <c r="N256" s="7">
        <f t="shared" si="19"/>
        <v>136</v>
      </c>
    </row>
    <row r="257" spans="4:14" x14ac:dyDescent="0.3">
      <c r="D257">
        <v>255</v>
      </c>
      <c r="E257" s="2">
        <f t="shared" si="20"/>
        <v>0.30849918981481467</v>
      </c>
      <c r="F257">
        <v>4.8499999999999996</v>
      </c>
      <c r="G257" s="3">
        <f t="shared" si="17"/>
        <v>8.0833333333333326E-2</v>
      </c>
      <c r="J257">
        <v>255</v>
      </c>
      <c r="K257" s="2">
        <f t="shared" si="18"/>
        <v>0.3100479166666672</v>
      </c>
      <c r="L257" s="2">
        <f t="shared" si="16"/>
        <v>1.5487268518525332E-3</v>
      </c>
      <c r="M257">
        <v>2.93</v>
      </c>
      <c r="N257" s="7">
        <f t="shared" si="19"/>
        <v>134</v>
      </c>
    </row>
    <row r="258" spans="4:14" x14ac:dyDescent="0.3">
      <c r="D258">
        <v>256</v>
      </c>
      <c r="E258" s="2">
        <f t="shared" si="20"/>
        <v>0.30851087962962948</v>
      </c>
      <c r="F258">
        <v>1.01</v>
      </c>
      <c r="G258" s="3">
        <f t="shared" si="17"/>
        <v>1.6833333333333332E-2</v>
      </c>
      <c r="J258">
        <v>256</v>
      </c>
      <c r="K258" s="2">
        <f t="shared" si="18"/>
        <v>0.31008298611111162</v>
      </c>
      <c r="L258" s="2">
        <f t="shared" ref="L258:L321" si="21">K258-E258</f>
        <v>1.5721064814821495E-3</v>
      </c>
      <c r="M258">
        <v>3.03</v>
      </c>
      <c r="N258" s="7">
        <f t="shared" si="19"/>
        <v>136</v>
      </c>
    </row>
    <row r="259" spans="4:14" x14ac:dyDescent="0.3">
      <c r="D259">
        <v>257</v>
      </c>
      <c r="E259" s="2">
        <f t="shared" si="20"/>
        <v>0.30851886574074061</v>
      </c>
      <c r="F259">
        <v>0.69</v>
      </c>
      <c r="G259" s="3">
        <f t="shared" si="17"/>
        <v>1.15E-2</v>
      </c>
      <c r="J259">
        <v>257</v>
      </c>
      <c r="K259" s="2">
        <f t="shared" si="18"/>
        <v>0.31013425925925975</v>
      </c>
      <c r="L259" s="2">
        <f t="shared" si="21"/>
        <v>1.615393518519137E-3</v>
      </c>
      <c r="M259">
        <v>4.43</v>
      </c>
      <c r="N259" s="7">
        <f t="shared" si="19"/>
        <v>140</v>
      </c>
    </row>
    <row r="260" spans="4:14" x14ac:dyDescent="0.3">
      <c r="D260">
        <v>258</v>
      </c>
      <c r="E260" s="2">
        <f t="shared" si="20"/>
        <v>0.30853668981481469</v>
      </c>
      <c r="F260">
        <v>1.54</v>
      </c>
      <c r="G260" s="3">
        <f t="shared" ref="G260:G323" si="22">F260/60</f>
        <v>2.5666666666666667E-2</v>
      </c>
      <c r="J260">
        <v>258</v>
      </c>
      <c r="K260" s="2">
        <f t="shared" ref="K260:K323" si="23">K259+M260/86400</f>
        <v>0.31016851851851901</v>
      </c>
      <c r="L260" s="2">
        <f t="shared" si="21"/>
        <v>1.6318287037043189E-3</v>
      </c>
      <c r="M260">
        <v>2.96</v>
      </c>
      <c r="N260" s="7">
        <f t="shared" ref="N260:N323" si="24">60*MINUTE(L260)+SECOND(L260)</f>
        <v>141</v>
      </c>
    </row>
    <row r="261" spans="4:14" x14ac:dyDescent="0.3">
      <c r="D261">
        <v>259</v>
      </c>
      <c r="E261" s="2">
        <f t="shared" si="20"/>
        <v>0.30854571759259247</v>
      </c>
      <c r="F261">
        <v>0.78</v>
      </c>
      <c r="G261" s="3">
        <f t="shared" si="22"/>
        <v>1.3000000000000001E-2</v>
      </c>
      <c r="J261">
        <v>259</v>
      </c>
      <c r="K261" s="2">
        <f t="shared" si="23"/>
        <v>0.31019722222222273</v>
      </c>
      <c r="L261" s="2">
        <f t="shared" si="21"/>
        <v>1.6515046296302627E-3</v>
      </c>
      <c r="M261">
        <v>2.48</v>
      </c>
      <c r="N261" s="7">
        <f t="shared" si="24"/>
        <v>143</v>
      </c>
    </row>
    <row r="262" spans="4:14" x14ac:dyDescent="0.3">
      <c r="D262">
        <v>260</v>
      </c>
      <c r="E262" s="2">
        <f t="shared" si="20"/>
        <v>0.308601273148148</v>
      </c>
      <c r="F262">
        <v>4.8</v>
      </c>
      <c r="G262" s="3">
        <f t="shared" si="22"/>
        <v>0.08</v>
      </c>
      <c r="J262">
        <v>260</v>
      </c>
      <c r="K262" s="2">
        <f t="shared" si="23"/>
        <v>0.31021597222222275</v>
      </c>
      <c r="L262" s="2">
        <f t="shared" si="21"/>
        <v>1.6146990740747436E-3</v>
      </c>
      <c r="M262">
        <v>1.62</v>
      </c>
      <c r="N262" s="7">
        <f t="shared" si="24"/>
        <v>140</v>
      </c>
    </row>
    <row r="263" spans="4:14" x14ac:dyDescent="0.3">
      <c r="D263">
        <v>261</v>
      </c>
      <c r="E263" s="2">
        <f t="shared" si="20"/>
        <v>0.30860370370370355</v>
      </c>
      <c r="F263">
        <v>0.21</v>
      </c>
      <c r="G263" s="3">
        <f t="shared" si="22"/>
        <v>3.5000000000000001E-3</v>
      </c>
      <c r="J263">
        <v>261</v>
      </c>
      <c r="K263" s="2">
        <f t="shared" si="23"/>
        <v>0.31023159722222277</v>
      </c>
      <c r="L263" s="2">
        <f t="shared" si="21"/>
        <v>1.6278935185192189E-3</v>
      </c>
      <c r="M263">
        <v>1.35</v>
      </c>
      <c r="N263" s="7">
        <f t="shared" si="24"/>
        <v>141</v>
      </c>
    </row>
    <row r="264" spans="4:14" x14ac:dyDescent="0.3">
      <c r="D264">
        <v>262</v>
      </c>
      <c r="E264" s="2">
        <f t="shared" si="20"/>
        <v>0.30860694444444431</v>
      </c>
      <c r="F264">
        <v>0.28000000000000003</v>
      </c>
      <c r="G264" s="3">
        <f t="shared" si="22"/>
        <v>4.6666666666666671E-3</v>
      </c>
      <c r="J264">
        <v>262</v>
      </c>
      <c r="K264" s="2">
        <f t="shared" si="23"/>
        <v>0.31026736111111164</v>
      </c>
      <c r="L264" s="2">
        <f t="shared" si="21"/>
        <v>1.6604166666673303E-3</v>
      </c>
      <c r="M264">
        <v>3.09</v>
      </c>
      <c r="N264" s="7">
        <f t="shared" si="24"/>
        <v>143</v>
      </c>
    </row>
    <row r="265" spans="4:14" x14ac:dyDescent="0.3">
      <c r="D265">
        <v>263</v>
      </c>
      <c r="E265" s="2">
        <f t="shared" si="20"/>
        <v>0.30861018518518507</v>
      </c>
      <c r="F265">
        <v>0.28000000000000003</v>
      </c>
      <c r="G265" s="3">
        <f t="shared" si="22"/>
        <v>4.6666666666666671E-3</v>
      </c>
      <c r="J265">
        <v>263</v>
      </c>
      <c r="K265" s="2">
        <f t="shared" si="23"/>
        <v>0.31029409722222273</v>
      </c>
      <c r="L265" s="2">
        <f t="shared" si="21"/>
        <v>1.6839120370376603E-3</v>
      </c>
      <c r="M265">
        <v>2.31</v>
      </c>
      <c r="N265" s="7">
        <f t="shared" si="24"/>
        <v>145</v>
      </c>
    </row>
    <row r="266" spans="4:14" x14ac:dyDescent="0.3">
      <c r="D266">
        <v>264</v>
      </c>
      <c r="E266" s="2">
        <f t="shared" si="20"/>
        <v>0.30862037037037027</v>
      </c>
      <c r="F266">
        <v>0.88</v>
      </c>
      <c r="G266" s="3">
        <f t="shared" si="22"/>
        <v>1.4666666666666666E-2</v>
      </c>
      <c r="J266">
        <v>264</v>
      </c>
      <c r="K266" s="2">
        <f t="shared" si="23"/>
        <v>0.31033287037037088</v>
      </c>
      <c r="L266" s="2">
        <f t="shared" si="21"/>
        <v>1.7125000000006163E-3</v>
      </c>
      <c r="M266">
        <v>3.35</v>
      </c>
      <c r="N266" s="7">
        <f t="shared" si="24"/>
        <v>148</v>
      </c>
    </row>
    <row r="267" spans="4:14" x14ac:dyDescent="0.3">
      <c r="D267">
        <v>265</v>
      </c>
      <c r="E267" s="2">
        <f t="shared" si="20"/>
        <v>0.30862800925925915</v>
      </c>
      <c r="F267">
        <v>0.66</v>
      </c>
      <c r="G267" s="3">
        <f t="shared" si="22"/>
        <v>1.1000000000000001E-2</v>
      </c>
      <c r="J267">
        <v>265</v>
      </c>
      <c r="K267" s="2">
        <f t="shared" si="23"/>
        <v>0.31036076388888939</v>
      </c>
      <c r="L267" s="2">
        <f t="shared" si="21"/>
        <v>1.7327546296302399E-3</v>
      </c>
      <c r="M267">
        <v>2.41</v>
      </c>
      <c r="N267" s="7">
        <f t="shared" si="24"/>
        <v>150</v>
      </c>
    </row>
    <row r="268" spans="4:14" x14ac:dyDescent="0.3">
      <c r="D268">
        <v>266</v>
      </c>
      <c r="E268" s="2">
        <f t="shared" si="20"/>
        <v>0.30863506944444435</v>
      </c>
      <c r="F268">
        <v>0.61</v>
      </c>
      <c r="G268" s="3">
        <f t="shared" si="22"/>
        <v>1.0166666666666666E-2</v>
      </c>
      <c r="J268">
        <v>266</v>
      </c>
      <c r="K268" s="2">
        <f t="shared" si="23"/>
        <v>0.31038333333333384</v>
      </c>
      <c r="L268" s="2">
        <f t="shared" si="21"/>
        <v>1.7482638888894897E-3</v>
      </c>
      <c r="M268">
        <v>1.95</v>
      </c>
      <c r="N268" s="7">
        <f t="shared" si="24"/>
        <v>151</v>
      </c>
    </row>
    <row r="269" spans="4:14" x14ac:dyDescent="0.3">
      <c r="D269">
        <v>267</v>
      </c>
      <c r="E269" s="2">
        <f t="shared" si="20"/>
        <v>0.30864004629629621</v>
      </c>
      <c r="F269">
        <v>0.43</v>
      </c>
      <c r="G269" s="3">
        <f t="shared" si="22"/>
        <v>7.1666666666666667E-3</v>
      </c>
      <c r="J269">
        <v>267</v>
      </c>
      <c r="K269" s="2">
        <f t="shared" si="23"/>
        <v>0.31041076388888938</v>
      </c>
      <c r="L269" s="2">
        <f t="shared" si="21"/>
        <v>1.770717592593174E-3</v>
      </c>
      <c r="M269">
        <v>2.37</v>
      </c>
      <c r="N269" s="7">
        <f t="shared" si="24"/>
        <v>153</v>
      </c>
    </row>
    <row r="270" spans="4:14" x14ac:dyDescent="0.3">
      <c r="D270">
        <v>268</v>
      </c>
      <c r="E270" s="2">
        <f t="shared" si="20"/>
        <v>0.30864502314814807</v>
      </c>
      <c r="F270">
        <v>0.43</v>
      </c>
      <c r="G270" s="3">
        <f t="shared" si="22"/>
        <v>7.1666666666666667E-3</v>
      </c>
      <c r="J270">
        <v>268</v>
      </c>
      <c r="K270" s="2">
        <f t="shared" si="23"/>
        <v>0.31043472222222274</v>
      </c>
      <c r="L270" s="2">
        <f t="shared" si="21"/>
        <v>1.7896990740746688E-3</v>
      </c>
      <c r="M270">
        <v>2.0699999999999998</v>
      </c>
      <c r="N270" s="7">
        <f t="shared" si="24"/>
        <v>155</v>
      </c>
    </row>
    <row r="271" spans="4:14" x14ac:dyDescent="0.3">
      <c r="D271">
        <v>269</v>
      </c>
      <c r="E271" s="2">
        <f t="shared" si="20"/>
        <v>0.30864953703703696</v>
      </c>
      <c r="F271">
        <v>0.39</v>
      </c>
      <c r="G271" s="3">
        <f t="shared" si="22"/>
        <v>6.5000000000000006E-3</v>
      </c>
      <c r="J271">
        <v>269</v>
      </c>
      <c r="K271" s="2">
        <f t="shared" si="23"/>
        <v>0.3104615740740746</v>
      </c>
      <c r="L271" s="2">
        <f t="shared" si="21"/>
        <v>1.8120370370376393E-3</v>
      </c>
      <c r="M271">
        <v>2.3199999999999998</v>
      </c>
      <c r="N271" s="7">
        <f t="shared" si="24"/>
        <v>157</v>
      </c>
    </row>
    <row r="272" spans="4:14" x14ac:dyDescent="0.3">
      <c r="D272">
        <v>270</v>
      </c>
      <c r="E272" s="2">
        <f t="shared" si="20"/>
        <v>0.30865486111111101</v>
      </c>
      <c r="F272">
        <v>0.46</v>
      </c>
      <c r="G272" s="3">
        <f t="shared" si="22"/>
        <v>7.6666666666666671E-3</v>
      </c>
      <c r="J272">
        <v>270</v>
      </c>
      <c r="K272" s="2">
        <f t="shared" si="23"/>
        <v>0.31047546296296347</v>
      </c>
      <c r="L272" s="2">
        <f t="shared" si="21"/>
        <v>1.8206018518524547E-3</v>
      </c>
      <c r="M272">
        <v>1.2</v>
      </c>
      <c r="N272" s="7">
        <f t="shared" si="24"/>
        <v>157</v>
      </c>
    </row>
    <row r="273" spans="4:14" x14ac:dyDescent="0.3">
      <c r="D273">
        <v>271</v>
      </c>
      <c r="E273" s="2">
        <f t="shared" si="20"/>
        <v>0.30866168981481473</v>
      </c>
      <c r="F273">
        <v>0.59</v>
      </c>
      <c r="G273" s="3">
        <f t="shared" si="22"/>
        <v>9.8333333333333328E-3</v>
      </c>
      <c r="J273">
        <v>271</v>
      </c>
      <c r="K273" s="2">
        <f t="shared" si="23"/>
        <v>0.31049675925925974</v>
      </c>
      <c r="L273" s="2">
        <f t="shared" si="21"/>
        <v>1.8350694444450033E-3</v>
      </c>
      <c r="M273">
        <v>1.84</v>
      </c>
      <c r="N273" s="7">
        <f t="shared" si="24"/>
        <v>159</v>
      </c>
    </row>
    <row r="274" spans="4:14" x14ac:dyDescent="0.3">
      <c r="D274">
        <v>272</v>
      </c>
      <c r="E274" s="2">
        <f t="shared" si="20"/>
        <v>0.30866620370370362</v>
      </c>
      <c r="F274">
        <v>0.39</v>
      </c>
      <c r="G274" s="3">
        <f t="shared" si="22"/>
        <v>6.5000000000000006E-3</v>
      </c>
      <c r="J274">
        <v>272</v>
      </c>
      <c r="K274" s="2">
        <f t="shared" si="23"/>
        <v>0.31052141203703754</v>
      </c>
      <c r="L274" s="2">
        <f t="shared" si="21"/>
        <v>1.8552083333339131E-3</v>
      </c>
      <c r="M274">
        <v>2.13</v>
      </c>
      <c r="N274" s="7">
        <f t="shared" si="24"/>
        <v>160</v>
      </c>
    </row>
    <row r="275" spans="4:14" x14ac:dyDescent="0.3">
      <c r="D275">
        <v>273</v>
      </c>
      <c r="E275" s="2">
        <f t="shared" si="20"/>
        <v>0.30867210648148141</v>
      </c>
      <c r="F275">
        <v>0.51</v>
      </c>
      <c r="G275" s="3">
        <f t="shared" si="22"/>
        <v>8.5000000000000006E-3</v>
      </c>
      <c r="J275">
        <v>273</v>
      </c>
      <c r="K275" s="2">
        <f t="shared" si="23"/>
        <v>0.31055196759259307</v>
      </c>
      <c r="L275" s="2">
        <f t="shared" si="21"/>
        <v>1.8798611111116581E-3</v>
      </c>
      <c r="M275">
        <v>2.64</v>
      </c>
      <c r="N275" s="7">
        <f t="shared" si="24"/>
        <v>162</v>
      </c>
    </row>
    <row r="276" spans="4:14" x14ac:dyDescent="0.3">
      <c r="D276">
        <v>274</v>
      </c>
      <c r="E276" s="2">
        <f t="shared" si="20"/>
        <v>0.30867881944444436</v>
      </c>
      <c r="F276">
        <v>0.57999999999999996</v>
      </c>
      <c r="G276" s="3">
        <f t="shared" si="22"/>
        <v>9.6666666666666654E-3</v>
      </c>
      <c r="J276">
        <v>274</v>
      </c>
      <c r="K276" s="2">
        <f t="shared" si="23"/>
        <v>0.31057719907407455</v>
      </c>
      <c r="L276" s="2">
        <f t="shared" si="21"/>
        <v>1.8983796296301869E-3</v>
      </c>
      <c r="M276">
        <v>2.1800000000000002</v>
      </c>
      <c r="N276" s="7">
        <f t="shared" si="24"/>
        <v>164</v>
      </c>
    </row>
    <row r="277" spans="4:14" x14ac:dyDescent="0.3">
      <c r="D277">
        <v>275</v>
      </c>
      <c r="E277" s="2">
        <f t="shared" si="20"/>
        <v>0.3086843749999999</v>
      </c>
      <c r="F277">
        <v>0.48</v>
      </c>
      <c r="G277" s="3">
        <f t="shared" si="22"/>
        <v>8.0000000000000002E-3</v>
      </c>
      <c r="J277">
        <v>275</v>
      </c>
      <c r="K277" s="2">
        <f t="shared" si="23"/>
        <v>0.31060324074074119</v>
      </c>
      <c r="L277" s="2">
        <f t="shared" si="21"/>
        <v>1.9188657407412935E-3</v>
      </c>
      <c r="M277">
        <v>2.25</v>
      </c>
      <c r="N277" s="7">
        <f t="shared" si="24"/>
        <v>166</v>
      </c>
    </row>
    <row r="278" spans="4:14" x14ac:dyDescent="0.3">
      <c r="D278">
        <v>276</v>
      </c>
      <c r="E278" s="2">
        <f t="shared" si="20"/>
        <v>0.30869050925925917</v>
      </c>
      <c r="F278">
        <v>0.53</v>
      </c>
      <c r="G278" s="3">
        <f t="shared" si="22"/>
        <v>8.8333333333333337E-3</v>
      </c>
      <c r="J278">
        <v>276</v>
      </c>
      <c r="K278" s="2">
        <f t="shared" si="23"/>
        <v>0.31062604166666713</v>
      </c>
      <c r="L278" s="2">
        <f t="shared" si="21"/>
        <v>1.9355324074079583E-3</v>
      </c>
      <c r="M278">
        <v>1.97</v>
      </c>
      <c r="N278" s="7">
        <f t="shared" si="24"/>
        <v>167</v>
      </c>
    </row>
    <row r="279" spans="4:14" x14ac:dyDescent="0.3">
      <c r="D279">
        <v>277</v>
      </c>
      <c r="E279" s="2">
        <f t="shared" si="20"/>
        <v>0.30869525462962955</v>
      </c>
      <c r="F279">
        <v>0.41</v>
      </c>
      <c r="G279" s="3">
        <f t="shared" si="22"/>
        <v>6.8333333333333328E-3</v>
      </c>
      <c r="J279">
        <v>277</v>
      </c>
      <c r="K279" s="2">
        <f t="shared" si="23"/>
        <v>0.3106631944444449</v>
      </c>
      <c r="L279" s="2">
        <f t="shared" si="21"/>
        <v>1.967939814815356E-3</v>
      </c>
      <c r="M279">
        <v>3.21</v>
      </c>
      <c r="N279" s="7">
        <f t="shared" si="24"/>
        <v>170</v>
      </c>
    </row>
    <row r="280" spans="4:14" x14ac:dyDescent="0.3">
      <c r="D280">
        <v>278</v>
      </c>
      <c r="E280" s="2">
        <f t="shared" si="20"/>
        <v>0.30886527777777767</v>
      </c>
      <c r="F280">
        <v>14.69</v>
      </c>
      <c r="G280" s="3">
        <f t="shared" si="22"/>
        <v>0.24483333333333332</v>
      </c>
      <c r="J280">
        <v>278</v>
      </c>
      <c r="K280" s="2">
        <f t="shared" si="23"/>
        <v>0.310743518518519</v>
      </c>
      <c r="L280" s="2">
        <f t="shared" si="21"/>
        <v>1.8782407407413326E-3</v>
      </c>
      <c r="M280">
        <v>6.94</v>
      </c>
      <c r="N280" s="7">
        <f t="shared" si="24"/>
        <v>162</v>
      </c>
    </row>
    <row r="281" spans="4:14" x14ac:dyDescent="0.3">
      <c r="D281">
        <v>279</v>
      </c>
      <c r="E281" s="2">
        <f t="shared" si="20"/>
        <v>0.30887268518518507</v>
      </c>
      <c r="F281">
        <v>0.64</v>
      </c>
      <c r="G281" s="3">
        <f t="shared" si="22"/>
        <v>1.0666666666666666E-2</v>
      </c>
      <c r="J281">
        <v>279</v>
      </c>
      <c r="K281" s="2">
        <f t="shared" si="23"/>
        <v>0.31075960648148199</v>
      </c>
      <c r="L281" s="2">
        <f t="shared" si="21"/>
        <v>1.8869212962969173E-3</v>
      </c>
      <c r="M281">
        <v>1.39</v>
      </c>
      <c r="N281" s="7">
        <f t="shared" si="24"/>
        <v>163</v>
      </c>
    </row>
    <row r="282" spans="4:14" x14ac:dyDescent="0.3">
      <c r="D282">
        <v>280</v>
      </c>
      <c r="E282" s="2">
        <f t="shared" si="20"/>
        <v>0.30887719907407396</v>
      </c>
      <c r="F282">
        <v>0.39</v>
      </c>
      <c r="G282" s="3">
        <f t="shared" si="22"/>
        <v>6.5000000000000006E-3</v>
      </c>
      <c r="J282">
        <v>280</v>
      </c>
      <c r="K282" s="2">
        <f t="shared" si="23"/>
        <v>0.31077847222222271</v>
      </c>
      <c r="L282" s="2">
        <f t="shared" si="21"/>
        <v>1.9012731481487521E-3</v>
      </c>
      <c r="M282">
        <v>1.63</v>
      </c>
      <c r="N282" s="7">
        <f t="shared" si="24"/>
        <v>164</v>
      </c>
    </row>
    <row r="283" spans="4:14" x14ac:dyDescent="0.3">
      <c r="D283">
        <v>281</v>
      </c>
      <c r="E283" s="2">
        <f t="shared" si="20"/>
        <v>0.30888229166666653</v>
      </c>
      <c r="F283">
        <v>0.44</v>
      </c>
      <c r="G283" s="3">
        <f t="shared" si="22"/>
        <v>7.3333333333333332E-3</v>
      </c>
      <c r="J283">
        <v>281</v>
      </c>
      <c r="K283" s="2">
        <f t="shared" si="23"/>
        <v>0.31080555555555606</v>
      </c>
      <c r="L283" s="2">
        <f t="shared" si="21"/>
        <v>1.9232638888895259E-3</v>
      </c>
      <c r="M283">
        <v>2.34</v>
      </c>
      <c r="N283" s="7">
        <f t="shared" si="24"/>
        <v>166</v>
      </c>
    </row>
    <row r="284" spans="4:14" x14ac:dyDescent="0.3">
      <c r="D284">
        <v>282</v>
      </c>
      <c r="E284" s="2">
        <f t="shared" si="20"/>
        <v>0.30889050925925915</v>
      </c>
      <c r="F284">
        <v>0.71</v>
      </c>
      <c r="G284" s="3">
        <f t="shared" si="22"/>
        <v>1.1833333333333333E-2</v>
      </c>
      <c r="J284">
        <v>282</v>
      </c>
      <c r="K284" s="2">
        <f t="shared" si="23"/>
        <v>0.31082962962963012</v>
      </c>
      <c r="L284" s="2">
        <f t="shared" si="21"/>
        <v>1.9391203703709725E-3</v>
      </c>
      <c r="M284">
        <v>2.08</v>
      </c>
      <c r="N284" s="7">
        <f t="shared" si="24"/>
        <v>168</v>
      </c>
    </row>
    <row r="285" spans="4:14" x14ac:dyDescent="0.3">
      <c r="D285">
        <v>283</v>
      </c>
      <c r="E285" s="2">
        <f t="shared" si="20"/>
        <v>0.30902372685185175</v>
      </c>
      <c r="F285">
        <v>11.51</v>
      </c>
      <c r="G285" s="3">
        <f t="shared" si="22"/>
        <v>0.19183333333333333</v>
      </c>
      <c r="J285">
        <v>283</v>
      </c>
      <c r="K285" s="2">
        <f t="shared" si="23"/>
        <v>0.31084733796296343</v>
      </c>
      <c r="L285" s="2">
        <f t="shared" si="21"/>
        <v>1.8236111111116782E-3</v>
      </c>
      <c r="M285">
        <v>1.53</v>
      </c>
      <c r="N285" s="7">
        <f t="shared" si="24"/>
        <v>158</v>
      </c>
    </row>
    <row r="286" spans="4:14" x14ac:dyDescent="0.3">
      <c r="D286">
        <v>284</v>
      </c>
      <c r="E286" s="2">
        <f t="shared" si="20"/>
        <v>0.30912557870370361</v>
      </c>
      <c r="F286">
        <v>8.8000000000000007</v>
      </c>
      <c r="G286" s="3">
        <f t="shared" si="22"/>
        <v>0.14666666666666667</v>
      </c>
      <c r="J286">
        <v>284</v>
      </c>
      <c r="K286" s="2">
        <f t="shared" si="23"/>
        <v>0.31087789351851897</v>
      </c>
      <c r="L286" s="2">
        <f t="shared" si="21"/>
        <v>1.7523148148153589E-3</v>
      </c>
      <c r="M286">
        <v>2.64</v>
      </c>
      <c r="N286" s="7">
        <f t="shared" si="24"/>
        <v>151</v>
      </c>
    </row>
    <row r="287" spans="4:14" x14ac:dyDescent="0.3">
      <c r="D287">
        <v>285</v>
      </c>
      <c r="E287" s="2">
        <f t="shared" si="20"/>
        <v>0.30919097222222214</v>
      </c>
      <c r="F287">
        <v>5.65</v>
      </c>
      <c r="G287" s="3">
        <f t="shared" si="22"/>
        <v>9.4166666666666676E-2</v>
      </c>
      <c r="J287">
        <v>285</v>
      </c>
      <c r="K287" s="2">
        <f t="shared" si="23"/>
        <v>0.31089571759259305</v>
      </c>
      <c r="L287" s="2">
        <f t="shared" si="21"/>
        <v>1.7047453703709081E-3</v>
      </c>
      <c r="M287">
        <v>1.54</v>
      </c>
      <c r="N287" s="7">
        <f t="shared" si="24"/>
        <v>147</v>
      </c>
    </row>
    <row r="288" spans="4:14" x14ac:dyDescent="0.3">
      <c r="D288">
        <v>286</v>
      </c>
      <c r="E288" s="2">
        <f t="shared" si="20"/>
        <v>0.30919479166666658</v>
      </c>
      <c r="F288">
        <v>0.33</v>
      </c>
      <c r="G288" s="3">
        <f t="shared" si="22"/>
        <v>5.5000000000000005E-3</v>
      </c>
      <c r="J288">
        <v>286</v>
      </c>
      <c r="K288" s="2">
        <f t="shared" si="23"/>
        <v>0.31092245370370414</v>
      </c>
      <c r="L288" s="2">
        <f t="shared" si="21"/>
        <v>1.7276620370375584E-3</v>
      </c>
      <c r="M288">
        <v>2.31</v>
      </c>
      <c r="N288" s="7">
        <f t="shared" si="24"/>
        <v>149</v>
      </c>
    </row>
    <row r="289" spans="4:14" x14ac:dyDescent="0.3">
      <c r="D289">
        <v>287</v>
      </c>
      <c r="E289" s="2">
        <f t="shared" si="20"/>
        <v>0.30928877314814807</v>
      </c>
      <c r="F289">
        <v>8.1199999999999992</v>
      </c>
      <c r="G289" s="3">
        <f t="shared" si="22"/>
        <v>0.13533333333333333</v>
      </c>
      <c r="J289">
        <v>287</v>
      </c>
      <c r="K289" s="2">
        <f t="shared" si="23"/>
        <v>0.31094976851851897</v>
      </c>
      <c r="L289" s="2">
        <f t="shared" si="21"/>
        <v>1.6609953703708991E-3</v>
      </c>
      <c r="M289">
        <v>2.36</v>
      </c>
      <c r="N289" s="7">
        <f t="shared" si="24"/>
        <v>144</v>
      </c>
    </row>
    <row r="290" spans="4:14" x14ac:dyDescent="0.3">
      <c r="D290">
        <v>288</v>
      </c>
      <c r="E290" s="2">
        <f t="shared" ref="E290:E353" si="25">E289+F290/86400</f>
        <v>0.3093912037037036</v>
      </c>
      <c r="F290">
        <v>8.85</v>
      </c>
      <c r="G290" s="3">
        <f t="shared" si="22"/>
        <v>0.14749999999999999</v>
      </c>
      <c r="J290">
        <v>288</v>
      </c>
      <c r="K290" s="2">
        <f t="shared" si="23"/>
        <v>0.31098657407407454</v>
      </c>
      <c r="L290" s="2">
        <f t="shared" si="21"/>
        <v>1.595370370370941E-3</v>
      </c>
      <c r="M290">
        <v>3.18</v>
      </c>
      <c r="N290" s="7">
        <f t="shared" si="24"/>
        <v>138</v>
      </c>
    </row>
    <row r="291" spans="4:14" x14ac:dyDescent="0.3">
      <c r="D291">
        <v>289</v>
      </c>
      <c r="E291" s="2">
        <f t="shared" si="25"/>
        <v>0.30948414351851844</v>
      </c>
      <c r="F291">
        <v>8.0299999999999994</v>
      </c>
      <c r="G291" s="3">
        <f t="shared" si="22"/>
        <v>0.13383333333333333</v>
      </c>
      <c r="J291">
        <v>289</v>
      </c>
      <c r="K291" s="2">
        <f t="shared" si="23"/>
        <v>0.31100810185185229</v>
      </c>
      <c r="L291" s="2">
        <f t="shared" si="21"/>
        <v>1.5239583333338524E-3</v>
      </c>
      <c r="M291">
        <v>1.86</v>
      </c>
      <c r="N291" s="7">
        <f t="shared" si="24"/>
        <v>132</v>
      </c>
    </row>
    <row r="292" spans="4:14" x14ac:dyDescent="0.3">
      <c r="D292">
        <v>290</v>
      </c>
      <c r="E292" s="2">
        <f t="shared" si="25"/>
        <v>0.30955231481481471</v>
      </c>
      <c r="F292">
        <v>5.89</v>
      </c>
      <c r="G292" s="3">
        <f t="shared" si="22"/>
        <v>9.8166666666666666E-2</v>
      </c>
      <c r="J292">
        <v>290</v>
      </c>
      <c r="K292" s="2">
        <f t="shared" si="23"/>
        <v>0.31104097222222266</v>
      </c>
      <c r="L292" s="2">
        <f t="shared" si="21"/>
        <v>1.4886574074079451E-3</v>
      </c>
      <c r="M292">
        <v>2.84</v>
      </c>
      <c r="N292" s="7">
        <f t="shared" si="24"/>
        <v>129</v>
      </c>
    </row>
    <row r="293" spans="4:14" x14ac:dyDescent="0.3">
      <c r="D293">
        <v>291</v>
      </c>
      <c r="E293" s="2">
        <f t="shared" si="25"/>
        <v>0.3095596064814814</v>
      </c>
      <c r="F293">
        <v>0.63</v>
      </c>
      <c r="G293" s="3">
        <f t="shared" si="22"/>
        <v>1.0500000000000001E-2</v>
      </c>
      <c r="J293">
        <v>291</v>
      </c>
      <c r="K293" s="2">
        <f t="shared" si="23"/>
        <v>0.31106261574074118</v>
      </c>
      <c r="L293" s="2">
        <f t="shared" si="21"/>
        <v>1.5030092592597799E-3</v>
      </c>
      <c r="M293">
        <v>1.87</v>
      </c>
      <c r="N293" s="7">
        <f t="shared" si="24"/>
        <v>130</v>
      </c>
    </row>
    <row r="294" spans="4:14" x14ac:dyDescent="0.3">
      <c r="D294">
        <v>292</v>
      </c>
      <c r="E294" s="2">
        <f t="shared" si="25"/>
        <v>0.30963043981481475</v>
      </c>
      <c r="F294">
        <v>6.12</v>
      </c>
      <c r="G294" s="3">
        <f t="shared" si="22"/>
        <v>0.10200000000000001</v>
      </c>
      <c r="J294">
        <v>292</v>
      </c>
      <c r="K294" s="2">
        <f t="shared" si="23"/>
        <v>0.31108530092592634</v>
      </c>
      <c r="L294" s="2">
        <f t="shared" si="21"/>
        <v>1.4548611111115939E-3</v>
      </c>
      <c r="M294">
        <v>1.96</v>
      </c>
      <c r="N294" s="7">
        <f t="shared" si="24"/>
        <v>126</v>
      </c>
    </row>
    <row r="295" spans="4:14" x14ac:dyDescent="0.3">
      <c r="D295">
        <v>293</v>
      </c>
      <c r="E295" s="2">
        <f t="shared" si="25"/>
        <v>0.30963495370370364</v>
      </c>
      <c r="F295">
        <v>0.39</v>
      </c>
      <c r="G295" s="3">
        <f t="shared" si="22"/>
        <v>6.5000000000000006E-3</v>
      </c>
      <c r="J295">
        <v>293</v>
      </c>
      <c r="K295" s="2">
        <f t="shared" si="23"/>
        <v>0.31112800925925965</v>
      </c>
      <c r="L295" s="2">
        <f t="shared" si="21"/>
        <v>1.493055555556011E-3</v>
      </c>
      <c r="M295">
        <v>3.69</v>
      </c>
      <c r="N295" s="7">
        <f t="shared" si="24"/>
        <v>129</v>
      </c>
    </row>
    <row r="296" spans="4:14" x14ac:dyDescent="0.3">
      <c r="D296">
        <v>294</v>
      </c>
      <c r="E296" s="2">
        <f t="shared" si="25"/>
        <v>0.30967013888888884</v>
      </c>
      <c r="F296">
        <v>3.04</v>
      </c>
      <c r="G296" s="3">
        <f t="shared" si="22"/>
        <v>5.0666666666666665E-2</v>
      </c>
      <c r="J296">
        <v>294</v>
      </c>
      <c r="K296" s="2">
        <f t="shared" si="23"/>
        <v>0.31115000000000037</v>
      </c>
      <c r="L296" s="2">
        <f t="shared" si="21"/>
        <v>1.4798611111115356E-3</v>
      </c>
      <c r="M296">
        <v>1.9</v>
      </c>
      <c r="N296" s="7">
        <f t="shared" si="24"/>
        <v>128</v>
      </c>
    </row>
    <row r="297" spans="4:14" x14ac:dyDescent="0.3">
      <c r="D297">
        <v>295</v>
      </c>
      <c r="E297" s="2">
        <f t="shared" si="25"/>
        <v>0.30970185185185178</v>
      </c>
      <c r="F297">
        <v>2.74</v>
      </c>
      <c r="G297" s="3">
        <f t="shared" si="22"/>
        <v>4.5666666666666668E-2</v>
      </c>
      <c r="J297">
        <v>295</v>
      </c>
      <c r="K297" s="2">
        <f t="shared" si="23"/>
        <v>0.31117129629629664</v>
      </c>
      <c r="L297" s="2">
        <f t="shared" si="21"/>
        <v>1.4694444444448562E-3</v>
      </c>
      <c r="M297">
        <v>1.84</v>
      </c>
      <c r="N297" s="7">
        <f t="shared" si="24"/>
        <v>127</v>
      </c>
    </row>
    <row r="298" spans="4:14" x14ac:dyDescent="0.3">
      <c r="D298">
        <v>296</v>
      </c>
      <c r="E298" s="2">
        <f t="shared" si="25"/>
        <v>0.30973148148148144</v>
      </c>
      <c r="F298">
        <v>2.56</v>
      </c>
      <c r="G298" s="3">
        <f t="shared" si="22"/>
        <v>4.2666666666666665E-2</v>
      </c>
      <c r="J298">
        <v>296</v>
      </c>
      <c r="K298" s="2">
        <f t="shared" si="23"/>
        <v>0.31120300925925959</v>
      </c>
      <c r="L298" s="2">
        <f t="shared" si="21"/>
        <v>1.4715277777781477E-3</v>
      </c>
      <c r="M298">
        <v>2.74</v>
      </c>
      <c r="N298" s="7">
        <f t="shared" si="24"/>
        <v>127</v>
      </c>
    </row>
    <row r="299" spans="4:14" x14ac:dyDescent="0.3">
      <c r="D299">
        <v>297</v>
      </c>
      <c r="E299" s="2">
        <f t="shared" si="25"/>
        <v>0.3098052083333333</v>
      </c>
      <c r="F299">
        <v>6.37</v>
      </c>
      <c r="G299" s="3">
        <f t="shared" si="22"/>
        <v>0.10616666666666667</v>
      </c>
      <c r="J299">
        <v>297</v>
      </c>
      <c r="K299" s="2">
        <f t="shared" si="23"/>
        <v>0.31122361111111146</v>
      </c>
      <c r="L299" s="2">
        <f t="shared" si="21"/>
        <v>1.4184027777781605E-3</v>
      </c>
      <c r="M299">
        <v>1.78</v>
      </c>
      <c r="N299" s="7">
        <f t="shared" si="24"/>
        <v>123</v>
      </c>
    </row>
    <row r="300" spans="4:14" x14ac:dyDescent="0.3">
      <c r="D300">
        <v>298</v>
      </c>
      <c r="E300" s="2">
        <f t="shared" si="25"/>
        <v>0.309871412037037</v>
      </c>
      <c r="F300">
        <v>5.72</v>
      </c>
      <c r="G300" s="3">
        <f t="shared" si="22"/>
        <v>9.5333333333333325E-2</v>
      </c>
      <c r="J300">
        <v>298</v>
      </c>
      <c r="K300" s="2">
        <f t="shared" si="23"/>
        <v>0.3112696759259263</v>
      </c>
      <c r="L300" s="2">
        <f t="shared" si="21"/>
        <v>1.3982638888893062E-3</v>
      </c>
      <c r="M300">
        <v>3.98</v>
      </c>
      <c r="N300" s="7">
        <f t="shared" si="24"/>
        <v>121</v>
      </c>
    </row>
    <row r="301" spans="4:14" x14ac:dyDescent="0.3">
      <c r="D301">
        <v>299</v>
      </c>
      <c r="E301" s="2">
        <f t="shared" si="25"/>
        <v>0.30993217592592587</v>
      </c>
      <c r="F301">
        <v>5.25</v>
      </c>
      <c r="G301" s="3">
        <f t="shared" si="22"/>
        <v>8.7499999999999994E-2</v>
      </c>
      <c r="J301">
        <v>299</v>
      </c>
      <c r="K301" s="2">
        <f t="shared" si="23"/>
        <v>0.3112974537037041</v>
      </c>
      <c r="L301" s="2">
        <f t="shared" si="21"/>
        <v>1.3652777777782288E-3</v>
      </c>
      <c r="M301">
        <v>2.4</v>
      </c>
      <c r="N301" s="7">
        <f t="shared" si="24"/>
        <v>118</v>
      </c>
    </row>
    <row r="302" spans="4:14" x14ac:dyDescent="0.3">
      <c r="D302">
        <v>300</v>
      </c>
      <c r="E302" s="2">
        <f t="shared" si="25"/>
        <v>0.30998356481481476</v>
      </c>
      <c r="F302">
        <v>4.4400000000000004</v>
      </c>
      <c r="G302" s="3">
        <f t="shared" si="22"/>
        <v>7.400000000000001E-2</v>
      </c>
      <c r="J302">
        <v>300</v>
      </c>
      <c r="K302" s="2">
        <f t="shared" si="23"/>
        <v>0.31132268518518558</v>
      </c>
      <c r="L302" s="2">
        <f t="shared" si="21"/>
        <v>1.3391203703708165E-3</v>
      </c>
      <c r="M302">
        <v>2.1800000000000002</v>
      </c>
      <c r="N302" s="7">
        <f t="shared" si="24"/>
        <v>116</v>
      </c>
    </row>
    <row r="303" spans="4:14" x14ac:dyDescent="0.3">
      <c r="D303">
        <v>301</v>
      </c>
      <c r="E303" s="2">
        <f t="shared" si="25"/>
        <v>0.31016724537037033</v>
      </c>
      <c r="F303">
        <v>15.87</v>
      </c>
      <c r="G303" s="3">
        <f t="shared" si="22"/>
        <v>0.26450000000000001</v>
      </c>
      <c r="J303">
        <v>301</v>
      </c>
      <c r="K303" s="2">
        <f t="shared" si="23"/>
        <v>0.31135405092592633</v>
      </c>
      <c r="L303" s="2">
        <f t="shared" si="21"/>
        <v>1.1868055555560031E-3</v>
      </c>
      <c r="M303">
        <v>2.71</v>
      </c>
      <c r="N303" s="7">
        <f t="shared" si="24"/>
        <v>103</v>
      </c>
    </row>
    <row r="304" spans="4:14" x14ac:dyDescent="0.3">
      <c r="D304">
        <v>302</v>
      </c>
      <c r="E304" s="2">
        <f t="shared" si="25"/>
        <v>0.31028680555555549</v>
      </c>
      <c r="F304">
        <v>10.33</v>
      </c>
      <c r="G304" s="3">
        <f t="shared" si="22"/>
        <v>0.17216666666666666</v>
      </c>
      <c r="J304">
        <v>302</v>
      </c>
      <c r="K304" s="2">
        <f t="shared" si="23"/>
        <v>0.31137974537037078</v>
      </c>
      <c r="L304" s="2">
        <f t="shared" si="21"/>
        <v>1.0929398148152858E-3</v>
      </c>
      <c r="M304">
        <v>2.2200000000000002</v>
      </c>
      <c r="N304" s="7">
        <f t="shared" si="24"/>
        <v>94</v>
      </c>
    </row>
    <row r="305" spans="4:14" x14ac:dyDescent="0.3">
      <c r="D305">
        <v>303</v>
      </c>
      <c r="E305" s="2">
        <f t="shared" si="25"/>
        <v>0.31038437499999993</v>
      </c>
      <c r="F305">
        <v>8.43</v>
      </c>
      <c r="G305" s="3">
        <f t="shared" si="22"/>
        <v>0.14049999999999999</v>
      </c>
      <c r="J305">
        <v>303</v>
      </c>
      <c r="K305" s="15">
        <f t="shared" si="23"/>
        <v>0.31140254629629671</v>
      </c>
      <c r="L305" s="15">
        <f t="shared" si="21"/>
        <v>1.0181712962967771E-3</v>
      </c>
      <c r="M305" s="14">
        <v>1.97</v>
      </c>
      <c r="N305" s="16">
        <f t="shared" si="24"/>
        <v>88</v>
      </c>
    </row>
    <row r="306" spans="4:14" x14ac:dyDescent="0.3">
      <c r="D306">
        <v>304</v>
      </c>
      <c r="E306" s="2">
        <f t="shared" si="25"/>
        <v>0.31041053240740735</v>
      </c>
      <c r="F306">
        <v>2.2599999999999998</v>
      </c>
      <c r="G306" s="3">
        <f t="shared" si="22"/>
        <v>3.7666666666666661E-2</v>
      </c>
      <c r="J306">
        <v>304</v>
      </c>
      <c r="K306" s="4">
        <f t="shared" si="23"/>
        <v>0.31189456018518558</v>
      </c>
      <c r="L306" s="4">
        <f t="shared" si="21"/>
        <v>1.4840277777782296E-3</v>
      </c>
      <c r="M306" s="6">
        <v>42.51</v>
      </c>
      <c r="N306" s="9">
        <f t="shared" si="24"/>
        <v>128</v>
      </c>
    </row>
    <row r="307" spans="4:14" x14ac:dyDescent="0.3">
      <c r="D307">
        <v>305</v>
      </c>
      <c r="E307" s="2">
        <f t="shared" si="25"/>
        <v>0.31042106481481474</v>
      </c>
      <c r="F307">
        <v>0.91</v>
      </c>
      <c r="G307" s="3">
        <f t="shared" si="22"/>
        <v>1.5166666666666667E-2</v>
      </c>
      <c r="J307">
        <v>305</v>
      </c>
      <c r="K307" s="2">
        <f t="shared" si="23"/>
        <v>0.31190625000000038</v>
      </c>
      <c r="L307" s="2">
        <f t="shared" si="21"/>
        <v>1.4851851851856446E-3</v>
      </c>
      <c r="M307">
        <v>1.01</v>
      </c>
      <c r="N307" s="7">
        <f t="shared" si="24"/>
        <v>128</v>
      </c>
    </row>
    <row r="308" spans="4:14" x14ac:dyDescent="0.3">
      <c r="D308">
        <v>306</v>
      </c>
      <c r="E308" s="2">
        <f t="shared" si="25"/>
        <v>0.31042870370370362</v>
      </c>
      <c r="F308">
        <v>0.66</v>
      </c>
      <c r="G308" s="3">
        <f t="shared" si="22"/>
        <v>1.1000000000000001E-2</v>
      </c>
      <c r="J308">
        <v>306</v>
      </c>
      <c r="K308" s="2">
        <f t="shared" si="23"/>
        <v>0.3119444444444448</v>
      </c>
      <c r="L308" s="2">
        <f t="shared" si="21"/>
        <v>1.5157407407411783E-3</v>
      </c>
      <c r="M308">
        <v>3.3</v>
      </c>
      <c r="N308" s="7">
        <f t="shared" si="24"/>
        <v>131</v>
      </c>
    </row>
    <row r="309" spans="4:14" x14ac:dyDescent="0.3">
      <c r="D309">
        <v>307</v>
      </c>
      <c r="E309" s="2">
        <f t="shared" si="25"/>
        <v>0.31044004629629623</v>
      </c>
      <c r="F309">
        <v>0.98</v>
      </c>
      <c r="G309" s="3">
        <f t="shared" si="22"/>
        <v>1.6333333333333332E-2</v>
      </c>
      <c r="J309">
        <v>307</v>
      </c>
      <c r="K309" s="2">
        <f t="shared" si="23"/>
        <v>0.31196574074074107</v>
      </c>
      <c r="L309" s="2">
        <f t="shared" si="21"/>
        <v>1.5256944444448362E-3</v>
      </c>
      <c r="M309">
        <v>1.84</v>
      </c>
      <c r="N309" s="7">
        <f t="shared" si="24"/>
        <v>132</v>
      </c>
    </row>
    <row r="310" spans="4:14" x14ac:dyDescent="0.3">
      <c r="D310">
        <v>308</v>
      </c>
      <c r="E310" s="2">
        <f t="shared" si="25"/>
        <v>0.3104496527777777</v>
      </c>
      <c r="F310">
        <v>0.83</v>
      </c>
      <c r="G310" s="3">
        <f t="shared" si="22"/>
        <v>1.3833333333333333E-2</v>
      </c>
      <c r="J310">
        <v>308</v>
      </c>
      <c r="K310" s="2">
        <f t="shared" si="23"/>
        <v>0.31197766203703736</v>
      </c>
      <c r="L310" s="2">
        <f t="shared" si="21"/>
        <v>1.5280092592596661E-3</v>
      </c>
      <c r="M310">
        <v>1.03</v>
      </c>
      <c r="N310" s="7">
        <f t="shared" si="24"/>
        <v>132</v>
      </c>
    </row>
    <row r="311" spans="4:14" x14ac:dyDescent="0.3">
      <c r="D311">
        <v>309</v>
      </c>
      <c r="E311" s="2">
        <f t="shared" si="25"/>
        <v>0.31046041666666657</v>
      </c>
      <c r="F311">
        <v>0.93</v>
      </c>
      <c r="G311" s="3">
        <f t="shared" si="22"/>
        <v>1.5500000000000002E-2</v>
      </c>
      <c r="J311">
        <v>309</v>
      </c>
      <c r="K311" s="2">
        <f t="shared" si="23"/>
        <v>0.31199085648148178</v>
      </c>
      <c r="L311" s="2">
        <f t="shared" si="21"/>
        <v>1.5304398148152099E-3</v>
      </c>
      <c r="M311">
        <v>1.1399999999999999</v>
      </c>
      <c r="N311" s="7">
        <f t="shared" si="24"/>
        <v>132</v>
      </c>
    </row>
    <row r="312" spans="4:14" x14ac:dyDescent="0.3">
      <c r="D312">
        <v>310</v>
      </c>
      <c r="E312" s="2">
        <f t="shared" si="25"/>
        <v>0.3104701388888888</v>
      </c>
      <c r="F312">
        <v>0.84</v>
      </c>
      <c r="G312" s="3">
        <f t="shared" si="22"/>
        <v>1.4E-2</v>
      </c>
      <c r="J312">
        <v>310</v>
      </c>
      <c r="K312" s="2">
        <f t="shared" si="23"/>
        <v>0.31201979166666699</v>
      </c>
      <c r="L312" s="2">
        <f t="shared" si="21"/>
        <v>1.5496527777781877E-3</v>
      </c>
      <c r="M312">
        <v>2.5</v>
      </c>
      <c r="N312" s="7">
        <f t="shared" si="24"/>
        <v>134</v>
      </c>
    </row>
    <row r="313" spans="4:14" x14ac:dyDescent="0.3">
      <c r="D313">
        <v>311</v>
      </c>
      <c r="E313" s="2">
        <f t="shared" si="25"/>
        <v>0.31048530092592586</v>
      </c>
      <c r="F313">
        <v>1.31</v>
      </c>
      <c r="G313" s="3">
        <f t="shared" si="22"/>
        <v>2.1833333333333333E-2</v>
      </c>
      <c r="J313">
        <v>311</v>
      </c>
      <c r="K313" s="2">
        <f t="shared" si="23"/>
        <v>0.31204050925925958</v>
      </c>
      <c r="L313" s="2">
        <f t="shared" si="21"/>
        <v>1.5552083333337241E-3</v>
      </c>
      <c r="M313">
        <v>1.79</v>
      </c>
      <c r="N313" s="7">
        <f t="shared" si="24"/>
        <v>134</v>
      </c>
    </row>
    <row r="314" spans="4:14" x14ac:dyDescent="0.3">
      <c r="D314">
        <v>312</v>
      </c>
      <c r="E314" s="2">
        <f t="shared" si="25"/>
        <v>0.3104961805555555</v>
      </c>
      <c r="F314">
        <v>0.94</v>
      </c>
      <c r="G314" s="3">
        <f t="shared" si="22"/>
        <v>1.5666666666666666E-2</v>
      </c>
      <c r="J314">
        <v>312</v>
      </c>
      <c r="K314" s="2">
        <f t="shared" si="23"/>
        <v>0.31206412037037068</v>
      </c>
      <c r="L314" s="2">
        <f t="shared" si="21"/>
        <v>1.567939814815178E-3</v>
      </c>
      <c r="M314">
        <v>2.04</v>
      </c>
      <c r="N314" s="7">
        <f t="shared" si="24"/>
        <v>135</v>
      </c>
    </row>
    <row r="315" spans="4:14" x14ac:dyDescent="0.3">
      <c r="D315">
        <v>313</v>
      </c>
      <c r="E315" s="2">
        <f t="shared" si="25"/>
        <v>0.31050208333333329</v>
      </c>
      <c r="F315">
        <v>0.51</v>
      </c>
      <c r="G315" s="3">
        <f t="shared" si="22"/>
        <v>8.5000000000000006E-3</v>
      </c>
      <c r="J315">
        <v>313</v>
      </c>
      <c r="K315" s="2">
        <f t="shared" si="23"/>
        <v>0.31208564814814843</v>
      </c>
      <c r="L315" s="2">
        <f t="shared" si="21"/>
        <v>1.5835648148151416E-3</v>
      </c>
      <c r="M315">
        <v>1.86</v>
      </c>
      <c r="N315" s="7">
        <f t="shared" si="24"/>
        <v>137</v>
      </c>
    </row>
    <row r="316" spans="4:14" x14ac:dyDescent="0.3">
      <c r="D316">
        <v>314</v>
      </c>
      <c r="E316" s="2">
        <f t="shared" si="25"/>
        <v>0.31050972222222217</v>
      </c>
      <c r="F316">
        <v>0.66</v>
      </c>
      <c r="G316" s="3">
        <f t="shared" si="22"/>
        <v>1.1000000000000001E-2</v>
      </c>
      <c r="J316">
        <v>314</v>
      </c>
      <c r="K316" s="2">
        <f t="shared" si="23"/>
        <v>0.31210613425925954</v>
      </c>
      <c r="L316" s="2">
        <f t="shared" si="21"/>
        <v>1.5964120370373647E-3</v>
      </c>
      <c r="M316">
        <v>1.77</v>
      </c>
      <c r="N316" s="7">
        <f t="shared" si="24"/>
        <v>138</v>
      </c>
    </row>
    <row r="317" spans="4:14" x14ac:dyDescent="0.3">
      <c r="D317">
        <v>315</v>
      </c>
      <c r="E317" s="2">
        <f t="shared" si="25"/>
        <v>0.31051527777777771</v>
      </c>
      <c r="F317">
        <v>0.48</v>
      </c>
      <c r="G317" s="3">
        <f t="shared" si="22"/>
        <v>8.0000000000000002E-3</v>
      </c>
      <c r="J317">
        <v>315</v>
      </c>
      <c r="K317" s="2">
        <f t="shared" si="23"/>
        <v>0.31213483796296326</v>
      </c>
      <c r="L317" s="2">
        <f t="shared" si="21"/>
        <v>1.6195601851855534E-3</v>
      </c>
      <c r="M317">
        <v>2.48</v>
      </c>
      <c r="N317" s="7">
        <f t="shared" si="24"/>
        <v>140</v>
      </c>
    </row>
    <row r="318" spans="4:14" x14ac:dyDescent="0.3">
      <c r="D318">
        <v>316</v>
      </c>
      <c r="E318" s="2">
        <f t="shared" si="25"/>
        <v>0.31073101851851848</v>
      </c>
      <c r="F318">
        <v>18.64</v>
      </c>
      <c r="G318" s="3">
        <f t="shared" si="22"/>
        <v>0.3106666666666667</v>
      </c>
      <c r="J318">
        <v>316</v>
      </c>
      <c r="K318" s="2">
        <f t="shared" si="23"/>
        <v>0.31215393518518547</v>
      </c>
      <c r="L318" s="2">
        <f t="shared" si="21"/>
        <v>1.4229166666669957E-3</v>
      </c>
      <c r="M318">
        <v>1.65</v>
      </c>
      <c r="N318" s="7">
        <f t="shared" si="24"/>
        <v>123</v>
      </c>
    </row>
    <row r="319" spans="4:14" x14ac:dyDescent="0.3">
      <c r="D319">
        <v>317</v>
      </c>
      <c r="E319" s="2">
        <f t="shared" si="25"/>
        <v>0.31073495370370369</v>
      </c>
      <c r="F319">
        <v>0.34</v>
      </c>
      <c r="G319" s="3">
        <f t="shared" si="22"/>
        <v>5.6666666666666671E-3</v>
      </c>
      <c r="J319">
        <v>317</v>
      </c>
      <c r="K319" s="2">
        <f t="shared" si="23"/>
        <v>0.31218414351851881</v>
      </c>
      <c r="L319" s="2">
        <f t="shared" si="21"/>
        <v>1.4491898148151217E-3</v>
      </c>
      <c r="M319">
        <v>2.61</v>
      </c>
      <c r="N319" s="7">
        <f t="shared" si="24"/>
        <v>125</v>
      </c>
    </row>
    <row r="320" spans="4:14" x14ac:dyDescent="0.3">
      <c r="D320">
        <v>318</v>
      </c>
      <c r="E320" s="2">
        <f t="shared" si="25"/>
        <v>0.31074606481481482</v>
      </c>
      <c r="F320">
        <v>0.96</v>
      </c>
      <c r="G320" s="3">
        <f t="shared" si="22"/>
        <v>1.6E-2</v>
      </c>
      <c r="J320">
        <v>318</v>
      </c>
      <c r="K320" s="2">
        <f t="shared" si="23"/>
        <v>0.31221030092592622</v>
      </c>
      <c r="L320" s="2">
        <f t="shared" si="21"/>
        <v>1.4642361111114055E-3</v>
      </c>
      <c r="M320">
        <v>2.2599999999999998</v>
      </c>
      <c r="N320" s="7">
        <f t="shared" si="24"/>
        <v>127</v>
      </c>
    </row>
    <row r="321" spans="4:14" x14ac:dyDescent="0.3">
      <c r="D321">
        <v>319</v>
      </c>
      <c r="E321" s="2">
        <f t="shared" si="25"/>
        <v>0.31075115740740739</v>
      </c>
      <c r="F321">
        <v>0.44</v>
      </c>
      <c r="G321" s="3">
        <f t="shared" si="22"/>
        <v>7.3333333333333332E-3</v>
      </c>
      <c r="J321">
        <v>319</v>
      </c>
      <c r="K321" s="2">
        <f t="shared" si="23"/>
        <v>0.31223240740740771</v>
      </c>
      <c r="L321" s="2">
        <f t="shared" si="21"/>
        <v>1.4812500000003226E-3</v>
      </c>
      <c r="M321">
        <v>1.91</v>
      </c>
      <c r="N321" s="7">
        <f t="shared" si="24"/>
        <v>128</v>
      </c>
    </row>
    <row r="322" spans="4:14" x14ac:dyDescent="0.3">
      <c r="D322">
        <v>320</v>
      </c>
      <c r="E322" s="2">
        <f t="shared" si="25"/>
        <v>0.3107550925925926</v>
      </c>
      <c r="F322">
        <v>0.34</v>
      </c>
      <c r="G322" s="3">
        <f t="shared" si="22"/>
        <v>5.6666666666666671E-3</v>
      </c>
      <c r="J322">
        <v>320</v>
      </c>
      <c r="K322" s="2">
        <f t="shared" si="23"/>
        <v>0.31225752314814847</v>
      </c>
      <c r="L322" s="2">
        <f t="shared" ref="L322:L385" si="26">K322-E322</f>
        <v>1.5024305555558781E-3</v>
      </c>
      <c r="M322">
        <v>2.17</v>
      </c>
      <c r="N322" s="7">
        <f t="shared" si="24"/>
        <v>130</v>
      </c>
    </row>
    <row r="323" spans="4:14" x14ac:dyDescent="0.3">
      <c r="D323">
        <v>321</v>
      </c>
      <c r="E323" s="2">
        <f t="shared" si="25"/>
        <v>0.31075983796296297</v>
      </c>
      <c r="F323">
        <v>0.41</v>
      </c>
      <c r="G323" s="3">
        <f t="shared" si="22"/>
        <v>6.8333333333333328E-3</v>
      </c>
      <c r="J323">
        <v>321</v>
      </c>
      <c r="K323" s="2">
        <f t="shared" si="23"/>
        <v>0.31227870370370403</v>
      </c>
      <c r="L323" s="2">
        <f t="shared" si="26"/>
        <v>1.51886574074106E-3</v>
      </c>
      <c r="M323">
        <v>1.83</v>
      </c>
      <c r="N323" s="7">
        <f t="shared" si="24"/>
        <v>131</v>
      </c>
    </row>
    <row r="324" spans="4:14" x14ac:dyDescent="0.3">
      <c r="D324">
        <v>322</v>
      </c>
      <c r="E324" s="2">
        <f t="shared" si="25"/>
        <v>0.31076840277777779</v>
      </c>
      <c r="F324">
        <v>0.74</v>
      </c>
      <c r="G324" s="3">
        <f t="shared" ref="G324:G387" si="27">F324/60</f>
        <v>1.2333333333333333E-2</v>
      </c>
      <c r="J324">
        <v>322</v>
      </c>
      <c r="K324" s="2">
        <f t="shared" ref="K324:K387" si="28">K323+M324/86400</f>
        <v>0.31230196759259293</v>
      </c>
      <c r="L324" s="2">
        <f t="shared" si="26"/>
        <v>1.5335648148151471E-3</v>
      </c>
      <c r="M324">
        <v>2.0099999999999998</v>
      </c>
      <c r="N324" s="7">
        <f t="shared" ref="N324:N387" si="29">60*MINUTE(L324)+SECOND(L324)</f>
        <v>133</v>
      </c>
    </row>
    <row r="325" spans="4:14" x14ac:dyDescent="0.3">
      <c r="D325">
        <v>323</v>
      </c>
      <c r="E325" s="2">
        <f t="shared" si="25"/>
        <v>0.31077337962962964</v>
      </c>
      <c r="F325">
        <v>0.43</v>
      </c>
      <c r="G325" s="3">
        <f t="shared" si="27"/>
        <v>7.1666666666666667E-3</v>
      </c>
      <c r="J325">
        <v>323</v>
      </c>
      <c r="K325" s="2">
        <f t="shared" si="28"/>
        <v>0.31232511574074107</v>
      </c>
      <c r="L325" s="2">
        <f t="shared" si="26"/>
        <v>1.5517361111114236E-3</v>
      </c>
      <c r="M325">
        <v>2</v>
      </c>
      <c r="N325" s="7">
        <f t="shared" si="29"/>
        <v>134</v>
      </c>
    </row>
    <row r="326" spans="4:14" x14ac:dyDescent="0.3">
      <c r="D326">
        <v>324</v>
      </c>
      <c r="E326" s="2">
        <f t="shared" si="25"/>
        <v>0.3107783564814815</v>
      </c>
      <c r="F326">
        <v>0.43</v>
      </c>
      <c r="G326" s="3">
        <f t="shared" si="27"/>
        <v>7.1666666666666667E-3</v>
      </c>
      <c r="J326">
        <v>324</v>
      </c>
      <c r="K326" s="2">
        <f t="shared" si="28"/>
        <v>0.31234340277777811</v>
      </c>
      <c r="L326" s="2">
        <f t="shared" si="26"/>
        <v>1.5650462962966127E-3</v>
      </c>
      <c r="M326">
        <v>1.58</v>
      </c>
      <c r="N326" s="7">
        <f t="shared" si="29"/>
        <v>135</v>
      </c>
    </row>
    <row r="327" spans="4:14" x14ac:dyDescent="0.3">
      <c r="D327">
        <v>325</v>
      </c>
      <c r="E327" s="2">
        <f t="shared" si="25"/>
        <v>0.31078460648148148</v>
      </c>
      <c r="F327">
        <v>0.54</v>
      </c>
      <c r="G327" s="3">
        <f t="shared" si="27"/>
        <v>9.0000000000000011E-3</v>
      </c>
      <c r="J327">
        <v>325</v>
      </c>
      <c r="K327" s="2">
        <f t="shared" si="28"/>
        <v>0.31236168981481516</v>
      </c>
      <c r="L327" s="2">
        <f t="shared" si="26"/>
        <v>1.5770833333336731E-3</v>
      </c>
      <c r="M327">
        <v>1.58</v>
      </c>
      <c r="N327" s="7">
        <f t="shared" si="29"/>
        <v>136</v>
      </c>
    </row>
    <row r="328" spans="4:14" x14ac:dyDescent="0.3">
      <c r="D328">
        <v>326</v>
      </c>
      <c r="E328" s="2">
        <f t="shared" si="25"/>
        <v>0.31079398148148146</v>
      </c>
      <c r="F328">
        <v>0.81</v>
      </c>
      <c r="G328" s="3">
        <f t="shared" si="27"/>
        <v>1.3500000000000002E-2</v>
      </c>
      <c r="J328">
        <v>326</v>
      </c>
      <c r="K328" s="2">
        <f t="shared" si="28"/>
        <v>0.31238356481481516</v>
      </c>
      <c r="L328" s="2">
        <f t="shared" si="26"/>
        <v>1.5895833333336995E-3</v>
      </c>
      <c r="M328">
        <v>1.89</v>
      </c>
      <c r="N328" s="7">
        <f t="shared" si="29"/>
        <v>137</v>
      </c>
    </row>
    <row r="329" spans="4:14" x14ac:dyDescent="0.3">
      <c r="D329">
        <v>327</v>
      </c>
      <c r="E329" s="2">
        <f t="shared" si="25"/>
        <v>0.31080474537037034</v>
      </c>
      <c r="F329">
        <v>0.93</v>
      </c>
      <c r="G329" s="3">
        <f t="shared" si="27"/>
        <v>1.5500000000000002E-2</v>
      </c>
      <c r="J329">
        <v>327</v>
      </c>
      <c r="K329" s="2">
        <f t="shared" si="28"/>
        <v>0.31240763888888923</v>
      </c>
      <c r="L329" s="2">
        <f t="shared" si="26"/>
        <v>1.6028935185188886E-3</v>
      </c>
      <c r="M329">
        <v>2.08</v>
      </c>
      <c r="N329" s="7">
        <f t="shared" si="29"/>
        <v>138</v>
      </c>
    </row>
    <row r="330" spans="4:14" x14ac:dyDescent="0.3">
      <c r="D330">
        <v>328</v>
      </c>
      <c r="E330" s="2">
        <f t="shared" si="25"/>
        <v>0.3108079861111111</v>
      </c>
      <c r="F330">
        <v>0.28000000000000003</v>
      </c>
      <c r="G330" s="3">
        <f t="shared" si="27"/>
        <v>4.6666666666666671E-3</v>
      </c>
      <c r="J330">
        <v>328</v>
      </c>
      <c r="K330" s="2">
        <f t="shared" si="28"/>
        <v>0.31243553240740773</v>
      </c>
      <c r="L330" s="2">
        <f t="shared" si="26"/>
        <v>1.6275462962966336E-3</v>
      </c>
      <c r="M330">
        <v>2.41</v>
      </c>
      <c r="N330" s="7">
        <f t="shared" si="29"/>
        <v>141</v>
      </c>
    </row>
    <row r="331" spans="4:14" x14ac:dyDescent="0.3">
      <c r="D331">
        <v>329</v>
      </c>
      <c r="E331" s="2">
        <f t="shared" si="25"/>
        <v>0.31081192129629631</v>
      </c>
      <c r="F331">
        <v>0.34</v>
      </c>
      <c r="G331" s="3">
        <f t="shared" si="27"/>
        <v>5.6666666666666671E-3</v>
      </c>
      <c r="J331">
        <v>329</v>
      </c>
      <c r="K331" s="2">
        <f t="shared" si="28"/>
        <v>0.31245937500000032</v>
      </c>
      <c r="L331" s="2">
        <f t="shared" si="26"/>
        <v>1.6474537037040049E-3</v>
      </c>
      <c r="M331">
        <v>2.06</v>
      </c>
      <c r="N331" s="7">
        <f t="shared" si="29"/>
        <v>142</v>
      </c>
    </row>
    <row r="332" spans="4:14" x14ac:dyDescent="0.3">
      <c r="D332">
        <v>330</v>
      </c>
      <c r="E332" s="2">
        <f t="shared" si="25"/>
        <v>0.31081689814814817</v>
      </c>
      <c r="F332">
        <v>0.43</v>
      </c>
      <c r="G332" s="3">
        <f t="shared" si="27"/>
        <v>7.1666666666666667E-3</v>
      </c>
      <c r="J332">
        <v>330</v>
      </c>
      <c r="K332" s="2">
        <f t="shared" si="28"/>
        <v>0.31248831018518552</v>
      </c>
      <c r="L332" s="2">
        <f t="shared" si="26"/>
        <v>1.6714120370373564E-3</v>
      </c>
      <c r="M332">
        <v>2.5</v>
      </c>
      <c r="N332" s="7">
        <f t="shared" si="29"/>
        <v>144</v>
      </c>
    </row>
    <row r="333" spans="4:14" x14ac:dyDescent="0.3">
      <c r="D333">
        <v>331</v>
      </c>
      <c r="E333" s="2">
        <f t="shared" si="25"/>
        <v>0.31082199074074074</v>
      </c>
      <c r="F333">
        <v>0.44</v>
      </c>
      <c r="G333" s="3">
        <f t="shared" si="27"/>
        <v>7.3333333333333332E-3</v>
      </c>
      <c r="J333">
        <v>331</v>
      </c>
      <c r="K333" s="2">
        <f t="shared" si="28"/>
        <v>0.3125106481481485</v>
      </c>
      <c r="L333" s="2">
        <f t="shared" si="26"/>
        <v>1.6886574074077565E-3</v>
      </c>
      <c r="M333">
        <v>1.93</v>
      </c>
      <c r="N333" s="7">
        <f t="shared" si="29"/>
        <v>146</v>
      </c>
    </row>
    <row r="334" spans="4:14" x14ac:dyDescent="0.3">
      <c r="D334">
        <v>332</v>
      </c>
      <c r="E334" s="2">
        <f t="shared" si="25"/>
        <v>0.31082592592592595</v>
      </c>
      <c r="F334">
        <v>0.34</v>
      </c>
      <c r="G334" s="3">
        <f t="shared" si="27"/>
        <v>5.6666666666666671E-3</v>
      </c>
      <c r="J334">
        <v>332</v>
      </c>
      <c r="K334" s="2">
        <f t="shared" si="28"/>
        <v>0.31253148148148185</v>
      </c>
      <c r="L334" s="2">
        <f t="shared" si="26"/>
        <v>1.7055555555559043E-3</v>
      </c>
      <c r="M334">
        <v>1.8</v>
      </c>
      <c r="N334" s="7">
        <f t="shared" si="29"/>
        <v>147</v>
      </c>
    </row>
    <row r="335" spans="4:14" x14ac:dyDescent="0.3">
      <c r="D335">
        <v>333</v>
      </c>
      <c r="E335" s="2">
        <f t="shared" si="25"/>
        <v>0.31083159722222226</v>
      </c>
      <c r="F335">
        <v>0.49</v>
      </c>
      <c r="G335" s="3">
        <f t="shared" si="27"/>
        <v>8.1666666666666658E-3</v>
      </c>
      <c r="J335">
        <v>333</v>
      </c>
      <c r="K335" s="2">
        <f t="shared" si="28"/>
        <v>0.31257777777777818</v>
      </c>
      <c r="L335" s="2">
        <f t="shared" si="26"/>
        <v>1.7461805555559207E-3</v>
      </c>
      <c r="M335">
        <v>4</v>
      </c>
      <c r="N335" s="7">
        <f t="shared" si="29"/>
        <v>151</v>
      </c>
    </row>
    <row r="336" spans="4:14" x14ac:dyDescent="0.3">
      <c r="D336">
        <v>334</v>
      </c>
      <c r="E336" s="2">
        <f t="shared" si="25"/>
        <v>0.31083900462962966</v>
      </c>
      <c r="F336">
        <v>0.64</v>
      </c>
      <c r="G336" s="3">
        <f t="shared" si="27"/>
        <v>1.0666666666666666E-2</v>
      </c>
      <c r="J336">
        <v>334</v>
      </c>
      <c r="K336" s="2">
        <f t="shared" si="28"/>
        <v>0.31259849537037077</v>
      </c>
      <c r="L336" s="2">
        <f t="shared" si="26"/>
        <v>1.7594907407411098E-3</v>
      </c>
      <c r="M336">
        <v>1.79</v>
      </c>
      <c r="N336" s="7">
        <f t="shared" si="29"/>
        <v>152</v>
      </c>
    </row>
    <row r="337" spans="4:14" x14ac:dyDescent="0.3">
      <c r="D337">
        <v>335</v>
      </c>
      <c r="E337" s="2">
        <f t="shared" si="25"/>
        <v>0.31084409722222223</v>
      </c>
      <c r="F337">
        <v>0.44</v>
      </c>
      <c r="G337" s="3">
        <f t="shared" si="27"/>
        <v>7.3333333333333332E-3</v>
      </c>
      <c r="J337">
        <v>335</v>
      </c>
      <c r="K337" s="2">
        <f t="shared" si="28"/>
        <v>0.31263240740740778</v>
      </c>
      <c r="L337" s="2">
        <f t="shared" si="26"/>
        <v>1.7883101851855487E-3</v>
      </c>
      <c r="M337">
        <v>2.93</v>
      </c>
      <c r="N337" s="7">
        <f t="shared" si="29"/>
        <v>155</v>
      </c>
    </row>
    <row r="338" spans="4:14" x14ac:dyDescent="0.3">
      <c r="D338">
        <v>336</v>
      </c>
      <c r="E338" s="2">
        <f t="shared" si="25"/>
        <v>0.3108502314814815</v>
      </c>
      <c r="F338">
        <v>0.53</v>
      </c>
      <c r="G338" s="3">
        <f t="shared" si="27"/>
        <v>8.8333333333333337E-3</v>
      </c>
      <c r="J338">
        <v>336</v>
      </c>
      <c r="K338" s="2">
        <f t="shared" si="28"/>
        <v>0.31264780092592631</v>
      </c>
      <c r="L338" s="2">
        <f t="shared" si="26"/>
        <v>1.7975694444448131E-3</v>
      </c>
      <c r="M338">
        <v>1.33</v>
      </c>
      <c r="N338" s="7">
        <f t="shared" si="29"/>
        <v>155</v>
      </c>
    </row>
    <row r="339" spans="4:14" x14ac:dyDescent="0.3">
      <c r="D339">
        <v>337</v>
      </c>
      <c r="E339" s="2">
        <f t="shared" si="25"/>
        <v>0.31085474537037039</v>
      </c>
      <c r="F339">
        <v>0.39</v>
      </c>
      <c r="G339" s="3">
        <f t="shared" si="27"/>
        <v>6.5000000000000006E-3</v>
      </c>
      <c r="J339">
        <v>337</v>
      </c>
      <c r="K339" s="2">
        <f t="shared" si="28"/>
        <v>0.31266793981481522</v>
      </c>
      <c r="L339" s="2">
        <f t="shared" si="26"/>
        <v>1.8131944444448322E-3</v>
      </c>
      <c r="M339">
        <v>1.74</v>
      </c>
      <c r="N339" s="7">
        <f t="shared" si="29"/>
        <v>157</v>
      </c>
    </row>
    <row r="340" spans="4:14" x14ac:dyDescent="0.3">
      <c r="D340">
        <v>338</v>
      </c>
      <c r="E340" s="2">
        <f t="shared" si="25"/>
        <v>0.31086145833333334</v>
      </c>
      <c r="F340">
        <v>0.57999999999999996</v>
      </c>
      <c r="G340" s="3">
        <f t="shared" si="27"/>
        <v>9.6666666666666654E-3</v>
      </c>
      <c r="J340">
        <v>338</v>
      </c>
      <c r="K340" s="2">
        <f t="shared" si="28"/>
        <v>0.3126885416666671</v>
      </c>
      <c r="L340" s="2">
        <f t="shared" si="26"/>
        <v>1.8270833333337566E-3</v>
      </c>
      <c r="M340">
        <v>1.78</v>
      </c>
      <c r="N340" s="7">
        <f t="shared" si="29"/>
        <v>158</v>
      </c>
    </row>
    <row r="341" spans="4:14" x14ac:dyDescent="0.3">
      <c r="D341">
        <v>339</v>
      </c>
      <c r="E341" s="2">
        <f t="shared" si="25"/>
        <v>0.31086562500000003</v>
      </c>
      <c r="F341">
        <v>0.36</v>
      </c>
      <c r="G341" s="3">
        <f t="shared" si="27"/>
        <v>6.0000000000000001E-3</v>
      </c>
      <c r="J341">
        <v>339</v>
      </c>
      <c r="K341" s="2">
        <f t="shared" si="28"/>
        <v>0.31271493055555599</v>
      </c>
      <c r="L341" s="2">
        <f t="shared" si="26"/>
        <v>1.8493055555559579E-3</v>
      </c>
      <c r="M341">
        <v>2.2799999999999998</v>
      </c>
      <c r="N341" s="7">
        <f t="shared" si="29"/>
        <v>160</v>
      </c>
    </row>
    <row r="342" spans="4:14" x14ac:dyDescent="0.3">
      <c r="D342">
        <v>340</v>
      </c>
      <c r="E342" s="2">
        <f t="shared" si="25"/>
        <v>0.31087384259259265</v>
      </c>
      <c r="F342">
        <v>0.71</v>
      </c>
      <c r="G342" s="3">
        <f t="shared" si="27"/>
        <v>1.1833333333333333E-2</v>
      </c>
      <c r="J342">
        <v>340</v>
      </c>
      <c r="K342" s="2">
        <f t="shared" si="28"/>
        <v>0.31274212962963005</v>
      </c>
      <c r="L342" s="2">
        <f t="shared" si="26"/>
        <v>1.8682870370373972E-3</v>
      </c>
      <c r="M342">
        <v>2.35</v>
      </c>
      <c r="N342" s="7">
        <f t="shared" si="29"/>
        <v>161</v>
      </c>
    </row>
    <row r="343" spans="4:14" x14ac:dyDescent="0.3">
      <c r="D343">
        <v>341</v>
      </c>
      <c r="E343" s="2">
        <f t="shared" si="25"/>
        <v>0.31087893518518522</v>
      </c>
      <c r="F343">
        <v>0.44</v>
      </c>
      <c r="G343" s="3">
        <f t="shared" si="27"/>
        <v>7.3333333333333332E-3</v>
      </c>
      <c r="J343">
        <v>341</v>
      </c>
      <c r="K343" s="2">
        <f t="shared" si="28"/>
        <v>0.31277673611111151</v>
      </c>
      <c r="L343" s="2">
        <f t="shared" si="26"/>
        <v>1.8978009259262851E-3</v>
      </c>
      <c r="M343">
        <v>2.99</v>
      </c>
      <c r="N343" s="7">
        <f t="shared" si="29"/>
        <v>164</v>
      </c>
    </row>
    <row r="344" spans="4:14" x14ac:dyDescent="0.3">
      <c r="D344">
        <v>342</v>
      </c>
      <c r="E344" s="2">
        <f t="shared" si="25"/>
        <v>0.31088402777777779</v>
      </c>
      <c r="F344">
        <v>0.44</v>
      </c>
      <c r="G344" s="3">
        <f t="shared" si="27"/>
        <v>7.3333333333333332E-3</v>
      </c>
      <c r="J344">
        <v>342</v>
      </c>
      <c r="K344" s="2">
        <f t="shared" si="28"/>
        <v>0.31280289351851892</v>
      </c>
      <c r="L344" s="2">
        <f t="shared" si="26"/>
        <v>1.9188657407411269E-3</v>
      </c>
      <c r="M344">
        <v>2.2599999999999998</v>
      </c>
      <c r="N344" s="7">
        <f t="shared" si="29"/>
        <v>166</v>
      </c>
    </row>
    <row r="345" spans="4:14" x14ac:dyDescent="0.3">
      <c r="D345">
        <v>343</v>
      </c>
      <c r="E345" s="2">
        <f t="shared" si="25"/>
        <v>0.31088993055555558</v>
      </c>
      <c r="F345">
        <v>0.51</v>
      </c>
      <c r="G345" s="3">
        <f t="shared" si="27"/>
        <v>8.5000000000000006E-3</v>
      </c>
      <c r="J345">
        <v>343</v>
      </c>
      <c r="K345" s="2">
        <f t="shared" si="28"/>
        <v>0.3128267361111115</v>
      </c>
      <c r="L345" s="2">
        <f t="shared" si="26"/>
        <v>1.9368055555559205E-3</v>
      </c>
      <c r="M345">
        <v>2.06</v>
      </c>
      <c r="N345" s="7">
        <f t="shared" si="29"/>
        <v>167</v>
      </c>
    </row>
    <row r="346" spans="4:14" x14ac:dyDescent="0.3">
      <c r="D346">
        <v>344</v>
      </c>
      <c r="E346" s="2">
        <f t="shared" si="25"/>
        <v>0.31089837962962968</v>
      </c>
      <c r="F346">
        <v>0.73</v>
      </c>
      <c r="G346" s="3">
        <f t="shared" si="27"/>
        <v>1.2166666666666666E-2</v>
      </c>
      <c r="J346">
        <v>344</v>
      </c>
      <c r="K346" s="2">
        <f t="shared" si="28"/>
        <v>0.31284826388888926</v>
      </c>
      <c r="L346" s="2">
        <f t="shared" si="26"/>
        <v>1.9498842592595711E-3</v>
      </c>
      <c r="M346">
        <v>1.86</v>
      </c>
      <c r="N346" s="7">
        <f t="shared" si="29"/>
        <v>168</v>
      </c>
    </row>
    <row r="347" spans="4:14" x14ac:dyDescent="0.3">
      <c r="D347">
        <v>345</v>
      </c>
      <c r="E347" s="2">
        <f t="shared" si="25"/>
        <v>0.31090173611111116</v>
      </c>
      <c r="F347">
        <v>0.28999999999999998</v>
      </c>
      <c r="G347" s="3">
        <f t="shared" si="27"/>
        <v>4.8333333333333327E-3</v>
      </c>
      <c r="J347">
        <v>345</v>
      </c>
      <c r="K347" s="2">
        <f t="shared" si="28"/>
        <v>0.31286678240740778</v>
      </c>
      <c r="L347" s="2">
        <f t="shared" si="26"/>
        <v>1.9650462962966242E-3</v>
      </c>
      <c r="M347">
        <v>1.6</v>
      </c>
      <c r="N347" s="7">
        <f t="shared" si="29"/>
        <v>170</v>
      </c>
    </row>
    <row r="348" spans="4:14" x14ac:dyDescent="0.3">
      <c r="D348">
        <v>346</v>
      </c>
      <c r="E348" s="2">
        <f t="shared" si="25"/>
        <v>0.31102592592592598</v>
      </c>
      <c r="F348">
        <v>10.73</v>
      </c>
      <c r="G348" s="3">
        <f t="shared" si="27"/>
        <v>0.17883333333333334</v>
      </c>
      <c r="J348">
        <v>346</v>
      </c>
      <c r="K348" s="2">
        <f t="shared" si="28"/>
        <v>0.31290104166666705</v>
      </c>
      <c r="L348" s="2">
        <f t="shared" si="26"/>
        <v>1.8751157407410624E-3</v>
      </c>
      <c r="M348">
        <v>2.96</v>
      </c>
      <c r="N348" s="7">
        <f t="shared" si="29"/>
        <v>162</v>
      </c>
    </row>
    <row r="349" spans="4:14" x14ac:dyDescent="0.3">
      <c r="D349">
        <v>347</v>
      </c>
      <c r="E349" s="2">
        <f t="shared" si="25"/>
        <v>0.31105011574074082</v>
      </c>
      <c r="F349">
        <v>2.09</v>
      </c>
      <c r="G349" s="3">
        <f t="shared" si="27"/>
        <v>3.4833333333333334E-2</v>
      </c>
      <c r="J349">
        <v>347</v>
      </c>
      <c r="K349" s="2">
        <f t="shared" si="28"/>
        <v>0.31292314814814853</v>
      </c>
      <c r="L349" s="2">
        <f t="shared" si="26"/>
        <v>1.8730324074077154E-3</v>
      </c>
      <c r="M349">
        <v>1.91</v>
      </c>
      <c r="N349" s="7">
        <f t="shared" si="29"/>
        <v>162</v>
      </c>
    </row>
    <row r="350" spans="4:14" x14ac:dyDescent="0.3">
      <c r="D350">
        <v>348</v>
      </c>
      <c r="E350" s="2">
        <f t="shared" si="25"/>
        <v>0.31106238425925936</v>
      </c>
      <c r="F350">
        <v>1.06</v>
      </c>
      <c r="G350" s="3">
        <f t="shared" si="27"/>
        <v>1.7666666666666667E-2</v>
      </c>
      <c r="J350">
        <v>348</v>
      </c>
      <c r="K350" s="2">
        <f t="shared" si="28"/>
        <v>0.31294930555555595</v>
      </c>
      <c r="L350" s="2">
        <f t="shared" si="26"/>
        <v>1.8869212962965842E-3</v>
      </c>
      <c r="M350">
        <v>2.2599999999999998</v>
      </c>
      <c r="N350" s="7">
        <f t="shared" si="29"/>
        <v>163</v>
      </c>
    </row>
    <row r="351" spans="4:14" x14ac:dyDescent="0.3">
      <c r="D351">
        <v>349</v>
      </c>
      <c r="E351" s="2">
        <f t="shared" si="25"/>
        <v>0.31109953703703713</v>
      </c>
      <c r="F351">
        <v>3.21</v>
      </c>
      <c r="G351" s="3">
        <f t="shared" si="27"/>
        <v>5.3499999999999999E-2</v>
      </c>
      <c r="J351">
        <v>349</v>
      </c>
      <c r="K351" s="2">
        <f t="shared" si="28"/>
        <v>0.3129690972222226</v>
      </c>
      <c r="L351" s="2">
        <f t="shared" si="26"/>
        <v>1.8695601851854704E-3</v>
      </c>
      <c r="M351">
        <v>1.71</v>
      </c>
      <c r="N351" s="7">
        <f t="shared" si="29"/>
        <v>162</v>
      </c>
    </row>
    <row r="352" spans="4:14" x14ac:dyDescent="0.3">
      <c r="D352">
        <v>350</v>
      </c>
      <c r="E352" s="2">
        <f t="shared" si="25"/>
        <v>0.31111550925925935</v>
      </c>
      <c r="F352">
        <v>1.38</v>
      </c>
      <c r="G352" s="3">
        <f t="shared" si="27"/>
        <v>2.3E-2</v>
      </c>
      <c r="J352">
        <v>350</v>
      </c>
      <c r="K352" s="2">
        <f t="shared" si="28"/>
        <v>0.31298506944444482</v>
      </c>
      <c r="L352" s="2">
        <f t="shared" si="26"/>
        <v>1.8695601851854704E-3</v>
      </c>
      <c r="M352">
        <v>1.38</v>
      </c>
      <c r="N352" s="7">
        <f t="shared" si="29"/>
        <v>162</v>
      </c>
    </row>
    <row r="353" spans="4:14" x14ac:dyDescent="0.3">
      <c r="D353">
        <v>351</v>
      </c>
      <c r="E353" s="2">
        <f t="shared" si="25"/>
        <v>0.31112662037037048</v>
      </c>
      <c r="F353">
        <v>0.96</v>
      </c>
      <c r="G353" s="3">
        <f t="shared" si="27"/>
        <v>1.6E-2</v>
      </c>
      <c r="J353">
        <v>351</v>
      </c>
      <c r="K353" s="2">
        <f t="shared" si="28"/>
        <v>0.31301712962963002</v>
      </c>
      <c r="L353" s="2">
        <f t="shared" si="26"/>
        <v>1.8905092592595429E-3</v>
      </c>
      <c r="M353">
        <v>2.77</v>
      </c>
      <c r="N353" s="7">
        <f t="shared" si="29"/>
        <v>163</v>
      </c>
    </row>
    <row r="354" spans="4:14" x14ac:dyDescent="0.3">
      <c r="D354">
        <v>352</v>
      </c>
      <c r="E354" s="2">
        <f t="shared" ref="E354:E417" si="30">E353+F354/86400</f>
        <v>0.31113854166666677</v>
      </c>
      <c r="F354">
        <v>1.03</v>
      </c>
      <c r="G354" s="3">
        <f t="shared" si="27"/>
        <v>1.7166666666666667E-2</v>
      </c>
      <c r="J354">
        <v>352</v>
      </c>
      <c r="K354" s="2">
        <f t="shared" si="28"/>
        <v>0.31304409722222259</v>
      </c>
      <c r="L354" s="2">
        <f t="shared" si="26"/>
        <v>1.9055555555558268E-3</v>
      </c>
      <c r="M354">
        <v>2.33</v>
      </c>
      <c r="N354" s="7">
        <f t="shared" si="29"/>
        <v>165</v>
      </c>
    </row>
    <row r="355" spans="4:14" x14ac:dyDescent="0.3">
      <c r="D355">
        <v>353</v>
      </c>
      <c r="E355" s="2">
        <f t="shared" si="30"/>
        <v>0.31114618055555565</v>
      </c>
      <c r="F355">
        <v>0.66</v>
      </c>
      <c r="G355" s="3">
        <f t="shared" si="27"/>
        <v>1.1000000000000001E-2</v>
      </c>
      <c r="J355">
        <v>353</v>
      </c>
      <c r="K355" s="2">
        <f t="shared" si="28"/>
        <v>0.31306400462963002</v>
      </c>
      <c r="L355" s="2">
        <f t="shared" si="26"/>
        <v>1.9178240740743702E-3</v>
      </c>
      <c r="M355">
        <v>1.72</v>
      </c>
      <c r="N355" s="7">
        <f t="shared" si="29"/>
        <v>166</v>
      </c>
    </row>
    <row r="356" spans="4:14" x14ac:dyDescent="0.3">
      <c r="D356">
        <v>354</v>
      </c>
      <c r="E356" s="2">
        <f t="shared" si="30"/>
        <v>0.3111570601851853</v>
      </c>
      <c r="F356">
        <v>0.94</v>
      </c>
      <c r="G356" s="3">
        <f t="shared" si="27"/>
        <v>1.5666666666666666E-2</v>
      </c>
      <c r="J356">
        <v>354</v>
      </c>
      <c r="K356" s="2">
        <f t="shared" si="28"/>
        <v>0.31308865740740782</v>
      </c>
      <c r="L356" s="2">
        <f t="shared" si="26"/>
        <v>1.9315972222225253E-3</v>
      </c>
      <c r="M356">
        <v>2.13</v>
      </c>
      <c r="N356" s="7">
        <f t="shared" si="29"/>
        <v>167</v>
      </c>
    </row>
    <row r="357" spans="4:14" x14ac:dyDescent="0.3">
      <c r="D357">
        <v>355</v>
      </c>
      <c r="E357" s="2">
        <f t="shared" si="30"/>
        <v>0.31116990740740752</v>
      </c>
      <c r="F357">
        <v>1.1100000000000001</v>
      </c>
      <c r="G357" s="3">
        <f t="shared" si="27"/>
        <v>1.8500000000000003E-2</v>
      </c>
      <c r="J357">
        <v>355</v>
      </c>
      <c r="K357" s="2">
        <f t="shared" si="28"/>
        <v>0.3131230324074078</v>
      </c>
      <c r="L357" s="2">
        <f t="shared" si="26"/>
        <v>1.9531250000002776E-3</v>
      </c>
      <c r="M357">
        <v>2.97</v>
      </c>
      <c r="N357" s="7">
        <f t="shared" si="29"/>
        <v>169</v>
      </c>
    </row>
    <row r="358" spans="4:14" x14ac:dyDescent="0.3">
      <c r="D358">
        <v>356</v>
      </c>
      <c r="E358" s="2">
        <f t="shared" si="30"/>
        <v>0.31117523148148157</v>
      </c>
      <c r="F358">
        <v>0.46</v>
      </c>
      <c r="G358" s="3">
        <f t="shared" si="27"/>
        <v>7.6666666666666671E-3</v>
      </c>
      <c r="J358">
        <v>356</v>
      </c>
      <c r="K358" s="2">
        <f t="shared" si="28"/>
        <v>0.31314583333333373</v>
      </c>
      <c r="L358" s="2">
        <f t="shared" si="26"/>
        <v>1.9706018518521606E-3</v>
      </c>
      <c r="M358">
        <v>1.97</v>
      </c>
      <c r="N358" s="7">
        <f t="shared" si="29"/>
        <v>170</v>
      </c>
    </row>
    <row r="359" spans="4:14" x14ac:dyDescent="0.3">
      <c r="D359">
        <v>357</v>
      </c>
      <c r="E359" s="2">
        <f t="shared" si="30"/>
        <v>0.31118287037037046</v>
      </c>
      <c r="F359">
        <v>0.66</v>
      </c>
      <c r="G359" s="3">
        <f t="shared" si="27"/>
        <v>1.1000000000000001E-2</v>
      </c>
      <c r="J359">
        <v>357</v>
      </c>
      <c r="K359" s="2">
        <f t="shared" si="28"/>
        <v>0.31316712962963</v>
      </c>
      <c r="L359" s="2">
        <f t="shared" si="26"/>
        <v>1.9842592592595465E-3</v>
      </c>
      <c r="M359">
        <v>1.84</v>
      </c>
      <c r="N359" s="7">
        <f t="shared" si="29"/>
        <v>171</v>
      </c>
    </row>
    <row r="360" spans="4:14" x14ac:dyDescent="0.3">
      <c r="D360">
        <v>358</v>
      </c>
      <c r="E360" s="2">
        <f t="shared" si="30"/>
        <v>0.31118645833333342</v>
      </c>
      <c r="F360">
        <v>0.31</v>
      </c>
      <c r="G360" s="3">
        <f t="shared" si="27"/>
        <v>5.1666666666666666E-3</v>
      </c>
      <c r="J360">
        <v>358</v>
      </c>
      <c r="K360" s="2">
        <f t="shared" si="28"/>
        <v>0.31319305555555593</v>
      </c>
      <c r="L360" s="2">
        <f t="shared" si="26"/>
        <v>2.006597222222517E-3</v>
      </c>
      <c r="M360">
        <v>2.2400000000000002</v>
      </c>
      <c r="N360" s="7">
        <f t="shared" si="29"/>
        <v>173</v>
      </c>
    </row>
    <row r="361" spans="4:14" x14ac:dyDescent="0.3">
      <c r="D361">
        <v>359</v>
      </c>
      <c r="E361" s="2">
        <f t="shared" si="30"/>
        <v>0.31119444444444455</v>
      </c>
      <c r="F361">
        <v>0.69</v>
      </c>
      <c r="G361" s="3">
        <f t="shared" si="27"/>
        <v>1.15E-2</v>
      </c>
      <c r="J361">
        <v>359</v>
      </c>
      <c r="K361" s="2">
        <f t="shared" si="28"/>
        <v>0.31322835648148184</v>
      </c>
      <c r="L361" s="2">
        <f t="shared" si="26"/>
        <v>2.0339120370372887E-3</v>
      </c>
      <c r="M361">
        <v>3.05</v>
      </c>
      <c r="N361" s="7">
        <f t="shared" si="29"/>
        <v>176</v>
      </c>
    </row>
    <row r="362" spans="4:14" x14ac:dyDescent="0.3">
      <c r="D362">
        <v>360</v>
      </c>
      <c r="E362" s="2">
        <f t="shared" si="30"/>
        <v>0.31127106481481492</v>
      </c>
      <c r="F362">
        <v>6.62</v>
      </c>
      <c r="G362" s="3">
        <f t="shared" si="27"/>
        <v>0.11033333333333334</v>
      </c>
      <c r="J362">
        <v>360</v>
      </c>
      <c r="K362" s="2">
        <f t="shared" si="28"/>
        <v>0.31325567129629667</v>
      </c>
      <c r="L362" s="2">
        <f t="shared" si="26"/>
        <v>1.9846064814817432E-3</v>
      </c>
      <c r="M362">
        <v>2.36</v>
      </c>
      <c r="N362" s="7">
        <f t="shared" si="29"/>
        <v>171</v>
      </c>
    </row>
    <row r="363" spans="4:14" x14ac:dyDescent="0.3">
      <c r="D363">
        <v>361</v>
      </c>
      <c r="E363" s="2">
        <f t="shared" si="30"/>
        <v>0.31129178240740751</v>
      </c>
      <c r="F363">
        <v>1.79</v>
      </c>
      <c r="G363" s="3">
        <f t="shared" si="27"/>
        <v>2.9833333333333333E-2</v>
      </c>
      <c r="J363">
        <v>361</v>
      </c>
      <c r="K363" s="2">
        <f t="shared" si="28"/>
        <v>0.31327719907407442</v>
      </c>
      <c r="L363" s="2">
        <f t="shared" si="26"/>
        <v>1.985416666666906E-3</v>
      </c>
      <c r="M363">
        <v>1.86</v>
      </c>
      <c r="N363" s="7">
        <f t="shared" si="29"/>
        <v>172</v>
      </c>
    </row>
    <row r="364" spans="4:14" x14ac:dyDescent="0.3">
      <c r="D364">
        <v>362</v>
      </c>
      <c r="E364" s="2">
        <f t="shared" si="30"/>
        <v>0.31133333333333346</v>
      </c>
      <c r="F364">
        <v>3.59</v>
      </c>
      <c r="G364" s="3">
        <f t="shared" si="27"/>
        <v>5.9833333333333329E-2</v>
      </c>
      <c r="J364">
        <v>362</v>
      </c>
      <c r="K364" s="2">
        <f t="shared" si="28"/>
        <v>0.31329861111111146</v>
      </c>
      <c r="L364" s="2">
        <f t="shared" si="26"/>
        <v>1.9652777777779962E-3</v>
      </c>
      <c r="M364">
        <v>1.85</v>
      </c>
      <c r="N364" s="7">
        <f t="shared" si="29"/>
        <v>170</v>
      </c>
    </row>
    <row r="365" spans="4:14" x14ac:dyDescent="0.3">
      <c r="D365">
        <v>363</v>
      </c>
      <c r="E365" s="2">
        <f t="shared" si="30"/>
        <v>0.31141932870370381</v>
      </c>
      <c r="F365">
        <v>7.43</v>
      </c>
      <c r="G365" s="3">
        <f t="shared" si="27"/>
        <v>0.12383333333333332</v>
      </c>
      <c r="J365">
        <v>363</v>
      </c>
      <c r="K365" s="2">
        <f t="shared" si="28"/>
        <v>0.3133200231481485</v>
      </c>
      <c r="L365" s="2">
        <f t="shared" si="26"/>
        <v>1.9006944444446838E-3</v>
      </c>
      <c r="M365">
        <v>1.85</v>
      </c>
      <c r="N365" s="7">
        <f t="shared" si="29"/>
        <v>164</v>
      </c>
    </row>
    <row r="366" spans="4:14" x14ac:dyDescent="0.3">
      <c r="D366">
        <v>364</v>
      </c>
      <c r="E366" s="2">
        <f t="shared" si="30"/>
        <v>0.31143368055555565</v>
      </c>
      <c r="F366">
        <v>1.24</v>
      </c>
      <c r="G366" s="3">
        <f t="shared" si="27"/>
        <v>2.0666666666666667E-2</v>
      </c>
      <c r="J366">
        <v>364</v>
      </c>
      <c r="K366" s="2">
        <f t="shared" si="28"/>
        <v>0.31334988425925958</v>
      </c>
      <c r="L366" s="2">
        <f t="shared" si="26"/>
        <v>1.9162037037039337E-3</v>
      </c>
      <c r="M366">
        <v>2.58</v>
      </c>
      <c r="N366" s="7">
        <f t="shared" si="29"/>
        <v>166</v>
      </c>
    </row>
    <row r="367" spans="4:14" x14ac:dyDescent="0.3">
      <c r="D367">
        <v>365</v>
      </c>
      <c r="E367" s="2">
        <f t="shared" si="30"/>
        <v>0.31143819444444454</v>
      </c>
      <c r="F367">
        <v>0.39</v>
      </c>
      <c r="G367" s="3">
        <f t="shared" si="27"/>
        <v>6.5000000000000006E-3</v>
      </c>
      <c r="J367">
        <v>365</v>
      </c>
      <c r="K367" s="15">
        <f t="shared" si="28"/>
        <v>0.31337349537037068</v>
      </c>
      <c r="L367" s="15">
        <f t="shared" si="26"/>
        <v>1.9353009259261422E-3</v>
      </c>
      <c r="M367" s="14">
        <v>2.04</v>
      </c>
      <c r="N367" s="16">
        <f t="shared" si="29"/>
        <v>167</v>
      </c>
    </row>
    <row r="368" spans="4:14" x14ac:dyDescent="0.3">
      <c r="D368">
        <v>366</v>
      </c>
      <c r="E368" s="2">
        <f t="shared" si="30"/>
        <v>0.311482638888889</v>
      </c>
      <c r="F368">
        <v>3.84</v>
      </c>
      <c r="G368" s="3">
        <f t="shared" si="27"/>
        <v>6.4000000000000001E-2</v>
      </c>
      <c r="J368">
        <v>366</v>
      </c>
      <c r="K368" s="4">
        <f t="shared" si="28"/>
        <v>0.31374942129629663</v>
      </c>
      <c r="L368" s="4">
        <f t="shared" si="26"/>
        <v>2.2667824074076304E-3</v>
      </c>
      <c r="M368" s="6">
        <v>32.479999999999997</v>
      </c>
      <c r="N368" s="9">
        <f t="shared" si="29"/>
        <v>196</v>
      </c>
    </row>
    <row r="369" spans="4:14" x14ac:dyDescent="0.3">
      <c r="D369">
        <v>367</v>
      </c>
      <c r="E369" s="2">
        <f t="shared" si="30"/>
        <v>0.31148645833333344</v>
      </c>
      <c r="F369">
        <v>0.33</v>
      </c>
      <c r="G369" s="3">
        <f t="shared" si="27"/>
        <v>5.5000000000000005E-3</v>
      </c>
      <c r="J369">
        <v>367</v>
      </c>
      <c r="K369" s="2">
        <f t="shared" si="28"/>
        <v>0.31376562500000033</v>
      </c>
      <c r="L369" s="2">
        <f t="shared" si="26"/>
        <v>2.2791666666668875E-3</v>
      </c>
      <c r="M369">
        <v>1.4</v>
      </c>
      <c r="N369" s="7">
        <f t="shared" si="29"/>
        <v>197</v>
      </c>
    </row>
    <row r="370" spans="4:14" x14ac:dyDescent="0.3">
      <c r="D370">
        <v>368</v>
      </c>
      <c r="E370" s="2">
        <f t="shared" si="30"/>
        <v>0.31149583333333342</v>
      </c>
      <c r="F370">
        <v>0.81</v>
      </c>
      <c r="G370" s="3">
        <f t="shared" si="27"/>
        <v>1.3500000000000002E-2</v>
      </c>
      <c r="J370">
        <v>368</v>
      </c>
      <c r="K370" s="2">
        <f t="shared" si="28"/>
        <v>0.31378611111111143</v>
      </c>
      <c r="L370" s="2">
        <f t="shared" si="26"/>
        <v>2.2902777777780159E-3</v>
      </c>
      <c r="M370">
        <v>1.77</v>
      </c>
      <c r="N370" s="7">
        <f t="shared" si="29"/>
        <v>198</v>
      </c>
    </row>
    <row r="371" spans="4:14" x14ac:dyDescent="0.3">
      <c r="D371">
        <v>369</v>
      </c>
      <c r="E371" s="2">
        <f t="shared" si="30"/>
        <v>0.31163912037037045</v>
      </c>
      <c r="F371">
        <v>12.38</v>
      </c>
      <c r="G371" s="3">
        <f t="shared" si="27"/>
        <v>0.20633333333333334</v>
      </c>
      <c r="J371">
        <v>369</v>
      </c>
      <c r="K371" s="2">
        <f t="shared" si="28"/>
        <v>0.31380671296296331</v>
      </c>
      <c r="L371" s="2">
        <f t="shared" si="26"/>
        <v>2.1675925925928596E-3</v>
      </c>
      <c r="M371">
        <v>1.78</v>
      </c>
      <c r="N371" s="7">
        <f t="shared" si="29"/>
        <v>187</v>
      </c>
    </row>
    <row r="372" spans="4:14" x14ac:dyDescent="0.3">
      <c r="D372">
        <v>370</v>
      </c>
      <c r="E372" s="2">
        <f t="shared" si="30"/>
        <v>0.31190868055555565</v>
      </c>
      <c r="F372">
        <v>23.29</v>
      </c>
      <c r="G372" s="3">
        <f t="shared" si="27"/>
        <v>0.38816666666666666</v>
      </c>
      <c r="J372">
        <v>370</v>
      </c>
      <c r="K372" s="2">
        <f t="shared" si="28"/>
        <v>0.31382395833333365</v>
      </c>
      <c r="L372" s="2">
        <f t="shared" si="26"/>
        <v>1.9152777777780017E-3</v>
      </c>
      <c r="M372">
        <v>1.49</v>
      </c>
      <c r="N372" s="7">
        <f t="shared" si="29"/>
        <v>165</v>
      </c>
    </row>
    <row r="373" spans="4:14" x14ac:dyDescent="0.3">
      <c r="D373">
        <v>371</v>
      </c>
      <c r="E373" s="2">
        <f t="shared" si="30"/>
        <v>0.31204965277777785</v>
      </c>
      <c r="F373">
        <v>12.18</v>
      </c>
      <c r="G373" s="3">
        <f t="shared" si="27"/>
        <v>0.20299999999999999</v>
      </c>
      <c r="J373">
        <v>371</v>
      </c>
      <c r="K373" s="2">
        <f t="shared" si="28"/>
        <v>0.31385729166666698</v>
      </c>
      <c r="L373" s="2">
        <f t="shared" si="26"/>
        <v>1.8076388888891293E-3</v>
      </c>
      <c r="M373">
        <v>2.88</v>
      </c>
      <c r="N373" s="7">
        <f t="shared" si="29"/>
        <v>156</v>
      </c>
    </row>
    <row r="374" spans="4:14" x14ac:dyDescent="0.3">
      <c r="D374">
        <v>372</v>
      </c>
      <c r="E374" s="2">
        <f t="shared" si="30"/>
        <v>0.31205590277777784</v>
      </c>
      <c r="F374">
        <v>0.54</v>
      </c>
      <c r="G374" s="3">
        <f t="shared" si="27"/>
        <v>9.0000000000000011E-3</v>
      </c>
      <c r="J374">
        <v>372</v>
      </c>
      <c r="K374" s="2">
        <f t="shared" si="28"/>
        <v>0.31387314814814848</v>
      </c>
      <c r="L374" s="2">
        <f t="shared" si="26"/>
        <v>1.8172453703706459E-3</v>
      </c>
      <c r="M374">
        <v>1.37</v>
      </c>
      <c r="N374" s="7">
        <f t="shared" si="29"/>
        <v>157</v>
      </c>
    </row>
    <row r="375" spans="4:14" x14ac:dyDescent="0.3">
      <c r="D375">
        <v>373</v>
      </c>
      <c r="E375" s="2">
        <f t="shared" si="30"/>
        <v>0.31210578703703712</v>
      </c>
      <c r="F375">
        <v>4.3099999999999996</v>
      </c>
      <c r="G375" s="3">
        <f t="shared" si="27"/>
        <v>7.1833333333333332E-2</v>
      </c>
      <c r="J375">
        <v>373</v>
      </c>
      <c r="K375" s="2">
        <f t="shared" si="28"/>
        <v>0.31389282407407443</v>
      </c>
      <c r="L375" s="2">
        <f t="shared" si="26"/>
        <v>1.787037037037309E-3</v>
      </c>
      <c r="M375">
        <v>1.7</v>
      </c>
      <c r="N375" s="7">
        <f t="shared" si="29"/>
        <v>154</v>
      </c>
    </row>
    <row r="376" spans="4:14" x14ac:dyDescent="0.3">
      <c r="D376">
        <v>374</v>
      </c>
      <c r="E376" s="2">
        <f t="shared" si="30"/>
        <v>0.31211168981481491</v>
      </c>
      <c r="F376">
        <v>0.51</v>
      </c>
      <c r="G376" s="3">
        <f t="shared" si="27"/>
        <v>8.5000000000000006E-3</v>
      </c>
      <c r="J376">
        <v>374</v>
      </c>
      <c r="K376" s="2">
        <f t="shared" si="28"/>
        <v>0.31392048611111145</v>
      </c>
      <c r="L376" s="2">
        <f t="shared" si="26"/>
        <v>1.8087962962965443E-3</v>
      </c>
      <c r="M376">
        <v>2.39</v>
      </c>
      <c r="N376" s="7">
        <f t="shared" si="29"/>
        <v>156</v>
      </c>
    </row>
    <row r="377" spans="4:14" x14ac:dyDescent="0.3">
      <c r="D377">
        <v>375</v>
      </c>
      <c r="E377" s="2">
        <f t="shared" si="30"/>
        <v>0.31211724537037044</v>
      </c>
      <c r="F377">
        <v>0.48</v>
      </c>
      <c r="G377" s="3">
        <f t="shared" si="27"/>
        <v>8.0000000000000002E-3</v>
      </c>
      <c r="J377">
        <v>375</v>
      </c>
      <c r="K377" s="2">
        <f t="shared" si="28"/>
        <v>0.31394895833333369</v>
      </c>
      <c r="L377" s="2">
        <f t="shared" si="26"/>
        <v>1.83171296296325E-3</v>
      </c>
      <c r="M377">
        <v>2.46</v>
      </c>
      <c r="N377" s="7">
        <f t="shared" si="29"/>
        <v>158</v>
      </c>
    </row>
    <row r="378" spans="4:14" x14ac:dyDescent="0.3">
      <c r="D378">
        <v>376</v>
      </c>
      <c r="E378" s="2">
        <f t="shared" si="30"/>
        <v>0.31212164351851857</v>
      </c>
      <c r="F378">
        <v>0.38</v>
      </c>
      <c r="G378" s="3">
        <f t="shared" si="27"/>
        <v>6.3333333333333332E-3</v>
      </c>
      <c r="J378">
        <v>376</v>
      </c>
      <c r="K378" s="2">
        <f t="shared" si="28"/>
        <v>0.31397337962963001</v>
      </c>
      <c r="L378" s="2">
        <f t="shared" si="26"/>
        <v>1.8517361111114461E-3</v>
      </c>
      <c r="M378">
        <v>2.11</v>
      </c>
      <c r="N378" s="7">
        <f t="shared" si="29"/>
        <v>160</v>
      </c>
    </row>
    <row r="379" spans="4:14" x14ac:dyDescent="0.3">
      <c r="D379">
        <v>377</v>
      </c>
      <c r="E379" s="2">
        <f t="shared" si="30"/>
        <v>0.31212812500000003</v>
      </c>
      <c r="F379">
        <v>0.56000000000000005</v>
      </c>
      <c r="G379" s="3">
        <f t="shared" si="27"/>
        <v>9.3333333333333341E-3</v>
      </c>
      <c r="J379">
        <v>377</v>
      </c>
      <c r="K379" s="2">
        <f t="shared" si="28"/>
        <v>0.31399340277777815</v>
      </c>
      <c r="L379" s="2">
        <f t="shared" si="26"/>
        <v>1.8652777777781182E-3</v>
      </c>
      <c r="M379">
        <v>1.73</v>
      </c>
      <c r="N379" s="7">
        <f t="shared" si="29"/>
        <v>161</v>
      </c>
    </row>
    <row r="380" spans="4:14" x14ac:dyDescent="0.3">
      <c r="D380">
        <v>378</v>
      </c>
      <c r="E380" s="2">
        <f t="shared" si="30"/>
        <v>0.31215405092592596</v>
      </c>
      <c r="F380">
        <v>2.2400000000000002</v>
      </c>
      <c r="G380" s="3">
        <f t="shared" si="27"/>
        <v>3.7333333333333336E-2</v>
      </c>
      <c r="J380">
        <v>378</v>
      </c>
      <c r="K380" s="2">
        <f t="shared" si="28"/>
        <v>0.31401724537037073</v>
      </c>
      <c r="L380" s="2">
        <f t="shared" si="26"/>
        <v>1.8631944444447712E-3</v>
      </c>
      <c r="M380">
        <v>2.06</v>
      </c>
      <c r="N380" s="7">
        <f t="shared" si="29"/>
        <v>161</v>
      </c>
    </row>
    <row r="381" spans="4:14" x14ac:dyDescent="0.3">
      <c r="D381">
        <v>379</v>
      </c>
      <c r="E381" s="2">
        <f t="shared" si="30"/>
        <v>0.31217037037037043</v>
      </c>
      <c r="F381">
        <v>1.41</v>
      </c>
      <c r="G381" s="3">
        <f t="shared" si="27"/>
        <v>2.35E-2</v>
      </c>
      <c r="J381">
        <v>379</v>
      </c>
      <c r="K381" s="2">
        <f t="shared" si="28"/>
        <v>0.31404143518518557</v>
      </c>
      <c r="L381" s="2">
        <f t="shared" si="26"/>
        <v>1.8710648148151376E-3</v>
      </c>
      <c r="M381">
        <v>2.09</v>
      </c>
      <c r="N381" s="7">
        <f t="shared" si="29"/>
        <v>162</v>
      </c>
    </row>
    <row r="382" spans="4:14" x14ac:dyDescent="0.3">
      <c r="D382">
        <v>380</v>
      </c>
      <c r="E382" s="2">
        <f t="shared" si="30"/>
        <v>0.31217777777777783</v>
      </c>
      <c r="F382">
        <v>0.64</v>
      </c>
      <c r="G382" s="3">
        <f t="shared" si="27"/>
        <v>1.0666666666666666E-2</v>
      </c>
      <c r="J382">
        <v>380</v>
      </c>
      <c r="K382" s="2">
        <f t="shared" si="28"/>
        <v>0.31407557870370406</v>
      </c>
      <c r="L382" s="2">
        <f t="shared" si="26"/>
        <v>1.8978009259262296E-3</v>
      </c>
      <c r="M382">
        <v>2.95</v>
      </c>
      <c r="N382" s="7">
        <f t="shared" si="29"/>
        <v>164</v>
      </c>
    </row>
    <row r="383" spans="4:14" x14ac:dyDescent="0.3">
      <c r="D383">
        <v>381</v>
      </c>
      <c r="E383" s="2">
        <f t="shared" si="30"/>
        <v>0.31218576388888897</v>
      </c>
      <c r="F383">
        <v>0.69</v>
      </c>
      <c r="G383" s="3">
        <f t="shared" si="27"/>
        <v>1.15E-2</v>
      </c>
      <c r="J383">
        <v>381</v>
      </c>
      <c r="K383" s="2">
        <f t="shared" si="28"/>
        <v>0.31409780092592626</v>
      </c>
      <c r="L383" s="2">
        <f t="shared" si="26"/>
        <v>1.9120370370372952E-3</v>
      </c>
      <c r="M383">
        <v>1.92</v>
      </c>
      <c r="N383" s="7">
        <f t="shared" si="29"/>
        <v>165</v>
      </c>
    </row>
    <row r="384" spans="4:14" x14ac:dyDescent="0.3">
      <c r="D384">
        <v>382</v>
      </c>
      <c r="E384" s="2">
        <f t="shared" si="30"/>
        <v>0.31219745370370378</v>
      </c>
      <c r="F384">
        <v>1.01</v>
      </c>
      <c r="G384" s="3">
        <f t="shared" si="27"/>
        <v>1.6833333333333332E-2</v>
      </c>
      <c r="J384">
        <v>382</v>
      </c>
      <c r="K384" s="2">
        <f t="shared" si="28"/>
        <v>0.31413310185185217</v>
      </c>
      <c r="L384" s="2">
        <f t="shared" si="26"/>
        <v>1.9356481481483945E-3</v>
      </c>
      <c r="M384">
        <v>3.05</v>
      </c>
      <c r="N384" s="7">
        <f t="shared" si="29"/>
        <v>167</v>
      </c>
    </row>
    <row r="385" spans="4:14" x14ac:dyDescent="0.3">
      <c r="D385">
        <v>383</v>
      </c>
      <c r="E385" s="2">
        <f t="shared" si="30"/>
        <v>0.31220601851851859</v>
      </c>
      <c r="F385">
        <v>0.74</v>
      </c>
      <c r="G385" s="3">
        <f t="shared" si="27"/>
        <v>1.2333333333333333E-2</v>
      </c>
      <c r="J385">
        <v>383</v>
      </c>
      <c r="K385" s="2">
        <f t="shared" si="28"/>
        <v>0.31417592592592625</v>
      </c>
      <c r="L385" s="2">
        <f t="shared" si="26"/>
        <v>1.9699074074076561E-3</v>
      </c>
      <c r="M385">
        <v>3.7</v>
      </c>
      <c r="N385" s="7">
        <f t="shared" si="29"/>
        <v>170</v>
      </c>
    </row>
    <row r="386" spans="4:14" x14ac:dyDescent="0.3">
      <c r="D386">
        <v>384</v>
      </c>
      <c r="E386" s="2">
        <f t="shared" si="30"/>
        <v>0.31224120370370378</v>
      </c>
      <c r="F386">
        <v>3.04</v>
      </c>
      <c r="G386" s="3">
        <f t="shared" si="27"/>
        <v>5.0666666666666665E-2</v>
      </c>
      <c r="J386">
        <v>384</v>
      </c>
      <c r="K386" s="2">
        <f t="shared" si="28"/>
        <v>0.31419768518518548</v>
      </c>
      <c r="L386" s="2">
        <f t="shared" ref="L386:L449" si="31">K386-E386</f>
        <v>1.9564814814816978E-3</v>
      </c>
      <c r="M386">
        <v>1.88</v>
      </c>
      <c r="N386" s="7">
        <f t="shared" si="29"/>
        <v>169</v>
      </c>
    </row>
    <row r="387" spans="4:14" x14ac:dyDescent="0.3">
      <c r="D387">
        <v>385</v>
      </c>
      <c r="E387" s="2">
        <f t="shared" si="30"/>
        <v>0.31224652777777784</v>
      </c>
      <c r="F387">
        <v>0.46</v>
      </c>
      <c r="G387" s="3">
        <f t="shared" si="27"/>
        <v>7.6666666666666671E-3</v>
      </c>
      <c r="J387">
        <v>385</v>
      </c>
      <c r="K387" s="2">
        <f t="shared" si="28"/>
        <v>0.31422430555555586</v>
      </c>
      <c r="L387" s="2">
        <f t="shared" si="31"/>
        <v>1.9777777777780225E-3</v>
      </c>
      <c r="M387">
        <v>2.2999999999999998</v>
      </c>
      <c r="N387" s="7">
        <f t="shared" si="29"/>
        <v>171</v>
      </c>
    </row>
    <row r="388" spans="4:14" x14ac:dyDescent="0.3">
      <c r="D388">
        <v>386</v>
      </c>
      <c r="E388" s="2">
        <f t="shared" si="30"/>
        <v>0.31225532407407414</v>
      </c>
      <c r="F388">
        <v>0.76</v>
      </c>
      <c r="G388" s="3">
        <f t="shared" ref="G388:G451" si="32">F388/60</f>
        <v>1.2666666666666666E-2</v>
      </c>
      <c r="J388">
        <v>386</v>
      </c>
      <c r="K388" s="2">
        <f t="shared" ref="K388:K451" si="33">K387+M388/86400</f>
        <v>0.3142386574074077</v>
      </c>
      <c r="L388" s="2">
        <f t="shared" si="31"/>
        <v>1.983333333333559E-3</v>
      </c>
      <c r="M388">
        <v>1.24</v>
      </c>
      <c r="N388" s="7">
        <f t="shared" ref="N388:N451" si="34">60*MINUTE(L388)+SECOND(L388)</f>
        <v>171</v>
      </c>
    </row>
    <row r="389" spans="4:14" x14ac:dyDescent="0.3">
      <c r="D389">
        <v>387</v>
      </c>
      <c r="E389" s="2">
        <f t="shared" si="30"/>
        <v>0.31232152777777783</v>
      </c>
      <c r="F389">
        <v>5.72</v>
      </c>
      <c r="G389" s="3">
        <f t="shared" si="32"/>
        <v>9.5333333333333325E-2</v>
      </c>
      <c r="J389">
        <v>387</v>
      </c>
      <c r="K389" s="2">
        <f t="shared" si="33"/>
        <v>0.31426122685185215</v>
      </c>
      <c r="L389" s="2">
        <f t="shared" si="31"/>
        <v>1.9396990740743192E-3</v>
      </c>
      <c r="M389">
        <v>1.95</v>
      </c>
      <c r="N389" s="7">
        <f t="shared" si="34"/>
        <v>168</v>
      </c>
    </row>
    <row r="390" spans="4:14" x14ac:dyDescent="0.3">
      <c r="D390">
        <v>388</v>
      </c>
      <c r="E390" s="2">
        <f t="shared" si="30"/>
        <v>0.31233668981481488</v>
      </c>
      <c r="F390">
        <v>1.31</v>
      </c>
      <c r="G390" s="3">
        <f t="shared" si="32"/>
        <v>2.1833333333333333E-2</v>
      </c>
      <c r="J390">
        <v>388</v>
      </c>
      <c r="K390" s="2">
        <f t="shared" si="33"/>
        <v>0.31428715277777808</v>
      </c>
      <c r="L390" s="2">
        <f t="shared" si="31"/>
        <v>1.9504629629631953E-3</v>
      </c>
      <c r="M390">
        <v>2.2400000000000002</v>
      </c>
      <c r="N390" s="7">
        <f t="shared" si="34"/>
        <v>169</v>
      </c>
    </row>
    <row r="391" spans="4:14" x14ac:dyDescent="0.3">
      <c r="D391">
        <v>389</v>
      </c>
      <c r="E391" s="2">
        <f t="shared" si="30"/>
        <v>0.31239861111111117</v>
      </c>
      <c r="F391">
        <v>5.35</v>
      </c>
      <c r="G391" s="3">
        <f t="shared" si="32"/>
        <v>8.9166666666666658E-2</v>
      </c>
      <c r="J391">
        <v>389</v>
      </c>
      <c r="K391" s="2">
        <f t="shared" si="33"/>
        <v>0.31431516203703735</v>
      </c>
      <c r="L391" s="2">
        <f t="shared" si="31"/>
        <v>1.9165509259261859E-3</v>
      </c>
      <c r="M391">
        <v>2.42</v>
      </c>
      <c r="N391" s="7">
        <f t="shared" si="34"/>
        <v>166</v>
      </c>
    </row>
    <row r="392" spans="4:14" x14ac:dyDescent="0.3">
      <c r="D392">
        <v>390</v>
      </c>
      <c r="E392" s="2">
        <f t="shared" si="30"/>
        <v>0.31254513888888896</v>
      </c>
      <c r="F392">
        <v>12.66</v>
      </c>
      <c r="G392" s="3">
        <f t="shared" si="32"/>
        <v>0.21099999999999999</v>
      </c>
      <c r="J392">
        <v>390</v>
      </c>
      <c r="K392" s="2">
        <f t="shared" si="33"/>
        <v>0.31434409722222256</v>
      </c>
      <c r="L392" s="2">
        <f t="shared" si="31"/>
        <v>1.7989583333336001E-3</v>
      </c>
      <c r="M392">
        <v>2.5</v>
      </c>
      <c r="N392" s="7">
        <f t="shared" si="34"/>
        <v>155</v>
      </c>
    </row>
    <row r="393" spans="4:14" x14ac:dyDescent="0.3">
      <c r="D393">
        <v>391</v>
      </c>
      <c r="E393" s="2">
        <f t="shared" si="30"/>
        <v>0.31255393518518526</v>
      </c>
      <c r="F393">
        <v>0.76</v>
      </c>
      <c r="G393" s="3">
        <f t="shared" si="32"/>
        <v>1.2666666666666666E-2</v>
      </c>
      <c r="J393">
        <v>391</v>
      </c>
      <c r="K393" s="2">
        <f t="shared" si="33"/>
        <v>0.31438622685185219</v>
      </c>
      <c r="L393" s="2">
        <f t="shared" si="31"/>
        <v>1.8322916666669298E-3</v>
      </c>
      <c r="M393">
        <v>3.64</v>
      </c>
      <c r="N393" s="7">
        <f t="shared" si="34"/>
        <v>158</v>
      </c>
    </row>
    <row r="394" spans="4:14" x14ac:dyDescent="0.3">
      <c r="D394">
        <v>392</v>
      </c>
      <c r="E394" s="2">
        <f t="shared" si="30"/>
        <v>0.31255960648148157</v>
      </c>
      <c r="F394">
        <v>0.49</v>
      </c>
      <c r="G394" s="3">
        <f t="shared" si="32"/>
        <v>8.1666666666666658E-3</v>
      </c>
      <c r="J394">
        <v>392</v>
      </c>
      <c r="K394" s="2">
        <f t="shared" si="33"/>
        <v>0.31441076388888922</v>
      </c>
      <c r="L394" s="2">
        <f t="shared" si="31"/>
        <v>1.8511574074076553E-3</v>
      </c>
      <c r="M394">
        <v>2.12</v>
      </c>
      <c r="N394" s="7">
        <f t="shared" si="34"/>
        <v>160</v>
      </c>
    </row>
    <row r="395" spans="4:14" x14ac:dyDescent="0.3">
      <c r="D395">
        <v>393</v>
      </c>
      <c r="E395" s="2">
        <f t="shared" si="30"/>
        <v>0.31256747685185193</v>
      </c>
      <c r="F395">
        <v>0.68</v>
      </c>
      <c r="G395" s="3">
        <f t="shared" si="32"/>
        <v>1.1333333333333334E-2</v>
      </c>
      <c r="J395">
        <v>393</v>
      </c>
      <c r="K395" s="2">
        <f t="shared" si="33"/>
        <v>0.31443703703703735</v>
      </c>
      <c r="L395" s="2">
        <f t="shared" si="31"/>
        <v>1.8695601851854149E-3</v>
      </c>
      <c r="M395">
        <v>2.27</v>
      </c>
      <c r="N395" s="7">
        <f t="shared" si="34"/>
        <v>162</v>
      </c>
    </row>
    <row r="396" spans="4:14" x14ac:dyDescent="0.3">
      <c r="D396">
        <v>394</v>
      </c>
      <c r="E396" s="2">
        <f t="shared" si="30"/>
        <v>0.31257337962962972</v>
      </c>
      <c r="F396">
        <v>0.51</v>
      </c>
      <c r="G396" s="3">
        <f t="shared" si="32"/>
        <v>8.5000000000000006E-3</v>
      </c>
      <c r="J396">
        <v>394</v>
      </c>
      <c r="K396" s="2">
        <f t="shared" si="33"/>
        <v>0.31446365740740773</v>
      </c>
      <c r="L396" s="2">
        <f t="shared" si="31"/>
        <v>1.8902777777780044E-3</v>
      </c>
      <c r="M396">
        <v>2.2999999999999998</v>
      </c>
      <c r="N396" s="7">
        <f t="shared" si="34"/>
        <v>163</v>
      </c>
    </row>
    <row r="397" spans="4:14" x14ac:dyDescent="0.3">
      <c r="D397">
        <v>395</v>
      </c>
      <c r="E397" s="2">
        <f t="shared" si="30"/>
        <v>0.31258078703703712</v>
      </c>
      <c r="F397">
        <v>0.64</v>
      </c>
      <c r="G397" s="3">
        <f t="shared" si="32"/>
        <v>1.0666666666666666E-2</v>
      </c>
      <c r="J397">
        <v>395</v>
      </c>
      <c r="K397" s="2">
        <f t="shared" si="33"/>
        <v>0.31448472222222257</v>
      </c>
      <c r="L397" s="2">
        <f t="shared" si="31"/>
        <v>1.9039351851854458E-3</v>
      </c>
      <c r="M397">
        <v>1.82</v>
      </c>
      <c r="N397" s="7">
        <f t="shared" si="34"/>
        <v>165</v>
      </c>
    </row>
    <row r="398" spans="4:14" x14ac:dyDescent="0.3">
      <c r="D398">
        <v>396</v>
      </c>
      <c r="E398" s="2">
        <f t="shared" si="30"/>
        <v>0.31258634259259266</v>
      </c>
      <c r="F398">
        <v>0.48</v>
      </c>
      <c r="G398" s="3">
        <f t="shared" si="32"/>
        <v>8.0000000000000002E-3</v>
      </c>
      <c r="J398">
        <v>396</v>
      </c>
      <c r="K398" s="2">
        <f t="shared" si="33"/>
        <v>0.31450289351851884</v>
      </c>
      <c r="L398" s="2">
        <f t="shared" si="31"/>
        <v>1.9165509259261859E-3</v>
      </c>
      <c r="M398">
        <v>1.57</v>
      </c>
      <c r="N398" s="7">
        <f t="shared" si="34"/>
        <v>166</v>
      </c>
    </row>
    <row r="399" spans="4:14" x14ac:dyDescent="0.3">
      <c r="D399">
        <v>397</v>
      </c>
      <c r="E399" s="2">
        <f t="shared" si="30"/>
        <v>0.31259398148148154</v>
      </c>
      <c r="F399">
        <v>0.66</v>
      </c>
      <c r="G399" s="3">
        <f t="shared" si="32"/>
        <v>1.1000000000000001E-2</v>
      </c>
      <c r="J399">
        <v>397</v>
      </c>
      <c r="K399" s="2">
        <f t="shared" si="33"/>
        <v>0.31452905092592626</v>
      </c>
      <c r="L399" s="2">
        <f t="shared" si="31"/>
        <v>1.9350694444447147E-3</v>
      </c>
      <c r="M399">
        <v>2.2599999999999998</v>
      </c>
      <c r="N399" s="7">
        <f t="shared" si="34"/>
        <v>167</v>
      </c>
    </row>
    <row r="400" spans="4:14" x14ac:dyDescent="0.3">
      <c r="D400">
        <v>398</v>
      </c>
      <c r="E400" s="2">
        <f t="shared" si="30"/>
        <v>0.31260370370370377</v>
      </c>
      <c r="F400">
        <v>0.84</v>
      </c>
      <c r="G400" s="3">
        <f t="shared" si="32"/>
        <v>1.4E-2</v>
      </c>
      <c r="J400">
        <v>398</v>
      </c>
      <c r="K400" s="2">
        <f t="shared" si="33"/>
        <v>0.31455162037037071</v>
      </c>
      <c r="L400" s="2">
        <f t="shared" si="31"/>
        <v>1.9479166666669379E-3</v>
      </c>
      <c r="M400">
        <v>1.95</v>
      </c>
      <c r="N400" s="7">
        <f t="shared" si="34"/>
        <v>168</v>
      </c>
    </row>
    <row r="401" spans="4:14" x14ac:dyDescent="0.3">
      <c r="D401">
        <v>399</v>
      </c>
      <c r="E401" s="2">
        <f t="shared" si="30"/>
        <v>0.31261979166666676</v>
      </c>
      <c r="F401">
        <v>1.39</v>
      </c>
      <c r="G401" s="3">
        <f t="shared" si="32"/>
        <v>2.3166666666666665E-2</v>
      </c>
      <c r="J401">
        <v>399</v>
      </c>
      <c r="K401" s="2">
        <f t="shared" si="33"/>
        <v>0.31456747685185221</v>
      </c>
      <c r="L401" s="2">
        <f t="shared" si="31"/>
        <v>1.9476851851854549E-3</v>
      </c>
      <c r="M401">
        <v>1.37</v>
      </c>
      <c r="N401" s="7">
        <f t="shared" si="34"/>
        <v>168</v>
      </c>
    </row>
    <row r="402" spans="4:14" x14ac:dyDescent="0.3">
      <c r="D402">
        <v>400</v>
      </c>
      <c r="E402" s="2">
        <f t="shared" si="30"/>
        <v>0.31263402777777788</v>
      </c>
      <c r="F402">
        <v>1.23</v>
      </c>
      <c r="G402" s="3">
        <f t="shared" si="32"/>
        <v>2.0500000000000001E-2</v>
      </c>
      <c r="J402">
        <v>400</v>
      </c>
      <c r="K402" s="2">
        <f t="shared" si="33"/>
        <v>0.3146016203703707</v>
      </c>
      <c r="L402" s="2">
        <f t="shared" si="31"/>
        <v>1.9675925925928262E-3</v>
      </c>
      <c r="M402">
        <v>2.95</v>
      </c>
      <c r="N402" s="7">
        <f t="shared" si="34"/>
        <v>170</v>
      </c>
    </row>
    <row r="403" spans="4:14" x14ac:dyDescent="0.3">
      <c r="D403">
        <v>401</v>
      </c>
      <c r="E403" s="2">
        <f t="shared" si="30"/>
        <v>0.31263703703703716</v>
      </c>
      <c r="F403">
        <v>0.26</v>
      </c>
      <c r="G403" s="3">
        <f t="shared" si="32"/>
        <v>4.3333333333333331E-3</v>
      </c>
      <c r="J403">
        <v>401</v>
      </c>
      <c r="K403" s="2">
        <f t="shared" si="33"/>
        <v>0.31461932870370402</v>
      </c>
      <c r="L403" s="2">
        <f t="shared" si="31"/>
        <v>1.9822916666668577E-3</v>
      </c>
      <c r="M403">
        <v>1.53</v>
      </c>
      <c r="N403" s="7">
        <f t="shared" si="34"/>
        <v>171</v>
      </c>
    </row>
    <row r="404" spans="4:14" x14ac:dyDescent="0.3">
      <c r="D404">
        <v>402</v>
      </c>
      <c r="E404" s="2">
        <f t="shared" si="30"/>
        <v>0.31264097222222237</v>
      </c>
      <c r="F404">
        <v>0.34</v>
      </c>
      <c r="G404" s="3">
        <f t="shared" si="32"/>
        <v>5.6666666666666671E-3</v>
      </c>
      <c r="J404">
        <v>402</v>
      </c>
      <c r="K404" s="2">
        <f t="shared" si="33"/>
        <v>0.31464097222222254</v>
      </c>
      <c r="L404" s="2">
        <f t="shared" si="31"/>
        <v>2.0000000000001683E-3</v>
      </c>
      <c r="M404">
        <v>1.87</v>
      </c>
      <c r="N404" s="7">
        <f t="shared" si="34"/>
        <v>173</v>
      </c>
    </row>
    <row r="405" spans="4:14" x14ac:dyDescent="0.3">
      <c r="D405">
        <v>403</v>
      </c>
      <c r="E405" s="2">
        <f t="shared" si="30"/>
        <v>0.31264479166666681</v>
      </c>
      <c r="F405">
        <v>0.33</v>
      </c>
      <c r="G405" s="3">
        <f t="shared" si="32"/>
        <v>5.5000000000000005E-3</v>
      </c>
      <c r="J405">
        <v>403</v>
      </c>
      <c r="K405" s="2">
        <f t="shared" si="33"/>
        <v>0.31466157407407441</v>
      </c>
      <c r="L405" s="2">
        <f t="shared" si="31"/>
        <v>2.0167824074076024E-3</v>
      </c>
      <c r="M405">
        <v>1.78</v>
      </c>
      <c r="N405" s="7">
        <f t="shared" si="34"/>
        <v>174</v>
      </c>
    </row>
    <row r="406" spans="4:14" x14ac:dyDescent="0.3">
      <c r="D406">
        <v>404</v>
      </c>
      <c r="E406" s="2">
        <f t="shared" si="30"/>
        <v>0.31265509259259272</v>
      </c>
      <c r="F406">
        <v>0.89</v>
      </c>
      <c r="G406" s="3">
        <f t="shared" si="32"/>
        <v>1.4833333333333334E-2</v>
      </c>
      <c r="J406">
        <v>404</v>
      </c>
      <c r="K406" s="2">
        <f t="shared" si="33"/>
        <v>0.31468437500000035</v>
      </c>
      <c r="L406" s="2">
        <f t="shared" si="31"/>
        <v>2.0292824074076288E-3</v>
      </c>
      <c r="M406">
        <v>1.97</v>
      </c>
      <c r="N406" s="7">
        <f t="shared" si="34"/>
        <v>175</v>
      </c>
    </row>
    <row r="407" spans="4:14" x14ac:dyDescent="0.3">
      <c r="D407">
        <v>405</v>
      </c>
      <c r="E407" s="2">
        <f t="shared" si="30"/>
        <v>0.31265949074074084</v>
      </c>
      <c r="F407">
        <v>0.38</v>
      </c>
      <c r="G407" s="3">
        <f t="shared" si="32"/>
        <v>6.3333333333333332E-3</v>
      </c>
      <c r="J407">
        <v>405</v>
      </c>
      <c r="K407" s="2">
        <f t="shared" si="33"/>
        <v>0.31472395833333366</v>
      </c>
      <c r="L407" s="2">
        <f t="shared" si="31"/>
        <v>2.0644675925928224E-3</v>
      </c>
      <c r="M407">
        <v>3.42</v>
      </c>
      <c r="N407" s="7">
        <f t="shared" si="34"/>
        <v>178</v>
      </c>
    </row>
    <row r="408" spans="4:14" x14ac:dyDescent="0.3">
      <c r="D408">
        <v>406</v>
      </c>
      <c r="E408" s="2">
        <f t="shared" si="30"/>
        <v>0.31266539351851863</v>
      </c>
      <c r="F408">
        <v>0.51</v>
      </c>
      <c r="G408" s="3">
        <f t="shared" si="32"/>
        <v>8.5000000000000006E-3</v>
      </c>
      <c r="J408">
        <v>406</v>
      </c>
      <c r="K408" s="2">
        <f t="shared" si="33"/>
        <v>0.31475000000000031</v>
      </c>
      <c r="L408" s="2">
        <f t="shared" si="31"/>
        <v>2.0846064814816767E-3</v>
      </c>
      <c r="M408">
        <v>2.25</v>
      </c>
      <c r="N408" s="7">
        <f t="shared" si="34"/>
        <v>180</v>
      </c>
    </row>
    <row r="409" spans="4:14" x14ac:dyDescent="0.3">
      <c r="D409">
        <v>407</v>
      </c>
      <c r="E409" s="2">
        <f t="shared" si="30"/>
        <v>0.31268958333333347</v>
      </c>
      <c r="F409">
        <v>2.09</v>
      </c>
      <c r="G409" s="3">
        <f t="shared" si="32"/>
        <v>3.4833333333333334E-2</v>
      </c>
      <c r="J409">
        <v>407</v>
      </c>
      <c r="K409" s="2">
        <f t="shared" si="33"/>
        <v>0.31477708333333365</v>
      </c>
      <c r="L409" s="2">
        <f t="shared" si="31"/>
        <v>2.0875000000001864E-3</v>
      </c>
      <c r="M409">
        <v>2.34</v>
      </c>
      <c r="N409" s="7">
        <f t="shared" si="34"/>
        <v>180</v>
      </c>
    </row>
    <row r="410" spans="4:14" x14ac:dyDescent="0.3">
      <c r="D410">
        <v>408</v>
      </c>
      <c r="E410" s="2">
        <f t="shared" si="30"/>
        <v>0.31269722222222235</v>
      </c>
      <c r="F410">
        <v>0.66</v>
      </c>
      <c r="G410" s="3">
        <f t="shared" si="32"/>
        <v>1.1000000000000001E-2</v>
      </c>
      <c r="J410">
        <v>408</v>
      </c>
      <c r="K410" s="2">
        <f t="shared" si="33"/>
        <v>0.31479166666666697</v>
      </c>
      <c r="L410" s="2">
        <f t="shared" si="31"/>
        <v>2.0944444444446209E-3</v>
      </c>
      <c r="M410">
        <v>1.26</v>
      </c>
      <c r="N410" s="7">
        <f t="shared" si="34"/>
        <v>181</v>
      </c>
    </row>
    <row r="411" spans="4:14" x14ac:dyDescent="0.3">
      <c r="D411">
        <v>409</v>
      </c>
      <c r="E411" s="2">
        <f t="shared" si="30"/>
        <v>0.31270509259259271</v>
      </c>
      <c r="F411">
        <v>0.68</v>
      </c>
      <c r="G411" s="3">
        <f t="shared" si="32"/>
        <v>1.1333333333333334E-2</v>
      </c>
      <c r="J411">
        <v>409</v>
      </c>
      <c r="K411" s="2">
        <f t="shared" si="33"/>
        <v>0.31481053240740769</v>
      </c>
      <c r="L411" s="2">
        <f t="shared" si="31"/>
        <v>2.10543981481498E-3</v>
      </c>
      <c r="M411">
        <v>1.63</v>
      </c>
      <c r="N411" s="7">
        <f t="shared" si="34"/>
        <v>182</v>
      </c>
    </row>
    <row r="412" spans="4:14" x14ac:dyDescent="0.3">
      <c r="D412">
        <v>410</v>
      </c>
      <c r="E412" s="2">
        <f t="shared" si="30"/>
        <v>0.31272083333333345</v>
      </c>
      <c r="F412">
        <v>1.36</v>
      </c>
      <c r="G412" s="3">
        <f t="shared" si="32"/>
        <v>2.2666666666666668E-2</v>
      </c>
      <c r="J412">
        <v>410</v>
      </c>
      <c r="K412" s="2">
        <f t="shared" si="33"/>
        <v>0.31489398148148179</v>
      </c>
      <c r="L412" s="2">
        <f t="shared" si="31"/>
        <v>2.1731481481483406E-3</v>
      </c>
      <c r="M412">
        <v>7.21</v>
      </c>
      <c r="N412" s="7">
        <f t="shared" si="34"/>
        <v>188</v>
      </c>
    </row>
    <row r="413" spans="4:14" x14ac:dyDescent="0.3">
      <c r="D413">
        <v>411</v>
      </c>
      <c r="E413" s="2">
        <f t="shared" si="30"/>
        <v>0.31272326388888899</v>
      </c>
      <c r="F413">
        <v>0.21</v>
      </c>
      <c r="G413" s="3">
        <f t="shared" si="32"/>
        <v>3.5000000000000001E-3</v>
      </c>
      <c r="J413">
        <v>411</v>
      </c>
      <c r="K413" s="2">
        <f t="shared" si="33"/>
        <v>0.31492222222222255</v>
      </c>
      <c r="L413" s="2">
        <f t="shared" si="31"/>
        <v>2.1989583333335561E-3</v>
      </c>
      <c r="M413">
        <v>2.44</v>
      </c>
      <c r="N413" s="7">
        <f t="shared" si="34"/>
        <v>190</v>
      </c>
    </row>
    <row r="414" spans="4:14" x14ac:dyDescent="0.3">
      <c r="D414">
        <v>412</v>
      </c>
      <c r="E414" s="2">
        <f t="shared" si="30"/>
        <v>0.31273518518518528</v>
      </c>
      <c r="F414">
        <v>1.03</v>
      </c>
      <c r="G414" s="3">
        <f t="shared" si="32"/>
        <v>1.7166666666666667E-2</v>
      </c>
      <c r="J414">
        <v>412</v>
      </c>
      <c r="K414" s="2">
        <f t="shared" si="33"/>
        <v>0.31495706018518549</v>
      </c>
      <c r="L414" s="2">
        <f t="shared" si="31"/>
        <v>2.2218750000002063E-3</v>
      </c>
      <c r="M414">
        <v>3.01</v>
      </c>
      <c r="N414" s="7">
        <f t="shared" si="34"/>
        <v>192</v>
      </c>
    </row>
    <row r="415" spans="4:14" x14ac:dyDescent="0.3">
      <c r="D415">
        <v>413</v>
      </c>
      <c r="E415" s="2">
        <f t="shared" si="30"/>
        <v>0.31273784722222231</v>
      </c>
      <c r="F415">
        <v>0.23</v>
      </c>
      <c r="G415" s="3">
        <f t="shared" si="32"/>
        <v>3.8333333333333336E-3</v>
      </c>
      <c r="J415">
        <v>413</v>
      </c>
      <c r="K415" s="2">
        <f t="shared" si="33"/>
        <v>0.31498344907407438</v>
      </c>
      <c r="L415" s="2">
        <f t="shared" si="31"/>
        <v>2.2456018518520748E-3</v>
      </c>
      <c r="M415">
        <v>2.2799999999999998</v>
      </c>
      <c r="N415" s="7">
        <f t="shared" si="34"/>
        <v>194</v>
      </c>
    </row>
    <row r="416" spans="4:14" x14ac:dyDescent="0.3">
      <c r="D416">
        <v>414</v>
      </c>
      <c r="E416" s="2">
        <f t="shared" si="30"/>
        <v>0.3128597222222223</v>
      </c>
      <c r="F416">
        <v>10.53</v>
      </c>
      <c r="G416" s="3">
        <f t="shared" si="32"/>
        <v>0.17549999999999999</v>
      </c>
      <c r="J416">
        <v>414</v>
      </c>
      <c r="K416" s="2">
        <f t="shared" si="33"/>
        <v>0.31500266203703736</v>
      </c>
      <c r="L416" s="2">
        <f t="shared" si="31"/>
        <v>2.1429398148150591E-3</v>
      </c>
      <c r="M416">
        <v>1.66</v>
      </c>
      <c r="N416" s="7">
        <f t="shared" si="34"/>
        <v>185</v>
      </c>
    </row>
    <row r="417" spans="4:14" x14ac:dyDescent="0.3">
      <c r="D417">
        <v>415</v>
      </c>
      <c r="E417" s="2">
        <f t="shared" si="30"/>
        <v>0.31289050925925932</v>
      </c>
      <c r="F417">
        <v>2.66</v>
      </c>
      <c r="G417" s="3">
        <f t="shared" si="32"/>
        <v>4.4333333333333336E-2</v>
      </c>
      <c r="J417">
        <v>415</v>
      </c>
      <c r="K417" s="2">
        <f t="shared" si="33"/>
        <v>0.31501192129629663</v>
      </c>
      <c r="L417" s="2">
        <f t="shared" si="31"/>
        <v>2.1214120370373069E-3</v>
      </c>
      <c r="M417">
        <v>0.8</v>
      </c>
      <c r="N417" s="7">
        <f t="shared" si="34"/>
        <v>183</v>
      </c>
    </row>
    <row r="418" spans="4:14" x14ac:dyDescent="0.3">
      <c r="D418">
        <v>416</v>
      </c>
      <c r="E418" s="2">
        <f t="shared" ref="E418:E481" si="35">E417+F418/86400</f>
        <v>0.31289525462962969</v>
      </c>
      <c r="F418">
        <v>0.41</v>
      </c>
      <c r="G418" s="3">
        <f t="shared" si="32"/>
        <v>6.8333333333333328E-3</v>
      </c>
      <c r="J418">
        <v>416</v>
      </c>
      <c r="K418" s="2">
        <f t="shared" si="33"/>
        <v>0.31503611111111146</v>
      </c>
      <c r="L418" s="2">
        <f t="shared" si="31"/>
        <v>2.1408564814817677E-3</v>
      </c>
      <c r="M418">
        <v>2.09</v>
      </c>
      <c r="N418" s="7">
        <f t="shared" si="34"/>
        <v>185</v>
      </c>
    </row>
    <row r="419" spans="4:14" x14ac:dyDescent="0.3">
      <c r="D419">
        <v>417</v>
      </c>
      <c r="E419" s="2">
        <f t="shared" si="35"/>
        <v>0.31290347222222231</v>
      </c>
      <c r="F419">
        <v>0.71</v>
      </c>
      <c r="G419" s="3">
        <f t="shared" si="32"/>
        <v>1.1833333333333333E-2</v>
      </c>
      <c r="J419">
        <v>417</v>
      </c>
      <c r="K419" s="2">
        <f t="shared" si="33"/>
        <v>0.31505277777777813</v>
      </c>
      <c r="L419" s="2">
        <f t="shared" si="31"/>
        <v>2.1493055555558138E-3</v>
      </c>
      <c r="M419">
        <v>1.44</v>
      </c>
      <c r="N419" s="7">
        <f t="shared" si="34"/>
        <v>186</v>
      </c>
    </row>
    <row r="420" spans="4:14" x14ac:dyDescent="0.3">
      <c r="D420">
        <v>418</v>
      </c>
      <c r="E420" s="2">
        <f t="shared" si="35"/>
        <v>0.31291134259259268</v>
      </c>
      <c r="F420">
        <v>0.68</v>
      </c>
      <c r="G420" s="3">
        <f t="shared" si="32"/>
        <v>1.1333333333333334E-2</v>
      </c>
      <c r="J420">
        <v>418</v>
      </c>
      <c r="K420" s="2">
        <f t="shared" si="33"/>
        <v>0.31507013888888924</v>
      </c>
      <c r="L420" s="2">
        <f t="shared" si="31"/>
        <v>2.1587962962965612E-3</v>
      </c>
      <c r="M420">
        <v>1.5</v>
      </c>
      <c r="N420" s="7">
        <f t="shared" si="34"/>
        <v>187</v>
      </c>
    </row>
    <row r="421" spans="4:14" x14ac:dyDescent="0.3">
      <c r="D421">
        <v>419</v>
      </c>
      <c r="E421" s="2">
        <f t="shared" si="35"/>
        <v>0.31291990740740749</v>
      </c>
      <c r="F421">
        <v>0.74</v>
      </c>
      <c r="G421" s="3">
        <f t="shared" si="32"/>
        <v>1.2333333333333333E-2</v>
      </c>
      <c r="J421">
        <v>419</v>
      </c>
      <c r="K421" s="2">
        <f t="shared" si="33"/>
        <v>0.31510555555555592</v>
      </c>
      <c r="L421" s="2">
        <f t="shared" si="31"/>
        <v>2.1856481481484225E-3</v>
      </c>
      <c r="M421">
        <v>3.06</v>
      </c>
      <c r="N421" s="7">
        <f t="shared" si="34"/>
        <v>189</v>
      </c>
    </row>
    <row r="422" spans="4:14" x14ac:dyDescent="0.3">
      <c r="D422">
        <v>420</v>
      </c>
      <c r="E422" s="2">
        <f t="shared" si="35"/>
        <v>0.31292638888888896</v>
      </c>
      <c r="F422">
        <v>0.56000000000000005</v>
      </c>
      <c r="G422" s="3">
        <f t="shared" si="32"/>
        <v>9.3333333333333341E-3</v>
      </c>
      <c r="J422">
        <v>420</v>
      </c>
      <c r="K422" s="2">
        <f t="shared" si="33"/>
        <v>0.31511793981481517</v>
      </c>
      <c r="L422" s="2">
        <f t="shared" si="31"/>
        <v>2.1915509259262111E-3</v>
      </c>
      <c r="M422">
        <v>1.07</v>
      </c>
      <c r="N422" s="7">
        <f t="shared" si="34"/>
        <v>189</v>
      </c>
    </row>
    <row r="423" spans="4:14" x14ac:dyDescent="0.3">
      <c r="D423">
        <v>421</v>
      </c>
      <c r="E423" s="2">
        <f t="shared" si="35"/>
        <v>0.31293113425925934</v>
      </c>
      <c r="F423">
        <v>0.41</v>
      </c>
      <c r="G423" s="3">
        <f t="shared" si="32"/>
        <v>6.8333333333333328E-3</v>
      </c>
      <c r="J423">
        <v>421</v>
      </c>
      <c r="K423" s="2">
        <f t="shared" si="33"/>
        <v>0.31513055555555591</v>
      </c>
      <c r="L423" s="2">
        <f t="shared" si="31"/>
        <v>2.1994212962965776E-3</v>
      </c>
      <c r="M423">
        <v>1.0900000000000001</v>
      </c>
      <c r="N423" s="7">
        <f t="shared" si="34"/>
        <v>190</v>
      </c>
    </row>
    <row r="424" spans="4:14" x14ac:dyDescent="0.3">
      <c r="D424">
        <v>422</v>
      </c>
      <c r="E424" s="2">
        <f t="shared" si="35"/>
        <v>0.31293726851851861</v>
      </c>
      <c r="F424">
        <v>0.53</v>
      </c>
      <c r="G424" s="3">
        <f t="shared" si="32"/>
        <v>8.8333333333333337E-3</v>
      </c>
      <c r="J424">
        <v>422</v>
      </c>
      <c r="K424" s="2">
        <f t="shared" si="33"/>
        <v>0.31516018518518557</v>
      </c>
      <c r="L424" s="2">
        <f t="shared" si="31"/>
        <v>2.2229166666669631E-3</v>
      </c>
      <c r="M424">
        <v>2.56</v>
      </c>
      <c r="N424" s="7">
        <f t="shared" si="34"/>
        <v>192</v>
      </c>
    </row>
    <row r="425" spans="4:14" x14ac:dyDescent="0.3">
      <c r="D425">
        <v>423</v>
      </c>
      <c r="E425" s="2">
        <f t="shared" si="35"/>
        <v>0.3129414351851853</v>
      </c>
      <c r="F425">
        <v>0.36</v>
      </c>
      <c r="G425" s="3">
        <f t="shared" si="32"/>
        <v>6.0000000000000001E-3</v>
      </c>
      <c r="J425">
        <v>423</v>
      </c>
      <c r="K425" s="2">
        <f t="shared" si="33"/>
        <v>0.31517743055555592</v>
      </c>
      <c r="L425" s="2">
        <f t="shared" si="31"/>
        <v>2.2359953703706137E-3</v>
      </c>
      <c r="M425">
        <v>1.49</v>
      </c>
      <c r="N425" s="7">
        <f t="shared" si="34"/>
        <v>193</v>
      </c>
    </row>
    <row r="426" spans="4:14" x14ac:dyDescent="0.3">
      <c r="D426">
        <v>424</v>
      </c>
      <c r="E426" s="2">
        <f t="shared" si="35"/>
        <v>0.31294733796296309</v>
      </c>
      <c r="F426">
        <v>0.51</v>
      </c>
      <c r="G426" s="3">
        <f t="shared" si="32"/>
        <v>8.5000000000000006E-3</v>
      </c>
      <c r="J426">
        <v>424</v>
      </c>
      <c r="K426" s="2">
        <f t="shared" si="33"/>
        <v>0.31519756944444483</v>
      </c>
      <c r="L426" s="2">
        <f t="shared" si="31"/>
        <v>2.2502314814817348E-3</v>
      </c>
      <c r="M426">
        <v>1.74</v>
      </c>
      <c r="N426" s="7">
        <f t="shared" si="34"/>
        <v>194</v>
      </c>
    </row>
    <row r="427" spans="4:14" x14ac:dyDescent="0.3">
      <c r="D427">
        <v>425</v>
      </c>
      <c r="E427" s="2">
        <f t="shared" si="35"/>
        <v>0.31300011574074088</v>
      </c>
      <c r="F427">
        <v>4.5599999999999996</v>
      </c>
      <c r="G427" s="3">
        <f t="shared" si="32"/>
        <v>7.5999999999999998E-2</v>
      </c>
      <c r="J427">
        <v>425</v>
      </c>
      <c r="K427" s="2">
        <f t="shared" si="33"/>
        <v>0.31522013888888928</v>
      </c>
      <c r="L427" s="2">
        <f t="shared" si="31"/>
        <v>2.2200231481483979E-3</v>
      </c>
      <c r="M427">
        <v>1.95</v>
      </c>
      <c r="N427" s="7">
        <f t="shared" si="34"/>
        <v>192</v>
      </c>
    </row>
    <row r="428" spans="4:14" x14ac:dyDescent="0.3">
      <c r="D428">
        <v>426</v>
      </c>
      <c r="E428" s="2">
        <f t="shared" si="35"/>
        <v>0.31301620370370387</v>
      </c>
      <c r="F428">
        <v>1.39</v>
      </c>
      <c r="G428" s="3">
        <f t="shared" si="32"/>
        <v>2.3166666666666665E-2</v>
      </c>
      <c r="J428">
        <v>426</v>
      </c>
      <c r="K428" s="2">
        <f t="shared" si="33"/>
        <v>0.31524629629629669</v>
      </c>
      <c r="L428" s="2">
        <f t="shared" si="31"/>
        <v>2.230092592592825E-3</v>
      </c>
      <c r="M428">
        <v>2.2599999999999998</v>
      </c>
      <c r="N428" s="7">
        <f t="shared" si="34"/>
        <v>193</v>
      </c>
    </row>
    <row r="429" spans="4:14" x14ac:dyDescent="0.3">
      <c r="D429">
        <v>427</v>
      </c>
      <c r="E429" s="2">
        <f t="shared" si="35"/>
        <v>0.31302962962962977</v>
      </c>
      <c r="F429">
        <v>1.1599999999999999</v>
      </c>
      <c r="G429" s="3">
        <f t="shared" si="32"/>
        <v>1.9333333333333331E-2</v>
      </c>
      <c r="J429">
        <v>427</v>
      </c>
      <c r="K429" s="2">
        <f t="shared" si="33"/>
        <v>0.31526435185185225</v>
      </c>
      <c r="L429" s="2">
        <f t="shared" si="31"/>
        <v>2.234722222222485E-3</v>
      </c>
      <c r="M429">
        <v>1.56</v>
      </c>
      <c r="N429" s="7">
        <f t="shared" si="34"/>
        <v>193</v>
      </c>
    </row>
    <row r="430" spans="4:14" x14ac:dyDescent="0.3">
      <c r="D430">
        <v>428</v>
      </c>
      <c r="E430" s="2">
        <f t="shared" si="35"/>
        <v>0.31306168981481497</v>
      </c>
      <c r="F430">
        <v>2.77</v>
      </c>
      <c r="G430" s="3">
        <f t="shared" si="32"/>
        <v>4.6166666666666668E-2</v>
      </c>
      <c r="J430">
        <v>428</v>
      </c>
      <c r="K430" s="15">
        <f t="shared" si="33"/>
        <v>0.31528252314814853</v>
      </c>
      <c r="L430" s="15">
        <f t="shared" si="31"/>
        <v>2.2208333333335606E-3</v>
      </c>
      <c r="M430" s="14">
        <v>1.57</v>
      </c>
      <c r="N430" s="16">
        <f t="shared" si="34"/>
        <v>192</v>
      </c>
    </row>
    <row r="431" spans="4:14" x14ac:dyDescent="0.3">
      <c r="D431">
        <v>429</v>
      </c>
      <c r="E431" s="2">
        <f t="shared" si="35"/>
        <v>0.31306875000000017</v>
      </c>
      <c r="F431">
        <v>0.61</v>
      </c>
      <c r="G431" s="3">
        <f t="shared" si="32"/>
        <v>1.0166666666666666E-2</v>
      </c>
      <c r="J431">
        <v>429</v>
      </c>
      <c r="K431" s="4">
        <f t="shared" si="33"/>
        <v>0.31606307870370409</v>
      </c>
      <c r="L431" s="4">
        <f t="shared" si="31"/>
        <v>2.994328703703919E-3</v>
      </c>
      <c r="M431" s="6">
        <f>60+7.44</f>
        <v>67.44</v>
      </c>
      <c r="N431" s="9">
        <f t="shared" si="34"/>
        <v>259</v>
      </c>
    </row>
    <row r="432" spans="4:14" x14ac:dyDescent="0.3">
      <c r="D432">
        <v>430</v>
      </c>
      <c r="E432" s="2">
        <f t="shared" si="35"/>
        <v>0.31308506944444464</v>
      </c>
      <c r="F432">
        <v>1.41</v>
      </c>
      <c r="G432" s="3">
        <f t="shared" si="32"/>
        <v>2.35E-2</v>
      </c>
      <c r="J432">
        <v>430</v>
      </c>
      <c r="K432" s="2">
        <f t="shared" si="33"/>
        <v>0.31607962962963004</v>
      </c>
      <c r="L432" s="2">
        <f t="shared" si="31"/>
        <v>2.994560185185402E-3</v>
      </c>
      <c r="M432">
        <v>1.43</v>
      </c>
      <c r="N432" s="7">
        <f t="shared" si="34"/>
        <v>259</v>
      </c>
    </row>
    <row r="433" spans="4:14" x14ac:dyDescent="0.3">
      <c r="D433">
        <v>431</v>
      </c>
      <c r="E433" s="2">
        <f t="shared" si="35"/>
        <v>0.31309675925925945</v>
      </c>
      <c r="F433">
        <v>1.01</v>
      </c>
      <c r="G433" s="3">
        <f t="shared" si="32"/>
        <v>1.6833333333333332E-2</v>
      </c>
      <c r="J433">
        <v>431</v>
      </c>
      <c r="K433" s="2">
        <f t="shared" si="33"/>
        <v>0.31609467592592633</v>
      </c>
      <c r="L433" s="2">
        <f t="shared" si="31"/>
        <v>2.9979166666668777E-3</v>
      </c>
      <c r="M433">
        <v>1.3</v>
      </c>
      <c r="N433" s="7">
        <f t="shared" si="34"/>
        <v>259</v>
      </c>
    </row>
    <row r="434" spans="4:14" x14ac:dyDescent="0.3">
      <c r="D434">
        <v>432</v>
      </c>
      <c r="E434" s="2">
        <f t="shared" si="35"/>
        <v>0.31311597222222243</v>
      </c>
      <c r="F434">
        <v>1.66</v>
      </c>
      <c r="G434" s="3">
        <f t="shared" si="32"/>
        <v>2.7666666666666666E-2</v>
      </c>
      <c r="J434">
        <v>432</v>
      </c>
      <c r="K434" s="2">
        <f t="shared" si="33"/>
        <v>0.31611956018518561</v>
      </c>
      <c r="L434" s="2">
        <f t="shared" si="31"/>
        <v>3.0035879629631834E-3</v>
      </c>
      <c r="M434">
        <v>2.15</v>
      </c>
      <c r="N434" s="7">
        <f t="shared" si="34"/>
        <v>260</v>
      </c>
    </row>
    <row r="435" spans="4:14" x14ac:dyDescent="0.3">
      <c r="D435">
        <v>433</v>
      </c>
      <c r="E435" s="2">
        <f t="shared" si="35"/>
        <v>0.31312048611111132</v>
      </c>
      <c r="F435">
        <v>0.39</v>
      </c>
      <c r="G435" s="3">
        <f t="shared" si="32"/>
        <v>6.5000000000000006E-3</v>
      </c>
      <c r="J435">
        <v>433</v>
      </c>
      <c r="K435" s="2">
        <f t="shared" si="33"/>
        <v>0.31615092592592636</v>
      </c>
      <c r="L435" s="2">
        <f t="shared" si="31"/>
        <v>3.0304398148150447E-3</v>
      </c>
      <c r="M435">
        <v>2.71</v>
      </c>
      <c r="N435" s="7">
        <f t="shared" si="34"/>
        <v>262</v>
      </c>
    </row>
    <row r="436" spans="4:14" x14ac:dyDescent="0.3">
      <c r="D436">
        <v>434</v>
      </c>
      <c r="E436" s="2">
        <f t="shared" si="35"/>
        <v>0.31312731481481504</v>
      </c>
      <c r="F436">
        <v>0.59</v>
      </c>
      <c r="G436" s="3">
        <f t="shared" si="32"/>
        <v>9.8333333333333328E-3</v>
      </c>
      <c r="J436">
        <v>434</v>
      </c>
      <c r="K436" s="2">
        <f t="shared" si="33"/>
        <v>0.31617002314814857</v>
      </c>
      <c r="L436" s="2">
        <f t="shared" si="31"/>
        <v>3.0427083333335325E-3</v>
      </c>
      <c r="M436">
        <v>1.65</v>
      </c>
      <c r="N436" s="7">
        <f t="shared" si="34"/>
        <v>263</v>
      </c>
    </row>
    <row r="437" spans="4:14" x14ac:dyDescent="0.3">
      <c r="D437">
        <v>435</v>
      </c>
      <c r="E437" s="2">
        <f t="shared" si="35"/>
        <v>0.31313240740740761</v>
      </c>
      <c r="F437">
        <v>0.44</v>
      </c>
      <c r="G437" s="3">
        <f t="shared" si="32"/>
        <v>7.3333333333333332E-3</v>
      </c>
      <c r="J437">
        <v>435</v>
      </c>
      <c r="K437" s="2">
        <f t="shared" si="33"/>
        <v>0.31619571759259302</v>
      </c>
      <c r="L437" s="2">
        <f t="shared" si="31"/>
        <v>3.0633101851854083E-3</v>
      </c>
      <c r="M437">
        <v>2.2200000000000002</v>
      </c>
      <c r="N437" s="7">
        <f t="shared" si="34"/>
        <v>265</v>
      </c>
    </row>
    <row r="438" spans="4:14" x14ac:dyDescent="0.3">
      <c r="D438">
        <v>436</v>
      </c>
      <c r="E438" s="2">
        <f t="shared" si="35"/>
        <v>0.31313576388888908</v>
      </c>
      <c r="F438">
        <v>0.28999999999999998</v>
      </c>
      <c r="G438" s="3">
        <f t="shared" si="32"/>
        <v>4.8333333333333327E-3</v>
      </c>
      <c r="J438">
        <v>436</v>
      </c>
      <c r="K438" s="2">
        <f t="shared" si="33"/>
        <v>0.31621793981481522</v>
      </c>
      <c r="L438" s="2">
        <f t="shared" si="31"/>
        <v>3.0821759259261339E-3</v>
      </c>
      <c r="M438">
        <v>1.92</v>
      </c>
      <c r="N438" s="7">
        <f t="shared" si="34"/>
        <v>266</v>
      </c>
    </row>
    <row r="439" spans="4:14" x14ac:dyDescent="0.3">
      <c r="D439">
        <v>437</v>
      </c>
      <c r="E439" s="2">
        <f t="shared" si="35"/>
        <v>0.31314317129629649</v>
      </c>
      <c r="F439">
        <v>0.64</v>
      </c>
      <c r="G439" s="3">
        <f t="shared" si="32"/>
        <v>1.0666666666666666E-2</v>
      </c>
      <c r="J439">
        <v>437</v>
      </c>
      <c r="K439" s="2">
        <f t="shared" si="33"/>
        <v>0.31625231481481519</v>
      </c>
      <c r="L439" s="2">
        <f t="shared" si="31"/>
        <v>3.1091435185187088E-3</v>
      </c>
      <c r="M439">
        <v>2.97</v>
      </c>
      <c r="N439" s="7">
        <f t="shared" si="34"/>
        <v>269</v>
      </c>
    </row>
    <row r="440" spans="4:14" x14ac:dyDescent="0.3">
      <c r="D440">
        <v>438</v>
      </c>
      <c r="E440" s="2">
        <f t="shared" si="35"/>
        <v>0.31314791666666686</v>
      </c>
      <c r="F440">
        <v>0.41</v>
      </c>
      <c r="G440" s="3">
        <f t="shared" si="32"/>
        <v>6.8333333333333328E-3</v>
      </c>
      <c r="J440">
        <v>438</v>
      </c>
      <c r="K440" s="2">
        <f t="shared" si="33"/>
        <v>0.31627048611111147</v>
      </c>
      <c r="L440" s="2">
        <f t="shared" si="31"/>
        <v>3.1225694444446117E-3</v>
      </c>
      <c r="M440">
        <v>1.57</v>
      </c>
      <c r="N440" s="7">
        <f t="shared" si="34"/>
        <v>270</v>
      </c>
    </row>
    <row r="441" spans="4:14" x14ac:dyDescent="0.3">
      <c r="D441">
        <v>439</v>
      </c>
      <c r="E441" s="2">
        <f t="shared" si="35"/>
        <v>0.31315358796296316</v>
      </c>
      <c r="F441">
        <v>0.49</v>
      </c>
      <c r="G441" s="3">
        <f t="shared" si="32"/>
        <v>8.1666666666666658E-3</v>
      </c>
      <c r="J441">
        <v>439</v>
      </c>
      <c r="K441" s="2">
        <f t="shared" si="33"/>
        <v>0.31630011574074113</v>
      </c>
      <c r="L441" s="2">
        <f t="shared" si="31"/>
        <v>3.1465277777779632E-3</v>
      </c>
      <c r="M441">
        <v>2.56</v>
      </c>
      <c r="N441" s="7">
        <f t="shared" si="34"/>
        <v>272</v>
      </c>
    </row>
    <row r="442" spans="4:14" x14ac:dyDescent="0.3">
      <c r="D442">
        <v>440</v>
      </c>
      <c r="E442" s="2">
        <f t="shared" si="35"/>
        <v>0.31315972222222244</v>
      </c>
      <c r="F442">
        <v>0.53</v>
      </c>
      <c r="G442" s="3">
        <f t="shared" si="32"/>
        <v>8.8333333333333337E-3</v>
      </c>
      <c r="J442">
        <v>440</v>
      </c>
      <c r="K442" s="2">
        <f t="shared" si="33"/>
        <v>0.31632731481481519</v>
      </c>
      <c r="L442" s="2">
        <f t="shared" si="31"/>
        <v>3.1675925925927495E-3</v>
      </c>
      <c r="M442">
        <v>2.35</v>
      </c>
      <c r="N442" s="7">
        <f t="shared" si="34"/>
        <v>274</v>
      </c>
    </row>
    <row r="443" spans="4:14" x14ac:dyDescent="0.3">
      <c r="D443">
        <v>441</v>
      </c>
      <c r="E443" s="2">
        <f t="shared" si="35"/>
        <v>0.31316527777777797</v>
      </c>
      <c r="F443">
        <v>0.48</v>
      </c>
      <c r="G443" s="3">
        <f t="shared" si="32"/>
        <v>8.0000000000000002E-3</v>
      </c>
      <c r="J443">
        <v>441</v>
      </c>
      <c r="K443" s="2">
        <f t="shared" si="33"/>
        <v>0.3163517361111115</v>
      </c>
      <c r="L443" s="2">
        <f t="shared" si="31"/>
        <v>3.1864583333335306E-3</v>
      </c>
      <c r="M443">
        <v>2.11</v>
      </c>
      <c r="N443" s="7">
        <f t="shared" si="34"/>
        <v>275</v>
      </c>
    </row>
    <row r="444" spans="4:14" x14ac:dyDescent="0.3">
      <c r="D444">
        <v>442</v>
      </c>
      <c r="E444" s="2">
        <f t="shared" si="35"/>
        <v>0.31321122685185204</v>
      </c>
      <c r="F444">
        <v>3.97</v>
      </c>
      <c r="G444" s="3">
        <f t="shared" si="32"/>
        <v>6.6166666666666665E-2</v>
      </c>
      <c r="J444">
        <v>442</v>
      </c>
      <c r="K444" s="2">
        <f t="shared" si="33"/>
        <v>0.31638194444444484</v>
      </c>
      <c r="L444" s="2">
        <f t="shared" si="31"/>
        <v>3.1707175925927977E-3</v>
      </c>
      <c r="M444">
        <v>2.61</v>
      </c>
      <c r="N444" s="7">
        <f t="shared" si="34"/>
        <v>274</v>
      </c>
    </row>
    <row r="445" spans="4:14" x14ac:dyDescent="0.3">
      <c r="D445">
        <v>443</v>
      </c>
      <c r="E445" s="2">
        <f t="shared" si="35"/>
        <v>0.31322581018518536</v>
      </c>
      <c r="F445">
        <v>1.26</v>
      </c>
      <c r="G445" s="3">
        <f t="shared" si="32"/>
        <v>2.1000000000000001E-2</v>
      </c>
      <c r="J445">
        <v>443</v>
      </c>
      <c r="K445" s="2">
        <f t="shared" si="33"/>
        <v>0.3164074074074078</v>
      </c>
      <c r="L445" s="2">
        <f t="shared" si="31"/>
        <v>3.1815972222224431E-3</v>
      </c>
      <c r="M445">
        <v>2.2000000000000002</v>
      </c>
      <c r="N445" s="7">
        <f t="shared" si="34"/>
        <v>275</v>
      </c>
    </row>
    <row r="446" spans="4:14" x14ac:dyDescent="0.3">
      <c r="D446">
        <v>444</v>
      </c>
      <c r="E446" s="2">
        <f t="shared" si="35"/>
        <v>0.31323113425925941</v>
      </c>
      <c r="F446">
        <v>0.46</v>
      </c>
      <c r="G446" s="3">
        <f t="shared" si="32"/>
        <v>7.6666666666666671E-3</v>
      </c>
      <c r="J446">
        <v>444</v>
      </c>
      <c r="K446" s="2">
        <f t="shared" si="33"/>
        <v>0.31643321759259296</v>
      </c>
      <c r="L446" s="2">
        <f t="shared" si="31"/>
        <v>3.2020833333335497E-3</v>
      </c>
      <c r="M446">
        <v>2.23</v>
      </c>
      <c r="N446" s="7">
        <f t="shared" si="34"/>
        <v>277</v>
      </c>
    </row>
    <row r="447" spans="4:14" x14ac:dyDescent="0.3">
      <c r="D447">
        <v>445</v>
      </c>
      <c r="E447" s="2">
        <f t="shared" si="35"/>
        <v>0.31323553240740754</v>
      </c>
      <c r="F447">
        <v>0.38</v>
      </c>
      <c r="G447" s="3">
        <f t="shared" si="32"/>
        <v>6.3333333333333332E-3</v>
      </c>
      <c r="J447">
        <v>445</v>
      </c>
      <c r="K447" s="2">
        <f t="shared" si="33"/>
        <v>0.31648287037037076</v>
      </c>
      <c r="L447" s="2">
        <f t="shared" si="31"/>
        <v>3.247337962963226E-3</v>
      </c>
      <c r="M447">
        <v>4.29</v>
      </c>
      <c r="N447" s="7">
        <f t="shared" si="34"/>
        <v>281</v>
      </c>
    </row>
    <row r="448" spans="4:14" x14ac:dyDescent="0.3">
      <c r="D448">
        <v>446</v>
      </c>
      <c r="E448" s="2">
        <f t="shared" si="35"/>
        <v>0.3133240740740742</v>
      </c>
      <c r="F448">
        <v>7.65</v>
      </c>
      <c r="G448" s="3">
        <f t="shared" si="32"/>
        <v>0.1275</v>
      </c>
      <c r="J448">
        <v>446</v>
      </c>
      <c r="K448" s="2">
        <f t="shared" si="33"/>
        <v>0.31650092592592632</v>
      </c>
      <c r="L448" s="2">
        <f t="shared" si="31"/>
        <v>3.1768518518521249E-3</v>
      </c>
      <c r="M448">
        <v>1.56</v>
      </c>
      <c r="N448" s="7">
        <f t="shared" si="34"/>
        <v>274</v>
      </c>
    </row>
    <row r="449" spans="4:14" x14ac:dyDescent="0.3">
      <c r="D449">
        <v>447</v>
      </c>
      <c r="E449" s="2">
        <f t="shared" si="35"/>
        <v>0.31333055555555567</v>
      </c>
      <c r="F449">
        <v>0.56000000000000005</v>
      </c>
      <c r="G449" s="3">
        <f t="shared" si="32"/>
        <v>9.3333333333333341E-3</v>
      </c>
      <c r="J449">
        <v>447</v>
      </c>
      <c r="K449" s="2">
        <f t="shared" si="33"/>
        <v>0.3165215277777782</v>
      </c>
      <c r="L449" s="2">
        <f t="shared" si="31"/>
        <v>3.1909722222225323E-3</v>
      </c>
      <c r="M449">
        <v>1.78</v>
      </c>
      <c r="N449" s="7">
        <f t="shared" si="34"/>
        <v>276</v>
      </c>
    </row>
    <row r="450" spans="4:14" x14ac:dyDescent="0.3">
      <c r="D450">
        <v>448</v>
      </c>
      <c r="E450" s="2">
        <f t="shared" si="35"/>
        <v>0.31335532407407418</v>
      </c>
      <c r="F450">
        <v>2.14</v>
      </c>
      <c r="G450" s="3">
        <f t="shared" si="32"/>
        <v>3.5666666666666666E-2</v>
      </c>
      <c r="J450">
        <v>448</v>
      </c>
      <c r="K450" s="2">
        <f t="shared" si="33"/>
        <v>0.31654594907407452</v>
      </c>
      <c r="L450" s="2">
        <f t="shared" ref="L450:L513" si="36">K450-E450</f>
        <v>3.1906250000003356E-3</v>
      </c>
      <c r="M450">
        <v>2.11</v>
      </c>
      <c r="N450" s="7">
        <f t="shared" si="34"/>
        <v>276</v>
      </c>
    </row>
    <row r="451" spans="4:14" x14ac:dyDescent="0.3">
      <c r="D451">
        <v>449</v>
      </c>
      <c r="E451" s="2">
        <f t="shared" si="35"/>
        <v>0.31336898148148157</v>
      </c>
      <c r="F451">
        <v>1.18</v>
      </c>
      <c r="G451" s="3">
        <f t="shared" si="32"/>
        <v>1.9666666666666666E-2</v>
      </c>
      <c r="J451">
        <v>449</v>
      </c>
      <c r="K451" s="2">
        <f t="shared" si="33"/>
        <v>0.31657326388888934</v>
      </c>
      <c r="L451" s="2">
        <f t="shared" si="36"/>
        <v>3.2042824074077769E-3</v>
      </c>
      <c r="M451">
        <v>2.36</v>
      </c>
      <c r="N451" s="7">
        <f t="shared" si="34"/>
        <v>277</v>
      </c>
    </row>
    <row r="452" spans="4:14" x14ac:dyDescent="0.3">
      <c r="D452">
        <v>450</v>
      </c>
      <c r="E452" s="2">
        <f t="shared" si="35"/>
        <v>0.31340763888888895</v>
      </c>
      <c r="F452">
        <v>3.34</v>
      </c>
      <c r="G452" s="3">
        <f t="shared" ref="G452:G515" si="37">F452/60</f>
        <v>5.5666666666666663E-2</v>
      </c>
      <c r="J452">
        <v>450</v>
      </c>
      <c r="K452" s="2">
        <f t="shared" ref="K452:K515" si="38">K451+M452/86400</f>
        <v>0.31658715277777821</v>
      </c>
      <c r="L452" s="2">
        <f t="shared" si="36"/>
        <v>3.1795138888892627E-3</v>
      </c>
      <c r="M452">
        <v>1.2</v>
      </c>
      <c r="N452" s="7">
        <f t="shared" ref="N452:N515" si="39">60*MINUTE(L452)+SECOND(L452)</f>
        <v>275</v>
      </c>
    </row>
    <row r="453" spans="4:14" x14ac:dyDescent="0.3">
      <c r="D453">
        <v>451</v>
      </c>
      <c r="E453" s="2">
        <f t="shared" si="35"/>
        <v>0.31341736111111118</v>
      </c>
      <c r="F453">
        <v>0.84</v>
      </c>
      <c r="G453" s="3">
        <f t="shared" si="37"/>
        <v>1.4E-2</v>
      </c>
      <c r="J453">
        <v>451</v>
      </c>
      <c r="K453" s="2">
        <f t="shared" si="38"/>
        <v>0.3166106481481486</v>
      </c>
      <c r="L453" s="2">
        <f t="shared" si="36"/>
        <v>3.1932870370374178E-3</v>
      </c>
      <c r="M453">
        <v>2.0299999999999998</v>
      </c>
      <c r="N453" s="7">
        <f t="shared" si="39"/>
        <v>276</v>
      </c>
    </row>
    <row r="454" spans="4:14" x14ac:dyDescent="0.3">
      <c r="D454">
        <v>452</v>
      </c>
      <c r="E454" s="2">
        <f t="shared" si="35"/>
        <v>0.31345289351851857</v>
      </c>
      <c r="F454">
        <v>3.07</v>
      </c>
      <c r="G454" s="3">
        <f t="shared" si="37"/>
        <v>5.1166666666666666E-2</v>
      </c>
      <c r="J454">
        <v>452</v>
      </c>
      <c r="K454" s="2">
        <f t="shared" si="38"/>
        <v>0.31663182870370415</v>
      </c>
      <c r="L454" s="2">
        <f t="shared" si="36"/>
        <v>3.1789351851855829E-3</v>
      </c>
      <c r="M454">
        <v>1.83</v>
      </c>
      <c r="N454" s="7">
        <f t="shared" si="39"/>
        <v>275</v>
      </c>
    </row>
    <row r="455" spans="4:14" x14ac:dyDescent="0.3">
      <c r="D455">
        <v>453</v>
      </c>
      <c r="E455" s="2">
        <f t="shared" si="35"/>
        <v>0.31346168981481487</v>
      </c>
      <c r="F455">
        <v>0.76</v>
      </c>
      <c r="G455" s="3">
        <f t="shared" si="37"/>
        <v>1.2666666666666666E-2</v>
      </c>
      <c r="J455">
        <v>453</v>
      </c>
      <c r="K455" s="2">
        <f t="shared" si="38"/>
        <v>0.31665393518518564</v>
      </c>
      <c r="L455" s="2">
        <f t="shared" si="36"/>
        <v>3.1922453703707721E-3</v>
      </c>
      <c r="M455">
        <v>1.91</v>
      </c>
      <c r="N455" s="7">
        <f t="shared" si="39"/>
        <v>276</v>
      </c>
    </row>
    <row r="456" spans="4:14" x14ac:dyDescent="0.3">
      <c r="D456">
        <v>454</v>
      </c>
      <c r="E456" s="2">
        <f t="shared" si="35"/>
        <v>0.31349189814814821</v>
      </c>
      <c r="F456">
        <v>2.61</v>
      </c>
      <c r="G456" s="3">
        <f t="shared" si="37"/>
        <v>4.3499999999999997E-2</v>
      </c>
      <c r="J456">
        <v>454</v>
      </c>
      <c r="K456" s="2">
        <f t="shared" si="38"/>
        <v>0.31669027777777825</v>
      </c>
      <c r="L456" s="2">
        <f t="shared" si="36"/>
        <v>3.1983796296300437E-3</v>
      </c>
      <c r="M456">
        <v>3.14</v>
      </c>
      <c r="N456" s="7">
        <f t="shared" si="39"/>
        <v>276</v>
      </c>
    </row>
    <row r="457" spans="4:14" x14ac:dyDescent="0.3">
      <c r="D457">
        <v>455</v>
      </c>
      <c r="E457" s="2">
        <f t="shared" si="35"/>
        <v>0.31349918981481489</v>
      </c>
      <c r="F457">
        <v>0.63</v>
      </c>
      <c r="G457" s="3">
        <f t="shared" si="37"/>
        <v>1.0500000000000001E-2</v>
      </c>
      <c r="J457">
        <v>455</v>
      </c>
      <c r="K457" s="2">
        <f t="shared" si="38"/>
        <v>0.31671898148148198</v>
      </c>
      <c r="L457" s="2">
        <f t="shared" si="36"/>
        <v>3.2197916666670823E-3</v>
      </c>
      <c r="M457">
        <v>2.48</v>
      </c>
      <c r="N457" s="7">
        <f t="shared" si="39"/>
        <v>278</v>
      </c>
    </row>
    <row r="458" spans="4:14" x14ac:dyDescent="0.3">
      <c r="D458">
        <v>456</v>
      </c>
      <c r="E458" s="2">
        <f t="shared" si="35"/>
        <v>0.31351122685185195</v>
      </c>
      <c r="F458">
        <v>1.04</v>
      </c>
      <c r="G458" s="3">
        <f t="shared" si="37"/>
        <v>1.7333333333333333E-2</v>
      </c>
      <c r="J458">
        <v>456</v>
      </c>
      <c r="K458" s="2">
        <f t="shared" si="38"/>
        <v>0.31673993055555605</v>
      </c>
      <c r="L458" s="2">
        <f t="shared" si="36"/>
        <v>3.2287037037040944E-3</v>
      </c>
      <c r="M458">
        <v>1.81</v>
      </c>
      <c r="N458" s="7">
        <f t="shared" si="39"/>
        <v>279</v>
      </c>
    </row>
    <row r="459" spans="4:14" x14ac:dyDescent="0.3">
      <c r="D459">
        <v>457</v>
      </c>
      <c r="E459" s="2">
        <f t="shared" si="35"/>
        <v>0.3135587962962964</v>
      </c>
      <c r="F459">
        <v>4.1100000000000003</v>
      </c>
      <c r="G459" s="3">
        <f t="shared" si="37"/>
        <v>6.8500000000000005E-2</v>
      </c>
      <c r="J459">
        <v>457</v>
      </c>
      <c r="K459" s="2">
        <f t="shared" si="38"/>
        <v>0.31677187500000048</v>
      </c>
      <c r="L459" s="2">
        <f t="shared" si="36"/>
        <v>3.2130787037040753E-3</v>
      </c>
      <c r="M459">
        <v>2.76</v>
      </c>
      <c r="N459" s="7">
        <f t="shared" si="39"/>
        <v>278</v>
      </c>
    </row>
    <row r="460" spans="4:14" x14ac:dyDescent="0.3">
      <c r="D460">
        <v>458</v>
      </c>
      <c r="E460" s="2">
        <f t="shared" si="35"/>
        <v>0.31360150462962971</v>
      </c>
      <c r="F460">
        <v>3.69</v>
      </c>
      <c r="G460" s="3">
        <f t="shared" si="37"/>
        <v>6.1499999999999999E-2</v>
      </c>
      <c r="J460">
        <v>458</v>
      </c>
      <c r="K460" s="2">
        <f t="shared" si="38"/>
        <v>0.31679305555555604</v>
      </c>
      <c r="L460" s="2">
        <f t="shared" si="36"/>
        <v>3.1915509259263231E-3</v>
      </c>
      <c r="M460">
        <v>1.83</v>
      </c>
      <c r="N460" s="7">
        <f t="shared" si="39"/>
        <v>276</v>
      </c>
    </row>
    <row r="461" spans="4:14" x14ac:dyDescent="0.3">
      <c r="D461">
        <v>459</v>
      </c>
      <c r="E461" s="2">
        <f t="shared" si="35"/>
        <v>0.31363923611111122</v>
      </c>
      <c r="F461">
        <v>3.26</v>
      </c>
      <c r="G461" s="3">
        <f t="shared" si="37"/>
        <v>5.4333333333333331E-2</v>
      </c>
      <c r="J461">
        <v>459</v>
      </c>
      <c r="K461" s="2">
        <f t="shared" si="38"/>
        <v>0.31681041666666715</v>
      </c>
      <c r="L461" s="2">
        <f t="shared" si="36"/>
        <v>3.1711805555559303E-3</v>
      </c>
      <c r="M461">
        <v>1.5</v>
      </c>
      <c r="N461" s="7">
        <f t="shared" si="39"/>
        <v>274</v>
      </c>
    </row>
    <row r="462" spans="4:14" x14ac:dyDescent="0.3">
      <c r="D462">
        <v>460</v>
      </c>
      <c r="E462" s="2">
        <f t="shared" si="35"/>
        <v>0.31364282407407418</v>
      </c>
      <c r="F462">
        <v>0.31</v>
      </c>
      <c r="G462" s="3">
        <f t="shared" si="37"/>
        <v>5.1666666666666666E-3</v>
      </c>
      <c r="J462">
        <v>460</v>
      </c>
      <c r="K462" s="2">
        <f t="shared" si="38"/>
        <v>0.31683622685185231</v>
      </c>
      <c r="L462" s="2">
        <f t="shared" si="36"/>
        <v>3.1934027777781315E-3</v>
      </c>
      <c r="M462">
        <v>2.23</v>
      </c>
      <c r="N462" s="7">
        <f t="shared" si="39"/>
        <v>276</v>
      </c>
    </row>
    <row r="463" spans="4:14" x14ac:dyDescent="0.3">
      <c r="D463">
        <v>461</v>
      </c>
      <c r="E463" s="2">
        <f t="shared" si="35"/>
        <v>0.31364849537037048</v>
      </c>
      <c r="F463">
        <v>0.49</v>
      </c>
      <c r="G463" s="3">
        <f t="shared" si="37"/>
        <v>8.1666666666666658E-3</v>
      </c>
      <c r="J463">
        <v>461</v>
      </c>
      <c r="K463" s="2">
        <f t="shared" si="38"/>
        <v>0.31686157407407456</v>
      </c>
      <c r="L463" s="2">
        <f t="shared" si="36"/>
        <v>3.2130787037040753E-3</v>
      </c>
      <c r="M463">
        <v>2.19</v>
      </c>
      <c r="N463" s="7">
        <f t="shared" si="39"/>
        <v>278</v>
      </c>
    </row>
    <row r="464" spans="4:14" x14ac:dyDescent="0.3">
      <c r="D464">
        <v>462</v>
      </c>
      <c r="E464" s="2">
        <f t="shared" si="35"/>
        <v>0.31366076388888903</v>
      </c>
      <c r="F464">
        <v>1.06</v>
      </c>
      <c r="G464" s="3">
        <f t="shared" si="37"/>
        <v>1.7666666666666667E-2</v>
      </c>
      <c r="J464">
        <v>462</v>
      </c>
      <c r="K464" s="2">
        <f t="shared" si="38"/>
        <v>0.31688773148148197</v>
      </c>
      <c r="L464" s="2">
        <f t="shared" si="36"/>
        <v>3.2269675925929442E-3</v>
      </c>
      <c r="M464">
        <v>2.2599999999999998</v>
      </c>
      <c r="N464" s="7">
        <f t="shared" si="39"/>
        <v>279</v>
      </c>
    </row>
    <row r="465" spans="4:14" x14ac:dyDescent="0.3">
      <c r="D465">
        <v>463</v>
      </c>
      <c r="E465" s="2">
        <f t="shared" si="35"/>
        <v>0.31366956018518533</v>
      </c>
      <c r="F465">
        <v>0.76</v>
      </c>
      <c r="G465" s="3">
        <f t="shared" si="37"/>
        <v>1.2666666666666666E-2</v>
      </c>
      <c r="J465">
        <v>463</v>
      </c>
      <c r="K465" s="2">
        <f t="shared" si="38"/>
        <v>0.31690798611111159</v>
      </c>
      <c r="L465" s="2">
        <f t="shared" si="36"/>
        <v>3.2384259259262693E-3</v>
      </c>
      <c r="M465">
        <v>1.75</v>
      </c>
      <c r="N465" s="7">
        <f t="shared" si="39"/>
        <v>280</v>
      </c>
    </row>
    <row r="466" spans="4:14" x14ac:dyDescent="0.3">
      <c r="D466">
        <v>464</v>
      </c>
      <c r="E466" s="2">
        <f t="shared" si="35"/>
        <v>0.31368182870370387</v>
      </c>
      <c r="F466">
        <v>1.06</v>
      </c>
      <c r="G466" s="3">
        <f t="shared" si="37"/>
        <v>1.7666666666666667E-2</v>
      </c>
      <c r="J466">
        <v>464</v>
      </c>
      <c r="K466" s="2">
        <f t="shared" si="38"/>
        <v>0.3169302083333338</v>
      </c>
      <c r="L466" s="2">
        <f t="shared" si="36"/>
        <v>3.2483796296299272E-3</v>
      </c>
      <c r="M466">
        <v>1.92</v>
      </c>
      <c r="N466" s="7">
        <f t="shared" si="39"/>
        <v>281</v>
      </c>
    </row>
    <row r="467" spans="4:14" x14ac:dyDescent="0.3">
      <c r="D467">
        <v>465</v>
      </c>
      <c r="E467" s="2">
        <f t="shared" si="35"/>
        <v>0.31369236111111126</v>
      </c>
      <c r="F467">
        <v>0.91</v>
      </c>
      <c r="G467" s="3">
        <f t="shared" si="37"/>
        <v>1.5166666666666667E-2</v>
      </c>
      <c r="J467">
        <v>465</v>
      </c>
      <c r="K467" s="2">
        <f t="shared" si="38"/>
        <v>0.31695891203703752</v>
      </c>
      <c r="L467" s="2">
        <f t="shared" si="36"/>
        <v>3.2665509259262593E-3</v>
      </c>
      <c r="M467">
        <v>2.48</v>
      </c>
      <c r="N467" s="7">
        <f t="shared" si="39"/>
        <v>282</v>
      </c>
    </row>
    <row r="468" spans="4:14" x14ac:dyDescent="0.3">
      <c r="D468">
        <v>466</v>
      </c>
      <c r="E468" s="2">
        <f t="shared" si="35"/>
        <v>0.31369826388888905</v>
      </c>
      <c r="F468">
        <v>0.51</v>
      </c>
      <c r="G468" s="3">
        <f t="shared" si="37"/>
        <v>8.5000000000000006E-3</v>
      </c>
      <c r="J468">
        <v>466</v>
      </c>
      <c r="K468" s="2">
        <f t="shared" si="38"/>
        <v>0.31698136574074121</v>
      </c>
      <c r="L468" s="2">
        <f t="shared" si="36"/>
        <v>3.2831018518521549E-3</v>
      </c>
      <c r="M468">
        <v>1.94</v>
      </c>
      <c r="N468" s="7">
        <f t="shared" si="39"/>
        <v>284</v>
      </c>
    </row>
    <row r="469" spans="4:14" x14ac:dyDescent="0.3">
      <c r="D469">
        <v>467</v>
      </c>
      <c r="E469" s="2">
        <f t="shared" si="35"/>
        <v>0.31371284722222237</v>
      </c>
      <c r="F469">
        <v>1.26</v>
      </c>
      <c r="G469" s="3">
        <f t="shared" si="37"/>
        <v>2.1000000000000001E-2</v>
      </c>
      <c r="J469">
        <v>467</v>
      </c>
      <c r="K469" s="2">
        <f t="shared" si="38"/>
        <v>0.31700879629629675</v>
      </c>
      <c r="L469" s="2">
        <f t="shared" si="36"/>
        <v>3.295949074074378E-3</v>
      </c>
      <c r="M469">
        <v>2.37</v>
      </c>
      <c r="N469" s="7">
        <f t="shared" si="39"/>
        <v>285</v>
      </c>
    </row>
    <row r="470" spans="4:14" x14ac:dyDescent="0.3">
      <c r="D470">
        <v>468</v>
      </c>
      <c r="E470" s="2">
        <f t="shared" si="35"/>
        <v>0.31373553240740754</v>
      </c>
      <c r="F470">
        <v>1.96</v>
      </c>
      <c r="G470" s="3">
        <f t="shared" si="37"/>
        <v>3.2666666666666663E-2</v>
      </c>
      <c r="J470">
        <v>468</v>
      </c>
      <c r="K470" s="2">
        <f t="shared" si="38"/>
        <v>0.31704456018518562</v>
      </c>
      <c r="L470" s="2">
        <f t="shared" si="36"/>
        <v>3.3090277777780841E-3</v>
      </c>
      <c r="M470">
        <v>3.09</v>
      </c>
      <c r="N470" s="7">
        <f t="shared" si="39"/>
        <v>286</v>
      </c>
    </row>
    <row r="471" spans="4:14" x14ac:dyDescent="0.3">
      <c r="D471">
        <v>469</v>
      </c>
      <c r="E471" s="2">
        <f t="shared" si="35"/>
        <v>0.31376631944444455</v>
      </c>
      <c r="F471">
        <v>2.66</v>
      </c>
      <c r="G471" s="3">
        <f t="shared" si="37"/>
        <v>4.4333333333333336E-2</v>
      </c>
      <c r="J471">
        <v>469</v>
      </c>
      <c r="K471" s="2">
        <f t="shared" si="38"/>
        <v>0.31707268518518561</v>
      </c>
      <c r="L471" s="2">
        <f t="shared" si="36"/>
        <v>3.3063657407410574E-3</v>
      </c>
      <c r="M471">
        <v>2.4300000000000002</v>
      </c>
      <c r="N471" s="7">
        <f t="shared" si="39"/>
        <v>286</v>
      </c>
    </row>
    <row r="472" spans="4:14" x14ac:dyDescent="0.3">
      <c r="D472">
        <v>470</v>
      </c>
      <c r="E472" s="2">
        <f t="shared" si="35"/>
        <v>0.31377777777777788</v>
      </c>
      <c r="F472">
        <v>0.99</v>
      </c>
      <c r="G472" s="3">
        <f t="shared" si="37"/>
        <v>1.6500000000000001E-2</v>
      </c>
      <c r="J472">
        <v>470</v>
      </c>
      <c r="K472" s="2">
        <f t="shared" si="38"/>
        <v>0.31716203703703744</v>
      </c>
      <c r="L472" s="2">
        <f t="shared" si="36"/>
        <v>3.3842592592595588E-3</v>
      </c>
      <c r="M472">
        <v>7.72</v>
      </c>
      <c r="N472" s="7">
        <f t="shared" si="39"/>
        <v>292</v>
      </c>
    </row>
    <row r="473" spans="4:14" x14ac:dyDescent="0.3">
      <c r="D473">
        <v>471</v>
      </c>
      <c r="E473" s="2">
        <f t="shared" si="35"/>
        <v>0.31378506944444456</v>
      </c>
      <c r="F473">
        <v>0.63</v>
      </c>
      <c r="G473" s="3">
        <f t="shared" si="37"/>
        <v>1.0500000000000001E-2</v>
      </c>
      <c r="J473">
        <v>471</v>
      </c>
      <c r="K473" s="2">
        <f t="shared" si="38"/>
        <v>0.31719120370370413</v>
      </c>
      <c r="L473" s="2">
        <f t="shared" si="36"/>
        <v>3.4061342592595634E-3</v>
      </c>
      <c r="M473">
        <v>2.52</v>
      </c>
      <c r="N473" s="7">
        <f t="shared" si="39"/>
        <v>294</v>
      </c>
    </row>
    <row r="474" spans="4:14" x14ac:dyDescent="0.3">
      <c r="D474">
        <v>472</v>
      </c>
      <c r="E474" s="2">
        <f t="shared" si="35"/>
        <v>0.31378888888888901</v>
      </c>
      <c r="F474">
        <v>0.33</v>
      </c>
      <c r="G474" s="3">
        <f t="shared" si="37"/>
        <v>5.5000000000000005E-3</v>
      </c>
      <c r="J474">
        <v>472</v>
      </c>
      <c r="K474" s="2">
        <f t="shared" si="38"/>
        <v>0.31721412037037078</v>
      </c>
      <c r="L474" s="2">
        <f t="shared" si="36"/>
        <v>3.4252314814817719E-3</v>
      </c>
      <c r="M474">
        <v>1.98</v>
      </c>
      <c r="N474" s="7">
        <f t="shared" si="39"/>
        <v>296</v>
      </c>
    </row>
    <row r="475" spans="4:14" x14ac:dyDescent="0.3">
      <c r="D475">
        <v>473</v>
      </c>
      <c r="E475" s="2">
        <f t="shared" si="35"/>
        <v>0.31379791666666679</v>
      </c>
      <c r="F475">
        <v>0.78</v>
      </c>
      <c r="G475" s="3">
        <f t="shared" si="37"/>
        <v>1.3000000000000001E-2</v>
      </c>
      <c r="J475">
        <v>473</v>
      </c>
      <c r="K475" s="2">
        <f t="shared" si="38"/>
        <v>0.31723379629629672</v>
      </c>
      <c r="L475" s="2">
        <f t="shared" si="36"/>
        <v>3.4358796296299343E-3</v>
      </c>
      <c r="M475">
        <v>1.7</v>
      </c>
      <c r="N475" s="7">
        <f t="shared" si="39"/>
        <v>297</v>
      </c>
    </row>
    <row r="476" spans="4:14" x14ac:dyDescent="0.3">
      <c r="D476">
        <v>474</v>
      </c>
      <c r="E476" s="2">
        <f t="shared" si="35"/>
        <v>0.31380300925925936</v>
      </c>
      <c r="F476">
        <v>0.44</v>
      </c>
      <c r="G476" s="3">
        <f t="shared" si="37"/>
        <v>7.3333333333333332E-3</v>
      </c>
      <c r="J476">
        <v>474</v>
      </c>
      <c r="K476" s="2">
        <f t="shared" si="38"/>
        <v>0.31727187500000043</v>
      </c>
      <c r="L476" s="2">
        <f t="shared" si="36"/>
        <v>3.4688657407410672E-3</v>
      </c>
      <c r="M476">
        <v>3.29</v>
      </c>
      <c r="N476" s="7">
        <f t="shared" si="39"/>
        <v>300</v>
      </c>
    </row>
    <row r="477" spans="4:14" x14ac:dyDescent="0.3">
      <c r="D477">
        <v>475</v>
      </c>
      <c r="E477" s="2">
        <f t="shared" si="35"/>
        <v>0.31381851851851861</v>
      </c>
      <c r="F477">
        <v>1.34</v>
      </c>
      <c r="G477" s="3">
        <f t="shared" si="37"/>
        <v>2.2333333333333334E-2</v>
      </c>
      <c r="J477">
        <v>475</v>
      </c>
      <c r="K477" s="2">
        <f t="shared" si="38"/>
        <v>0.3172924768518523</v>
      </c>
      <c r="L477" s="2">
        <f t="shared" si="36"/>
        <v>3.4739583333336932E-3</v>
      </c>
      <c r="M477">
        <v>1.78</v>
      </c>
      <c r="N477" s="7">
        <f t="shared" si="39"/>
        <v>300</v>
      </c>
    </row>
    <row r="478" spans="4:14" x14ac:dyDescent="0.3">
      <c r="D478">
        <v>476</v>
      </c>
      <c r="E478" s="2">
        <f t="shared" si="35"/>
        <v>0.31382615740740749</v>
      </c>
      <c r="F478">
        <v>0.66</v>
      </c>
      <c r="G478" s="3">
        <f t="shared" si="37"/>
        <v>1.1000000000000001E-2</v>
      </c>
      <c r="J478">
        <v>476</v>
      </c>
      <c r="K478" s="2">
        <f t="shared" si="38"/>
        <v>0.31731400462963005</v>
      </c>
      <c r="L478" s="2">
        <f t="shared" si="36"/>
        <v>3.487847222222562E-3</v>
      </c>
      <c r="M478">
        <v>1.86</v>
      </c>
      <c r="N478" s="7">
        <f t="shared" si="39"/>
        <v>301</v>
      </c>
    </row>
    <row r="479" spans="4:14" x14ac:dyDescent="0.3">
      <c r="D479">
        <v>477</v>
      </c>
      <c r="E479" s="2">
        <f t="shared" si="35"/>
        <v>0.31384305555555564</v>
      </c>
      <c r="F479">
        <v>1.46</v>
      </c>
      <c r="G479" s="3">
        <f t="shared" si="37"/>
        <v>2.4333333333333332E-2</v>
      </c>
      <c r="J479">
        <v>477</v>
      </c>
      <c r="K479" s="2">
        <f t="shared" si="38"/>
        <v>0.31737534722222266</v>
      </c>
      <c r="L479" s="2">
        <f t="shared" si="36"/>
        <v>3.5322916666670201E-3</v>
      </c>
      <c r="M479">
        <v>5.3</v>
      </c>
      <c r="N479" s="7">
        <f t="shared" si="39"/>
        <v>305</v>
      </c>
    </row>
    <row r="480" spans="4:14" x14ac:dyDescent="0.3">
      <c r="D480">
        <v>478</v>
      </c>
      <c r="E480" s="2">
        <f t="shared" si="35"/>
        <v>0.31385671296296302</v>
      </c>
      <c r="F480">
        <v>1.18</v>
      </c>
      <c r="G480" s="3">
        <f t="shared" si="37"/>
        <v>1.9666666666666666E-2</v>
      </c>
      <c r="J480">
        <v>478</v>
      </c>
      <c r="K480" s="2">
        <f t="shared" si="38"/>
        <v>0.31739583333333377</v>
      </c>
      <c r="L480" s="2">
        <f t="shared" si="36"/>
        <v>3.5391203703707408E-3</v>
      </c>
      <c r="M480">
        <v>1.77</v>
      </c>
      <c r="N480" s="7">
        <f t="shared" si="39"/>
        <v>306</v>
      </c>
    </row>
    <row r="481" spans="4:14" x14ac:dyDescent="0.3">
      <c r="D481">
        <v>479</v>
      </c>
      <c r="E481" s="2">
        <f t="shared" si="35"/>
        <v>0.31386226851851856</v>
      </c>
      <c r="F481">
        <v>0.48</v>
      </c>
      <c r="G481" s="3">
        <f t="shared" si="37"/>
        <v>8.0000000000000002E-3</v>
      </c>
      <c r="J481">
        <v>479</v>
      </c>
      <c r="K481" s="2">
        <f t="shared" si="38"/>
        <v>0.31742013888888931</v>
      </c>
      <c r="L481" s="2">
        <f t="shared" si="36"/>
        <v>3.5578703703707526E-3</v>
      </c>
      <c r="M481">
        <v>2.1</v>
      </c>
      <c r="N481" s="7">
        <f t="shared" si="39"/>
        <v>307</v>
      </c>
    </row>
    <row r="482" spans="4:14" x14ac:dyDescent="0.3">
      <c r="D482">
        <v>480</v>
      </c>
      <c r="E482" s="2">
        <f t="shared" ref="E482:E545" si="40">E481+F482/86400</f>
        <v>0.31391944444444447</v>
      </c>
      <c r="F482">
        <v>4.9400000000000004</v>
      </c>
      <c r="G482" s="3">
        <f t="shared" si="37"/>
        <v>8.2333333333333342E-2</v>
      </c>
      <c r="J482">
        <v>480</v>
      </c>
      <c r="K482" s="2">
        <f t="shared" si="38"/>
        <v>0.31744236111111152</v>
      </c>
      <c r="L482" s="2">
        <f t="shared" si="36"/>
        <v>3.522916666667042E-3</v>
      </c>
      <c r="M482">
        <v>1.92</v>
      </c>
      <c r="N482" s="7">
        <f t="shared" si="39"/>
        <v>304</v>
      </c>
    </row>
    <row r="483" spans="4:14" x14ac:dyDescent="0.3">
      <c r="D483">
        <v>481</v>
      </c>
      <c r="E483" s="2">
        <f t="shared" si="40"/>
        <v>0.31406979166666671</v>
      </c>
      <c r="F483">
        <v>12.99</v>
      </c>
      <c r="G483" s="3">
        <f t="shared" si="37"/>
        <v>0.2165</v>
      </c>
      <c r="J483">
        <v>481</v>
      </c>
      <c r="K483" s="2">
        <f t="shared" si="38"/>
        <v>0.31745995370370411</v>
      </c>
      <c r="L483" s="2">
        <f t="shared" si="36"/>
        <v>3.390162037037403E-3</v>
      </c>
      <c r="M483">
        <v>1.52</v>
      </c>
      <c r="N483" s="7">
        <f t="shared" si="39"/>
        <v>293</v>
      </c>
    </row>
    <row r="484" spans="4:14" x14ac:dyDescent="0.3">
      <c r="D484">
        <v>482</v>
      </c>
      <c r="E484" s="2">
        <f t="shared" si="40"/>
        <v>0.31411076388888892</v>
      </c>
      <c r="F484">
        <v>3.54</v>
      </c>
      <c r="G484" s="3">
        <f t="shared" si="37"/>
        <v>5.9000000000000004E-2</v>
      </c>
      <c r="J484">
        <v>482</v>
      </c>
      <c r="K484" s="2">
        <f t="shared" si="38"/>
        <v>0.31748229166666708</v>
      </c>
      <c r="L484" s="2">
        <f t="shared" si="36"/>
        <v>3.3715277777781605E-3</v>
      </c>
      <c r="M484">
        <v>1.93</v>
      </c>
      <c r="N484" s="7">
        <f t="shared" si="39"/>
        <v>291</v>
      </c>
    </row>
    <row r="485" spans="4:14" x14ac:dyDescent="0.3">
      <c r="D485">
        <v>483</v>
      </c>
      <c r="E485" s="2">
        <f t="shared" si="40"/>
        <v>0.31411631944444446</v>
      </c>
      <c r="F485">
        <v>0.48</v>
      </c>
      <c r="G485" s="3">
        <f t="shared" si="37"/>
        <v>8.0000000000000002E-3</v>
      </c>
      <c r="J485">
        <v>483</v>
      </c>
      <c r="K485" s="2">
        <f t="shared" si="38"/>
        <v>0.3175067129629634</v>
      </c>
      <c r="L485" s="2">
        <f t="shared" si="36"/>
        <v>3.3903935185189416E-3</v>
      </c>
      <c r="M485">
        <v>2.11</v>
      </c>
      <c r="N485" s="7">
        <f t="shared" si="39"/>
        <v>293</v>
      </c>
    </row>
    <row r="486" spans="4:14" x14ac:dyDescent="0.3">
      <c r="D486">
        <v>484</v>
      </c>
      <c r="E486" s="2">
        <f t="shared" si="40"/>
        <v>0.31412071759259258</v>
      </c>
      <c r="F486">
        <v>0.38</v>
      </c>
      <c r="G486" s="3">
        <f t="shared" si="37"/>
        <v>6.3333333333333332E-3</v>
      </c>
      <c r="J486">
        <v>484</v>
      </c>
      <c r="K486" s="2">
        <f t="shared" si="38"/>
        <v>0.31753217592592636</v>
      </c>
      <c r="L486" s="2">
        <f t="shared" si="36"/>
        <v>3.4114583333337833E-3</v>
      </c>
      <c r="M486">
        <v>2.2000000000000002</v>
      </c>
      <c r="N486" s="7">
        <f t="shared" si="39"/>
        <v>295</v>
      </c>
    </row>
    <row r="487" spans="4:14" x14ac:dyDescent="0.3">
      <c r="D487">
        <v>485</v>
      </c>
      <c r="E487" s="2">
        <f t="shared" si="40"/>
        <v>0.31447916666666664</v>
      </c>
      <c r="F487">
        <v>30.97</v>
      </c>
      <c r="G487" s="3">
        <f t="shared" si="37"/>
        <v>0.51616666666666666</v>
      </c>
      <c r="J487">
        <v>485</v>
      </c>
      <c r="K487" s="2">
        <f t="shared" si="38"/>
        <v>0.31754942129629671</v>
      </c>
      <c r="L487" s="2">
        <f t="shared" si="36"/>
        <v>3.0702546296300648E-3</v>
      </c>
      <c r="M487">
        <v>1.49</v>
      </c>
      <c r="N487" s="7">
        <f t="shared" si="39"/>
        <v>265</v>
      </c>
    </row>
    <row r="488" spans="4:14" x14ac:dyDescent="0.3">
      <c r="D488">
        <v>486</v>
      </c>
      <c r="E488" s="2">
        <f t="shared" si="40"/>
        <v>0.3145563657407407</v>
      </c>
      <c r="F488">
        <v>6.67</v>
      </c>
      <c r="G488" s="3">
        <f t="shared" si="37"/>
        <v>0.11116666666666666</v>
      </c>
      <c r="J488">
        <v>486</v>
      </c>
      <c r="K488" s="2">
        <f t="shared" si="38"/>
        <v>0.31757465277777819</v>
      </c>
      <c r="L488" s="2">
        <f t="shared" si="36"/>
        <v>3.0182870370374926E-3</v>
      </c>
      <c r="M488">
        <v>2.1800000000000002</v>
      </c>
      <c r="N488" s="7">
        <f t="shared" si="39"/>
        <v>261</v>
      </c>
    </row>
    <row r="489" spans="4:14" x14ac:dyDescent="0.3">
      <c r="D489">
        <v>487</v>
      </c>
      <c r="E489" s="2">
        <f t="shared" si="40"/>
        <v>0.3145944444444444</v>
      </c>
      <c r="F489">
        <v>3.29</v>
      </c>
      <c r="G489" s="3">
        <f t="shared" si="37"/>
        <v>5.4833333333333331E-2</v>
      </c>
      <c r="J489">
        <v>487</v>
      </c>
      <c r="K489" s="2">
        <f t="shared" si="38"/>
        <v>0.31760416666666708</v>
      </c>
      <c r="L489" s="2">
        <f t="shared" si="36"/>
        <v>3.0097222222226772E-3</v>
      </c>
      <c r="M489">
        <v>2.5499999999999998</v>
      </c>
      <c r="N489" s="7">
        <f t="shared" si="39"/>
        <v>260</v>
      </c>
    </row>
    <row r="490" spans="4:14" x14ac:dyDescent="0.3">
      <c r="D490">
        <v>488</v>
      </c>
      <c r="E490" s="2">
        <f t="shared" si="40"/>
        <v>0.31475208333333327</v>
      </c>
      <c r="F490">
        <v>13.62</v>
      </c>
      <c r="G490" s="3">
        <f t="shared" si="37"/>
        <v>0.22699999999999998</v>
      </c>
      <c r="J490">
        <v>488</v>
      </c>
      <c r="K490" s="2">
        <f t="shared" si="38"/>
        <v>0.31763368055555596</v>
      </c>
      <c r="L490" s="2">
        <f t="shared" si="36"/>
        <v>2.8815972222226982E-3</v>
      </c>
      <c r="M490">
        <v>2.5499999999999998</v>
      </c>
      <c r="N490" s="7">
        <f t="shared" si="39"/>
        <v>249</v>
      </c>
    </row>
    <row r="491" spans="4:14" x14ac:dyDescent="0.3">
      <c r="D491">
        <v>489</v>
      </c>
      <c r="E491" s="2">
        <f t="shared" si="40"/>
        <v>0.31487418981481474</v>
      </c>
      <c r="F491">
        <v>10.55</v>
      </c>
      <c r="G491" s="3">
        <f t="shared" si="37"/>
        <v>0.17583333333333334</v>
      </c>
      <c r="J491">
        <v>489</v>
      </c>
      <c r="K491" s="2">
        <f t="shared" si="38"/>
        <v>0.31765474537037081</v>
      </c>
      <c r="L491" s="2">
        <f t="shared" si="36"/>
        <v>2.7805555555560635E-3</v>
      </c>
      <c r="M491">
        <v>1.82</v>
      </c>
      <c r="N491" s="7">
        <f t="shared" si="39"/>
        <v>240</v>
      </c>
    </row>
    <row r="492" spans="4:14" x14ac:dyDescent="0.3">
      <c r="D492">
        <v>490</v>
      </c>
      <c r="E492" s="2">
        <f t="shared" si="40"/>
        <v>0.31488993055555548</v>
      </c>
      <c r="F492">
        <v>1.36</v>
      </c>
      <c r="G492" s="3">
        <f t="shared" si="37"/>
        <v>2.2666666666666668E-2</v>
      </c>
      <c r="J492">
        <v>490</v>
      </c>
      <c r="K492" s="2">
        <f t="shared" si="38"/>
        <v>0.31766921296296341</v>
      </c>
      <c r="L492" s="2">
        <f t="shared" si="36"/>
        <v>2.7792824074079348E-3</v>
      </c>
      <c r="M492">
        <v>1.25</v>
      </c>
      <c r="N492" s="7">
        <f t="shared" si="39"/>
        <v>240</v>
      </c>
    </row>
    <row r="493" spans="4:14" x14ac:dyDescent="0.3">
      <c r="D493">
        <v>491</v>
      </c>
      <c r="E493" s="2">
        <f t="shared" si="40"/>
        <v>0.31490046296296287</v>
      </c>
      <c r="F493">
        <v>0.91</v>
      </c>
      <c r="G493" s="3">
        <f t="shared" si="37"/>
        <v>1.5166666666666667E-2</v>
      </c>
      <c r="J493">
        <v>491</v>
      </c>
      <c r="K493" s="15">
        <f t="shared" si="38"/>
        <v>0.31769039351851897</v>
      </c>
      <c r="L493" s="15">
        <f t="shared" si="36"/>
        <v>2.7899305555560971E-3</v>
      </c>
      <c r="M493" s="14">
        <v>1.83</v>
      </c>
      <c r="N493" s="16">
        <f t="shared" si="39"/>
        <v>241</v>
      </c>
    </row>
    <row r="494" spans="4:14" x14ac:dyDescent="0.3">
      <c r="D494">
        <v>492</v>
      </c>
      <c r="E494" s="2">
        <f t="shared" si="40"/>
        <v>0.31490555555555544</v>
      </c>
      <c r="F494">
        <v>0.44</v>
      </c>
      <c r="G494" s="3">
        <f t="shared" si="37"/>
        <v>7.3333333333333332E-3</v>
      </c>
      <c r="J494">
        <v>492</v>
      </c>
      <c r="K494" s="4">
        <f t="shared" si="38"/>
        <v>0.31808090277777823</v>
      </c>
      <c r="L494" s="4">
        <f t="shared" si="36"/>
        <v>3.1753472222227908E-3</v>
      </c>
      <c r="M494" s="6">
        <v>33.74</v>
      </c>
      <c r="N494" s="9">
        <f t="shared" si="39"/>
        <v>274</v>
      </c>
    </row>
    <row r="495" spans="4:14" x14ac:dyDescent="0.3">
      <c r="D495">
        <v>493</v>
      </c>
      <c r="E495" s="2">
        <f t="shared" si="40"/>
        <v>0.31491284722222213</v>
      </c>
      <c r="F495">
        <v>0.63</v>
      </c>
      <c r="G495" s="3">
        <f t="shared" si="37"/>
        <v>1.0500000000000001E-2</v>
      </c>
      <c r="J495">
        <v>493</v>
      </c>
      <c r="K495" s="2">
        <f t="shared" si="38"/>
        <v>0.31809861111111154</v>
      </c>
      <c r="L495" s="2">
        <f t="shared" si="36"/>
        <v>3.1857638888894146E-3</v>
      </c>
      <c r="M495">
        <v>1.53</v>
      </c>
      <c r="N495" s="7">
        <f t="shared" si="39"/>
        <v>275</v>
      </c>
    </row>
    <row r="496" spans="4:14" x14ac:dyDescent="0.3">
      <c r="D496">
        <v>494</v>
      </c>
      <c r="E496" s="2">
        <f t="shared" si="40"/>
        <v>0.31493067129629621</v>
      </c>
      <c r="F496">
        <v>1.54</v>
      </c>
      <c r="G496" s="3">
        <f t="shared" si="37"/>
        <v>2.5666666666666667E-2</v>
      </c>
      <c r="J496">
        <v>494</v>
      </c>
      <c r="K496" s="2">
        <f t="shared" si="38"/>
        <v>0.31811886574074116</v>
      </c>
      <c r="L496" s="2">
        <f t="shared" si="36"/>
        <v>3.1881944444449584E-3</v>
      </c>
      <c r="M496">
        <v>1.75</v>
      </c>
      <c r="N496" s="7">
        <f t="shared" si="39"/>
        <v>275</v>
      </c>
    </row>
    <row r="497" spans="4:14" x14ac:dyDescent="0.3">
      <c r="D497">
        <v>495</v>
      </c>
      <c r="E497" s="2">
        <f t="shared" si="40"/>
        <v>0.31503159722222213</v>
      </c>
      <c r="F497">
        <v>8.7200000000000006</v>
      </c>
      <c r="G497" s="3">
        <f t="shared" si="37"/>
        <v>0.14533333333333334</v>
      </c>
      <c r="J497">
        <v>495</v>
      </c>
      <c r="K497" s="2">
        <f t="shared" si="38"/>
        <v>0.31814108796296336</v>
      </c>
      <c r="L497" s="2">
        <f t="shared" si="36"/>
        <v>3.1094907407412387E-3</v>
      </c>
      <c r="M497">
        <v>1.92</v>
      </c>
      <c r="N497" s="7">
        <f t="shared" si="39"/>
        <v>269</v>
      </c>
    </row>
    <row r="498" spans="4:14" x14ac:dyDescent="0.3">
      <c r="D498">
        <v>496</v>
      </c>
      <c r="E498" s="2">
        <f t="shared" si="40"/>
        <v>0.31503599537037025</v>
      </c>
      <c r="F498">
        <v>0.38</v>
      </c>
      <c r="G498" s="3">
        <f t="shared" si="37"/>
        <v>6.3333333333333332E-3</v>
      </c>
      <c r="J498">
        <v>496</v>
      </c>
      <c r="K498" s="2">
        <f t="shared" si="38"/>
        <v>0.31816793981481523</v>
      </c>
      <c r="L498" s="2">
        <f t="shared" si="36"/>
        <v>3.1319444444449784E-3</v>
      </c>
      <c r="M498">
        <v>2.3199999999999998</v>
      </c>
      <c r="N498" s="7">
        <f t="shared" si="39"/>
        <v>271</v>
      </c>
    </row>
    <row r="499" spans="4:14" x14ac:dyDescent="0.3">
      <c r="D499">
        <v>497</v>
      </c>
      <c r="E499" s="2">
        <f t="shared" si="40"/>
        <v>0.31504305555555545</v>
      </c>
      <c r="F499">
        <v>0.61</v>
      </c>
      <c r="G499" s="3">
        <f t="shared" si="37"/>
        <v>1.0166666666666666E-2</v>
      </c>
      <c r="J499">
        <v>497</v>
      </c>
      <c r="K499" s="2">
        <f t="shared" si="38"/>
        <v>0.31820532407407448</v>
      </c>
      <c r="L499" s="2">
        <f t="shared" si="36"/>
        <v>3.1622685185190291E-3</v>
      </c>
      <c r="M499">
        <v>3.23</v>
      </c>
      <c r="N499" s="7">
        <f t="shared" si="39"/>
        <v>273</v>
      </c>
    </row>
    <row r="500" spans="4:14" x14ac:dyDescent="0.3">
      <c r="D500">
        <v>498</v>
      </c>
      <c r="E500" s="2">
        <f t="shared" si="40"/>
        <v>0.31505011574074065</v>
      </c>
      <c r="F500">
        <v>0.61</v>
      </c>
      <c r="G500" s="3">
        <f t="shared" si="37"/>
        <v>1.0166666666666666E-2</v>
      </c>
      <c r="J500">
        <v>498</v>
      </c>
      <c r="K500" s="2">
        <f t="shared" si="38"/>
        <v>0.31822824074074113</v>
      </c>
      <c r="L500" s="2">
        <f t="shared" si="36"/>
        <v>3.1781250000004757E-3</v>
      </c>
      <c r="M500">
        <v>1.98</v>
      </c>
      <c r="N500" s="7">
        <f t="shared" si="39"/>
        <v>275</v>
      </c>
    </row>
    <row r="501" spans="4:14" x14ac:dyDescent="0.3">
      <c r="D501">
        <v>499</v>
      </c>
      <c r="E501" s="2">
        <f t="shared" si="40"/>
        <v>0.31505694444444438</v>
      </c>
      <c r="F501">
        <v>0.59</v>
      </c>
      <c r="G501" s="3">
        <f t="shared" si="37"/>
        <v>9.8333333333333328E-3</v>
      </c>
      <c r="J501">
        <v>499</v>
      </c>
      <c r="K501" s="2">
        <f t="shared" si="38"/>
        <v>0.31826493055555594</v>
      </c>
      <c r="L501" s="2">
        <f t="shared" si="36"/>
        <v>3.2079861111115604E-3</v>
      </c>
      <c r="M501">
        <v>3.17</v>
      </c>
      <c r="N501" s="7">
        <f t="shared" si="39"/>
        <v>277</v>
      </c>
    </row>
    <row r="502" spans="4:14" x14ac:dyDescent="0.3">
      <c r="D502">
        <v>500</v>
      </c>
      <c r="E502" s="2">
        <f t="shared" si="40"/>
        <v>0.31506203703703695</v>
      </c>
      <c r="F502">
        <v>0.44</v>
      </c>
      <c r="G502" s="3">
        <f t="shared" si="37"/>
        <v>7.3333333333333332E-3</v>
      </c>
      <c r="J502">
        <v>500</v>
      </c>
      <c r="K502" s="2">
        <f t="shared" si="38"/>
        <v>0.31828460648148188</v>
      </c>
      <c r="L502" s="2">
        <f t="shared" si="36"/>
        <v>3.2225694444449338E-3</v>
      </c>
      <c r="M502">
        <v>1.7</v>
      </c>
      <c r="N502" s="7">
        <f t="shared" si="39"/>
        <v>278</v>
      </c>
    </row>
    <row r="503" spans="4:14" x14ac:dyDescent="0.3">
      <c r="D503">
        <v>501</v>
      </c>
      <c r="E503" s="2">
        <f t="shared" si="40"/>
        <v>0.31506886574074067</v>
      </c>
      <c r="F503">
        <v>0.59</v>
      </c>
      <c r="G503" s="3">
        <f t="shared" si="37"/>
        <v>9.8333333333333328E-3</v>
      </c>
      <c r="J503">
        <v>501</v>
      </c>
      <c r="K503" s="2">
        <f t="shared" si="38"/>
        <v>0.31831250000000039</v>
      </c>
      <c r="L503" s="2">
        <f t="shared" si="36"/>
        <v>3.24363425925972E-3</v>
      </c>
      <c r="M503">
        <v>2.41</v>
      </c>
      <c r="N503" s="7">
        <f t="shared" si="39"/>
        <v>280</v>
      </c>
    </row>
    <row r="504" spans="4:14" x14ac:dyDescent="0.3">
      <c r="D504">
        <v>502</v>
      </c>
      <c r="E504" s="2">
        <f t="shared" si="40"/>
        <v>0.31507395833333324</v>
      </c>
      <c r="F504">
        <v>0.44</v>
      </c>
      <c r="G504" s="3">
        <f t="shared" si="37"/>
        <v>7.3333333333333332E-3</v>
      </c>
      <c r="J504">
        <v>502</v>
      </c>
      <c r="K504" s="2">
        <f t="shared" si="38"/>
        <v>0.31834097222222263</v>
      </c>
      <c r="L504" s="2">
        <f t="shared" si="36"/>
        <v>3.2670138888893918E-3</v>
      </c>
      <c r="M504">
        <v>2.46</v>
      </c>
      <c r="N504" s="7">
        <f t="shared" si="39"/>
        <v>282</v>
      </c>
    </row>
    <row r="505" spans="4:14" x14ac:dyDescent="0.3">
      <c r="D505">
        <v>503</v>
      </c>
      <c r="E505" s="2">
        <f t="shared" si="40"/>
        <v>0.31508101851851844</v>
      </c>
      <c r="F505">
        <v>0.61</v>
      </c>
      <c r="G505" s="3">
        <f t="shared" si="37"/>
        <v>1.0166666666666666E-2</v>
      </c>
      <c r="J505">
        <v>503</v>
      </c>
      <c r="K505" s="2">
        <f t="shared" si="38"/>
        <v>0.31837719907407447</v>
      </c>
      <c r="L505" s="2">
        <f t="shared" si="36"/>
        <v>3.2961805555560275E-3</v>
      </c>
      <c r="M505">
        <v>3.13</v>
      </c>
      <c r="N505" s="7">
        <f t="shared" si="39"/>
        <v>285</v>
      </c>
    </row>
    <row r="506" spans="4:14" x14ac:dyDescent="0.3">
      <c r="D506">
        <v>504</v>
      </c>
      <c r="E506" s="2">
        <f t="shared" si="40"/>
        <v>0.31508379629629624</v>
      </c>
      <c r="F506">
        <v>0.24</v>
      </c>
      <c r="G506" s="3">
        <f t="shared" si="37"/>
        <v>4.0000000000000001E-3</v>
      </c>
      <c r="J506">
        <v>504</v>
      </c>
      <c r="K506" s="2">
        <f t="shared" si="38"/>
        <v>0.31840509259259298</v>
      </c>
      <c r="L506" s="2">
        <f t="shared" si="36"/>
        <v>3.3212962962967385E-3</v>
      </c>
      <c r="M506">
        <v>2.41</v>
      </c>
      <c r="N506" s="7">
        <f t="shared" si="39"/>
        <v>287</v>
      </c>
    </row>
    <row r="507" spans="4:14" x14ac:dyDescent="0.3">
      <c r="D507">
        <v>505</v>
      </c>
      <c r="E507" s="2">
        <f t="shared" si="40"/>
        <v>0.31510104166666658</v>
      </c>
      <c r="F507">
        <v>1.49</v>
      </c>
      <c r="G507" s="3">
        <f t="shared" si="37"/>
        <v>2.4833333333333332E-2</v>
      </c>
      <c r="J507">
        <v>505</v>
      </c>
      <c r="K507" s="2">
        <f t="shared" si="38"/>
        <v>0.31842974537037078</v>
      </c>
      <c r="L507" s="2">
        <f t="shared" si="36"/>
        <v>3.3287037037041944E-3</v>
      </c>
      <c r="M507">
        <v>2.13</v>
      </c>
      <c r="N507" s="7">
        <f t="shared" si="39"/>
        <v>288</v>
      </c>
    </row>
    <row r="508" spans="4:14" x14ac:dyDescent="0.3">
      <c r="D508">
        <v>506</v>
      </c>
      <c r="E508" s="2">
        <f t="shared" si="40"/>
        <v>0.31511006944444436</v>
      </c>
      <c r="F508">
        <v>0.78</v>
      </c>
      <c r="G508" s="3">
        <f t="shared" si="37"/>
        <v>1.3000000000000001E-2</v>
      </c>
      <c r="J508">
        <v>506</v>
      </c>
      <c r="K508" s="2">
        <f t="shared" si="38"/>
        <v>0.31845300925925968</v>
      </c>
      <c r="L508" s="2">
        <f t="shared" si="36"/>
        <v>3.3429398148153155E-3</v>
      </c>
      <c r="M508">
        <v>2.0099999999999998</v>
      </c>
      <c r="N508" s="7">
        <f t="shared" si="39"/>
        <v>289</v>
      </c>
    </row>
    <row r="509" spans="4:14" x14ac:dyDescent="0.3">
      <c r="D509">
        <v>507</v>
      </c>
      <c r="E509" s="2">
        <f t="shared" si="40"/>
        <v>0.31511516203703693</v>
      </c>
      <c r="F509">
        <v>0.44</v>
      </c>
      <c r="G509" s="3">
        <f t="shared" si="37"/>
        <v>7.3333333333333332E-3</v>
      </c>
      <c r="J509">
        <v>507</v>
      </c>
      <c r="K509" s="2">
        <f t="shared" si="38"/>
        <v>0.31847789351851896</v>
      </c>
      <c r="L509" s="2">
        <f t="shared" si="36"/>
        <v>3.3627314814820286E-3</v>
      </c>
      <c r="M509">
        <v>2.15</v>
      </c>
      <c r="N509" s="7">
        <f t="shared" si="39"/>
        <v>291</v>
      </c>
    </row>
    <row r="510" spans="4:14" x14ac:dyDescent="0.3">
      <c r="D510">
        <v>508</v>
      </c>
      <c r="E510" s="2">
        <f t="shared" si="40"/>
        <v>0.31517824074074063</v>
      </c>
      <c r="F510">
        <v>5.45</v>
      </c>
      <c r="G510" s="3">
        <f t="shared" si="37"/>
        <v>9.0833333333333335E-2</v>
      </c>
      <c r="J510">
        <v>508</v>
      </c>
      <c r="K510" s="2">
        <f t="shared" si="38"/>
        <v>0.31851446759259305</v>
      </c>
      <c r="L510" s="2">
        <f t="shared" si="36"/>
        <v>3.3362268518524196E-3</v>
      </c>
      <c r="M510">
        <v>3.16</v>
      </c>
      <c r="N510" s="7">
        <f t="shared" si="39"/>
        <v>288</v>
      </c>
    </row>
    <row r="511" spans="4:14" x14ac:dyDescent="0.3">
      <c r="D511">
        <v>509</v>
      </c>
      <c r="E511" s="2">
        <f t="shared" si="40"/>
        <v>0.31524479166666658</v>
      </c>
      <c r="F511">
        <v>5.75</v>
      </c>
      <c r="G511" s="3">
        <f t="shared" si="37"/>
        <v>9.583333333333334E-2</v>
      </c>
      <c r="J511">
        <v>509</v>
      </c>
      <c r="K511" s="2">
        <f t="shared" si="38"/>
        <v>0.31853912037037085</v>
      </c>
      <c r="L511" s="2">
        <f t="shared" si="36"/>
        <v>3.2943287037042746E-3</v>
      </c>
      <c r="M511">
        <v>2.13</v>
      </c>
      <c r="N511" s="7">
        <f t="shared" si="39"/>
        <v>285</v>
      </c>
    </row>
    <row r="512" spans="4:14" x14ac:dyDescent="0.3">
      <c r="D512">
        <v>510</v>
      </c>
      <c r="E512" s="2">
        <f t="shared" si="40"/>
        <v>0.31525277777777772</v>
      </c>
      <c r="F512">
        <v>0.69</v>
      </c>
      <c r="G512" s="3">
        <f t="shared" si="37"/>
        <v>1.15E-2</v>
      </c>
      <c r="J512">
        <v>510</v>
      </c>
      <c r="K512" s="2">
        <f t="shared" si="38"/>
        <v>0.31856678240740788</v>
      </c>
      <c r="L512" s="2">
        <f t="shared" si="36"/>
        <v>3.3140046296301628E-3</v>
      </c>
      <c r="M512">
        <v>2.39</v>
      </c>
      <c r="N512" s="7">
        <f t="shared" si="39"/>
        <v>286</v>
      </c>
    </row>
    <row r="513" spans="4:14" x14ac:dyDescent="0.3">
      <c r="D513">
        <v>511</v>
      </c>
      <c r="E513" s="2">
        <f t="shared" si="40"/>
        <v>0.31525810185185177</v>
      </c>
      <c r="F513">
        <v>0.46</v>
      </c>
      <c r="G513" s="3">
        <f t="shared" si="37"/>
        <v>7.6666666666666671E-3</v>
      </c>
      <c r="J513">
        <v>511</v>
      </c>
      <c r="K513" s="2">
        <f t="shared" si="38"/>
        <v>0.31859293981481529</v>
      </c>
      <c r="L513" s="2">
        <f t="shared" si="36"/>
        <v>3.3348379629635216E-3</v>
      </c>
      <c r="M513">
        <v>2.2599999999999998</v>
      </c>
      <c r="N513" s="7">
        <f t="shared" si="39"/>
        <v>288</v>
      </c>
    </row>
    <row r="514" spans="4:14" x14ac:dyDescent="0.3">
      <c r="D514">
        <v>512</v>
      </c>
      <c r="E514" s="2">
        <f t="shared" si="40"/>
        <v>0.31526365740740731</v>
      </c>
      <c r="F514">
        <v>0.48</v>
      </c>
      <c r="G514" s="3">
        <f t="shared" si="37"/>
        <v>8.0000000000000002E-3</v>
      </c>
      <c r="J514">
        <v>512</v>
      </c>
      <c r="K514" s="2">
        <f t="shared" si="38"/>
        <v>0.31862175925925973</v>
      </c>
      <c r="L514" s="2">
        <f t="shared" ref="L514:L577" si="41">K514-E514</f>
        <v>3.3581018518524242E-3</v>
      </c>
      <c r="M514">
        <v>2.4900000000000002</v>
      </c>
      <c r="N514" s="7">
        <f t="shared" si="39"/>
        <v>290</v>
      </c>
    </row>
    <row r="515" spans="4:14" x14ac:dyDescent="0.3">
      <c r="D515">
        <v>513</v>
      </c>
      <c r="E515" s="2">
        <f t="shared" si="40"/>
        <v>0.31526932870370361</v>
      </c>
      <c r="F515">
        <v>0.49</v>
      </c>
      <c r="G515" s="3">
        <f t="shared" si="37"/>
        <v>8.1666666666666658E-3</v>
      </c>
      <c r="J515">
        <v>513</v>
      </c>
      <c r="K515" s="2">
        <f t="shared" si="38"/>
        <v>0.31864756944444489</v>
      </c>
      <c r="L515" s="2">
        <f t="shared" si="41"/>
        <v>3.3782407407412784E-3</v>
      </c>
      <c r="M515">
        <v>2.23</v>
      </c>
      <c r="N515" s="7">
        <f t="shared" si="39"/>
        <v>292</v>
      </c>
    </row>
    <row r="516" spans="4:14" x14ac:dyDescent="0.3">
      <c r="D516">
        <v>514</v>
      </c>
      <c r="E516" s="2">
        <f t="shared" si="40"/>
        <v>0.3152752314814814</v>
      </c>
      <c r="F516">
        <v>0.51</v>
      </c>
      <c r="G516" s="3">
        <f t="shared" ref="G516:G579" si="42">F516/60</f>
        <v>8.5000000000000006E-3</v>
      </c>
      <c r="J516">
        <v>514</v>
      </c>
      <c r="K516" s="2">
        <f t="shared" ref="K516:K579" si="43">K515+M516/86400</f>
        <v>0.31867488425925972</v>
      </c>
      <c r="L516" s="2">
        <f t="shared" si="41"/>
        <v>3.399652777778317E-3</v>
      </c>
      <c r="M516">
        <v>2.36</v>
      </c>
      <c r="N516" s="7">
        <f t="shared" ref="N516:N579" si="44">60*MINUTE(L516)+SECOND(L516)</f>
        <v>294</v>
      </c>
    </row>
    <row r="517" spans="4:14" x14ac:dyDescent="0.3">
      <c r="D517">
        <v>515</v>
      </c>
      <c r="E517" s="2">
        <f t="shared" si="40"/>
        <v>0.31528136574074067</v>
      </c>
      <c r="F517">
        <v>0.53</v>
      </c>
      <c r="G517" s="3">
        <f t="shared" si="42"/>
        <v>8.8333333333333337E-3</v>
      </c>
      <c r="J517">
        <v>515</v>
      </c>
      <c r="K517" s="2">
        <f t="shared" si="43"/>
        <v>0.31869791666666714</v>
      </c>
      <c r="L517" s="2">
        <f t="shared" si="41"/>
        <v>3.4165509259264648E-3</v>
      </c>
      <c r="M517">
        <v>1.99</v>
      </c>
      <c r="N517" s="7">
        <f t="shared" si="44"/>
        <v>295</v>
      </c>
    </row>
    <row r="518" spans="4:14" x14ac:dyDescent="0.3">
      <c r="D518">
        <v>516</v>
      </c>
      <c r="E518" s="2">
        <f t="shared" si="40"/>
        <v>0.31528634259259253</v>
      </c>
      <c r="F518">
        <v>0.43</v>
      </c>
      <c r="G518" s="3">
        <f t="shared" si="42"/>
        <v>7.1666666666666667E-3</v>
      </c>
      <c r="J518">
        <v>516</v>
      </c>
      <c r="K518" s="2">
        <f t="shared" si="43"/>
        <v>0.31872071759259307</v>
      </c>
      <c r="L518" s="2">
        <f t="shared" si="41"/>
        <v>3.4343750000005446E-3</v>
      </c>
      <c r="M518">
        <v>1.97</v>
      </c>
      <c r="N518" s="7">
        <f t="shared" si="44"/>
        <v>297</v>
      </c>
    </row>
    <row r="519" spans="4:14" x14ac:dyDescent="0.3">
      <c r="D519">
        <v>517</v>
      </c>
      <c r="E519" s="2">
        <f t="shared" si="40"/>
        <v>0.31533020833333325</v>
      </c>
      <c r="F519">
        <v>3.79</v>
      </c>
      <c r="G519" s="3">
        <f t="shared" si="42"/>
        <v>6.3166666666666663E-2</v>
      </c>
      <c r="J519">
        <v>517</v>
      </c>
      <c r="K519" s="2">
        <f t="shared" si="43"/>
        <v>0.31874872685185235</v>
      </c>
      <c r="L519" s="2">
        <f t="shared" si="41"/>
        <v>3.418518518519098E-3</v>
      </c>
      <c r="M519">
        <v>2.42</v>
      </c>
      <c r="N519" s="7">
        <f t="shared" si="44"/>
        <v>295</v>
      </c>
    </row>
    <row r="520" spans="4:14" x14ac:dyDescent="0.3">
      <c r="D520">
        <v>518</v>
      </c>
      <c r="E520" s="2">
        <f t="shared" si="40"/>
        <v>0.31533645833333324</v>
      </c>
      <c r="F520">
        <v>0.54</v>
      </c>
      <c r="G520" s="3">
        <f t="shared" si="42"/>
        <v>9.0000000000000011E-3</v>
      </c>
      <c r="J520">
        <v>518</v>
      </c>
      <c r="K520" s="2">
        <f t="shared" si="43"/>
        <v>0.31877141203703752</v>
      </c>
      <c r="L520" s="2">
        <f t="shared" si="41"/>
        <v>3.4349537037042799E-3</v>
      </c>
      <c r="M520">
        <v>1.96</v>
      </c>
      <c r="N520" s="7">
        <f t="shared" si="44"/>
        <v>297</v>
      </c>
    </row>
    <row r="521" spans="4:14" x14ac:dyDescent="0.3">
      <c r="D521">
        <v>519</v>
      </c>
      <c r="E521" s="2">
        <f t="shared" si="40"/>
        <v>0.31537627314814803</v>
      </c>
      <c r="F521">
        <v>3.44</v>
      </c>
      <c r="G521" s="3">
        <f t="shared" si="42"/>
        <v>5.7333333333333333E-2</v>
      </c>
      <c r="J521">
        <v>519</v>
      </c>
      <c r="K521" s="2">
        <f t="shared" si="43"/>
        <v>0.31879687500000048</v>
      </c>
      <c r="L521" s="2">
        <f t="shared" si="41"/>
        <v>3.420601851852445E-3</v>
      </c>
      <c r="M521">
        <v>2.2000000000000002</v>
      </c>
      <c r="N521" s="7">
        <f t="shared" si="44"/>
        <v>296</v>
      </c>
    </row>
    <row r="522" spans="4:14" x14ac:dyDescent="0.3">
      <c r="D522">
        <v>520</v>
      </c>
      <c r="E522" s="2">
        <f t="shared" si="40"/>
        <v>0.31541898148148134</v>
      </c>
      <c r="F522">
        <v>3.69</v>
      </c>
      <c r="G522" s="3">
        <f t="shared" si="42"/>
        <v>6.1499999999999999E-2</v>
      </c>
      <c r="J522">
        <v>520</v>
      </c>
      <c r="K522" s="2">
        <f t="shared" si="43"/>
        <v>0.31882743055555601</v>
      </c>
      <c r="L522" s="2">
        <f t="shared" si="41"/>
        <v>3.4084490740746709E-3</v>
      </c>
      <c r="M522">
        <v>2.64</v>
      </c>
      <c r="N522" s="7">
        <f t="shared" si="44"/>
        <v>294</v>
      </c>
    </row>
    <row r="523" spans="4:14" x14ac:dyDescent="0.3">
      <c r="D523">
        <v>521</v>
      </c>
      <c r="E523" s="2">
        <f t="shared" si="40"/>
        <v>0.31544687499999985</v>
      </c>
      <c r="F523">
        <v>2.41</v>
      </c>
      <c r="G523" s="3">
        <f t="shared" si="42"/>
        <v>4.016666666666667E-2</v>
      </c>
      <c r="J523">
        <v>521</v>
      </c>
      <c r="K523" s="2">
        <f t="shared" si="43"/>
        <v>0.31886550925925972</v>
      </c>
      <c r="L523" s="2">
        <f t="shared" si="41"/>
        <v>3.4186342592598673E-3</v>
      </c>
      <c r="M523">
        <v>3.29</v>
      </c>
      <c r="N523" s="7">
        <f t="shared" si="44"/>
        <v>295</v>
      </c>
    </row>
    <row r="524" spans="4:14" x14ac:dyDescent="0.3">
      <c r="D524">
        <v>522</v>
      </c>
      <c r="E524" s="2">
        <f t="shared" si="40"/>
        <v>0.31548402777777762</v>
      </c>
      <c r="F524">
        <v>3.21</v>
      </c>
      <c r="G524" s="3">
        <f t="shared" si="42"/>
        <v>5.3499999999999999E-2</v>
      </c>
      <c r="J524">
        <v>522</v>
      </c>
      <c r="K524" s="2">
        <f t="shared" si="43"/>
        <v>0.31888726851851895</v>
      </c>
      <c r="L524" s="2">
        <f t="shared" si="41"/>
        <v>3.4032407407413312E-3</v>
      </c>
      <c r="M524">
        <v>1.88</v>
      </c>
      <c r="N524" s="7">
        <f t="shared" si="44"/>
        <v>294</v>
      </c>
    </row>
    <row r="525" spans="4:14" x14ac:dyDescent="0.3">
      <c r="D525">
        <v>523</v>
      </c>
      <c r="E525" s="2">
        <f t="shared" si="40"/>
        <v>0.31549374999999985</v>
      </c>
      <c r="F525">
        <v>0.84</v>
      </c>
      <c r="G525" s="3">
        <f t="shared" si="42"/>
        <v>1.4E-2</v>
      </c>
      <c r="J525">
        <v>523</v>
      </c>
      <c r="K525" s="2">
        <f t="shared" si="43"/>
        <v>0.31889918981481524</v>
      </c>
      <c r="L525" s="2">
        <f t="shared" si="41"/>
        <v>3.4054398148153919E-3</v>
      </c>
      <c r="M525">
        <v>1.03</v>
      </c>
      <c r="N525" s="7">
        <f t="shared" si="44"/>
        <v>294</v>
      </c>
    </row>
    <row r="526" spans="4:14" x14ac:dyDescent="0.3">
      <c r="D526">
        <v>524</v>
      </c>
      <c r="E526" s="2">
        <f t="shared" si="40"/>
        <v>0.31553321759259245</v>
      </c>
      <c r="F526">
        <v>3.41</v>
      </c>
      <c r="G526" s="3">
        <f t="shared" si="42"/>
        <v>5.6833333333333333E-2</v>
      </c>
      <c r="J526">
        <v>524</v>
      </c>
      <c r="K526" s="2">
        <f t="shared" si="43"/>
        <v>0.31891655092592636</v>
      </c>
      <c r="L526" s="2">
        <f t="shared" si="41"/>
        <v>3.3833333333339044E-3</v>
      </c>
      <c r="M526">
        <v>1.5</v>
      </c>
      <c r="N526" s="7">
        <f t="shared" si="44"/>
        <v>292</v>
      </c>
    </row>
    <row r="527" spans="4:14" x14ac:dyDescent="0.3">
      <c r="D527">
        <v>525</v>
      </c>
      <c r="E527" s="2">
        <f t="shared" si="40"/>
        <v>0.3155497685185184</v>
      </c>
      <c r="F527">
        <v>1.43</v>
      </c>
      <c r="G527" s="3">
        <f t="shared" si="42"/>
        <v>2.3833333333333331E-2</v>
      </c>
      <c r="J527">
        <v>525</v>
      </c>
      <c r="K527" s="2">
        <f t="shared" si="43"/>
        <v>0.31893182870370412</v>
      </c>
      <c r="L527" s="2">
        <f t="shared" si="41"/>
        <v>3.3820601851857202E-3</v>
      </c>
      <c r="M527">
        <v>1.32</v>
      </c>
      <c r="N527" s="7">
        <f t="shared" si="44"/>
        <v>292</v>
      </c>
    </row>
    <row r="528" spans="4:14" x14ac:dyDescent="0.3">
      <c r="D528">
        <v>526</v>
      </c>
      <c r="E528" s="2">
        <f t="shared" si="40"/>
        <v>0.31557916666666658</v>
      </c>
      <c r="F528">
        <v>2.54</v>
      </c>
      <c r="G528" s="3">
        <f t="shared" si="42"/>
        <v>4.2333333333333334E-2</v>
      </c>
      <c r="J528">
        <v>526</v>
      </c>
      <c r="K528" s="2">
        <f t="shared" si="43"/>
        <v>0.31894733796296337</v>
      </c>
      <c r="L528" s="2">
        <f t="shared" si="41"/>
        <v>3.3681712962967958E-3</v>
      </c>
      <c r="M528">
        <v>1.34</v>
      </c>
      <c r="N528" s="7">
        <f t="shared" si="44"/>
        <v>291</v>
      </c>
    </row>
    <row r="529" spans="4:14" x14ac:dyDescent="0.3">
      <c r="D529">
        <v>527</v>
      </c>
      <c r="E529" s="2">
        <f t="shared" si="40"/>
        <v>0.31559513888888879</v>
      </c>
      <c r="F529">
        <v>1.38</v>
      </c>
      <c r="G529" s="3">
        <f t="shared" si="42"/>
        <v>2.3E-2</v>
      </c>
      <c r="J529">
        <v>527</v>
      </c>
      <c r="K529" s="2">
        <f t="shared" si="43"/>
        <v>0.31898310185185225</v>
      </c>
      <c r="L529" s="2">
        <f t="shared" si="41"/>
        <v>3.3879629629634533E-3</v>
      </c>
      <c r="M529">
        <v>3.09</v>
      </c>
      <c r="N529" s="7">
        <f t="shared" si="44"/>
        <v>293</v>
      </c>
    </row>
    <row r="530" spans="4:14" x14ac:dyDescent="0.3">
      <c r="D530">
        <v>528</v>
      </c>
      <c r="E530" s="2">
        <f t="shared" si="40"/>
        <v>0.31560393518518509</v>
      </c>
      <c r="F530">
        <v>0.76</v>
      </c>
      <c r="G530" s="3">
        <f t="shared" si="42"/>
        <v>1.2666666666666666E-2</v>
      </c>
      <c r="J530">
        <v>528</v>
      </c>
      <c r="K530" s="2">
        <f t="shared" si="43"/>
        <v>0.3190127314814819</v>
      </c>
      <c r="L530" s="2">
        <f t="shared" si="41"/>
        <v>3.4087962962968121E-3</v>
      </c>
      <c r="M530">
        <v>2.56</v>
      </c>
      <c r="N530" s="7">
        <f t="shared" si="44"/>
        <v>295</v>
      </c>
    </row>
    <row r="531" spans="4:14" x14ac:dyDescent="0.3">
      <c r="D531">
        <v>529</v>
      </c>
      <c r="E531" s="2">
        <f t="shared" si="40"/>
        <v>0.31560891203703695</v>
      </c>
      <c r="F531">
        <v>0.43</v>
      </c>
      <c r="G531" s="3">
        <f t="shared" si="42"/>
        <v>7.1666666666666667E-3</v>
      </c>
      <c r="J531">
        <v>529</v>
      </c>
      <c r="K531" s="2">
        <f t="shared" si="43"/>
        <v>0.3190275462962967</v>
      </c>
      <c r="L531" s="2">
        <f t="shared" si="41"/>
        <v>3.4186342592597563E-3</v>
      </c>
      <c r="M531">
        <v>1.28</v>
      </c>
      <c r="N531" s="7">
        <f t="shared" si="44"/>
        <v>295</v>
      </c>
    </row>
    <row r="532" spans="4:14" x14ac:dyDescent="0.3">
      <c r="D532">
        <v>530</v>
      </c>
      <c r="E532" s="2">
        <f t="shared" si="40"/>
        <v>0.31562256944444433</v>
      </c>
      <c r="F532">
        <v>1.18</v>
      </c>
      <c r="G532" s="3">
        <f t="shared" si="42"/>
        <v>1.9666666666666666E-2</v>
      </c>
      <c r="J532">
        <v>530</v>
      </c>
      <c r="K532" s="2">
        <f t="shared" si="43"/>
        <v>0.31907164351851891</v>
      </c>
      <c r="L532" s="2">
        <f t="shared" si="41"/>
        <v>3.4490740740745762E-3</v>
      </c>
      <c r="M532">
        <v>3.81</v>
      </c>
      <c r="N532" s="7">
        <f t="shared" si="44"/>
        <v>298</v>
      </c>
    </row>
    <row r="533" spans="4:14" x14ac:dyDescent="0.3">
      <c r="D533">
        <v>531</v>
      </c>
      <c r="E533" s="2">
        <f t="shared" si="40"/>
        <v>0.31566562499999989</v>
      </c>
      <c r="F533">
        <v>3.72</v>
      </c>
      <c r="G533" s="3">
        <f t="shared" si="42"/>
        <v>6.2000000000000006E-2</v>
      </c>
      <c r="J533">
        <v>531</v>
      </c>
      <c r="K533" s="2">
        <f t="shared" si="43"/>
        <v>0.31909398148148188</v>
      </c>
      <c r="L533" s="2">
        <f t="shared" si="41"/>
        <v>3.4283564814819867E-3</v>
      </c>
      <c r="M533">
        <v>1.93</v>
      </c>
      <c r="N533" s="7">
        <f t="shared" si="44"/>
        <v>296</v>
      </c>
    </row>
    <row r="534" spans="4:14" x14ac:dyDescent="0.3">
      <c r="D534">
        <v>532</v>
      </c>
      <c r="E534" s="2">
        <f t="shared" si="40"/>
        <v>0.31568622685185177</v>
      </c>
      <c r="F534">
        <v>1.78</v>
      </c>
      <c r="G534" s="3">
        <f t="shared" si="42"/>
        <v>2.9666666666666668E-2</v>
      </c>
      <c r="J534">
        <v>532</v>
      </c>
      <c r="K534" s="2">
        <f t="shared" si="43"/>
        <v>0.31912048611111149</v>
      </c>
      <c r="L534" s="2">
        <f t="shared" si="41"/>
        <v>3.4342592592597199E-3</v>
      </c>
      <c r="M534">
        <v>2.29</v>
      </c>
      <c r="N534" s="7">
        <f t="shared" si="44"/>
        <v>297</v>
      </c>
    </row>
    <row r="535" spans="4:14" x14ac:dyDescent="0.3">
      <c r="D535">
        <v>533</v>
      </c>
      <c r="E535" s="2">
        <f t="shared" si="40"/>
        <v>0.31569155092592582</v>
      </c>
      <c r="F535">
        <v>0.46</v>
      </c>
      <c r="G535" s="3">
        <f t="shared" si="42"/>
        <v>7.6666666666666671E-3</v>
      </c>
      <c r="J535">
        <v>533</v>
      </c>
      <c r="K535" s="2">
        <f t="shared" si="43"/>
        <v>0.3191409722222226</v>
      </c>
      <c r="L535" s="2">
        <f t="shared" si="41"/>
        <v>3.449421296296773E-3</v>
      </c>
      <c r="M535">
        <v>1.77</v>
      </c>
      <c r="N535" s="7">
        <f t="shared" si="44"/>
        <v>298</v>
      </c>
    </row>
    <row r="536" spans="4:14" x14ac:dyDescent="0.3">
      <c r="D536">
        <v>534</v>
      </c>
      <c r="E536" s="2">
        <f t="shared" si="40"/>
        <v>0.31570474537037024</v>
      </c>
      <c r="F536">
        <v>1.1399999999999999</v>
      </c>
      <c r="G536" s="3">
        <f t="shared" si="42"/>
        <v>1.9E-2</v>
      </c>
      <c r="J536">
        <v>534</v>
      </c>
      <c r="K536" s="2">
        <f t="shared" si="43"/>
        <v>0.31916493055555595</v>
      </c>
      <c r="L536" s="2">
        <f t="shared" si="41"/>
        <v>3.4601851851857046E-3</v>
      </c>
      <c r="M536">
        <v>2.0699999999999998</v>
      </c>
      <c r="N536" s="7">
        <f t="shared" si="44"/>
        <v>299</v>
      </c>
    </row>
    <row r="537" spans="4:14" x14ac:dyDescent="0.3">
      <c r="D537">
        <v>535</v>
      </c>
      <c r="E537" s="2">
        <f t="shared" si="40"/>
        <v>0.31580636574074061</v>
      </c>
      <c r="F537">
        <v>8.7799999999999994</v>
      </c>
      <c r="G537" s="3">
        <f t="shared" si="42"/>
        <v>0.14633333333333332</v>
      </c>
      <c r="J537">
        <v>535</v>
      </c>
      <c r="K537" s="2">
        <f t="shared" si="43"/>
        <v>0.31919166666666704</v>
      </c>
      <c r="L537" s="2">
        <f t="shared" si="41"/>
        <v>3.3853009259264266E-3</v>
      </c>
      <c r="M537">
        <v>2.31</v>
      </c>
      <c r="N537" s="7">
        <f t="shared" si="44"/>
        <v>292</v>
      </c>
    </row>
    <row r="538" spans="4:14" x14ac:dyDescent="0.3">
      <c r="D538">
        <v>536</v>
      </c>
      <c r="E538" s="2">
        <f t="shared" si="40"/>
        <v>0.31581192129629615</v>
      </c>
      <c r="F538">
        <v>0.48</v>
      </c>
      <c r="G538" s="3">
        <f t="shared" si="42"/>
        <v>8.0000000000000002E-3</v>
      </c>
      <c r="J538">
        <v>536</v>
      </c>
      <c r="K538" s="2">
        <f t="shared" si="43"/>
        <v>0.31921932870370406</v>
      </c>
      <c r="L538" s="2">
        <f t="shared" si="41"/>
        <v>3.4074074074079141E-3</v>
      </c>
      <c r="M538">
        <v>2.39</v>
      </c>
      <c r="N538" s="7">
        <f t="shared" si="44"/>
        <v>294</v>
      </c>
    </row>
    <row r="539" spans="4:14" x14ac:dyDescent="0.3">
      <c r="D539">
        <v>537</v>
      </c>
      <c r="E539" s="2">
        <f t="shared" si="40"/>
        <v>0.31582395833333321</v>
      </c>
      <c r="F539">
        <v>1.04</v>
      </c>
      <c r="G539" s="3">
        <f t="shared" si="42"/>
        <v>1.7333333333333333E-2</v>
      </c>
      <c r="J539">
        <v>537</v>
      </c>
      <c r="K539" s="2">
        <f t="shared" si="43"/>
        <v>0.31924016203703742</v>
      </c>
      <c r="L539" s="2">
        <f t="shared" si="41"/>
        <v>3.4162037037042126E-3</v>
      </c>
      <c r="M539">
        <v>1.8</v>
      </c>
      <c r="N539" s="7">
        <f t="shared" si="44"/>
        <v>295</v>
      </c>
    </row>
    <row r="540" spans="4:14" x14ac:dyDescent="0.3">
      <c r="D540">
        <v>538</v>
      </c>
      <c r="E540" s="2">
        <f t="shared" si="40"/>
        <v>0.31594618055555546</v>
      </c>
      <c r="F540">
        <v>10.56</v>
      </c>
      <c r="G540" s="3">
        <f t="shared" si="42"/>
        <v>0.17600000000000002</v>
      </c>
      <c r="J540">
        <v>538</v>
      </c>
      <c r="K540" s="2">
        <f t="shared" si="43"/>
        <v>0.31929733796296333</v>
      </c>
      <c r="L540" s="2">
        <f t="shared" si="41"/>
        <v>3.3511574074078787E-3</v>
      </c>
      <c r="M540">
        <v>4.9400000000000004</v>
      </c>
      <c r="N540" s="7">
        <f t="shared" si="44"/>
        <v>290</v>
      </c>
    </row>
    <row r="541" spans="4:14" x14ac:dyDescent="0.3">
      <c r="D541">
        <v>539</v>
      </c>
      <c r="E541" s="2">
        <f t="shared" si="40"/>
        <v>0.31595300925925918</v>
      </c>
      <c r="F541">
        <v>0.59</v>
      </c>
      <c r="G541" s="3">
        <f t="shared" si="42"/>
        <v>9.8333333333333328E-3</v>
      </c>
      <c r="J541">
        <v>539</v>
      </c>
      <c r="K541" s="2">
        <f t="shared" si="43"/>
        <v>0.31932268518518558</v>
      </c>
      <c r="L541" s="2">
        <f t="shared" si="41"/>
        <v>3.3696759259264075E-3</v>
      </c>
      <c r="M541">
        <v>2.19</v>
      </c>
      <c r="N541" s="7">
        <f t="shared" si="44"/>
        <v>291</v>
      </c>
    </row>
    <row r="542" spans="4:14" x14ac:dyDescent="0.3">
      <c r="D542">
        <v>540</v>
      </c>
      <c r="E542" s="2">
        <f t="shared" si="40"/>
        <v>0.31595868055555548</v>
      </c>
      <c r="F542">
        <v>0.49</v>
      </c>
      <c r="G542" s="3">
        <f t="shared" si="42"/>
        <v>8.1666666666666658E-3</v>
      </c>
      <c r="J542">
        <v>540</v>
      </c>
      <c r="K542" s="2">
        <f t="shared" si="43"/>
        <v>0.31934456018518559</v>
      </c>
      <c r="L542" s="2">
        <f t="shared" si="41"/>
        <v>3.3858796296301064E-3</v>
      </c>
      <c r="M542">
        <v>1.89</v>
      </c>
      <c r="N542" s="7">
        <f t="shared" si="44"/>
        <v>293</v>
      </c>
    </row>
    <row r="543" spans="4:14" x14ac:dyDescent="0.3">
      <c r="D543">
        <v>541</v>
      </c>
      <c r="E543" s="2">
        <f t="shared" si="40"/>
        <v>0.3159732638888888</v>
      </c>
      <c r="F543">
        <v>1.26</v>
      </c>
      <c r="G543" s="3">
        <f t="shared" si="42"/>
        <v>2.1000000000000001E-2</v>
      </c>
      <c r="J543">
        <v>541</v>
      </c>
      <c r="K543" s="2">
        <f t="shared" si="43"/>
        <v>0.31939733796296338</v>
      </c>
      <c r="L543" s="2">
        <f t="shared" si="41"/>
        <v>3.424074074074579E-3</v>
      </c>
      <c r="M543">
        <v>4.5599999999999996</v>
      </c>
      <c r="N543" s="7">
        <f t="shared" si="44"/>
        <v>296</v>
      </c>
    </row>
    <row r="544" spans="4:14" x14ac:dyDescent="0.3">
      <c r="D544">
        <v>542</v>
      </c>
      <c r="E544" s="2">
        <f t="shared" si="40"/>
        <v>0.3159806712962962</v>
      </c>
      <c r="F544">
        <v>0.64</v>
      </c>
      <c r="G544" s="3">
        <f t="shared" si="42"/>
        <v>1.0666666666666666E-2</v>
      </c>
      <c r="J544" s="14">
        <v>542</v>
      </c>
      <c r="K544" s="15">
        <f>K543+M544/86400</f>
        <v>0.31941539351851894</v>
      </c>
      <c r="L544" s="15">
        <f t="shared" si="41"/>
        <v>3.4347222222227414E-3</v>
      </c>
      <c r="M544" s="14">
        <v>1.56</v>
      </c>
      <c r="N544" s="16">
        <f t="shared" si="44"/>
        <v>297</v>
      </c>
    </row>
    <row r="545" spans="4:15" x14ac:dyDescent="0.3">
      <c r="D545">
        <v>543</v>
      </c>
      <c r="E545" s="2">
        <f t="shared" si="40"/>
        <v>0.31599155092592585</v>
      </c>
      <c r="F545">
        <v>0.94</v>
      </c>
      <c r="G545" s="3">
        <f t="shared" si="42"/>
        <v>1.5666666666666666E-2</v>
      </c>
      <c r="J545" s="6">
        <v>543</v>
      </c>
      <c r="K545" s="4">
        <v>0.31915509259259262</v>
      </c>
      <c r="L545" s="4">
        <f t="shared" si="41"/>
        <v>3.1635416666667693E-3</v>
      </c>
      <c r="M545" s="17">
        <v>21.08</v>
      </c>
      <c r="N545" s="9">
        <f t="shared" si="44"/>
        <v>273</v>
      </c>
    </row>
    <row r="546" spans="4:15" x14ac:dyDescent="0.3">
      <c r="D546">
        <v>544</v>
      </c>
      <c r="E546" s="2">
        <f t="shared" ref="E546:E609" si="45">E545+F546/86400</f>
        <v>0.31599664351851842</v>
      </c>
      <c r="F546">
        <v>0.44</v>
      </c>
      <c r="G546" s="10">
        <f t="shared" si="42"/>
        <v>7.3333333333333332E-3</v>
      </c>
      <c r="J546" s="11">
        <v>544</v>
      </c>
      <c r="K546" s="12">
        <f>K545+M546/86400</f>
        <v>0.31916203703703705</v>
      </c>
      <c r="L546" s="12">
        <f t="shared" si="41"/>
        <v>3.1653935185186333E-3</v>
      </c>
      <c r="M546" s="8">
        <v>0.6</v>
      </c>
      <c r="N546" s="13">
        <f t="shared" si="44"/>
        <v>273</v>
      </c>
      <c r="O546" s="11"/>
    </row>
    <row r="547" spans="4:15" x14ac:dyDescent="0.3">
      <c r="D547">
        <v>545</v>
      </c>
      <c r="E547" s="2">
        <f t="shared" si="45"/>
        <v>0.31600196759259247</v>
      </c>
      <c r="F547">
        <v>0.46</v>
      </c>
      <c r="G547" s="3">
        <f t="shared" si="42"/>
        <v>7.6666666666666671E-3</v>
      </c>
      <c r="J547">
        <v>545</v>
      </c>
      <c r="K547" s="2">
        <f>K546+M547/86400</f>
        <v>0.31916898148148148</v>
      </c>
      <c r="L547" s="2">
        <f t="shared" si="41"/>
        <v>3.1670138888890143E-3</v>
      </c>
      <c r="M547" s="8">
        <v>0.6</v>
      </c>
      <c r="N547" s="7">
        <f t="shared" si="44"/>
        <v>274</v>
      </c>
    </row>
    <row r="548" spans="4:15" x14ac:dyDescent="0.3">
      <c r="D548">
        <v>546</v>
      </c>
      <c r="E548" s="2">
        <f t="shared" si="45"/>
        <v>0.31605046296296285</v>
      </c>
      <c r="F548">
        <v>4.1900000000000004</v>
      </c>
      <c r="G548" s="3">
        <f t="shared" si="42"/>
        <v>6.9833333333333344E-2</v>
      </c>
      <c r="J548">
        <v>546</v>
      </c>
      <c r="K548" s="2">
        <f t="shared" si="43"/>
        <v>0.3191747685185185</v>
      </c>
      <c r="L548" s="2">
        <f t="shared" si="41"/>
        <v>3.1243055555556509E-3</v>
      </c>
      <c r="M548" s="8">
        <v>0.5</v>
      </c>
      <c r="N548" s="7">
        <f t="shared" si="44"/>
        <v>270</v>
      </c>
    </row>
    <row r="549" spans="4:15" x14ac:dyDescent="0.3">
      <c r="D549">
        <v>547</v>
      </c>
      <c r="E549" s="2">
        <f t="shared" si="45"/>
        <v>0.31605601851851839</v>
      </c>
      <c r="F549">
        <v>0.48</v>
      </c>
      <c r="G549" s="3">
        <f t="shared" si="42"/>
        <v>8.0000000000000002E-3</v>
      </c>
      <c r="J549">
        <v>547</v>
      </c>
      <c r="K549" s="2">
        <f t="shared" si="43"/>
        <v>0.31918576388888886</v>
      </c>
      <c r="L549" s="2">
        <f t="shared" si="41"/>
        <v>3.1297453703704736E-3</v>
      </c>
      <c r="M549" s="8">
        <v>0.95</v>
      </c>
      <c r="N549" s="7">
        <f t="shared" si="44"/>
        <v>270</v>
      </c>
    </row>
    <row r="550" spans="4:15" x14ac:dyDescent="0.3">
      <c r="D550">
        <v>548</v>
      </c>
      <c r="E550" s="2">
        <f t="shared" si="45"/>
        <v>0.31606516203703688</v>
      </c>
      <c r="F550">
        <v>0.79</v>
      </c>
      <c r="G550" s="3">
        <f t="shared" si="42"/>
        <v>1.3166666666666667E-2</v>
      </c>
      <c r="J550">
        <v>548</v>
      </c>
      <c r="K550" s="2">
        <f t="shared" si="43"/>
        <v>0.31920081018518515</v>
      </c>
      <c r="L550" s="2">
        <f t="shared" si="41"/>
        <v>3.1356481481482623E-3</v>
      </c>
      <c r="M550" s="8">
        <v>1.3</v>
      </c>
      <c r="N550" s="7">
        <f t="shared" si="44"/>
        <v>271</v>
      </c>
    </row>
    <row r="551" spans="4:15" x14ac:dyDescent="0.3">
      <c r="D551">
        <v>549</v>
      </c>
      <c r="E551" s="2">
        <f t="shared" si="45"/>
        <v>0.31607858796296279</v>
      </c>
      <c r="F551">
        <v>1.1599999999999999</v>
      </c>
      <c r="G551" s="3">
        <f t="shared" si="42"/>
        <v>1.9333333333333331E-2</v>
      </c>
      <c r="J551">
        <v>549</v>
      </c>
      <c r="K551" s="2">
        <f t="shared" si="43"/>
        <v>0.3192466435185185</v>
      </c>
      <c r="L551" s="2">
        <f t="shared" si="41"/>
        <v>3.1680555555557155E-3</v>
      </c>
      <c r="M551" s="8">
        <v>3.96</v>
      </c>
      <c r="N551" s="7">
        <f t="shared" si="44"/>
        <v>274</v>
      </c>
    </row>
    <row r="552" spans="4:15" x14ac:dyDescent="0.3">
      <c r="D552">
        <v>550</v>
      </c>
      <c r="E552" s="2">
        <f t="shared" si="45"/>
        <v>0.31609583333333313</v>
      </c>
      <c r="F552">
        <v>1.49</v>
      </c>
      <c r="G552" s="3">
        <f t="shared" si="42"/>
        <v>2.4833333333333332E-2</v>
      </c>
      <c r="J552">
        <v>550</v>
      </c>
      <c r="K552" s="2">
        <f t="shared" si="43"/>
        <v>0.31927060185185185</v>
      </c>
      <c r="L552" s="2">
        <f t="shared" si="41"/>
        <v>3.1747685185187224E-3</v>
      </c>
      <c r="M552" s="8">
        <v>2.0699999999999998</v>
      </c>
      <c r="N552" s="7">
        <f t="shared" si="44"/>
        <v>274</v>
      </c>
    </row>
    <row r="553" spans="4:15" x14ac:dyDescent="0.3">
      <c r="D553">
        <v>551</v>
      </c>
      <c r="E553" s="2">
        <f t="shared" si="45"/>
        <v>0.31610613425925904</v>
      </c>
      <c r="F553">
        <v>0.89</v>
      </c>
      <c r="G553" s="3">
        <f t="shared" si="42"/>
        <v>1.4833333333333334E-2</v>
      </c>
      <c r="J553">
        <v>551</v>
      </c>
      <c r="K553" s="2">
        <f t="shared" si="43"/>
        <v>0.31929606481481482</v>
      </c>
      <c r="L553" s="2">
        <f t="shared" si="41"/>
        <v>3.1899305555557755E-3</v>
      </c>
      <c r="M553" s="8">
        <v>2.2000000000000002</v>
      </c>
      <c r="N553" s="7">
        <f t="shared" si="44"/>
        <v>276</v>
      </c>
    </row>
    <row r="554" spans="4:15" x14ac:dyDescent="0.3">
      <c r="D554">
        <v>552</v>
      </c>
      <c r="E554" s="2">
        <f t="shared" si="45"/>
        <v>0.31618773148148127</v>
      </c>
      <c r="F554">
        <v>7.05</v>
      </c>
      <c r="G554" s="3">
        <f t="shared" si="42"/>
        <v>0.11749999999999999</v>
      </c>
      <c r="J554">
        <v>552</v>
      </c>
      <c r="K554" s="2">
        <f t="shared" si="43"/>
        <v>0.31931782407407405</v>
      </c>
      <c r="L554" s="2">
        <f t="shared" si="41"/>
        <v>3.1300925925927814E-3</v>
      </c>
      <c r="M554" s="8">
        <v>1.88</v>
      </c>
      <c r="N554" s="7">
        <f t="shared" si="44"/>
        <v>270</v>
      </c>
    </row>
    <row r="555" spans="4:15" x14ac:dyDescent="0.3">
      <c r="D555">
        <v>553</v>
      </c>
      <c r="E555" s="2">
        <f t="shared" si="45"/>
        <v>0.31620173611111091</v>
      </c>
      <c r="F555">
        <v>1.21</v>
      </c>
      <c r="G555" s="3">
        <f t="shared" si="42"/>
        <v>2.0166666666666666E-2</v>
      </c>
      <c r="J555">
        <v>553</v>
      </c>
      <c r="K555" s="2">
        <f t="shared" si="43"/>
        <v>0.31933946759259257</v>
      </c>
      <c r="L555" s="2">
        <f t="shared" si="41"/>
        <v>3.1377314814816648E-3</v>
      </c>
      <c r="M555" s="8">
        <v>1.87</v>
      </c>
      <c r="N555" s="7">
        <f t="shared" si="44"/>
        <v>271</v>
      </c>
    </row>
    <row r="556" spans="4:15" x14ac:dyDescent="0.3">
      <c r="D556">
        <v>554</v>
      </c>
      <c r="E556" s="2">
        <f t="shared" si="45"/>
        <v>0.31623576388888869</v>
      </c>
      <c r="F556">
        <v>2.94</v>
      </c>
      <c r="G556" s="3">
        <f t="shared" si="42"/>
        <v>4.9000000000000002E-2</v>
      </c>
      <c r="J556">
        <v>554</v>
      </c>
      <c r="K556" s="2">
        <f t="shared" si="43"/>
        <v>0.31936099537037033</v>
      </c>
      <c r="L556" s="2">
        <f t="shared" si="41"/>
        <v>3.1252314814816384E-3</v>
      </c>
      <c r="M556" s="8">
        <v>1.86</v>
      </c>
      <c r="N556" s="7">
        <f t="shared" si="44"/>
        <v>270</v>
      </c>
    </row>
    <row r="557" spans="4:15" x14ac:dyDescent="0.3">
      <c r="D557">
        <v>555</v>
      </c>
      <c r="E557" s="2">
        <f t="shared" si="45"/>
        <v>0.31625844907407386</v>
      </c>
      <c r="F557">
        <v>1.96</v>
      </c>
      <c r="G557" s="3">
        <f t="shared" si="42"/>
        <v>3.2666666666666663E-2</v>
      </c>
      <c r="J557">
        <v>555</v>
      </c>
      <c r="K557" s="2">
        <f t="shared" si="43"/>
        <v>0.31938819444444438</v>
      </c>
      <c r="L557" s="2">
        <f t="shared" si="41"/>
        <v>3.1297453703705291E-3</v>
      </c>
      <c r="M557" s="8">
        <v>2.35</v>
      </c>
      <c r="N557" s="7">
        <f t="shared" si="44"/>
        <v>270</v>
      </c>
    </row>
    <row r="558" spans="4:15" x14ac:dyDescent="0.3">
      <c r="D558">
        <v>556</v>
      </c>
      <c r="E558" s="2">
        <f t="shared" si="45"/>
        <v>0.31627499999999981</v>
      </c>
      <c r="F558">
        <v>1.43</v>
      </c>
      <c r="G558" s="3">
        <f t="shared" si="42"/>
        <v>2.3833333333333331E-2</v>
      </c>
      <c r="J558">
        <v>556</v>
      </c>
      <c r="K558" s="2">
        <f t="shared" si="43"/>
        <v>0.31940972222222214</v>
      </c>
      <c r="L558" s="2">
        <f t="shared" si="41"/>
        <v>3.1347222222223303E-3</v>
      </c>
      <c r="M558" s="8">
        <v>1.86</v>
      </c>
      <c r="N558" s="7">
        <f t="shared" si="44"/>
        <v>271</v>
      </c>
    </row>
    <row r="559" spans="4:15" x14ac:dyDescent="0.3">
      <c r="D559">
        <v>557</v>
      </c>
      <c r="E559" s="2">
        <f t="shared" si="45"/>
        <v>0.31628935185185164</v>
      </c>
      <c r="F559">
        <v>1.24</v>
      </c>
      <c r="G559" s="3">
        <f t="shared" si="42"/>
        <v>2.0666666666666667E-2</v>
      </c>
      <c r="J559">
        <v>557</v>
      </c>
      <c r="K559" s="2">
        <f t="shared" si="43"/>
        <v>0.31943703703703696</v>
      </c>
      <c r="L559" s="2">
        <f t="shared" si="41"/>
        <v>3.1476851851853227E-3</v>
      </c>
      <c r="M559" s="8">
        <v>2.36</v>
      </c>
      <c r="N559" s="7">
        <f t="shared" si="44"/>
        <v>272</v>
      </c>
    </row>
    <row r="560" spans="4:15" x14ac:dyDescent="0.3">
      <c r="D560">
        <v>558</v>
      </c>
      <c r="E560" s="2">
        <f t="shared" si="45"/>
        <v>0.3163077546296294</v>
      </c>
      <c r="F560">
        <v>1.59</v>
      </c>
      <c r="G560" s="3">
        <f t="shared" si="42"/>
        <v>2.6500000000000003E-2</v>
      </c>
      <c r="J560">
        <v>558</v>
      </c>
      <c r="K560" s="2">
        <f t="shared" si="43"/>
        <v>0.3194587962962962</v>
      </c>
      <c r="L560" s="2">
        <f t="shared" si="41"/>
        <v>3.1510416666667984E-3</v>
      </c>
      <c r="M560" s="8">
        <v>1.88</v>
      </c>
      <c r="N560" s="7">
        <f t="shared" si="44"/>
        <v>272</v>
      </c>
    </row>
    <row r="561" spans="4:14" x14ac:dyDescent="0.3">
      <c r="D561">
        <v>559</v>
      </c>
      <c r="E561" s="2">
        <f t="shared" si="45"/>
        <v>0.31640648148148126</v>
      </c>
      <c r="F561">
        <v>8.5299999999999994</v>
      </c>
      <c r="G561" s="3">
        <f t="shared" si="42"/>
        <v>0.14216666666666666</v>
      </c>
      <c r="J561">
        <v>559</v>
      </c>
      <c r="K561" s="2">
        <f t="shared" si="43"/>
        <v>0.31949027777777766</v>
      </c>
      <c r="L561" s="2">
        <f t="shared" si="41"/>
        <v>3.0837962962964038E-3</v>
      </c>
      <c r="M561" s="8">
        <v>2.72</v>
      </c>
      <c r="N561" s="7">
        <f t="shared" si="44"/>
        <v>266</v>
      </c>
    </row>
    <row r="562" spans="4:14" x14ac:dyDescent="0.3">
      <c r="D562">
        <v>560</v>
      </c>
      <c r="E562" s="2">
        <f t="shared" si="45"/>
        <v>0.3164821759259257</v>
      </c>
      <c r="F562">
        <v>6.54</v>
      </c>
      <c r="G562" s="3">
        <f t="shared" si="42"/>
        <v>0.109</v>
      </c>
      <c r="J562">
        <v>560</v>
      </c>
      <c r="K562" s="2">
        <f t="shared" si="43"/>
        <v>0.31953101851851839</v>
      </c>
      <c r="L562" s="2">
        <f t="shared" si="41"/>
        <v>3.0488425925926932E-3</v>
      </c>
      <c r="M562" s="8">
        <v>3.52</v>
      </c>
      <c r="N562" s="7">
        <f t="shared" si="44"/>
        <v>263</v>
      </c>
    </row>
    <row r="563" spans="4:14" x14ac:dyDescent="0.3">
      <c r="D563">
        <v>561</v>
      </c>
      <c r="E563" s="2">
        <f t="shared" si="45"/>
        <v>0.31663414351851832</v>
      </c>
      <c r="F563">
        <v>13.13</v>
      </c>
      <c r="G563" s="3">
        <f t="shared" si="42"/>
        <v>0.21883333333333335</v>
      </c>
      <c r="J563">
        <v>561</v>
      </c>
      <c r="K563" s="2">
        <f t="shared" si="43"/>
        <v>0.31954398148148133</v>
      </c>
      <c r="L563" s="2">
        <f t="shared" si="41"/>
        <v>2.9098379629630133E-3</v>
      </c>
      <c r="M563" s="8">
        <v>1.1200000000000001</v>
      </c>
      <c r="N563" s="7">
        <f t="shared" si="44"/>
        <v>251</v>
      </c>
    </row>
    <row r="564" spans="4:14" x14ac:dyDescent="0.3">
      <c r="D564">
        <v>562</v>
      </c>
      <c r="E564" s="2">
        <f t="shared" si="45"/>
        <v>0.31663923611111089</v>
      </c>
      <c r="F564">
        <v>0.44</v>
      </c>
      <c r="G564" s="3">
        <f t="shared" si="42"/>
        <v>7.3333333333333332E-3</v>
      </c>
      <c r="J564">
        <v>562</v>
      </c>
      <c r="K564" s="2">
        <f t="shared" si="43"/>
        <v>0.31956944444444429</v>
      </c>
      <c r="L564" s="2">
        <f t="shared" si="41"/>
        <v>2.9302083333334061E-3</v>
      </c>
      <c r="M564" s="8">
        <v>2.2000000000000002</v>
      </c>
      <c r="N564" s="7">
        <f t="shared" si="44"/>
        <v>253</v>
      </c>
    </row>
    <row r="565" spans="4:14" x14ac:dyDescent="0.3">
      <c r="D565">
        <v>563</v>
      </c>
      <c r="E565" s="2">
        <f t="shared" si="45"/>
        <v>0.31690763888888868</v>
      </c>
      <c r="F565">
        <v>23.19</v>
      </c>
      <c r="G565" s="3">
        <f t="shared" si="42"/>
        <v>0.38650000000000001</v>
      </c>
      <c r="J565">
        <v>563</v>
      </c>
      <c r="K565" s="2">
        <f t="shared" si="43"/>
        <v>0.31959803240740725</v>
      </c>
      <c r="L565" s="2">
        <f t="shared" si="41"/>
        <v>2.6903935185185746E-3</v>
      </c>
      <c r="M565" s="8">
        <v>2.4700000000000002</v>
      </c>
      <c r="N565" s="7">
        <f t="shared" si="44"/>
        <v>232</v>
      </c>
    </row>
    <row r="566" spans="4:14" x14ac:dyDescent="0.3">
      <c r="D566">
        <v>564</v>
      </c>
      <c r="E566" s="2">
        <f t="shared" si="45"/>
        <v>0.31691296296296273</v>
      </c>
      <c r="F566">
        <v>0.46</v>
      </c>
      <c r="G566" s="3">
        <f t="shared" si="42"/>
        <v>7.6666666666666671E-3</v>
      </c>
      <c r="J566">
        <v>564</v>
      </c>
      <c r="K566" s="2">
        <f t="shared" si="43"/>
        <v>0.3196223379629628</v>
      </c>
      <c r="L566" s="2">
        <f t="shared" si="41"/>
        <v>2.7093750000000694E-3</v>
      </c>
      <c r="M566" s="8">
        <v>2.1</v>
      </c>
      <c r="N566" s="7">
        <f t="shared" si="44"/>
        <v>234</v>
      </c>
    </row>
    <row r="567" spans="4:14" x14ac:dyDescent="0.3">
      <c r="D567">
        <v>565</v>
      </c>
      <c r="E567" s="2">
        <f t="shared" si="45"/>
        <v>0.31697164351851831</v>
      </c>
      <c r="F567">
        <v>5.07</v>
      </c>
      <c r="G567" s="3">
        <f t="shared" si="42"/>
        <v>8.4500000000000006E-2</v>
      </c>
      <c r="J567">
        <v>565</v>
      </c>
      <c r="K567" s="2">
        <f t="shared" si="43"/>
        <v>0.31964317129629616</v>
      </c>
      <c r="L567" s="2">
        <f t="shared" si="41"/>
        <v>2.671527777777849E-3</v>
      </c>
      <c r="M567" s="8">
        <v>1.8</v>
      </c>
      <c r="N567" s="7">
        <f t="shared" si="44"/>
        <v>231</v>
      </c>
    </row>
    <row r="568" spans="4:14" x14ac:dyDescent="0.3">
      <c r="D568">
        <v>566</v>
      </c>
      <c r="E568" s="2">
        <f t="shared" si="45"/>
        <v>0.31700254629629609</v>
      </c>
      <c r="F568">
        <v>2.67</v>
      </c>
      <c r="G568" s="3">
        <f t="shared" si="42"/>
        <v>4.4499999999999998E-2</v>
      </c>
      <c r="J568">
        <v>566</v>
      </c>
      <c r="K568" s="2">
        <f t="shared" si="43"/>
        <v>0.31966377314814803</v>
      </c>
      <c r="L568" s="2">
        <f t="shared" si="41"/>
        <v>2.6612268518519389E-3</v>
      </c>
      <c r="M568" s="8">
        <v>1.78</v>
      </c>
      <c r="N568" s="7">
        <f t="shared" si="44"/>
        <v>230</v>
      </c>
    </row>
    <row r="569" spans="4:14" x14ac:dyDescent="0.3">
      <c r="D569">
        <v>567</v>
      </c>
      <c r="E569" s="2">
        <f t="shared" si="45"/>
        <v>0.31702997685185164</v>
      </c>
      <c r="F569">
        <v>2.37</v>
      </c>
      <c r="G569" s="3">
        <f t="shared" si="42"/>
        <v>3.95E-2</v>
      </c>
      <c r="J569">
        <v>567</v>
      </c>
      <c r="K569" s="2">
        <f t="shared" si="43"/>
        <v>0.31968356481481469</v>
      </c>
      <c r="L569" s="2">
        <f t="shared" si="41"/>
        <v>2.6535879629630554E-3</v>
      </c>
      <c r="M569" s="8">
        <v>1.71</v>
      </c>
      <c r="N569" s="7">
        <f t="shared" si="44"/>
        <v>229</v>
      </c>
    </row>
    <row r="570" spans="4:14" x14ac:dyDescent="0.3">
      <c r="D570">
        <v>568</v>
      </c>
      <c r="E570" s="2">
        <f t="shared" si="45"/>
        <v>0.31706516203703683</v>
      </c>
      <c r="F570">
        <v>3.04</v>
      </c>
      <c r="G570" s="3">
        <f t="shared" si="42"/>
        <v>5.0666666666666665E-2</v>
      </c>
      <c r="J570">
        <v>568</v>
      </c>
      <c r="K570" s="2">
        <f t="shared" si="43"/>
        <v>0.31970092592592581</v>
      </c>
      <c r="L570" s="2">
        <f t="shared" si="41"/>
        <v>2.6357638888889756E-3</v>
      </c>
      <c r="M570" s="8">
        <v>1.5</v>
      </c>
      <c r="N570" s="7">
        <f t="shared" si="44"/>
        <v>228</v>
      </c>
    </row>
    <row r="571" spans="4:14" x14ac:dyDescent="0.3">
      <c r="D571">
        <v>569</v>
      </c>
      <c r="E571" s="2">
        <f t="shared" si="45"/>
        <v>0.31709143518518496</v>
      </c>
      <c r="F571">
        <v>2.27</v>
      </c>
      <c r="G571" s="3">
        <f t="shared" si="42"/>
        <v>3.7833333333333337E-2</v>
      </c>
      <c r="J571">
        <v>569</v>
      </c>
      <c r="K571" s="2">
        <f t="shared" si="43"/>
        <v>0.31972789351851838</v>
      </c>
      <c r="L571" s="2">
        <f t="shared" si="41"/>
        <v>2.6364583333334246E-3</v>
      </c>
      <c r="M571" s="8">
        <v>2.33</v>
      </c>
      <c r="N571" s="7">
        <f t="shared" si="44"/>
        <v>228</v>
      </c>
    </row>
    <row r="572" spans="4:14" x14ac:dyDescent="0.3">
      <c r="D572">
        <v>570</v>
      </c>
      <c r="E572" s="2">
        <f t="shared" si="45"/>
        <v>0.31712199074074049</v>
      </c>
      <c r="F572">
        <v>2.64</v>
      </c>
      <c r="G572" s="3">
        <f t="shared" si="42"/>
        <v>4.4000000000000004E-2</v>
      </c>
      <c r="J572">
        <v>570</v>
      </c>
      <c r="K572" s="2">
        <f t="shared" si="43"/>
        <v>0.3197495370370369</v>
      </c>
      <c r="L572" s="2">
        <f t="shared" si="41"/>
        <v>2.6275462962964125E-3</v>
      </c>
      <c r="M572" s="8">
        <v>1.87</v>
      </c>
      <c r="N572" s="7">
        <f t="shared" si="44"/>
        <v>227</v>
      </c>
    </row>
    <row r="573" spans="4:14" x14ac:dyDescent="0.3">
      <c r="D573">
        <v>571</v>
      </c>
      <c r="E573" s="2">
        <f t="shared" si="45"/>
        <v>0.3172288194444442</v>
      </c>
      <c r="F573">
        <v>9.23</v>
      </c>
      <c r="G573" s="3">
        <f t="shared" si="42"/>
        <v>0.15383333333333335</v>
      </c>
      <c r="J573">
        <v>571</v>
      </c>
      <c r="K573" s="2">
        <f t="shared" si="43"/>
        <v>0.31976990740740729</v>
      </c>
      <c r="L573" s="2">
        <f t="shared" si="41"/>
        <v>2.5410879629630956E-3</v>
      </c>
      <c r="M573" s="8">
        <v>1.76</v>
      </c>
      <c r="N573" s="7">
        <f t="shared" si="44"/>
        <v>220</v>
      </c>
    </row>
    <row r="574" spans="4:14" x14ac:dyDescent="0.3">
      <c r="D574">
        <v>572</v>
      </c>
      <c r="E574" s="2">
        <f t="shared" si="45"/>
        <v>0.31725960648148122</v>
      </c>
      <c r="F574">
        <v>2.66</v>
      </c>
      <c r="G574" s="3">
        <f t="shared" si="42"/>
        <v>4.4333333333333336E-2</v>
      </c>
      <c r="J574">
        <v>572</v>
      </c>
      <c r="K574" s="2">
        <f t="shared" si="43"/>
        <v>0.31979421296296284</v>
      </c>
      <c r="L574" s="2">
        <f t="shared" si="41"/>
        <v>2.5346064814816271E-3</v>
      </c>
      <c r="M574" s="8">
        <v>2.1</v>
      </c>
      <c r="N574" s="7">
        <f t="shared" si="44"/>
        <v>219</v>
      </c>
    </row>
    <row r="575" spans="4:14" x14ac:dyDescent="0.3">
      <c r="D575">
        <v>573</v>
      </c>
      <c r="E575" s="2">
        <f t="shared" si="45"/>
        <v>0.31727361111111085</v>
      </c>
      <c r="F575">
        <v>1.21</v>
      </c>
      <c r="G575" s="3">
        <f t="shared" si="42"/>
        <v>2.0166666666666666E-2</v>
      </c>
      <c r="J575">
        <v>573</v>
      </c>
      <c r="K575" s="2">
        <f t="shared" si="43"/>
        <v>0.31982719907407398</v>
      </c>
      <c r="L575" s="2">
        <f t="shared" si="41"/>
        <v>2.553587962963122E-3</v>
      </c>
      <c r="M575" s="8">
        <v>2.85</v>
      </c>
      <c r="N575" s="7">
        <f t="shared" si="44"/>
        <v>221</v>
      </c>
    </row>
    <row r="576" spans="4:14" x14ac:dyDescent="0.3">
      <c r="D576">
        <v>574</v>
      </c>
      <c r="E576" s="2">
        <f t="shared" si="45"/>
        <v>0.31731226851851824</v>
      </c>
      <c r="F576">
        <v>3.34</v>
      </c>
      <c r="G576" s="3">
        <f t="shared" si="42"/>
        <v>5.5666666666666663E-2</v>
      </c>
      <c r="J576">
        <v>574</v>
      </c>
      <c r="K576" s="2">
        <f t="shared" si="43"/>
        <v>0.31984965277777766</v>
      </c>
      <c r="L576" s="2">
        <f t="shared" si="41"/>
        <v>2.5373842592594231E-3</v>
      </c>
      <c r="M576" s="8">
        <v>1.94</v>
      </c>
      <c r="N576" s="7">
        <f t="shared" si="44"/>
        <v>219</v>
      </c>
    </row>
    <row r="577" spans="4:14" x14ac:dyDescent="0.3">
      <c r="D577">
        <v>575</v>
      </c>
      <c r="E577" s="2">
        <f t="shared" si="45"/>
        <v>0.31744398148148117</v>
      </c>
      <c r="F577">
        <v>11.38</v>
      </c>
      <c r="G577" s="3">
        <f t="shared" si="42"/>
        <v>0.18966666666666668</v>
      </c>
      <c r="J577">
        <v>575</v>
      </c>
      <c r="K577" s="2">
        <f t="shared" si="43"/>
        <v>0.3198724537037036</v>
      </c>
      <c r="L577" s="2">
        <f t="shared" si="41"/>
        <v>2.428472222222422E-3</v>
      </c>
      <c r="M577" s="8">
        <v>1.97</v>
      </c>
      <c r="N577" s="7">
        <f t="shared" si="44"/>
        <v>210</v>
      </c>
    </row>
    <row r="578" spans="4:14" x14ac:dyDescent="0.3">
      <c r="D578">
        <v>576</v>
      </c>
      <c r="E578" s="2">
        <f t="shared" si="45"/>
        <v>0.31747430555555523</v>
      </c>
      <c r="F578">
        <v>2.62</v>
      </c>
      <c r="G578" s="3">
        <f t="shared" si="42"/>
        <v>4.3666666666666666E-2</v>
      </c>
      <c r="J578">
        <v>576</v>
      </c>
      <c r="K578" s="2">
        <f t="shared" si="43"/>
        <v>0.31989918981481469</v>
      </c>
      <c r="L578" s="2">
        <f t="shared" ref="L578:L641" si="46">K578-E578</f>
        <v>2.4248842592594633E-3</v>
      </c>
      <c r="M578" s="8">
        <v>2.31</v>
      </c>
      <c r="N578" s="7">
        <f t="shared" si="44"/>
        <v>210</v>
      </c>
    </row>
    <row r="579" spans="4:14" x14ac:dyDescent="0.3">
      <c r="D579">
        <v>577</v>
      </c>
      <c r="E579" s="2">
        <f t="shared" si="45"/>
        <v>0.31748773148148113</v>
      </c>
      <c r="F579">
        <v>1.1599999999999999</v>
      </c>
      <c r="G579" s="3">
        <f t="shared" si="42"/>
        <v>1.9333333333333331E-2</v>
      </c>
      <c r="J579">
        <v>577</v>
      </c>
      <c r="K579" s="2">
        <f t="shared" si="43"/>
        <v>0.31992314814814804</v>
      </c>
      <c r="L579" s="2">
        <f t="shared" si="46"/>
        <v>2.4354166666669119E-3</v>
      </c>
      <c r="M579" s="8">
        <v>2.0699999999999998</v>
      </c>
      <c r="N579" s="7">
        <f t="shared" si="44"/>
        <v>210</v>
      </c>
    </row>
    <row r="580" spans="4:14" x14ac:dyDescent="0.3">
      <c r="D580">
        <v>578</v>
      </c>
      <c r="E580" s="2">
        <f t="shared" si="45"/>
        <v>0.31749571759259226</v>
      </c>
      <c r="F580">
        <v>0.69</v>
      </c>
      <c r="G580" s="3">
        <f t="shared" ref="G580:G643" si="47">F580/60</f>
        <v>1.15E-2</v>
      </c>
      <c r="J580">
        <v>578</v>
      </c>
      <c r="K580" s="2">
        <f t="shared" ref="K580:K643" si="48">K579+M580/86400</f>
        <v>0.31994490740740728</v>
      </c>
      <c r="L580" s="2">
        <f t="shared" si="46"/>
        <v>2.4491898148150115E-3</v>
      </c>
      <c r="M580" s="8">
        <v>1.88</v>
      </c>
      <c r="N580" s="7">
        <f t="shared" ref="N580:N643" si="49">60*MINUTE(L580)+SECOND(L580)</f>
        <v>212</v>
      </c>
    </row>
    <row r="581" spans="4:14" x14ac:dyDescent="0.3">
      <c r="D581">
        <v>579</v>
      </c>
      <c r="E581" s="2">
        <f t="shared" si="45"/>
        <v>0.31754374999999968</v>
      </c>
      <c r="F581">
        <v>4.1500000000000004</v>
      </c>
      <c r="G581" s="3">
        <f t="shared" si="47"/>
        <v>6.9166666666666668E-2</v>
      </c>
      <c r="J581">
        <v>579</v>
      </c>
      <c r="K581" s="2">
        <f t="shared" si="48"/>
        <v>0.31996620370370354</v>
      </c>
      <c r="L581" s="2">
        <f t="shared" si="46"/>
        <v>2.422453703703864E-3</v>
      </c>
      <c r="M581" s="8">
        <v>1.84</v>
      </c>
      <c r="N581" s="7">
        <f t="shared" si="49"/>
        <v>209</v>
      </c>
    </row>
    <row r="582" spans="4:14" x14ac:dyDescent="0.3">
      <c r="D582">
        <v>580</v>
      </c>
      <c r="E582" s="2">
        <f t="shared" si="45"/>
        <v>0.31756180555555524</v>
      </c>
      <c r="F582">
        <v>1.56</v>
      </c>
      <c r="G582" s="3">
        <f t="shared" si="47"/>
        <v>2.6000000000000002E-2</v>
      </c>
      <c r="J582">
        <v>580</v>
      </c>
      <c r="K582" s="2">
        <f t="shared" si="48"/>
        <v>0.32000115740740726</v>
      </c>
      <c r="L582" s="2">
        <f t="shared" si="46"/>
        <v>2.4393518518520119E-3</v>
      </c>
      <c r="M582" s="8">
        <v>3.02</v>
      </c>
      <c r="N582" s="7">
        <f t="shared" si="49"/>
        <v>211</v>
      </c>
    </row>
    <row r="583" spans="4:14" x14ac:dyDescent="0.3">
      <c r="D583">
        <v>581</v>
      </c>
      <c r="E583" s="2">
        <f t="shared" si="45"/>
        <v>0.31757060185185154</v>
      </c>
      <c r="F583">
        <v>0.76</v>
      </c>
      <c r="G583" s="3">
        <f t="shared" si="47"/>
        <v>1.2666666666666666E-2</v>
      </c>
      <c r="J583">
        <v>581</v>
      </c>
      <c r="K583" s="2">
        <f t="shared" si="48"/>
        <v>0.32002013888888875</v>
      </c>
      <c r="L583" s="2">
        <f t="shared" si="46"/>
        <v>2.4495370370372083E-3</v>
      </c>
      <c r="M583" s="8">
        <v>1.64</v>
      </c>
      <c r="N583" s="7">
        <f t="shared" si="49"/>
        <v>212</v>
      </c>
    </row>
    <row r="584" spans="4:14" x14ac:dyDescent="0.3">
      <c r="D584">
        <v>582</v>
      </c>
      <c r="E584" s="2">
        <f t="shared" si="45"/>
        <v>0.31759594907407379</v>
      </c>
      <c r="F584">
        <v>2.19</v>
      </c>
      <c r="G584" s="3">
        <f t="shared" si="47"/>
        <v>3.6499999999999998E-2</v>
      </c>
      <c r="J584">
        <v>582</v>
      </c>
      <c r="K584" s="2">
        <f t="shared" si="48"/>
        <v>0.32004328703703688</v>
      </c>
      <c r="L584" s="2">
        <f t="shared" si="46"/>
        <v>2.447337962963092E-3</v>
      </c>
      <c r="M584" s="8">
        <v>2</v>
      </c>
      <c r="N584" s="7">
        <f t="shared" si="49"/>
        <v>211</v>
      </c>
    </row>
    <row r="585" spans="4:14" x14ac:dyDescent="0.3">
      <c r="D585">
        <v>583</v>
      </c>
      <c r="E585" s="2">
        <f t="shared" si="45"/>
        <v>0.31762673611111081</v>
      </c>
      <c r="F585">
        <v>2.66</v>
      </c>
      <c r="G585" s="3">
        <f t="shared" si="47"/>
        <v>4.4333333333333336E-2</v>
      </c>
      <c r="J585">
        <v>583</v>
      </c>
      <c r="K585" s="2">
        <f t="shared" si="48"/>
        <v>0.32005578703703691</v>
      </c>
      <c r="L585" s="2">
        <f t="shared" si="46"/>
        <v>2.4290509259261017E-3</v>
      </c>
      <c r="M585" s="8">
        <v>1.08</v>
      </c>
      <c r="N585" s="7">
        <f t="shared" si="49"/>
        <v>210</v>
      </c>
    </row>
    <row r="586" spans="4:14" x14ac:dyDescent="0.3">
      <c r="D586">
        <v>584</v>
      </c>
      <c r="E586" s="2">
        <f t="shared" si="45"/>
        <v>0.31765150462962932</v>
      </c>
      <c r="F586">
        <v>2.14</v>
      </c>
      <c r="G586" s="3">
        <f t="shared" si="47"/>
        <v>3.5666666666666666E-2</v>
      </c>
      <c r="J586">
        <v>584</v>
      </c>
      <c r="K586" s="2">
        <f t="shared" si="48"/>
        <v>0.3200690972222221</v>
      </c>
      <c r="L586" s="2">
        <f t="shared" si="46"/>
        <v>2.4175925925927766E-3</v>
      </c>
      <c r="M586" s="8">
        <v>1.1499999999999999</v>
      </c>
      <c r="N586" s="7">
        <f t="shared" si="49"/>
        <v>209</v>
      </c>
    </row>
    <row r="587" spans="4:14" x14ac:dyDescent="0.3">
      <c r="D587">
        <v>585</v>
      </c>
      <c r="E587" s="2">
        <f t="shared" si="45"/>
        <v>0.31767094907407378</v>
      </c>
      <c r="F587">
        <v>1.68</v>
      </c>
      <c r="G587" s="3">
        <f t="shared" si="47"/>
        <v>2.8000000000000001E-2</v>
      </c>
      <c r="J587">
        <v>585</v>
      </c>
      <c r="K587" s="2">
        <f t="shared" si="48"/>
        <v>0.32010694444444432</v>
      </c>
      <c r="L587" s="2">
        <f t="shared" si="46"/>
        <v>2.4359953703705362E-3</v>
      </c>
      <c r="M587" s="8">
        <v>3.27</v>
      </c>
      <c r="N587" s="7">
        <f t="shared" si="49"/>
        <v>210</v>
      </c>
    </row>
    <row r="588" spans="4:14" x14ac:dyDescent="0.3">
      <c r="D588">
        <v>586</v>
      </c>
      <c r="E588" s="2">
        <f t="shared" si="45"/>
        <v>0.3176791666666664</v>
      </c>
      <c r="F588">
        <v>0.71</v>
      </c>
      <c r="G588" s="3">
        <f t="shared" si="47"/>
        <v>1.1833333333333333E-2</v>
      </c>
      <c r="J588">
        <v>586</v>
      </c>
      <c r="K588" s="2">
        <f t="shared" si="48"/>
        <v>0.320129398148148</v>
      </c>
      <c r="L588" s="2">
        <f t="shared" si="46"/>
        <v>2.4502314814816017E-3</v>
      </c>
      <c r="M588" s="8">
        <v>1.94</v>
      </c>
      <c r="N588" s="7">
        <f t="shared" si="49"/>
        <v>212</v>
      </c>
    </row>
    <row r="589" spans="4:14" x14ac:dyDescent="0.3">
      <c r="D589">
        <v>587</v>
      </c>
      <c r="E589" s="2">
        <f t="shared" si="45"/>
        <v>0.31770011574074047</v>
      </c>
      <c r="F589">
        <v>1.81</v>
      </c>
      <c r="G589" s="3">
        <f t="shared" si="47"/>
        <v>3.0166666666666668E-2</v>
      </c>
      <c r="J589">
        <v>587</v>
      </c>
      <c r="K589" s="2">
        <f t="shared" si="48"/>
        <v>0.32014270833333319</v>
      </c>
      <c r="L589" s="2">
        <f t="shared" si="46"/>
        <v>2.4425925925927183E-3</v>
      </c>
      <c r="M589" s="8">
        <v>1.1499999999999999</v>
      </c>
      <c r="N589" s="7">
        <f t="shared" si="49"/>
        <v>211</v>
      </c>
    </row>
    <row r="590" spans="4:14" x14ac:dyDescent="0.3">
      <c r="D590">
        <v>588</v>
      </c>
      <c r="E590" s="2">
        <f t="shared" si="45"/>
        <v>0.31771666666666643</v>
      </c>
      <c r="F590">
        <v>1.43</v>
      </c>
      <c r="G590" s="3">
        <f t="shared" si="47"/>
        <v>2.3833333333333331E-2</v>
      </c>
      <c r="J590">
        <v>588</v>
      </c>
      <c r="K590" s="2">
        <f t="shared" si="48"/>
        <v>0.3201776620370369</v>
      </c>
      <c r="L590" s="2">
        <f t="shared" si="46"/>
        <v>2.4609953703704779E-3</v>
      </c>
      <c r="M590" s="8">
        <v>3.02</v>
      </c>
      <c r="N590" s="7">
        <f t="shared" si="49"/>
        <v>213</v>
      </c>
    </row>
    <row r="591" spans="4:14" x14ac:dyDescent="0.3">
      <c r="D591">
        <v>589</v>
      </c>
      <c r="E591" s="2">
        <f t="shared" si="45"/>
        <v>0.31772453703703679</v>
      </c>
      <c r="F591">
        <v>0.68</v>
      </c>
      <c r="G591" s="3">
        <f t="shared" si="47"/>
        <v>1.1333333333333334E-2</v>
      </c>
      <c r="J591">
        <v>589</v>
      </c>
      <c r="K591" s="2">
        <f t="shared" si="48"/>
        <v>0.3201938657407406</v>
      </c>
      <c r="L591" s="2">
        <f t="shared" si="46"/>
        <v>2.4693287037038103E-3</v>
      </c>
      <c r="M591" s="8">
        <v>1.4</v>
      </c>
      <c r="N591" s="7">
        <f t="shared" si="49"/>
        <v>213</v>
      </c>
    </row>
    <row r="592" spans="4:14" x14ac:dyDescent="0.3">
      <c r="D592">
        <v>590</v>
      </c>
      <c r="E592" s="2">
        <f t="shared" si="45"/>
        <v>0.31780706018518495</v>
      </c>
      <c r="F592">
        <v>7.13</v>
      </c>
      <c r="G592" s="3">
        <f t="shared" si="47"/>
        <v>0.11883333333333333</v>
      </c>
      <c r="J592">
        <v>590</v>
      </c>
      <c r="K592" s="2">
        <f t="shared" si="48"/>
        <v>0.32022696759259245</v>
      </c>
      <c r="L592" s="2">
        <f t="shared" si="46"/>
        <v>2.4199074074074955E-3</v>
      </c>
      <c r="M592" s="8">
        <v>2.86</v>
      </c>
      <c r="N592" s="7">
        <f t="shared" si="49"/>
        <v>209</v>
      </c>
    </row>
    <row r="593" spans="4:15" x14ac:dyDescent="0.3">
      <c r="D593">
        <v>591</v>
      </c>
      <c r="E593" s="2">
        <f t="shared" si="45"/>
        <v>0.31781909722222201</v>
      </c>
      <c r="F593">
        <v>1.04</v>
      </c>
      <c r="G593" s="3">
        <f t="shared" si="47"/>
        <v>1.7333333333333333E-2</v>
      </c>
      <c r="J593" s="6">
        <v>591</v>
      </c>
      <c r="K593" s="4">
        <f>K592+M593/86400</f>
        <v>0.32023854166666654</v>
      </c>
      <c r="L593" s="4">
        <f t="shared" si="46"/>
        <v>2.4194444444445296E-3</v>
      </c>
      <c r="M593" s="17">
        <v>1</v>
      </c>
      <c r="N593" s="9">
        <f t="shared" si="49"/>
        <v>209</v>
      </c>
    </row>
    <row r="594" spans="4:15" x14ac:dyDescent="0.3">
      <c r="D594">
        <v>592</v>
      </c>
      <c r="E594" s="2">
        <f t="shared" si="45"/>
        <v>0.31785949074074055</v>
      </c>
      <c r="F594">
        <v>3.49</v>
      </c>
      <c r="G594" s="3">
        <f t="shared" si="47"/>
        <v>5.8166666666666672E-2</v>
      </c>
      <c r="J594" s="14">
        <v>592</v>
      </c>
      <c r="K594" s="15">
        <f>K544+M594/86400</f>
        <v>0.32184166666666708</v>
      </c>
      <c r="L594" s="15">
        <f t="shared" si="46"/>
        <v>3.9821759259265344E-3</v>
      </c>
      <c r="M594" s="14">
        <f>60*3+29.63</f>
        <v>209.63</v>
      </c>
      <c r="N594" s="16">
        <f t="shared" si="49"/>
        <v>344</v>
      </c>
      <c r="O594" t="s">
        <v>39</v>
      </c>
    </row>
    <row r="595" spans="4:15" x14ac:dyDescent="0.3">
      <c r="D595">
        <v>593</v>
      </c>
      <c r="E595" s="2">
        <f t="shared" si="45"/>
        <v>0.31787141203703684</v>
      </c>
      <c r="F595">
        <v>1.03</v>
      </c>
      <c r="G595" s="3">
        <f t="shared" si="47"/>
        <v>1.7166666666666667E-2</v>
      </c>
      <c r="J595">
        <v>593</v>
      </c>
      <c r="K595" s="2">
        <f>K594+M595/86400</f>
        <v>0.32186018518518561</v>
      </c>
      <c r="L595" s="2">
        <f t="shared" si="46"/>
        <v>3.988773148148772E-3</v>
      </c>
      <c r="M595" s="8">
        <v>1.6</v>
      </c>
      <c r="N595" s="7">
        <f t="shared" si="49"/>
        <v>345</v>
      </c>
    </row>
    <row r="596" spans="4:15" x14ac:dyDescent="0.3">
      <c r="D596">
        <v>594</v>
      </c>
      <c r="E596" s="2">
        <f t="shared" si="45"/>
        <v>0.31788078703703682</v>
      </c>
      <c r="F596">
        <v>0.81</v>
      </c>
      <c r="G596" s="3">
        <f t="shared" si="47"/>
        <v>1.3500000000000002E-2</v>
      </c>
      <c r="J596">
        <v>594</v>
      </c>
      <c r="K596" s="2">
        <f>K595+M596/86400</f>
        <v>0.3218809027777782</v>
      </c>
      <c r="L596" s="2">
        <f t="shared" si="46"/>
        <v>4.0001157407413834E-3</v>
      </c>
      <c r="M596" s="8">
        <v>1.79</v>
      </c>
      <c r="N596" s="7">
        <f t="shared" si="49"/>
        <v>346</v>
      </c>
    </row>
    <row r="597" spans="4:15" x14ac:dyDescent="0.3">
      <c r="D597">
        <v>595</v>
      </c>
      <c r="E597" s="2">
        <f t="shared" si="45"/>
        <v>0.31789675925925903</v>
      </c>
      <c r="F597">
        <v>1.38</v>
      </c>
      <c r="G597" s="3">
        <f t="shared" si="47"/>
        <v>2.3E-2</v>
      </c>
      <c r="J597">
        <v>595</v>
      </c>
      <c r="K597" s="2">
        <f>K596+M597/86400</f>
        <v>0.32190092592592634</v>
      </c>
      <c r="L597" s="2">
        <f t="shared" si="46"/>
        <v>4.0041666666673081E-3</v>
      </c>
      <c r="M597" s="8">
        <v>1.73</v>
      </c>
      <c r="N597" s="7">
        <f t="shared" si="49"/>
        <v>346</v>
      </c>
    </row>
    <row r="598" spans="4:15" x14ac:dyDescent="0.3">
      <c r="D598">
        <v>596</v>
      </c>
      <c r="E598" s="2">
        <f t="shared" si="45"/>
        <v>0.31790405092592572</v>
      </c>
      <c r="F598">
        <v>0.63</v>
      </c>
      <c r="G598" s="3">
        <f t="shared" si="47"/>
        <v>1.0500000000000001E-2</v>
      </c>
      <c r="J598">
        <v>596</v>
      </c>
      <c r="K598" s="2">
        <f t="shared" si="48"/>
        <v>0.32192268518518558</v>
      </c>
      <c r="L598" s="2">
        <f t="shared" si="46"/>
        <v>4.0186342592598567E-3</v>
      </c>
      <c r="M598" s="8">
        <v>1.88</v>
      </c>
      <c r="N598" s="7">
        <f t="shared" si="49"/>
        <v>347</v>
      </c>
    </row>
    <row r="599" spans="4:15" x14ac:dyDescent="0.3">
      <c r="D599">
        <v>597</v>
      </c>
      <c r="E599" s="2">
        <f t="shared" si="45"/>
        <v>0.31791076388888867</v>
      </c>
      <c r="F599">
        <v>0.57999999999999996</v>
      </c>
      <c r="G599" s="3">
        <f t="shared" si="47"/>
        <v>9.6666666666666654E-3</v>
      </c>
      <c r="J599">
        <v>597</v>
      </c>
      <c r="K599" s="2">
        <f t="shared" si="48"/>
        <v>0.32196284722222263</v>
      </c>
      <c r="L599" s="2">
        <f t="shared" si="46"/>
        <v>4.0520833333339557E-3</v>
      </c>
      <c r="M599" s="8">
        <v>3.47</v>
      </c>
      <c r="N599" s="7">
        <f t="shared" si="49"/>
        <v>350</v>
      </c>
    </row>
    <row r="600" spans="4:15" x14ac:dyDescent="0.3">
      <c r="D600">
        <v>598</v>
      </c>
      <c r="E600" s="2">
        <f t="shared" si="45"/>
        <v>0.31792685185185166</v>
      </c>
      <c r="F600">
        <v>1.39</v>
      </c>
      <c r="G600" s="3">
        <f t="shared" si="47"/>
        <v>2.3166666666666665E-2</v>
      </c>
      <c r="J600">
        <v>598</v>
      </c>
      <c r="K600" s="2">
        <f t="shared" si="48"/>
        <v>0.32199467592592634</v>
      </c>
      <c r="L600" s="2">
        <f t="shared" si="46"/>
        <v>4.0678240740746885E-3</v>
      </c>
      <c r="M600" s="8">
        <v>2.75</v>
      </c>
      <c r="N600" s="7">
        <f t="shared" si="49"/>
        <v>351</v>
      </c>
    </row>
    <row r="601" spans="4:15" x14ac:dyDescent="0.3">
      <c r="D601">
        <v>599</v>
      </c>
      <c r="E601" s="2">
        <f t="shared" si="45"/>
        <v>0.31801828703703683</v>
      </c>
      <c r="F601">
        <v>7.9</v>
      </c>
      <c r="G601" s="3">
        <f t="shared" si="47"/>
        <v>0.13166666666666668</v>
      </c>
      <c r="J601">
        <v>599</v>
      </c>
      <c r="K601" s="2">
        <f t="shared" si="48"/>
        <v>0.32201099537037081</v>
      </c>
      <c r="L601" s="2">
        <f t="shared" si="46"/>
        <v>3.992708333333983E-3</v>
      </c>
      <c r="M601" s="8">
        <v>1.41</v>
      </c>
      <c r="N601" s="7">
        <f t="shared" si="49"/>
        <v>345</v>
      </c>
    </row>
    <row r="602" spans="4:15" x14ac:dyDescent="0.3">
      <c r="D602">
        <v>600</v>
      </c>
      <c r="E602" s="2">
        <f t="shared" si="45"/>
        <v>0.31802847222222203</v>
      </c>
      <c r="F602">
        <v>0.88</v>
      </c>
      <c r="G602" s="3">
        <f t="shared" si="47"/>
        <v>1.4666666666666666E-2</v>
      </c>
      <c r="J602">
        <v>600</v>
      </c>
      <c r="K602" s="2">
        <f t="shared" si="48"/>
        <v>0.32203657407407449</v>
      </c>
      <c r="L602" s="2">
        <f t="shared" si="46"/>
        <v>4.0081018518524636E-3</v>
      </c>
      <c r="M602" s="8">
        <v>2.21</v>
      </c>
      <c r="N602" s="7">
        <f t="shared" si="49"/>
        <v>346</v>
      </c>
    </row>
    <row r="603" spans="4:15" x14ac:dyDescent="0.3">
      <c r="D603">
        <v>601</v>
      </c>
      <c r="E603" s="2">
        <f t="shared" si="45"/>
        <v>0.3181199074074072</v>
      </c>
      <c r="F603">
        <v>7.9</v>
      </c>
      <c r="G603" s="3">
        <f t="shared" si="47"/>
        <v>0.13166666666666668</v>
      </c>
      <c r="J603">
        <v>601</v>
      </c>
      <c r="K603" s="2">
        <f t="shared" si="48"/>
        <v>0.32206516203703744</v>
      </c>
      <c r="L603" s="2">
        <f t="shared" si="46"/>
        <v>3.945254629630246E-3</v>
      </c>
      <c r="M603" s="8">
        <v>2.4700000000000002</v>
      </c>
      <c r="N603" s="7">
        <f t="shared" si="49"/>
        <v>341</v>
      </c>
    </row>
    <row r="604" spans="4:15" x14ac:dyDescent="0.3">
      <c r="D604">
        <v>602</v>
      </c>
      <c r="E604" s="2">
        <f t="shared" si="45"/>
        <v>0.31813124999999981</v>
      </c>
      <c r="F604">
        <v>0.98</v>
      </c>
      <c r="G604" s="3">
        <f t="shared" si="47"/>
        <v>1.6333333333333332E-2</v>
      </c>
      <c r="J604">
        <v>602</v>
      </c>
      <c r="K604" s="2">
        <f t="shared" si="48"/>
        <v>0.32209016203703744</v>
      </c>
      <c r="L604" s="2">
        <f t="shared" si="46"/>
        <v>3.9589120370376318E-3</v>
      </c>
      <c r="M604" s="8">
        <v>2.16</v>
      </c>
      <c r="N604" s="7">
        <f t="shared" si="49"/>
        <v>342</v>
      </c>
    </row>
    <row r="605" spans="4:15" x14ac:dyDescent="0.3">
      <c r="D605">
        <v>603</v>
      </c>
      <c r="E605" s="2">
        <f t="shared" si="45"/>
        <v>0.3181533564814813</v>
      </c>
      <c r="F605">
        <v>1.91</v>
      </c>
      <c r="G605" s="3">
        <f t="shared" si="47"/>
        <v>3.1833333333333332E-2</v>
      </c>
      <c r="J605">
        <v>603</v>
      </c>
      <c r="K605" s="2">
        <f t="shared" si="48"/>
        <v>0.32211828703703743</v>
      </c>
      <c r="L605" s="2">
        <f t="shared" si="46"/>
        <v>3.9649305555561343E-3</v>
      </c>
      <c r="M605" s="8">
        <v>2.4300000000000002</v>
      </c>
      <c r="N605" s="7">
        <f t="shared" si="49"/>
        <v>343</v>
      </c>
    </row>
    <row r="606" spans="4:15" x14ac:dyDescent="0.3">
      <c r="D606">
        <v>604</v>
      </c>
      <c r="E606" s="2">
        <f t="shared" si="45"/>
        <v>0.31816655092592572</v>
      </c>
      <c r="F606">
        <v>1.1399999999999999</v>
      </c>
      <c r="G606" s="3">
        <f t="shared" si="47"/>
        <v>1.9E-2</v>
      </c>
      <c r="J606">
        <v>604</v>
      </c>
      <c r="K606" s="2">
        <f t="shared" si="48"/>
        <v>0.32214247685185227</v>
      </c>
      <c r="L606" s="2">
        <f t="shared" si="46"/>
        <v>3.9759259259265489E-3</v>
      </c>
      <c r="M606" s="8">
        <v>2.09</v>
      </c>
      <c r="N606" s="7">
        <f t="shared" si="49"/>
        <v>344</v>
      </c>
    </row>
    <row r="607" spans="4:15" x14ac:dyDescent="0.3">
      <c r="D607">
        <v>605</v>
      </c>
      <c r="E607" s="2">
        <f t="shared" si="45"/>
        <v>0.31819733796296273</v>
      </c>
      <c r="F607">
        <v>2.66</v>
      </c>
      <c r="G607" s="3">
        <f t="shared" si="47"/>
        <v>4.4333333333333336E-2</v>
      </c>
      <c r="J607">
        <v>605</v>
      </c>
      <c r="K607" s="2">
        <f t="shared" si="48"/>
        <v>0.32217592592592637</v>
      </c>
      <c r="L607" s="2">
        <f t="shared" si="46"/>
        <v>3.9785879629636312E-3</v>
      </c>
      <c r="M607" s="8">
        <v>2.89</v>
      </c>
      <c r="N607" s="7">
        <f t="shared" si="49"/>
        <v>344</v>
      </c>
    </row>
    <row r="608" spans="4:15" x14ac:dyDescent="0.3">
      <c r="D608">
        <v>606</v>
      </c>
      <c r="E608" s="2">
        <f t="shared" si="45"/>
        <v>0.3182460648148146</v>
      </c>
      <c r="F608">
        <v>4.21</v>
      </c>
      <c r="G608" s="3">
        <f t="shared" si="47"/>
        <v>7.0166666666666669E-2</v>
      </c>
      <c r="J608">
        <v>606</v>
      </c>
      <c r="K608" s="2">
        <f t="shared" si="48"/>
        <v>0.32219594907407451</v>
      </c>
      <c r="L608" s="2">
        <f t="shared" si="46"/>
        <v>3.9498842592599059E-3</v>
      </c>
      <c r="M608" s="8">
        <v>1.73</v>
      </c>
      <c r="N608" s="7">
        <f t="shared" si="49"/>
        <v>341</v>
      </c>
    </row>
    <row r="609" spans="4:14" x14ac:dyDescent="0.3">
      <c r="D609">
        <v>607</v>
      </c>
      <c r="E609" s="2">
        <f t="shared" si="45"/>
        <v>0.31826435185185165</v>
      </c>
      <c r="F609">
        <v>1.58</v>
      </c>
      <c r="G609" s="3">
        <f t="shared" si="47"/>
        <v>2.6333333333333334E-2</v>
      </c>
      <c r="J609">
        <v>607</v>
      </c>
      <c r="K609" s="2">
        <f t="shared" si="48"/>
        <v>0.32223194444444486</v>
      </c>
      <c r="L609" s="2">
        <f t="shared" si="46"/>
        <v>3.9675925925932165E-3</v>
      </c>
      <c r="M609" s="8">
        <v>3.11</v>
      </c>
      <c r="N609" s="7">
        <f t="shared" si="49"/>
        <v>343</v>
      </c>
    </row>
    <row r="610" spans="4:14" x14ac:dyDescent="0.3">
      <c r="D610">
        <v>608</v>
      </c>
      <c r="E610" s="2">
        <f t="shared" ref="E610:E673" si="50">E609+F610/86400</f>
        <v>0.31827511574074052</v>
      </c>
      <c r="F610">
        <v>0.93</v>
      </c>
      <c r="G610" s="3">
        <f t="shared" si="47"/>
        <v>1.5500000000000002E-2</v>
      </c>
      <c r="J610">
        <v>608</v>
      </c>
      <c r="K610" s="2">
        <f t="shared" si="48"/>
        <v>0.32227002314814857</v>
      </c>
      <c r="L610" s="2">
        <f t="shared" si="46"/>
        <v>3.9949074074080437E-3</v>
      </c>
      <c r="M610" s="8">
        <v>3.29</v>
      </c>
      <c r="N610" s="7">
        <f t="shared" si="49"/>
        <v>345</v>
      </c>
    </row>
    <row r="611" spans="4:14" x14ac:dyDescent="0.3">
      <c r="D611">
        <v>609</v>
      </c>
      <c r="E611" s="2">
        <f t="shared" si="50"/>
        <v>0.31827951388888864</v>
      </c>
      <c r="F611">
        <v>0.38</v>
      </c>
      <c r="G611" s="3">
        <f t="shared" si="47"/>
        <v>6.3333333333333332E-3</v>
      </c>
      <c r="J611">
        <v>609</v>
      </c>
      <c r="K611" s="2">
        <f t="shared" si="48"/>
        <v>0.32230925925925968</v>
      </c>
      <c r="L611" s="2">
        <f t="shared" si="46"/>
        <v>4.0297453703710406E-3</v>
      </c>
      <c r="M611" s="8">
        <v>3.39</v>
      </c>
      <c r="N611" s="7">
        <f t="shared" si="49"/>
        <v>348</v>
      </c>
    </row>
    <row r="612" spans="4:14" x14ac:dyDescent="0.3">
      <c r="D612">
        <v>610</v>
      </c>
      <c r="E612" s="2">
        <f t="shared" si="50"/>
        <v>0.31828344907407385</v>
      </c>
      <c r="F612">
        <v>0.34</v>
      </c>
      <c r="G612" s="3">
        <f t="shared" si="47"/>
        <v>5.6666666666666671E-3</v>
      </c>
      <c r="J612">
        <v>610</v>
      </c>
      <c r="K612" s="2">
        <f t="shared" si="48"/>
        <v>0.32233032407407453</v>
      </c>
      <c r="L612" s="2">
        <f t="shared" si="46"/>
        <v>4.0468750000006715E-3</v>
      </c>
      <c r="M612" s="8">
        <v>1.82</v>
      </c>
      <c r="N612" s="7">
        <f t="shared" si="49"/>
        <v>350</v>
      </c>
    </row>
    <row r="613" spans="4:14" x14ac:dyDescent="0.3">
      <c r="D613">
        <v>611</v>
      </c>
      <c r="E613" s="2">
        <f t="shared" si="50"/>
        <v>0.31829606481481459</v>
      </c>
      <c r="F613">
        <v>1.0900000000000001</v>
      </c>
      <c r="G613" s="3">
        <f t="shared" si="47"/>
        <v>1.8166666666666668E-2</v>
      </c>
      <c r="J613">
        <v>611</v>
      </c>
      <c r="K613" s="2">
        <f t="shared" si="48"/>
        <v>0.3223495370370375</v>
      </c>
      <c r="L613" s="2">
        <f t="shared" si="46"/>
        <v>4.0534722222229091E-3</v>
      </c>
      <c r="M613" s="8">
        <v>1.66</v>
      </c>
      <c r="N613" s="7">
        <f t="shared" si="49"/>
        <v>350</v>
      </c>
    </row>
    <row r="614" spans="4:14" x14ac:dyDescent="0.3">
      <c r="D614">
        <v>612</v>
      </c>
      <c r="E614" s="2">
        <f t="shared" si="50"/>
        <v>0.31835219907407386</v>
      </c>
      <c r="F614">
        <v>4.8499999999999996</v>
      </c>
      <c r="G614" s="3">
        <f t="shared" si="47"/>
        <v>8.0833333333333326E-2</v>
      </c>
      <c r="J614">
        <v>612</v>
      </c>
      <c r="K614" s="2">
        <f t="shared" si="48"/>
        <v>0.32237384259259305</v>
      </c>
      <c r="L614" s="2">
        <f t="shared" si="46"/>
        <v>4.0216435185191912E-3</v>
      </c>
      <c r="M614" s="8">
        <v>2.1</v>
      </c>
      <c r="N614" s="7">
        <f t="shared" si="49"/>
        <v>347</v>
      </c>
    </row>
    <row r="615" spans="4:14" x14ac:dyDescent="0.3">
      <c r="D615">
        <v>613</v>
      </c>
      <c r="E615" s="2">
        <f t="shared" si="50"/>
        <v>0.31836354166666647</v>
      </c>
      <c r="F615">
        <v>0.98</v>
      </c>
      <c r="G615" s="3">
        <f t="shared" si="47"/>
        <v>1.6333333333333332E-2</v>
      </c>
      <c r="J615">
        <v>613</v>
      </c>
      <c r="K615" s="2">
        <f t="shared" si="48"/>
        <v>0.32239965277777821</v>
      </c>
      <c r="L615" s="2">
        <f t="shared" si="46"/>
        <v>4.0361111111117398E-3</v>
      </c>
      <c r="M615" s="8">
        <v>2.23</v>
      </c>
      <c r="N615" s="7">
        <f t="shared" si="49"/>
        <v>349</v>
      </c>
    </row>
    <row r="616" spans="4:14" x14ac:dyDescent="0.3">
      <c r="D616">
        <v>614</v>
      </c>
      <c r="E616" s="2">
        <f t="shared" si="50"/>
        <v>0.31841527777777756</v>
      </c>
      <c r="F616">
        <v>4.47</v>
      </c>
      <c r="G616" s="3">
        <f t="shared" si="47"/>
        <v>7.4499999999999997E-2</v>
      </c>
      <c r="J616">
        <v>614</v>
      </c>
      <c r="K616" s="2">
        <f t="shared" si="48"/>
        <v>0.32242372685185228</v>
      </c>
      <c r="L616" s="2">
        <f t="shared" si="46"/>
        <v>4.0084490740747158E-3</v>
      </c>
      <c r="M616" s="8">
        <v>2.08</v>
      </c>
      <c r="N616" s="7">
        <f t="shared" si="49"/>
        <v>346</v>
      </c>
    </row>
    <row r="617" spans="4:14" x14ac:dyDescent="0.3">
      <c r="D617">
        <v>615</v>
      </c>
      <c r="E617" s="2">
        <f t="shared" si="50"/>
        <v>0.31866296296296276</v>
      </c>
      <c r="F617">
        <v>21.4</v>
      </c>
      <c r="G617" s="3">
        <f t="shared" si="47"/>
        <v>0.35666666666666663</v>
      </c>
      <c r="J617">
        <v>615</v>
      </c>
      <c r="K617" s="2">
        <f t="shared" si="48"/>
        <v>0.32244270833333377</v>
      </c>
      <c r="L617" s="2">
        <f t="shared" si="46"/>
        <v>3.7797453703710127E-3</v>
      </c>
      <c r="M617" s="8">
        <v>1.64</v>
      </c>
      <c r="N617" s="7">
        <f t="shared" si="49"/>
        <v>327</v>
      </c>
    </row>
    <row r="618" spans="4:14" x14ac:dyDescent="0.3">
      <c r="D618">
        <v>616</v>
      </c>
      <c r="E618" s="2">
        <f t="shared" si="50"/>
        <v>0.3187228009259257</v>
      </c>
      <c r="F618">
        <v>5.17</v>
      </c>
      <c r="G618" s="3">
        <f t="shared" si="47"/>
        <v>8.6166666666666669E-2</v>
      </c>
      <c r="J618">
        <v>616</v>
      </c>
      <c r="K618" s="2">
        <f t="shared" si="48"/>
        <v>0.3224686342592597</v>
      </c>
      <c r="L618" s="2">
        <f t="shared" si="46"/>
        <v>3.7458333333340033E-3</v>
      </c>
      <c r="M618" s="8">
        <v>2.2400000000000002</v>
      </c>
      <c r="N618" s="7">
        <f t="shared" si="49"/>
        <v>324</v>
      </c>
    </row>
    <row r="619" spans="4:14" x14ac:dyDescent="0.3">
      <c r="D619">
        <v>617</v>
      </c>
      <c r="E619" s="2">
        <f t="shared" si="50"/>
        <v>0.31876435185185165</v>
      </c>
      <c r="F619">
        <v>3.59</v>
      </c>
      <c r="G619" s="3">
        <f t="shared" si="47"/>
        <v>5.9833333333333329E-2</v>
      </c>
      <c r="J619">
        <v>617</v>
      </c>
      <c r="K619" s="2">
        <f t="shared" si="48"/>
        <v>0.32248784722222268</v>
      </c>
      <c r="L619" s="2">
        <f t="shared" si="46"/>
        <v>3.7234953703710327E-3</v>
      </c>
      <c r="M619" s="8">
        <v>1.66</v>
      </c>
      <c r="N619" s="7">
        <f t="shared" si="49"/>
        <v>322</v>
      </c>
    </row>
    <row r="620" spans="4:14" x14ac:dyDescent="0.3">
      <c r="D620">
        <v>618</v>
      </c>
      <c r="E620" s="2">
        <f t="shared" si="50"/>
        <v>0.3189074074074072</v>
      </c>
      <c r="F620">
        <v>12.36</v>
      </c>
      <c r="G620" s="3">
        <f t="shared" si="47"/>
        <v>0.20599999999999999</v>
      </c>
      <c r="J620">
        <v>618</v>
      </c>
      <c r="K620" s="2">
        <f t="shared" si="48"/>
        <v>0.32251109953703749</v>
      </c>
      <c r="L620" s="2">
        <f t="shared" si="46"/>
        <v>3.6036921296302982E-3</v>
      </c>
      <c r="M620" s="8">
        <v>2.0089999999999999</v>
      </c>
      <c r="N620" s="7">
        <f t="shared" si="49"/>
        <v>311</v>
      </c>
    </row>
    <row r="621" spans="4:14" x14ac:dyDescent="0.3">
      <c r="D621">
        <v>619</v>
      </c>
      <c r="E621" s="2">
        <f t="shared" si="50"/>
        <v>0.31895092592592572</v>
      </c>
      <c r="F621">
        <v>3.76</v>
      </c>
      <c r="G621" s="3">
        <f t="shared" si="47"/>
        <v>6.2666666666666662E-2</v>
      </c>
      <c r="J621">
        <v>619</v>
      </c>
      <c r="K621" s="2">
        <f t="shared" si="48"/>
        <v>0.32253714120370414</v>
      </c>
      <c r="L621" s="2">
        <f t="shared" si="46"/>
        <v>3.5862152777784151E-3</v>
      </c>
      <c r="M621" s="8">
        <v>2.25</v>
      </c>
      <c r="N621" s="7">
        <f t="shared" si="49"/>
        <v>310</v>
      </c>
    </row>
    <row r="622" spans="4:14" x14ac:dyDescent="0.3">
      <c r="D622">
        <v>620</v>
      </c>
      <c r="E622" s="2">
        <f t="shared" si="50"/>
        <v>0.31897037037037018</v>
      </c>
      <c r="F622">
        <v>1.68</v>
      </c>
      <c r="G622" s="3">
        <f t="shared" si="47"/>
        <v>2.8000000000000001E-2</v>
      </c>
      <c r="J622">
        <v>620</v>
      </c>
      <c r="K622" s="2">
        <f t="shared" si="48"/>
        <v>0.32256283564814858</v>
      </c>
      <c r="L622" s="2">
        <f t="shared" si="46"/>
        <v>3.5924652777784005E-3</v>
      </c>
      <c r="M622" s="8">
        <v>2.2200000000000002</v>
      </c>
      <c r="N622" s="7">
        <f t="shared" si="49"/>
        <v>310</v>
      </c>
    </row>
    <row r="623" spans="4:14" x14ac:dyDescent="0.3">
      <c r="D623">
        <v>621</v>
      </c>
      <c r="E623" s="2">
        <f t="shared" si="50"/>
        <v>0.31905104166666648</v>
      </c>
      <c r="F623">
        <v>6.97</v>
      </c>
      <c r="G623" s="3">
        <f t="shared" si="47"/>
        <v>0.11616666666666667</v>
      </c>
      <c r="J623">
        <v>621</v>
      </c>
      <c r="K623" s="2">
        <f t="shared" si="48"/>
        <v>0.32259038194444489</v>
      </c>
      <c r="L623" s="2">
        <f t="shared" si="46"/>
        <v>3.5393402777784133E-3</v>
      </c>
      <c r="M623" s="8">
        <v>2.38</v>
      </c>
      <c r="N623" s="7">
        <f t="shared" si="49"/>
        <v>306</v>
      </c>
    </row>
    <row r="624" spans="4:14" x14ac:dyDescent="0.3">
      <c r="D624">
        <v>622</v>
      </c>
      <c r="E624" s="2">
        <f t="shared" si="50"/>
        <v>0.31906041666666646</v>
      </c>
      <c r="F624">
        <v>0.81</v>
      </c>
      <c r="G624" s="3">
        <f t="shared" si="47"/>
        <v>1.3500000000000002E-2</v>
      </c>
      <c r="J624">
        <v>622</v>
      </c>
      <c r="K624" s="2">
        <f t="shared" si="48"/>
        <v>0.32260785879629672</v>
      </c>
      <c r="L624" s="2">
        <f t="shared" si="46"/>
        <v>3.5474421296302627E-3</v>
      </c>
      <c r="M624" s="8">
        <v>1.51</v>
      </c>
      <c r="N624" s="7">
        <f t="shared" si="49"/>
        <v>306</v>
      </c>
    </row>
    <row r="625" spans="4:14" x14ac:dyDescent="0.3">
      <c r="D625">
        <v>623</v>
      </c>
      <c r="E625" s="2">
        <f t="shared" si="50"/>
        <v>0.31906898148148127</v>
      </c>
      <c r="F625">
        <v>0.74</v>
      </c>
      <c r="G625" s="3">
        <f t="shared" si="47"/>
        <v>1.2333333333333333E-2</v>
      </c>
      <c r="J625">
        <v>623</v>
      </c>
      <c r="K625" s="2">
        <f t="shared" si="48"/>
        <v>0.32263112268518562</v>
      </c>
      <c r="L625" s="2">
        <f t="shared" si="46"/>
        <v>3.5621412037043498E-3</v>
      </c>
      <c r="M625" s="8">
        <v>2.0099999999999998</v>
      </c>
      <c r="N625" s="7">
        <f t="shared" si="49"/>
        <v>308</v>
      </c>
    </row>
    <row r="626" spans="4:14" x14ac:dyDescent="0.3">
      <c r="D626">
        <v>624</v>
      </c>
      <c r="E626" s="2">
        <f t="shared" si="50"/>
        <v>0.31907627314814796</v>
      </c>
      <c r="F626">
        <v>0.63</v>
      </c>
      <c r="G626" s="3">
        <f t="shared" si="47"/>
        <v>1.0500000000000001E-2</v>
      </c>
      <c r="J626">
        <v>624</v>
      </c>
      <c r="K626" s="2">
        <f t="shared" si="48"/>
        <v>0.32265415509259304</v>
      </c>
      <c r="L626" s="2">
        <f t="shared" si="46"/>
        <v>3.5778819444450827E-3</v>
      </c>
      <c r="M626" s="8">
        <v>1.99</v>
      </c>
      <c r="N626" s="7">
        <f t="shared" si="49"/>
        <v>309</v>
      </c>
    </row>
    <row r="627" spans="4:14" x14ac:dyDescent="0.3">
      <c r="D627">
        <v>625</v>
      </c>
      <c r="E627" s="2">
        <f t="shared" si="50"/>
        <v>0.31915555555555536</v>
      </c>
      <c r="F627">
        <v>6.85</v>
      </c>
      <c r="G627" s="3">
        <f t="shared" si="47"/>
        <v>0.11416666666666667</v>
      </c>
      <c r="J627">
        <v>625</v>
      </c>
      <c r="K627" s="2">
        <f t="shared" si="48"/>
        <v>0.32268054398148194</v>
      </c>
      <c r="L627" s="2">
        <f t="shared" si="46"/>
        <v>3.5249884259265785E-3</v>
      </c>
      <c r="M627" s="8">
        <v>2.2799999999999998</v>
      </c>
      <c r="N627" s="7">
        <f t="shared" si="49"/>
        <v>305</v>
      </c>
    </row>
    <row r="628" spans="4:14" x14ac:dyDescent="0.3">
      <c r="D628">
        <v>626</v>
      </c>
      <c r="E628" s="2">
        <f t="shared" si="50"/>
        <v>0.31917303240740719</v>
      </c>
      <c r="F628">
        <v>1.51</v>
      </c>
      <c r="G628" s="3">
        <f t="shared" si="47"/>
        <v>2.5166666666666667E-2</v>
      </c>
      <c r="J628">
        <v>626</v>
      </c>
      <c r="K628" s="2">
        <f t="shared" si="48"/>
        <v>0.32271179398148192</v>
      </c>
      <c r="L628" s="2">
        <f t="shared" si="46"/>
        <v>3.5387615740747336E-3</v>
      </c>
      <c r="M628" s="8">
        <v>2.7</v>
      </c>
      <c r="N628" s="7">
        <f t="shared" si="49"/>
        <v>306</v>
      </c>
    </row>
    <row r="629" spans="4:14" x14ac:dyDescent="0.3">
      <c r="D629">
        <v>627</v>
      </c>
      <c r="E629" s="2">
        <f t="shared" si="50"/>
        <v>0.31920509259259239</v>
      </c>
      <c r="F629">
        <v>2.77</v>
      </c>
      <c r="G629" s="3">
        <f t="shared" si="47"/>
        <v>4.6166666666666668E-2</v>
      </c>
      <c r="J629">
        <v>627</v>
      </c>
      <c r="K629" s="2">
        <f t="shared" si="48"/>
        <v>0.32273274305555599</v>
      </c>
      <c r="L629" s="2">
        <f t="shared" si="46"/>
        <v>3.5276504629636052E-3</v>
      </c>
      <c r="M629" s="8">
        <v>1.81</v>
      </c>
      <c r="N629" s="7">
        <f t="shared" si="49"/>
        <v>305</v>
      </c>
    </row>
    <row r="630" spans="4:14" x14ac:dyDescent="0.3">
      <c r="D630">
        <v>628</v>
      </c>
      <c r="E630" s="2">
        <f t="shared" si="50"/>
        <v>0.31922222222222202</v>
      </c>
      <c r="F630">
        <v>1.48</v>
      </c>
      <c r="G630" s="3">
        <f t="shared" si="47"/>
        <v>2.4666666666666667E-2</v>
      </c>
      <c r="J630">
        <v>628</v>
      </c>
      <c r="K630" s="2">
        <f t="shared" si="48"/>
        <v>0.32275253472222265</v>
      </c>
      <c r="L630" s="2">
        <f t="shared" si="46"/>
        <v>3.5303125000006319E-3</v>
      </c>
      <c r="M630" s="8">
        <v>1.71</v>
      </c>
      <c r="N630" s="7">
        <f t="shared" si="49"/>
        <v>305</v>
      </c>
    </row>
    <row r="631" spans="4:14" x14ac:dyDescent="0.3">
      <c r="D631">
        <v>629</v>
      </c>
      <c r="E631" s="2">
        <f t="shared" si="50"/>
        <v>0.31926608796296274</v>
      </c>
      <c r="F631">
        <v>3.79</v>
      </c>
      <c r="G631" s="3">
        <f t="shared" si="47"/>
        <v>6.3166666666666663E-2</v>
      </c>
      <c r="J631">
        <v>629</v>
      </c>
      <c r="K631" s="2">
        <f t="shared" si="48"/>
        <v>0.32277209490740782</v>
      </c>
      <c r="L631" s="2">
        <f t="shared" si="46"/>
        <v>3.5060069444450837E-3</v>
      </c>
      <c r="M631" s="8">
        <v>1.69</v>
      </c>
      <c r="N631" s="7">
        <f t="shared" si="49"/>
        <v>303</v>
      </c>
    </row>
    <row r="632" spans="4:14" x14ac:dyDescent="0.3">
      <c r="D632">
        <v>630</v>
      </c>
      <c r="E632" s="2">
        <f t="shared" si="50"/>
        <v>0.31928842592592571</v>
      </c>
      <c r="F632">
        <v>1.93</v>
      </c>
      <c r="G632" s="3">
        <f t="shared" si="47"/>
        <v>3.2166666666666663E-2</v>
      </c>
      <c r="J632">
        <v>630</v>
      </c>
      <c r="K632" s="2">
        <f t="shared" si="48"/>
        <v>0.32279350694444486</v>
      </c>
      <c r="L632" s="2">
        <f t="shared" si="46"/>
        <v>3.5050810185191517E-3</v>
      </c>
      <c r="M632" s="8">
        <v>1.85</v>
      </c>
      <c r="N632" s="7">
        <f t="shared" si="49"/>
        <v>303</v>
      </c>
    </row>
    <row r="633" spans="4:14" x14ac:dyDescent="0.3">
      <c r="D633">
        <v>631</v>
      </c>
      <c r="E633" s="2">
        <f t="shared" si="50"/>
        <v>0.31931168981481461</v>
      </c>
      <c r="F633">
        <v>2.0099999999999998</v>
      </c>
      <c r="G633" s="3">
        <f t="shared" si="47"/>
        <v>3.3499999999999995E-2</v>
      </c>
      <c r="J633">
        <v>631</v>
      </c>
      <c r="K633" s="2">
        <f t="shared" si="48"/>
        <v>0.32281248842592636</v>
      </c>
      <c r="L633" s="2">
        <f t="shared" si="46"/>
        <v>3.500798611111744E-3</v>
      </c>
      <c r="M633" s="8">
        <v>1.64</v>
      </c>
      <c r="N633" s="7">
        <f t="shared" si="49"/>
        <v>302</v>
      </c>
    </row>
    <row r="634" spans="4:14" x14ac:dyDescent="0.3">
      <c r="D634">
        <v>632</v>
      </c>
      <c r="E634" s="2">
        <f t="shared" si="50"/>
        <v>0.31931550925925906</v>
      </c>
      <c r="F634">
        <v>0.33</v>
      </c>
      <c r="G634" s="3">
        <f t="shared" si="47"/>
        <v>5.5000000000000005E-3</v>
      </c>
      <c r="J634">
        <v>632</v>
      </c>
      <c r="K634" s="2">
        <f t="shared" si="48"/>
        <v>0.32285288194444489</v>
      </c>
      <c r="L634" s="2">
        <f t="shared" si="46"/>
        <v>3.5373726851858356E-3</v>
      </c>
      <c r="M634" s="8">
        <v>3.49</v>
      </c>
      <c r="N634" s="7">
        <f t="shared" si="49"/>
        <v>306</v>
      </c>
    </row>
    <row r="635" spans="4:14" x14ac:dyDescent="0.3">
      <c r="D635">
        <v>633</v>
      </c>
      <c r="E635" s="2">
        <f t="shared" si="50"/>
        <v>0.31932233796296278</v>
      </c>
      <c r="F635">
        <v>0.59</v>
      </c>
      <c r="G635" s="3">
        <f t="shared" si="47"/>
        <v>9.8333333333333328E-3</v>
      </c>
      <c r="J635">
        <v>633</v>
      </c>
      <c r="K635" s="2">
        <f t="shared" si="48"/>
        <v>0.3228716319444449</v>
      </c>
      <c r="L635" s="2">
        <f t="shared" si="46"/>
        <v>3.5492939814821267E-3</v>
      </c>
      <c r="M635" s="8">
        <v>1.62</v>
      </c>
      <c r="N635" s="7">
        <f t="shared" si="49"/>
        <v>307</v>
      </c>
    </row>
    <row r="636" spans="4:14" x14ac:dyDescent="0.3">
      <c r="D636">
        <v>634</v>
      </c>
      <c r="E636" s="2">
        <f t="shared" si="50"/>
        <v>0.31953796296296277</v>
      </c>
      <c r="F636">
        <v>18.63</v>
      </c>
      <c r="G636" s="3">
        <f t="shared" si="47"/>
        <v>0.3105</v>
      </c>
      <c r="J636">
        <v>634</v>
      </c>
      <c r="K636" s="2">
        <f t="shared" si="48"/>
        <v>0.32290056712963011</v>
      </c>
      <c r="L636" s="2">
        <f t="shared" si="46"/>
        <v>3.3626041666673379E-3</v>
      </c>
      <c r="M636" s="8">
        <v>2.5</v>
      </c>
      <c r="N636" s="7">
        <f t="shared" si="49"/>
        <v>291</v>
      </c>
    </row>
    <row r="637" spans="4:14" x14ac:dyDescent="0.3">
      <c r="D637">
        <v>635</v>
      </c>
      <c r="E637" s="2">
        <f t="shared" si="50"/>
        <v>0.31955289351851834</v>
      </c>
      <c r="F637">
        <v>1.29</v>
      </c>
      <c r="G637" s="3">
        <f t="shared" si="47"/>
        <v>2.1500000000000002E-2</v>
      </c>
      <c r="J637">
        <v>635</v>
      </c>
      <c r="K637" s="2">
        <f t="shared" si="48"/>
        <v>0.32292059027777825</v>
      </c>
      <c r="L637" s="2">
        <f t="shared" si="46"/>
        <v>3.3676967592599083E-3</v>
      </c>
      <c r="M637" s="8">
        <v>1.73</v>
      </c>
      <c r="N637" s="7">
        <f t="shared" si="49"/>
        <v>291</v>
      </c>
    </row>
    <row r="638" spans="4:14" x14ac:dyDescent="0.3">
      <c r="D638">
        <v>636</v>
      </c>
      <c r="E638" s="2">
        <f t="shared" si="50"/>
        <v>0.31958194444444427</v>
      </c>
      <c r="F638">
        <v>2.5099999999999998</v>
      </c>
      <c r="G638" s="3">
        <f t="shared" si="47"/>
        <v>4.1833333333333327E-2</v>
      </c>
      <c r="J638">
        <v>636</v>
      </c>
      <c r="K638" s="2">
        <f t="shared" si="48"/>
        <v>0.32294003472222271</v>
      </c>
      <c r="L638" s="2">
        <f t="shared" si="46"/>
        <v>3.3580902777784472E-3</v>
      </c>
      <c r="M638" s="8">
        <v>1.68</v>
      </c>
      <c r="N638" s="7">
        <f t="shared" si="49"/>
        <v>290</v>
      </c>
    </row>
    <row r="639" spans="4:14" x14ac:dyDescent="0.3">
      <c r="D639">
        <v>637</v>
      </c>
      <c r="E639" s="2">
        <f t="shared" si="50"/>
        <v>0.31959571759259242</v>
      </c>
      <c r="F639">
        <v>1.19</v>
      </c>
      <c r="G639" s="3">
        <f t="shared" si="47"/>
        <v>1.9833333333333331E-2</v>
      </c>
      <c r="J639">
        <v>637</v>
      </c>
      <c r="K639" s="2">
        <f t="shared" si="48"/>
        <v>0.32296121527777827</v>
      </c>
      <c r="L639" s="2">
        <f t="shared" si="46"/>
        <v>3.3654976851858476E-3</v>
      </c>
      <c r="M639" s="8">
        <v>1.83</v>
      </c>
      <c r="N639" s="7">
        <f t="shared" si="49"/>
        <v>291</v>
      </c>
    </row>
    <row r="640" spans="4:14" x14ac:dyDescent="0.3">
      <c r="D640">
        <v>638</v>
      </c>
      <c r="E640" s="2">
        <f t="shared" si="50"/>
        <v>0.31966099537037018</v>
      </c>
      <c r="F640">
        <v>5.64</v>
      </c>
      <c r="G640" s="3">
        <f t="shared" si="47"/>
        <v>9.4E-2</v>
      </c>
      <c r="J640">
        <v>638</v>
      </c>
      <c r="K640" s="2">
        <f t="shared" si="48"/>
        <v>0.32299396990740792</v>
      </c>
      <c r="L640" s="2">
        <f t="shared" si="46"/>
        <v>3.3329745370377362E-3</v>
      </c>
      <c r="M640" s="8">
        <v>2.83</v>
      </c>
      <c r="N640" s="7">
        <f t="shared" si="49"/>
        <v>288</v>
      </c>
    </row>
    <row r="641" spans="4:14" x14ac:dyDescent="0.3">
      <c r="D641">
        <v>639</v>
      </c>
      <c r="E641" s="2">
        <f t="shared" si="50"/>
        <v>0.3196741898148146</v>
      </c>
      <c r="F641">
        <v>1.1399999999999999</v>
      </c>
      <c r="G641" s="3">
        <f t="shared" si="47"/>
        <v>1.9E-2</v>
      </c>
      <c r="J641">
        <v>639</v>
      </c>
      <c r="K641" s="2">
        <f t="shared" si="48"/>
        <v>0.32302232638888939</v>
      </c>
      <c r="L641" s="2">
        <f t="shared" si="46"/>
        <v>3.3481365740747893E-3</v>
      </c>
      <c r="M641" s="8">
        <v>2.4500000000000002</v>
      </c>
      <c r="N641" s="7">
        <f t="shared" si="49"/>
        <v>289</v>
      </c>
    </row>
    <row r="642" spans="4:14" x14ac:dyDescent="0.3">
      <c r="D642">
        <v>640</v>
      </c>
      <c r="E642" s="2">
        <f t="shared" si="50"/>
        <v>0.31969571759259235</v>
      </c>
      <c r="F642">
        <v>1.86</v>
      </c>
      <c r="G642" s="3">
        <f t="shared" si="47"/>
        <v>3.1000000000000003E-2</v>
      </c>
      <c r="J642">
        <v>640</v>
      </c>
      <c r="K642" s="2">
        <f t="shared" si="48"/>
        <v>0.32304790509259307</v>
      </c>
      <c r="L642" s="2">
        <f t="shared" ref="L642:L705" si="51">K642-E642</f>
        <v>3.352187500000714E-3</v>
      </c>
      <c r="M642" s="8">
        <v>2.21</v>
      </c>
      <c r="N642" s="7">
        <f t="shared" si="49"/>
        <v>290</v>
      </c>
    </row>
    <row r="643" spans="4:14" x14ac:dyDescent="0.3">
      <c r="D643">
        <v>641</v>
      </c>
      <c r="E643" s="2">
        <f t="shared" si="50"/>
        <v>0.31982025462962937</v>
      </c>
      <c r="F643">
        <v>10.76</v>
      </c>
      <c r="G643" s="3">
        <f t="shared" si="47"/>
        <v>0.17933333333333332</v>
      </c>
      <c r="J643">
        <v>641</v>
      </c>
      <c r="K643" s="2">
        <f t="shared" si="48"/>
        <v>0.32307059027777824</v>
      </c>
      <c r="L643" s="2">
        <f t="shared" si="51"/>
        <v>3.250335648148861E-3</v>
      </c>
      <c r="M643" s="8">
        <v>1.96</v>
      </c>
      <c r="N643" s="7">
        <f t="shared" si="49"/>
        <v>281</v>
      </c>
    </row>
    <row r="644" spans="4:14" x14ac:dyDescent="0.3">
      <c r="D644">
        <v>642</v>
      </c>
      <c r="E644" s="2">
        <f t="shared" si="50"/>
        <v>0.32016724537037011</v>
      </c>
      <c r="F644">
        <v>29.98</v>
      </c>
      <c r="G644" s="3">
        <f t="shared" ref="G644:G707" si="52">F644/60</f>
        <v>0.49966666666666665</v>
      </c>
      <c r="J644">
        <v>642</v>
      </c>
      <c r="K644" s="2">
        <f t="shared" ref="K644:K707" si="53">K643+M644/86400</f>
        <v>0.32309084490740786</v>
      </c>
      <c r="L644" s="2">
        <f t="shared" si="51"/>
        <v>2.9235995370377466E-3</v>
      </c>
      <c r="M644" s="8">
        <v>1.75</v>
      </c>
      <c r="N644" s="7">
        <f t="shared" ref="N644:N707" si="54">60*MINUTE(L644)+SECOND(L644)</f>
        <v>253</v>
      </c>
    </row>
    <row r="645" spans="4:14" x14ac:dyDescent="0.3">
      <c r="D645">
        <v>643</v>
      </c>
      <c r="E645" s="2">
        <f t="shared" si="50"/>
        <v>0.3201745370370368</v>
      </c>
      <c r="F645">
        <v>0.63</v>
      </c>
      <c r="G645" s="3">
        <f t="shared" si="52"/>
        <v>1.0500000000000001E-2</v>
      </c>
      <c r="J645">
        <v>643</v>
      </c>
      <c r="K645" s="2">
        <f t="shared" si="53"/>
        <v>0.32310994212963007</v>
      </c>
      <c r="L645" s="2">
        <f t="shared" si="51"/>
        <v>2.9354050925932684E-3</v>
      </c>
      <c r="M645" s="8">
        <v>1.65</v>
      </c>
      <c r="N645" s="7">
        <f t="shared" si="54"/>
        <v>254</v>
      </c>
    </row>
    <row r="646" spans="4:14" x14ac:dyDescent="0.3">
      <c r="D646">
        <v>644</v>
      </c>
      <c r="E646" s="2">
        <f t="shared" si="50"/>
        <v>0.3202788194444442</v>
      </c>
      <c r="F646">
        <v>9.01</v>
      </c>
      <c r="G646" s="3">
        <f t="shared" si="52"/>
        <v>0.15016666666666667</v>
      </c>
      <c r="J646">
        <v>644</v>
      </c>
      <c r="K646" s="2">
        <f t="shared" si="53"/>
        <v>0.32313459490740787</v>
      </c>
      <c r="L646" s="2">
        <f t="shared" si="51"/>
        <v>2.8557754629636722E-3</v>
      </c>
      <c r="M646" s="8">
        <v>2.13</v>
      </c>
      <c r="N646" s="7">
        <f t="shared" si="54"/>
        <v>247</v>
      </c>
    </row>
    <row r="647" spans="4:14" x14ac:dyDescent="0.3">
      <c r="D647">
        <v>645</v>
      </c>
      <c r="E647" s="2">
        <f t="shared" si="50"/>
        <v>0.3202858796296294</v>
      </c>
      <c r="F647">
        <v>0.61</v>
      </c>
      <c r="G647" s="3">
        <f t="shared" si="52"/>
        <v>1.0166666666666666E-2</v>
      </c>
      <c r="J647">
        <v>645</v>
      </c>
      <c r="K647" s="2">
        <f t="shared" si="53"/>
        <v>0.32315716435185232</v>
      </c>
      <c r="L647" s="2">
        <f t="shared" si="51"/>
        <v>2.8712847222229221E-3</v>
      </c>
      <c r="M647" s="8">
        <v>1.95</v>
      </c>
      <c r="N647" s="7">
        <f t="shared" si="54"/>
        <v>248</v>
      </c>
    </row>
    <row r="648" spans="4:14" x14ac:dyDescent="0.3">
      <c r="D648">
        <v>646</v>
      </c>
      <c r="E648" s="2">
        <f t="shared" si="50"/>
        <v>0.32028946759259236</v>
      </c>
      <c r="F648">
        <v>0.31</v>
      </c>
      <c r="G648" s="3">
        <f t="shared" si="52"/>
        <v>5.1666666666666666E-3</v>
      </c>
      <c r="J648">
        <v>646</v>
      </c>
      <c r="K648" s="2">
        <f t="shared" si="53"/>
        <v>0.32318447916666715</v>
      </c>
      <c r="L648" s="2">
        <f t="shared" si="51"/>
        <v>2.8950115740747906E-3</v>
      </c>
      <c r="M648" s="8">
        <v>2.36</v>
      </c>
      <c r="N648" s="7">
        <f t="shared" si="54"/>
        <v>250</v>
      </c>
    </row>
    <row r="649" spans="4:14" x14ac:dyDescent="0.3">
      <c r="D649">
        <v>647</v>
      </c>
      <c r="E649" s="2">
        <f t="shared" si="50"/>
        <v>0.32029826388888866</v>
      </c>
      <c r="F649">
        <v>0.76</v>
      </c>
      <c r="G649" s="3">
        <f t="shared" si="52"/>
        <v>1.2666666666666666E-2</v>
      </c>
      <c r="J649">
        <v>647</v>
      </c>
      <c r="K649" s="2">
        <f t="shared" si="53"/>
        <v>0.32320346064814864</v>
      </c>
      <c r="L649" s="2">
        <f t="shared" si="51"/>
        <v>2.905196759259987E-3</v>
      </c>
      <c r="M649" s="8">
        <v>1.64</v>
      </c>
      <c r="N649" s="7">
        <f t="shared" si="54"/>
        <v>251</v>
      </c>
    </row>
    <row r="650" spans="4:14" x14ac:dyDescent="0.3">
      <c r="D650">
        <v>648</v>
      </c>
      <c r="E650" s="2">
        <f t="shared" si="50"/>
        <v>0.32030416666666645</v>
      </c>
      <c r="F650">
        <v>0.51</v>
      </c>
      <c r="G650" s="3">
        <f t="shared" si="52"/>
        <v>8.5000000000000006E-3</v>
      </c>
      <c r="J650">
        <v>648</v>
      </c>
      <c r="K650" s="2">
        <f t="shared" si="53"/>
        <v>0.32322637731481529</v>
      </c>
      <c r="L650" s="2">
        <f t="shared" si="51"/>
        <v>2.9222106481488486E-3</v>
      </c>
      <c r="M650" s="8">
        <v>1.98</v>
      </c>
      <c r="N650" s="7">
        <f t="shared" si="54"/>
        <v>252</v>
      </c>
    </row>
    <row r="651" spans="4:14" x14ac:dyDescent="0.3">
      <c r="D651">
        <v>649</v>
      </c>
      <c r="E651" s="2">
        <f t="shared" si="50"/>
        <v>0.32030891203703682</v>
      </c>
      <c r="F651">
        <v>0.41</v>
      </c>
      <c r="G651" s="3">
        <f t="shared" si="52"/>
        <v>6.8333333333333328E-3</v>
      </c>
      <c r="J651">
        <v>649</v>
      </c>
      <c r="K651" s="2">
        <f t="shared" si="53"/>
        <v>0.32325820601851901</v>
      </c>
      <c r="L651" s="2">
        <f t="shared" si="51"/>
        <v>2.9492939814821928E-3</v>
      </c>
      <c r="M651" s="8">
        <v>2.75</v>
      </c>
      <c r="N651" s="7">
        <f t="shared" si="54"/>
        <v>255</v>
      </c>
    </row>
    <row r="652" spans="4:14" x14ac:dyDescent="0.3">
      <c r="D652">
        <v>650</v>
      </c>
      <c r="E652" s="2">
        <f t="shared" si="50"/>
        <v>0.32031886574074053</v>
      </c>
      <c r="F652">
        <v>0.86</v>
      </c>
      <c r="G652" s="3">
        <f t="shared" si="52"/>
        <v>1.4333333333333333E-2</v>
      </c>
      <c r="J652">
        <v>650</v>
      </c>
      <c r="K652" s="2">
        <f t="shared" si="53"/>
        <v>0.32328320601851901</v>
      </c>
      <c r="L652" s="2">
        <f t="shared" si="51"/>
        <v>2.9643402777784766E-3</v>
      </c>
      <c r="M652" s="8">
        <v>2.16</v>
      </c>
      <c r="N652" s="7">
        <f t="shared" si="54"/>
        <v>256</v>
      </c>
    </row>
    <row r="653" spans="4:14" x14ac:dyDescent="0.3">
      <c r="D653">
        <v>651</v>
      </c>
      <c r="E653" s="2">
        <f t="shared" si="50"/>
        <v>0.32033784722222203</v>
      </c>
      <c r="F653">
        <v>1.64</v>
      </c>
      <c r="G653" s="3">
        <f t="shared" si="52"/>
        <v>2.7333333333333331E-2</v>
      </c>
      <c r="J653">
        <v>651</v>
      </c>
      <c r="K653" s="2">
        <f t="shared" si="53"/>
        <v>0.32330230324074122</v>
      </c>
      <c r="L653" s="2">
        <f t="shared" si="51"/>
        <v>2.9644560185191904E-3</v>
      </c>
      <c r="M653" s="8">
        <v>1.65</v>
      </c>
      <c r="N653" s="7">
        <f t="shared" si="54"/>
        <v>256</v>
      </c>
    </row>
    <row r="654" spans="4:14" x14ac:dyDescent="0.3">
      <c r="D654">
        <v>652</v>
      </c>
      <c r="E654" s="2">
        <f t="shared" si="50"/>
        <v>0.32035266203703683</v>
      </c>
      <c r="F654">
        <v>1.28</v>
      </c>
      <c r="G654" s="3">
        <f t="shared" si="52"/>
        <v>2.1333333333333333E-2</v>
      </c>
      <c r="J654">
        <v>652</v>
      </c>
      <c r="K654" s="2">
        <f t="shared" si="53"/>
        <v>0.32332267361111161</v>
      </c>
      <c r="L654" s="2">
        <f t="shared" si="51"/>
        <v>2.9700115740747823E-3</v>
      </c>
      <c r="M654" s="8">
        <v>1.76</v>
      </c>
      <c r="N654" s="7">
        <f t="shared" si="54"/>
        <v>257</v>
      </c>
    </row>
    <row r="655" spans="4:14" x14ac:dyDescent="0.3">
      <c r="D655">
        <v>653</v>
      </c>
      <c r="E655" s="2">
        <f t="shared" si="50"/>
        <v>0.32035891203703681</v>
      </c>
      <c r="F655">
        <v>0.54</v>
      </c>
      <c r="G655" s="3">
        <f t="shared" si="52"/>
        <v>9.0000000000000011E-3</v>
      </c>
      <c r="J655">
        <v>653</v>
      </c>
      <c r="K655" s="2">
        <f t="shared" si="53"/>
        <v>0.32335103009259308</v>
      </c>
      <c r="L655" s="2">
        <f t="shared" si="51"/>
        <v>2.9921180555562699E-3</v>
      </c>
      <c r="M655" s="8">
        <v>2.4500000000000002</v>
      </c>
      <c r="N655" s="7">
        <f t="shared" si="54"/>
        <v>259</v>
      </c>
    </row>
    <row r="656" spans="4:14" x14ac:dyDescent="0.3">
      <c r="D656">
        <v>654</v>
      </c>
      <c r="E656" s="2">
        <f t="shared" si="50"/>
        <v>0.32040717592592571</v>
      </c>
      <c r="F656">
        <v>4.17</v>
      </c>
      <c r="G656" s="3">
        <f t="shared" si="52"/>
        <v>6.9499999999999992E-2</v>
      </c>
      <c r="J656">
        <v>654</v>
      </c>
      <c r="K656" s="2">
        <f t="shared" si="53"/>
        <v>0.32337869212963011</v>
      </c>
      <c r="L656" s="2">
        <f t="shared" si="51"/>
        <v>2.9715162037043941E-3</v>
      </c>
      <c r="M656" s="8">
        <v>2.39</v>
      </c>
      <c r="N656" s="7">
        <f t="shared" si="54"/>
        <v>257</v>
      </c>
    </row>
    <row r="657" spans="4:16" x14ac:dyDescent="0.3">
      <c r="D657">
        <v>655</v>
      </c>
      <c r="E657" s="2">
        <f t="shared" si="50"/>
        <v>0.32041249999999977</v>
      </c>
      <c r="F657">
        <v>0.46</v>
      </c>
      <c r="G657" s="3">
        <f t="shared" si="52"/>
        <v>7.6666666666666671E-3</v>
      </c>
      <c r="J657" s="14">
        <v>655</v>
      </c>
      <c r="K657" s="15">
        <f t="shared" si="53"/>
        <v>0.32341341435185234</v>
      </c>
      <c r="L657" s="15">
        <f t="shared" si="51"/>
        <v>3.0009143518525683E-3</v>
      </c>
      <c r="M657" s="18">
        <v>3</v>
      </c>
      <c r="N657" s="16">
        <f t="shared" si="54"/>
        <v>259</v>
      </c>
      <c r="O657" s="14"/>
      <c r="P657" s="14"/>
    </row>
    <row r="658" spans="4:16" x14ac:dyDescent="0.3">
      <c r="D658">
        <v>656</v>
      </c>
      <c r="E658" s="2">
        <f t="shared" si="50"/>
        <v>0.32042164351851826</v>
      </c>
      <c r="F658">
        <v>0.79</v>
      </c>
      <c r="G658" s="3">
        <f t="shared" si="52"/>
        <v>1.3166666666666667E-2</v>
      </c>
      <c r="J658" s="6">
        <v>656</v>
      </c>
      <c r="K658" s="4">
        <f t="shared" si="53"/>
        <v>0.32447348379629676</v>
      </c>
      <c r="L658" s="4">
        <f t="shared" si="51"/>
        <v>4.0518402777784956E-3</v>
      </c>
      <c r="M658" s="17">
        <v>91.59</v>
      </c>
      <c r="N658" s="9">
        <f t="shared" si="54"/>
        <v>350</v>
      </c>
      <c r="O658" s="6"/>
      <c r="P658" s="6"/>
    </row>
    <row r="659" spans="4:16" x14ac:dyDescent="0.3">
      <c r="D659">
        <v>657</v>
      </c>
      <c r="E659" s="2">
        <f t="shared" si="50"/>
        <v>0.32043182870370346</v>
      </c>
      <c r="F659">
        <v>0.88</v>
      </c>
      <c r="G659" s="3">
        <f t="shared" si="52"/>
        <v>1.4666666666666666E-2</v>
      </c>
      <c r="J659">
        <v>657</v>
      </c>
      <c r="K659" s="2">
        <f t="shared" si="53"/>
        <v>0.32449246527777825</v>
      </c>
      <c r="L659" s="2">
        <f t="shared" si="51"/>
        <v>4.0606365740747941E-3</v>
      </c>
      <c r="M659" s="8">
        <v>1.64</v>
      </c>
      <c r="N659" s="7">
        <f t="shared" si="54"/>
        <v>351</v>
      </c>
    </row>
    <row r="660" spans="4:16" x14ac:dyDescent="0.3">
      <c r="D660">
        <v>658</v>
      </c>
      <c r="E660" s="2">
        <f t="shared" si="50"/>
        <v>0.32053692129629607</v>
      </c>
      <c r="F660">
        <v>9.08</v>
      </c>
      <c r="G660" s="3">
        <f t="shared" si="52"/>
        <v>0.15133333333333335</v>
      </c>
      <c r="J660">
        <v>658</v>
      </c>
      <c r="K660" s="2">
        <f t="shared" si="53"/>
        <v>0.32452140046296346</v>
      </c>
      <c r="L660" s="2">
        <f t="shared" si="51"/>
        <v>3.9844791666673873E-3</v>
      </c>
      <c r="M660" s="8">
        <v>2.5</v>
      </c>
      <c r="N660" s="7">
        <f t="shared" si="54"/>
        <v>344</v>
      </c>
    </row>
    <row r="661" spans="4:16" x14ac:dyDescent="0.3">
      <c r="D661">
        <v>659</v>
      </c>
      <c r="E661" s="2">
        <f t="shared" si="50"/>
        <v>0.32054074074074052</v>
      </c>
      <c r="F661">
        <v>0.33</v>
      </c>
      <c r="G661" s="3">
        <f t="shared" si="52"/>
        <v>5.5000000000000005E-3</v>
      </c>
      <c r="J661">
        <v>659</v>
      </c>
      <c r="K661" s="2">
        <f t="shared" si="53"/>
        <v>0.32454825231481532</v>
      </c>
      <c r="L661" s="2">
        <f t="shared" si="51"/>
        <v>4.0075115740748068E-3</v>
      </c>
      <c r="M661" s="8">
        <v>2.3199999999999998</v>
      </c>
      <c r="N661" s="7">
        <f t="shared" si="54"/>
        <v>346</v>
      </c>
    </row>
    <row r="662" spans="4:16" x14ac:dyDescent="0.3">
      <c r="D662">
        <v>660</v>
      </c>
      <c r="E662" s="2">
        <f t="shared" si="50"/>
        <v>0.32054861111111088</v>
      </c>
      <c r="F662">
        <v>0.68</v>
      </c>
      <c r="G662" s="3">
        <f t="shared" si="52"/>
        <v>1.1333333333333334E-2</v>
      </c>
      <c r="J662">
        <v>660</v>
      </c>
      <c r="K662" s="2">
        <f t="shared" si="53"/>
        <v>0.3245674652777783</v>
      </c>
      <c r="L662" s="2">
        <f t="shared" si="51"/>
        <v>4.0188541666674182E-3</v>
      </c>
      <c r="M662" s="8">
        <v>1.66</v>
      </c>
      <c r="N662" s="7">
        <f t="shared" si="54"/>
        <v>347</v>
      </c>
    </row>
    <row r="663" spans="4:16" x14ac:dyDescent="0.3">
      <c r="D663">
        <v>661</v>
      </c>
      <c r="E663" s="2">
        <f t="shared" si="50"/>
        <v>0.32055775462962938</v>
      </c>
      <c r="F663">
        <v>0.79</v>
      </c>
      <c r="G663" s="3">
        <f t="shared" si="52"/>
        <v>1.3166666666666667E-2</v>
      </c>
      <c r="J663">
        <v>661</v>
      </c>
      <c r="K663" s="2">
        <f t="shared" si="53"/>
        <v>0.32458552083333386</v>
      </c>
      <c r="L663" s="2">
        <f t="shared" si="51"/>
        <v>4.0277662037044859E-3</v>
      </c>
      <c r="M663" s="8">
        <v>1.56</v>
      </c>
      <c r="N663" s="7">
        <f t="shared" si="54"/>
        <v>348</v>
      </c>
    </row>
    <row r="664" spans="4:16" x14ac:dyDescent="0.3">
      <c r="D664">
        <v>662</v>
      </c>
      <c r="E664" s="2">
        <f t="shared" si="50"/>
        <v>0.32056504629629606</v>
      </c>
      <c r="F664">
        <v>0.63</v>
      </c>
      <c r="G664" s="3">
        <f t="shared" si="52"/>
        <v>1.0500000000000001E-2</v>
      </c>
      <c r="J664">
        <v>662</v>
      </c>
      <c r="K664" s="2">
        <f t="shared" si="53"/>
        <v>0.32461468750000055</v>
      </c>
      <c r="L664" s="2">
        <f t="shared" si="51"/>
        <v>4.0496412037044904E-3</v>
      </c>
      <c r="M664" s="8">
        <v>2.52</v>
      </c>
      <c r="N664" s="7">
        <f t="shared" si="54"/>
        <v>350</v>
      </c>
    </row>
    <row r="665" spans="4:16" x14ac:dyDescent="0.3">
      <c r="D665">
        <v>663</v>
      </c>
      <c r="E665" s="2">
        <f t="shared" si="50"/>
        <v>0.32057094907407385</v>
      </c>
      <c r="F665">
        <v>0.51</v>
      </c>
      <c r="G665" s="3">
        <f t="shared" si="52"/>
        <v>8.5000000000000006E-3</v>
      </c>
      <c r="J665">
        <v>663</v>
      </c>
      <c r="K665" s="2">
        <f t="shared" si="53"/>
        <v>0.32463829861111165</v>
      </c>
      <c r="L665" s="2">
        <f t="shared" si="51"/>
        <v>4.067349537037801E-3</v>
      </c>
      <c r="M665" s="8">
        <v>2.04</v>
      </c>
      <c r="N665" s="7">
        <f t="shared" si="54"/>
        <v>351</v>
      </c>
    </row>
    <row r="666" spans="4:16" x14ac:dyDescent="0.3">
      <c r="D666">
        <v>664</v>
      </c>
      <c r="E666" s="2">
        <f t="shared" si="50"/>
        <v>0.32059953703703681</v>
      </c>
      <c r="F666">
        <v>2.4700000000000002</v>
      </c>
      <c r="G666" s="3">
        <f t="shared" si="52"/>
        <v>4.1166666666666671E-2</v>
      </c>
      <c r="J666">
        <v>664</v>
      </c>
      <c r="K666" s="2">
        <f t="shared" si="53"/>
        <v>0.32466468750000055</v>
      </c>
      <c r="L666" s="2">
        <f t="shared" si="51"/>
        <v>4.0651504629637403E-3</v>
      </c>
      <c r="M666" s="8">
        <v>2.2799999999999998</v>
      </c>
      <c r="N666" s="7">
        <f t="shared" si="54"/>
        <v>351</v>
      </c>
    </row>
    <row r="667" spans="4:16" x14ac:dyDescent="0.3">
      <c r="D667">
        <v>665</v>
      </c>
      <c r="E667" s="2">
        <f t="shared" si="50"/>
        <v>0.3206100694444442</v>
      </c>
      <c r="F667">
        <v>0.91</v>
      </c>
      <c r="G667" s="3">
        <f t="shared" si="52"/>
        <v>1.5166666666666667E-2</v>
      </c>
      <c r="J667">
        <v>665</v>
      </c>
      <c r="K667" s="2">
        <f t="shared" si="53"/>
        <v>0.32469894675925981</v>
      </c>
      <c r="L667" s="2">
        <f t="shared" si="51"/>
        <v>4.0888773148156088E-3</v>
      </c>
      <c r="M667" s="8">
        <v>2.96</v>
      </c>
      <c r="N667" s="7">
        <f t="shared" si="54"/>
        <v>353</v>
      </c>
    </row>
    <row r="668" spans="4:16" x14ac:dyDescent="0.3">
      <c r="D668">
        <v>666</v>
      </c>
      <c r="E668" s="2">
        <f t="shared" si="50"/>
        <v>0.32061967592592566</v>
      </c>
      <c r="F668">
        <v>0.83</v>
      </c>
      <c r="G668" s="3">
        <f t="shared" si="52"/>
        <v>1.3833333333333333E-2</v>
      </c>
      <c r="J668">
        <v>666</v>
      </c>
      <c r="K668" s="2">
        <f t="shared" si="53"/>
        <v>0.32472359953703761</v>
      </c>
      <c r="L668" s="2">
        <f t="shared" si="51"/>
        <v>4.1039236111119481E-3</v>
      </c>
      <c r="M668" s="8">
        <v>2.13</v>
      </c>
      <c r="N668" s="7">
        <f t="shared" si="54"/>
        <v>355</v>
      </c>
    </row>
    <row r="669" spans="4:16" x14ac:dyDescent="0.3">
      <c r="D669">
        <v>667</v>
      </c>
      <c r="E669" s="2">
        <f t="shared" si="50"/>
        <v>0.32062731481481455</v>
      </c>
      <c r="F669">
        <v>0.66</v>
      </c>
      <c r="G669" s="3">
        <f t="shared" si="52"/>
        <v>1.1000000000000001E-2</v>
      </c>
      <c r="J669">
        <v>667</v>
      </c>
      <c r="K669" s="2">
        <f t="shared" si="53"/>
        <v>0.32474987268518574</v>
      </c>
      <c r="L669" s="2">
        <f t="shared" si="51"/>
        <v>4.1225578703711907E-3</v>
      </c>
      <c r="M669" s="8">
        <v>2.27</v>
      </c>
      <c r="N669" s="7">
        <f t="shared" si="54"/>
        <v>356</v>
      </c>
    </row>
    <row r="670" spans="4:16" x14ac:dyDescent="0.3">
      <c r="D670">
        <v>668</v>
      </c>
      <c r="E670" s="2">
        <f t="shared" si="50"/>
        <v>0.32063726851851826</v>
      </c>
      <c r="F670">
        <v>0.86</v>
      </c>
      <c r="G670" s="3">
        <f t="shared" si="52"/>
        <v>1.4333333333333333E-2</v>
      </c>
      <c r="J670">
        <v>668</v>
      </c>
      <c r="K670" s="2">
        <f t="shared" si="53"/>
        <v>0.32477244212963019</v>
      </c>
      <c r="L670" s="2">
        <f t="shared" si="51"/>
        <v>4.1351736111119308E-3</v>
      </c>
      <c r="M670" s="8">
        <v>1.95</v>
      </c>
      <c r="N670" s="7">
        <f t="shared" si="54"/>
        <v>357</v>
      </c>
    </row>
    <row r="671" spans="4:16" x14ac:dyDescent="0.3">
      <c r="D671">
        <v>669</v>
      </c>
      <c r="E671" s="2">
        <f t="shared" si="50"/>
        <v>0.32064293981481456</v>
      </c>
      <c r="F671">
        <v>0.49</v>
      </c>
      <c r="G671" s="3">
        <f t="shared" si="52"/>
        <v>8.1666666666666658E-3</v>
      </c>
      <c r="J671">
        <v>669</v>
      </c>
      <c r="K671" s="2">
        <f t="shared" si="53"/>
        <v>0.3247898032407413</v>
      </c>
      <c r="L671" s="2">
        <f t="shared" si="51"/>
        <v>4.146863425926739E-3</v>
      </c>
      <c r="M671" s="8">
        <v>1.5</v>
      </c>
      <c r="N671" s="7">
        <f t="shared" si="54"/>
        <v>358</v>
      </c>
    </row>
    <row r="672" spans="4:16" x14ac:dyDescent="0.3">
      <c r="D672">
        <v>670</v>
      </c>
      <c r="E672" s="2">
        <f t="shared" si="50"/>
        <v>0.3206526620370368</v>
      </c>
      <c r="F672">
        <v>0.84</v>
      </c>
      <c r="G672" s="3">
        <f t="shared" si="52"/>
        <v>1.4E-2</v>
      </c>
      <c r="J672">
        <v>670</v>
      </c>
      <c r="K672" s="2">
        <f t="shared" si="53"/>
        <v>0.3248175810185191</v>
      </c>
      <c r="L672" s="2">
        <f t="shared" si="51"/>
        <v>4.1649189814823018E-3</v>
      </c>
      <c r="M672" s="8">
        <v>2.4</v>
      </c>
      <c r="N672" s="7">
        <f t="shared" si="54"/>
        <v>360</v>
      </c>
    </row>
    <row r="673" spans="4:14" x14ac:dyDescent="0.3">
      <c r="D673">
        <v>671</v>
      </c>
      <c r="E673" s="2">
        <f t="shared" si="50"/>
        <v>0.32065624999999975</v>
      </c>
      <c r="F673">
        <v>0.31</v>
      </c>
      <c r="G673" s="3">
        <f t="shared" si="52"/>
        <v>5.1666666666666666E-3</v>
      </c>
      <c r="J673">
        <v>671</v>
      </c>
      <c r="K673" s="2">
        <f t="shared" si="53"/>
        <v>0.32484292824074135</v>
      </c>
      <c r="L673" s="2">
        <f t="shared" si="51"/>
        <v>4.1866782407415926E-3</v>
      </c>
      <c r="M673" s="8">
        <v>2.19</v>
      </c>
      <c r="N673" s="7">
        <f t="shared" si="54"/>
        <v>362</v>
      </c>
    </row>
    <row r="674" spans="4:14" x14ac:dyDescent="0.3">
      <c r="D674">
        <v>672</v>
      </c>
      <c r="E674" s="2">
        <f t="shared" ref="E674:E717" si="55">E673+F674/86400</f>
        <v>0.32065983796296271</v>
      </c>
      <c r="F674">
        <v>0.31</v>
      </c>
      <c r="G674" s="3">
        <f t="shared" si="52"/>
        <v>5.1666666666666666E-3</v>
      </c>
      <c r="J674">
        <v>672</v>
      </c>
      <c r="K674" s="2">
        <f t="shared" si="53"/>
        <v>0.32486862268518579</v>
      </c>
      <c r="L674" s="2">
        <f t="shared" si="51"/>
        <v>4.2087847222230801E-3</v>
      </c>
      <c r="M674" s="8">
        <v>2.2200000000000002</v>
      </c>
      <c r="N674" s="7">
        <f t="shared" si="54"/>
        <v>364</v>
      </c>
    </row>
    <row r="675" spans="4:14" x14ac:dyDescent="0.3">
      <c r="D675">
        <v>673</v>
      </c>
      <c r="E675" s="2">
        <f t="shared" si="55"/>
        <v>0.32066666666666643</v>
      </c>
      <c r="F675">
        <v>0.59</v>
      </c>
      <c r="G675" s="3">
        <f t="shared" si="52"/>
        <v>9.8333333333333328E-3</v>
      </c>
      <c r="J675">
        <v>673</v>
      </c>
      <c r="K675" s="2">
        <f t="shared" si="53"/>
        <v>0.32488899305555619</v>
      </c>
      <c r="L675" s="2">
        <f t="shared" si="51"/>
        <v>4.2223263888897522E-3</v>
      </c>
      <c r="M675" s="8">
        <v>1.76</v>
      </c>
      <c r="N675" s="7">
        <f t="shared" si="54"/>
        <v>365</v>
      </c>
    </row>
    <row r="676" spans="4:14" x14ac:dyDescent="0.3">
      <c r="D676">
        <v>674</v>
      </c>
      <c r="E676" s="2">
        <f t="shared" si="55"/>
        <v>0.32067199074074049</v>
      </c>
      <c r="F676">
        <v>0.46</v>
      </c>
      <c r="G676" s="3">
        <f>F676/60</f>
        <v>7.6666666666666671E-3</v>
      </c>
      <c r="J676">
        <v>674</v>
      </c>
      <c r="K676" s="2">
        <f t="shared" si="53"/>
        <v>0.32491445601851915</v>
      </c>
      <c r="L676" s="2">
        <f t="shared" si="51"/>
        <v>4.242465277778662E-3</v>
      </c>
      <c r="M676" s="8">
        <v>2.2000000000000002</v>
      </c>
      <c r="N676" s="7">
        <f t="shared" si="54"/>
        <v>367</v>
      </c>
    </row>
    <row r="677" spans="4:14" x14ac:dyDescent="0.3">
      <c r="D677">
        <v>675</v>
      </c>
      <c r="E677" s="2">
        <f t="shared" si="55"/>
        <v>0.32067847222222196</v>
      </c>
      <c r="F677">
        <v>0.56000000000000005</v>
      </c>
      <c r="G677" s="3">
        <f>F677/60</f>
        <v>9.3333333333333341E-3</v>
      </c>
      <c r="J677">
        <v>675</v>
      </c>
      <c r="K677" s="2">
        <f t="shared" si="53"/>
        <v>0.32493216435185246</v>
      </c>
      <c r="L677" s="2">
        <f t="shared" si="51"/>
        <v>4.2536921296305041E-3</v>
      </c>
      <c r="M677" s="8">
        <v>1.53</v>
      </c>
      <c r="N677" s="7">
        <f t="shared" si="54"/>
        <v>368</v>
      </c>
    </row>
    <row r="678" spans="4:14" x14ac:dyDescent="0.3">
      <c r="D678">
        <v>676</v>
      </c>
      <c r="E678" s="2">
        <f t="shared" si="55"/>
        <v>0.32072488425925899</v>
      </c>
      <c r="F678">
        <v>4.01</v>
      </c>
      <c r="G678" s="3">
        <f t="shared" si="52"/>
        <v>6.6833333333333328E-2</v>
      </c>
      <c r="J678">
        <v>676</v>
      </c>
      <c r="K678" s="2">
        <f t="shared" si="53"/>
        <v>0.32495427083333395</v>
      </c>
      <c r="L678" s="2">
        <f t="shared" si="51"/>
        <v>4.2293865740749559E-3</v>
      </c>
      <c r="M678" s="8">
        <v>1.91</v>
      </c>
      <c r="N678" s="7">
        <f t="shared" si="54"/>
        <v>365</v>
      </c>
    </row>
    <row r="679" spans="4:14" x14ac:dyDescent="0.3">
      <c r="D679">
        <v>677</v>
      </c>
      <c r="E679" s="2">
        <f t="shared" si="55"/>
        <v>0.32074664351851823</v>
      </c>
      <c r="F679">
        <v>1.88</v>
      </c>
      <c r="G679" s="3">
        <f t="shared" si="52"/>
        <v>3.1333333333333331E-2</v>
      </c>
      <c r="J679">
        <v>677</v>
      </c>
      <c r="K679" s="2">
        <f t="shared" si="53"/>
        <v>0.32499373842592655</v>
      </c>
      <c r="L679" s="2">
        <f t="shared" si="51"/>
        <v>4.247094907408322E-3</v>
      </c>
      <c r="M679" s="8">
        <v>3.41</v>
      </c>
      <c r="N679" s="7">
        <f t="shared" si="54"/>
        <v>367</v>
      </c>
    </row>
    <row r="680" spans="4:14" x14ac:dyDescent="0.3">
      <c r="D680">
        <v>678</v>
      </c>
      <c r="E680" s="2">
        <f t="shared" si="55"/>
        <v>0.32076296296296269</v>
      </c>
      <c r="F680">
        <v>1.41</v>
      </c>
      <c r="G680" s="3">
        <f t="shared" si="52"/>
        <v>2.35E-2</v>
      </c>
      <c r="J680">
        <v>678</v>
      </c>
      <c r="K680" s="2">
        <f t="shared" si="53"/>
        <v>0.32501954861111171</v>
      </c>
      <c r="L680" s="2">
        <f t="shared" si="51"/>
        <v>4.2565856481490139E-3</v>
      </c>
      <c r="M680" s="8">
        <v>2.23</v>
      </c>
      <c r="N680" s="7">
        <f t="shared" si="54"/>
        <v>368</v>
      </c>
    </row>
    <row r="681" spans="4:14" x14ac:dyDescent="0.3">
      <c r="D681">
        <v>679</v>
      </c>
      <c r="E681" s="2">
        <f t="shared" si="55"/>
        <v>0.3207950231481479</v>
      </c>
      <c r="F681">
        <v>2.77</v>
      </c>
      <c r="G681" s="3">
        <f t="shared" si="52"/>
        <v>4.6166666666666668E-2</v>
      </c>
      <c r="J681">
        <v>679</v>
      </c>
      <c r="K681" s="2">
        <f t="shared" si="53"/>
        <v>0.32504153935185243</v>
      </c>
      <c r="L681" s="2">
        <f t="shared" si="51"/>
        <v>4.2465162037045312E-3</v>
      </c>
      <c r="M681" s="8">
        <v>1.9</v>
      </c>
      <c r="N681" s="7">
        <f t="shared" si="54"/>
        <v>367</v>
      </c>
    </row>
    <row r="682" spans="4:14" x14ac:dyDescent="0.3">
      <c r="D682">
        <v>680</v>
      </c>
      <c r="E682" s="2">
        <f t="shared" si="55"/>
        <v>0.32081111111111088</v>
      </c>
      <c r="F682">
        <v>1.39</v>
      </c>
      <c r="G682" s="3">
        <f t="shared" si="52"/>
        <v>2.3166666666666665E-2</v>
      </c>
      <c r="J682">
        <v>680</v>
      </c>
      <c r="K682" s="2">
        <f t="shared" si="53"/>
        <v>0.32507116898148208</v>
      </c>
      <c r="L682" s="2">
        <f t="shared" si="51"/>
        <v>4.2600578703712033E-3</v>
      </c>
      <c r="M682" s="8">
        <v>2.56</v>
      </c>
      <c r="N682" s="7">
        <f t="shared" si="54"/>
        <v>368</v>
      </c>
    </row>
    <row r="683" spans="4:14" x14ac:dyDescent="0.3">
      <c r="D683">
        <v>681</v>
      </c>
      <c r="E683" s="2">
        <f t="shared" si="55"/>
        <v>0.32084918981481458</v>
      </c>
      <c r="F683">
        <v>3.29</v>
      </c>
      <c r="G683" s="3">
        <f t="shared" si="52"/>
        <v>5.4833333333333331E-2</v>
      </c>
      <c r="J683">
        <v>681</v>
      </c>
      <c r="K683" s="2">
        <f t="shared" si="53"/>
        <v>0.32509859953703762</v>
      </c>
      <c r="L683" s="2">
        <f t="shared" si="51"/>
        <v>4.2494097222230409E-3</v>
      </c>
      <c r="M683" s="8">
        <v>2.37</v>
      </c>
      <c r="N683" s="7">
        <f t="shared" si="54"/>
        <v>367</v>
      </c>
    </row>
    <row r="684" spans="4:14" x14ac:dyDescent="0.3">
      <c r="D684">
        <v>682</v>
      </c>
      <c r="E684" s="2">
        <f t="shared" si="55"/>
        <v>0.32085821759259237</v>
      </c>
      <c r="F684">
        <v>0.78</v>
      </c>
      <c r="G684" s="3">
        <f t="shared" si="52"/>
        <v>1.3000000000000001E-2</v>
      </c>
      <c r="J684">
        <v>682</v>
      </c>
      <c r="K684" s="2">
        <f t="shared" si="53"/>
        <v>0.32512116898148208</v>
      </c>
      <c r="L684" s="2">
        <f t="shared" si="51"/>
        <v>4.262951388889713E-3</v>
      </c>
      <c r="M684" s="8">
        <v>1.95</v>
      </c>
      <c r="N684" s="7">
        <f t="shared" si="54"/>
        <v>368</v>
      </c>
    </row>
    <row r="685" spans="4:14" x14ac:dyDescent="0.3">
      <c r="D685">
        <v>683</v>
      </c>
      <c r="E685" s="2">
        <f t="shared" si="55"/>
        <v>0.32086493055555532</v>
      </c>
      <c r="F685">
        <v>0.57999999999999996</v>
      </c>
      <c r="G685" s="3">
        <f t="shared" si="52"/>
        <v>9.6666666666666654E-3</v>
      </c>
      <c r="J685">
        <v>683</v>
      </c>
      <c r="K685" s="2">
        <f t="shared" si="53"/>
        <v>0.32514628472222284</v>
      </c>
      <c r="L685" s="2">
        <f t="shared" si="51"/>
        <v>4.2813541666675281E-3</v>
      </c>
      <c r="M685" s="8">
        <v>2.17</v>
      </c>
      <c r="N685" s="7">
        <f t="shared" si="54"/>
        <v>370</v>
      </c>
    </row>
    <row r="686" spans="4:14" x14ac:dyDescent="0.3">
      <c r="D686">
        <v>684</v>
      </c>
      <c r="E686" s="2">
        <f t="shared" si="55"/>
        <v>0.32093055555555533</v>
      </c>
      <c r="F686">
        <v>5.67</v>
      </c>
      <c r="G686" s="3">
        <f t="shared" si="52"/>
        <v>9.4500000000000001E-2</v>
      </c>
      <c r="J686">
        <v>684</v>
      </c>
      <c r="K686" s="2">
        <f t="shared" si="53"/>
        <v>0.32517429398148212</v>
      </c>
      <c r="L686" s="2">
        <f t="shared" si="51"/>
        <v>4.2437384259267907E-3</v>
      </c>
      <c r="M686" s="8">
        <v>2.42</v>
      </c>
      <c r="N686" s="7">
        <f t="shared" si="54"/>
        <v>367</v>
      </c>
    </row>
    <row r="687" spans="4:14" x14ac:dyDescent="0.3">
      <c r="D687">
        <v>685</v>
      </c>
      <c r="E687" s="2">
        <f t="shared" si="55"/>
        <v>0.32097418981481457</v>
      </c>
      <c r="F687">
        <v>3.77</v>
      </c>
      <c r="G687" s="3">
        <f t="shared" si="52"/>
        <v>6.2833333333333338E-2</v>
      </c>
      <c r="J687">
        <v>685</v>
      </c>
      <c r="K687" s="2">
        <f t="shared" si="53"/>
        <v>0.32519674768518581</v>
      </c>
      <c r="L687" s="2">
        <f t="shared" si="51"/>
        <v>4.2225578703712352E-3</v>
      </c>
      <c r="M687" s="8">
        <v>1.94</v>
      </c>
      <c r="N687" s="7">
        <f t="shared" si="54"/>
        <v>365</v>
      </c>
    </row>
    <row r="688" spans="4:14" x14ac:dyDescent="0.3">
      <c r="D688">
        <v>686</v>
      </c>
      <c r="E688" s="2">
        <f t="shared" si="55"/>
        <v>0.32098032407407384</v>
      </c>
      <c r="F688">
        <v>0.53</v>
      </c>
      <c r="G688" s="3">
        <f t="shared" si="52"/>
        <v>8.8333333333333337E-3</v>
      </c>
      <c r="J688">
        <v>686</v>
      </c>
      <c r="K688" s="2">
        <f t="shared" si="53"/>
        <v>0.3252171180555562</v>
      </c>
      <c r="L688" s="2">
        <f t="shared" si="51"/>
        <v>4.2367939814823563E-3</v>
      </c>
      <c r="M688" s="8">
        <v>1.76</v>
      </c>
      <c r="N688" s="7">
        <f t="shared" si="54"/>
        <v>366</v>
      </c>
    </row>
    <row r="689" spans="4:14" x14ac:dyDescent="0.3">
      <c r="D689">
        <v>687</v>
      </c>
      <c r="E689" s="2">
        <f t="shared" si="55"/>
        <v>0.32102905092592571</v>
      </c>
      <c r="F689">
        <v>4.21</v>
      </c>
      <c r="G689" s="3">
        <f t="shared" si="52"/>
        <v>7.0166666666666669E-2</v>
      </c>
      <c r="J689">
        <v>687</v>
      </c>
      <c r="K689" s="2">
        <f t="shared" si="53"/>
        <v>0.32524906250000063</v>
      </c>
      <c r="L689" s="2">
        <f t="shared" si="51"/>
        <v>4.2200115740749222E-3</v>
      </c>
      <c r="M689" s="8">
        <v>2.76</v>
      </c>
      <c r="N689" s="7">
        <f t="shared" si="54"/>
        <v>365</v>
      </c>
    </row>
    <row r="690" spans="4:14" x14ac:dyDescent="0.3">
      <c r="D690">
        <v>688</v>
      </c>
      <c r="E690" s="2">
        <f t="shared" si="55"/>
        <v>0.32105138888888868</v>
      </c>
      <c r="F690">
        <v>1.93</v>
      </c>
      <c r="G690" s="3">
        <f t="shared" si="52"/>
        <v>3.2166666666666663E-2</v>
      </c>
      <c r="J690">
        <v>688</v>
      </c>
      <c r="K690" s="2">
        <f t="shared" si="53"/>
        <v>0.32528609953703769</v>
      </c>
      <c r="L690" s="2">
        <f t="shared" si="51"/>
        <v>4.2347106481490093E-3</v>
      </c>
      <c r="M690" s="8">
        <v>3.2</v>
      </c>
      <c r="N690" s="7">
        <f t="shared" si="54"/>
        <v>366</v>
      </c>
    </row>
    <row r="691" spans="4:14" x14ac:dyDescent="0.3">
      <c r="D691">
        <v>689</v>
      </c>
      <c r="E691" s="2">
        <f t="shared" si="55"/>
        <v>0.32108368055555536</v>
      </c>
      <c r="F691">
        <v>2.79</v>
      </c>
      <c r="G691" s="3">
        <f t="shared" si="52"/>
        <v>4.65E-2</v>
      </c>
      <c r="J691">
        <v>689</v>
      </c>
      <c r="K691" s="2">
        <f t="shared" si="53"/>
        <v>0.32530589120370434</v>
      </c>
      <c r="L691" s="2">
        <f t="shared" si="51"/>
        <v>4.2222106481489829E-3</v>
      </c>
      <c r="M691" s="8">
        <v>1.71</v>
      </c>
      <c r="N691" s="7">
        <f t="shared" si="54"/>
        <v>365</v>
      </c>
    </row>
    <row r="692" spans="4:14" x14ac:dyDescent="0.3">
      <c r="D692">
        <v>690</v>
      </c>
      <c r="E692" s="2">
        <f t="shared" si="55"/>
        <v>0.32138599537037016</v>
      </c>
      <c r="F692">
        <v>26.12</v>
      </c>
      <c r="G692" s="3">
        <f t="shared" si="52"/>
        <v>0.43533333333333335</v>
      </c>
      <c r="J692">
        <v>690</v>
      </c>
      <c r="K692" s="2">
        <f t="shared" si="53"/>
        <v>0.32532533564814881</v>
      </c>
      <c r="L692" s="2">
        <f t="shared" si="51"/>
        <v>3.9393402777786468E-3</v>
      </c>
      <c r="M692" s="8">
        <v>1.68</v>
      </c>
      <c r="N692" s="7">
        <f t="shared" si="54"/>
        <v>340</v>
      </c>
    </row>
    <row r="693" spans="4:14" x14ac:dyDescent="0.3">
      <c r="D693">
        <v>691</v>
      </c>
      <c r="E693" s="2">
        <f t="shared" si="55"/>
        <v>0.32169583333333313</v>
      </c>
      <c r="F693">
        <v>26.77</v>
      </c>
      <c r="G693" s="3">
        <f t="shared" si="52"/>
        <v>0.44616666666666666</v>
      </c>
      <c r="J693">
        <v>691</v>
      </c>
      <c r="K693" s="2">
        <f t="shared" si="53"/>
        <v>0.32535739583333401</v>
      </c>
      <c r="L693" s="2">
        <f t="shared" si="51"/>
        <v>3.6615625000008811E-3</v>
      </c>
      <c r="M693" s="8">
        <v>2.77</v>
      </c>
      <c r="N693" s="7">
        <f t="shared" si="54"/>
        <v>316</v>
      </c>
    </row>
    <row r="694" spans="4:14" x14ac:dyDescent="0.3">
      <c r="D694">
        <v>692</v>
      </c>
      <c r="E694" s="2">
        <f t="shared" si="55"/>
        <v>0.32170034722222202</v>
      </c>
      <c r="F694">
        <v>0.39</v>
      </c>
      <c r="G694" s="3">
        <f t="shared" si="52"/>
        <v>6.5000000000000006E-3</v>
      </c>
      <c r="J694">
        <v>692</v>
      </c>
      <c r="K694" s="2">
        <f t="shared" si="53"/>
        <v>0.32538204861111181</v>
      </c>
      <c r="L694" s="2">
        <f t="shared" si="51"/>
        <v>3.6817013888897909E-3</v>
      </c>
      <c r="M694" s="8">
        <v>2.13</v>
      </c>
      <c r="N694" s="7">
        <f t="shared" si="54"/>
        <v>318</v>
      </c>
    </row>
    <row r="695" spans="4:14" x14ac:dyDescent="0.3">
      <c r="D695">
        <v>693</v>
      </c>
      <c r="E695" s="2">
        <f t="shared" si="55"/>
        <v>0.32170509259259239</v>
      </c>
      <c r="F695">
        <v>0.41</v>
      </c>
      <c r="G695" s="3">
        <f t="shared" si="52"/>
        <v>6.8333333333333328E-3</v>
      </c>
      <c r="J695">
        <v>693</v>
      </c>
      <c r="K695" s="2">
        <f t="shared" si="53"/>
        <v>0.32540739583333406</v>
      </c>
      <c r="L695" s="2">
        <f t="shared" si="51"/>
        <v>3.7023032407416667E-3</v>
      </c>
      <c r="M695" s="8">
        <v>2.19</v>
      </c>
      <c r="N695" s="7">
        <f t="shared" si="54"/>
        <v>320</v>
      </c>
    </row>
    <row r="696" spans="4:14" x14ac:dyDescent="0.3">
      <c r="D696">
        <v>694</v>
      </c>
      <c r="E696" s="2">
        <f t="shared" si="55"/>
        <v>0.32171122685185166</v>
      </c>
      <c r="F696">
        <v>0.53</v>
      </c>
      <c r="G696" s="3">
        <f t="shared" si="52"/>
        <v>8.8333333333333337E-3</v>
      </c>
      <c r="J696">
        <v>694</v>
      </c>
      <c r="K696" s="2">
        <f t="shared" si="53"/>
        <v>0.32542556712963033</v>
      </c>
      <c r="L696" s="2">
        <f t="shared" si="51"/>
        <v>3.7143402777786716E-3</v>
      </c>
      <c r="M696" s="8">
        <v>1.57</v>
      </c>
      <c r="N696" s="7">
        <f t="shared" si="54"/>
        <v>321</v>
      </c>
    </row>
    <row r="697" spans="4:14" x14ac:dyDescent="0.3">
      <c r="D697">
        <v>695</v>
      </c>
      <c r="E697" s="2">
        <f t="shared" si="55"/>
        <v>0.32174618055555537</v>
      </c>
      <c r="F697">
        <v>3.02</v>
      </c>
      <c r="G697" s="3">
        <f t="shared" si="52"/>
        <v>5.0333333333333334E-2</v>
      </c>
      <c r="J697">
        <v>695</v>
      </c>
      <c r="K697" s="2">
        <f t="shared" si="53"/>
        <v>0.32545033564814885</v>
      </c>
      <c r="L697" s="2">
        <f t="shared" si="51"/>
        <v>3.7041550925934752E-3</v>
      </c>
      <c r="M697" s="8">
        <v>2.14</v>
      </c>
      <c r="N697" s="7">
        <f t="shared" si="54"/>
        <v>320</v>
      </c>
    </row>
    <row r="698" spans="4:14" x14ac:dyDescent="0.3">
      <c r="D698">
        <v>696</v>
      </c>
      <c r="E698" s="2">
        <f t="shared" si="55"/>
        <v>0.32184456018518498</v>
      </c>
      <c r="F698">
        <v>8.5</v>
      </c>
      <c r="G698" s="3">
        <f t="shared" si="52"/>
        <v>0.14166666666666666</v>
      </c>
      <c r="J698">
        <v>696</v>
      </c>
      <c r="K698" s="2">
        <f t="shared" si="53"/>
        <v>0.32547614583333401</v>
      </c>
      <c r="L698" s="2">
        <f t="shared" si="51"/>
        <v>3.6315856481490272E-3</v>
      </c>
      <c r="M698" s="8">
        <v>2.23</v>
      </c>
      <c r="N698" s="7">
        <f t="shared" si="54"/>
        <v>314</v>
      </c>
    </row>
    <row r="699" spans="4:14" x14ac:dyDescent="0.3">
      <c r="D699">
        <v>697</v>
      </c>
      <c r="E699" s="2">
        <f t="shared" si="55"/>
        <v>0.3218531249999998</v>
      </c>
      <c r="F699">
        <v>0.74</v>
      </c>
      <c r="G699" s="3">
        <f t="shared" si="52"/>
        <v>1.2333333333333333E-2</v>
      </c>
      <c r="J699">
        <v>697</v>
      </c>
      <c r="K699" s="2">
        <f t="shared" si="53"/>
        <v>0.32549987268518588</v>
      </c>
      <c r="L699" s="2">
        <f t="shared" si="51"/>
        <v>3.6467476851860803E-3</v>
      </c>
      <c r="M699" s="8">
        <v>2.0499999999999998</v>
      </c>
      <c r="N699" s="7">
        <f t="shared" si="54"/>
        <v>315</v>
      </c>
    </row>
    <row r="700" spans="4:14" x14ac:dyDescent="0.3">
      <c r="D700">
        <v>698</v>
      </c>
      <c r="E700" s="2">
        <f t="shared" si="55"/>
        <v>0.32188171296296275</v>
      </c>
      <c r="F700">
        <v>2.4700000000000002</v>
      </c>
      <c r="G700" s="3">
        <f t="shared" si="52"/>
        <v>4.1166666666666671E-2</v>
      </c>
      <c r="J700">
        <v>698</v>
      </c>
      <c r="K700" s="2">
        <f t="shared" si="53"/>
        <v>0.32552359953703774</v>
      </c>
      <c r="L700" s="2">
        <f t="shared" si="51"/>
        <v>3.6418865740749928E-3</v>
      </c>
      <c r="M700" s="8">
        <v>2.0499999999999998</v>
      </c>
      <c r="N700" s="7">
        <f t="shared" si="54"/>
        <v>315</v>
      </c>
    </row>
    <row r="701" spans="4:14" x14ac:dyDescent="0.3">
      <c r="D701">
        <v>699</v>
      </c>
      <c r="E701" s="2">
        <f t="shared" si="55"/>
        <v>0.32191030092592571</v>
      </c>
      <c r="F701">
        <v>2.4700000000000002</v>
      </c>
      <c r="G701" s="3">
        <f t="shared" si="52"/>
        <v>4.1166666666666671E-2</v>
      </c>
      <c r="J701">
        <v>699</v>
      </c>
      <c r="K701" s="2">
        <f t="shared" si="53"/>
        <v>0.32554165509259331</v>
      </c>
      <c r="L701" s="2">
        <f t="shared" si="51"/>
        <v>3.6313541666675997E-3</v>
      </c>
      <c r="M701" s="8">
        <v>1.56</v>
      </c>
      <c r="N701" s="7">
        <f t="shared" si="54"/>
        <v>314</v>
      </c>
    </row>
    <row r="702" spans="4:14" x14ac:dyDescent="0.3">
      <c r="D702">
        <v>700</v>
      </c>
      <c r="E702" s="2">
        <f t="shared" si="55"/>
        <v>0.32196863425925903</v>
      </c>
      <c r="F702">
        <v>5.04</v>
      </c>
      <c r="G702" s="3">
        <f t="shared" si="52"/>
        <v>8.4000000000000005E-2</v>
      </c>
      <c r="J702">
        <v>700</v>
      </c>
      <c r="K702" s="2">
        <f t="shared" si="53"/>
        <v>0.32556052083333403</v>
      </c>
      <c r="L702" s="2">
        <f t="shared" si="51"/>
        <v>3.5918865740749983E-3</v>
      </c>
      <c r="M702" s="8">
        <v>1.63</v>
      </c>
      <c r="N702" s="7">
        <f t="shared" si="54"/>
        <v>310</v>
      </c>
    </row>
    <row r="703" spans="4:14" x14ac:dyDescent="0.3">
      <c r="D703">
        <v>701</v>
      </c>
      <c r="E703" s="2">
        <f t="shared" si="55"/>
        <v>0.32197604166666643</v>
      </c>
      <c r="F703">
        <v>0.64</v>
      </c>
      <c r="G703" s="3">
        <f t="shared" si="52"/>
        <v>1.0666666666666666E-2</v>
      </c>
      <c r="J703">
        <v>701</v>
      </c>
      <c r="K703" s="2">
        <f t="shared" si="53"/>
        <v>0.325582858796297</v>
      </c>
      <c r="L703" s="2">
        <f t="shared" si="51"/>
        <v>3.6068171296305684E-3</v>
      </c>
      <c r="M703" s="8">
        <v>1.93</v>
      </c>
      <c r="N703" s="7">
        <f t="shared" si="54"/>
        <v>312</v>
      </c>
    </row>
    <row r="704" spans="4:14" x14ac:dyDescent="0.3">
      <c r="D704">
        <v>702</v>
      </c>
      <c r="E704" s="2">
        <f t="shared" si="55"/>
        <v>0.32221018518518496</v>
      </c>
      <c r="F704">
        <v>20.23</v>
      </c>
      <c r="G704" s="3">
        <f t="shared" si="52"/>
        <v>0.33716666666666667</v>
      </c>
      <c r="J704">
        <v>702</v>
      </c>
      <c r="K704" s="2">
        <f t="shared" si="53"/>
        <v>0.32561179398148221</v>
      </c>
      <c r="L704" s="2">
        <f t="shared" si="51"/>
        <v>3.4016087962972508E-3</v>
      </c>
      <c r="M704" s="8">
        <v>2.5</v>
      </c>
      <c r="N704" s="7">
        <f t="shared" si="54"/>
        <v>294</v>
      </c>
    </row>
    <row r="705" spans="3:14" x14ac:dyDescent="0.3">
      <c r="D705">
        <v>703</v>
      </c>
      <c r="E705" s="2">
        <f t="shared" si="55"/>
        <v>0.32221863425925906</v>
      </c>
      <c r="F705">
        <v>0.73</v>
      </c>
      <c r="G705" s="3">
        <f t="shared" si="52"/>
        <v>1.2166666666666666E-2</v>
      </c>
      <c r="J705">
        <v>703</v>
      </c>
      <c r="K705" s="2">
        <f t="shared" si="53"/>
        <v>0.32563204861111184</v>
      </c>
      <c r="L705" s="2">
        <f t="shared" si="51"/>
        <v>3.4134143518527726E-3</v>
      </c>
      <c r="M705" s="8">
        <v>1.75</v>
      </c>
      <c r="N705" s="7">
        <f t="shared" si="54"/>
        <v>295</v>
      </c>
    </row>
    <row r="706" spans="3:14" x14ac:dyDescent="0.3">
      <c r="D706">
        <v>704</v>
      </c>
      <c r="E706" s="2">
        <f t="shared" si="55"/>
        <v>0.32223553240740721</v>
      </c>
      <c r="F706">
        <v>1.46</v>
      </c>
      <c r="G706" s="3">
        <f t="shared" si="52"/>
        <v>2.4333333333333332E-2</v>
      </c>
      <c r="J706">
        <v>704</v>
      </c>
      <c r="K706" s="2">
        <f t="shared" si="53"/>
        <v>0.32565519675925997</v>
      </c>
      <c r="L706" s="2">
        <f t="shared" ref="L706:L769" si="56">K706-E706</f>
        <v>3.4196643518527581E-3</v>
      </c>
      <c r="M706" s="8">
        <v>2</v>
      </c>
      <c r="N706" s="7">
        <f t="shared" si="54"/>
        <v>295</v>
      </c>
    </row>
    <row r="707" spans="3:14" x14ac:dyDescent="0.3">
      <c r="D707">
        <v>705</v>
      </c>
      <c r="E707" s="2">
        <f t="shared" si="55"/>
        <v>0.32234606481481459</v>
      </c>
      <c r="F707">
        <v>9.5500000000000007</v>
      </c>
      <c r="G707" s="3">
        <f t="shared" si="52"/>
        <v>0.15916666666666668</v>
      </c>
      <c r="J707">
        <v>705</v>
      </c>
      <c r="K707" s="2">
        <f t="shared" si="53"/>
        <v>0.32567603009259333</v>
      </c>
      <c r="L707" s="2">
        <f t="shared" si="56"/>
        <v>3.3299652777787347E-3</v>
      </c>
      <c r="M707" s="8">
        <v>1.8</v>
      </c>
      <c r="N707" s="7">
        <f t="shared" si="54"/>
        <v>288</v>
      </c>
    </row>
    <row r="708" spans="3:14" x14ac:dyDescent="0.3">
      <c r="D708">
        <v>706</v>
      </c>
      <c r="E708" s="2">
        <f t="shared" si="55"/>
        <v>0.32242071759259239</v>
      </c>
      <c r="F708">
        <v>6.45</v>
      </c>
      <c r="G708" s="3">
        <f t="shared" ref="G708:G717" si="57">F708/60</f>
        <v>0.1075</v>
      </c>
      <c r="J708">
        <v>706</v>
      </c>
      <c r="K708" s="2">
        <f t="shared" ref="K708:K771" si="58">K707+M708/86400</f>
        <v>0.32569744212963037</v>
      </c>
      <c r="L708" s="2">
        <f t="shared" si="56"/>
        <v>3.2767245370379783E-3</v>
      </c>
      <c r="M708" s="8">
        <v>1.85</v>
      </c>
      <c r="N708" s="7">
        <f t="shared" ref="N708:N771" si="59">60*MINUTE(L708)+SECOND(L708)</f>
        <v>283</v>
      </c>
    </row>
    <row r="709" spans="3:14" x14ac:dyDescent="0.3">
      <c r="D709">
        <v>707</v>
      </c>
      <c r="E709" s="2">
        <f t="shared" si="55"/>
        <v>0.32247939814814797</v>
      </c>
      <c r="F709">
        <v>5.07</v>
      </c>
      <c r="G709" s="3">
        <f t="shared" si="57"/>
        <v>8.4500000000000006E-2</v>
      </c>
      <c r="J709">
        <v>707</v>
      </c>
      <c r="K709" s="2">
        <f t="shared" si="58"/>
        <v>0.3257205902777785</v>
      </c>
      <c r="L709" s="2">
        <f t="shared" si="56"/>
        <v>3.2411921296305324E-3</v>
      </c>
      <c r="M709" s="8">
        <v>2</v>
      </c>
      <c r="N709" s="7">
        <f t="shared" si="59"/>
        <v>280</v>
      </c>
    </row>
    <row r="710" spans="3:14" x14ac:dyDescent="0.3">
      <c r="D710">
        <v>708</v>
      </c>
      <c r="E710" s="2">
        <f t="shared" si="55"/>
        <v>0.32264421296296281</v>
      </c>
      <c r="F710">
        <v>14.24</v>
      </c>
      <c r="G710" s="3">
        <f t="shared" si="57"/>
        <v>0.23733333333333334</v>
      </c>
      <c r="J710">
        <v>708</v>
      </c>
      <c r="K710" s="2">
        <f t="shared" si="58"/>
        <v>0.32574478009259333</v>
      </c>
      <c r="L710" s="2">
        <f t="shared" si="56"/>
        <v>3.1005671296305271E-3</v>
      </c>
      <c r="M710" s="8">
        <v>2.09</v>
      </c>
      <c r="N710" s="7">
        <f t="shared" si="59"/>
        <v>268</v>
      </c>
    </row>
    <row r="711" spans="3:14" x14ac:dyDescent="0.3">
      <c r="D711">
        <v>709</v>
      </c>
      <c r="E711" s="2">
        <f t="shared" si="55"/>
        <v>0.32265162037037021</v>
      </c>
      <c r="F711">
        <v>0.64</v>
      </c>
      <c r="G711" s="3">
        <f t="shared" si="57"/>
        <v>1.0666666666666666E-2</v>
      </c>
      <c r="J711">
        <v>709</v>
      </c>
      <c r="K711" s="2">
        <f t="shared" si="58"/>
        <v>0.32576445601851928</v>
      </c>
      <c r="L711" s="2">
        <f t="shared" si="56"/>
        <v>3.1128356481490704E-3</v>
      </c>
      <c r="M711" s="8">
        <v>1.7</v>
      </c>
      <c r="N711" s="7">
        <f t="shared" si="59"/>
        <v>269</v>
      </c>
    </row>
    <row r="712" spans="3:14" x14ac:dyDescent="0.3">
      <c r="D712">
        <v>710</v>
      </c>
      <c r="E712" s="2">
        <f t="shared" si="55"/>
        <v>0.32265949074074057</v>
      </c>
      <c r="F712">
        <v>0.68</v>
      </c>
      <c r="G712" s="3">
        <f t="shared" si="57"/>
        <v>1.1333333333333334E-2</v>
      </c>
      <c r="J712">
        <v>710</v>
      </c>
      <c r="K712" s="2">
        <f t="shared" si="58"/>
        <v>0.32578285879629704</v>
      </c>
      <c r="L712" s="2">
        <f t="shared" si="56"/>
        <v>3.1233680555564636E-3</v>
      </c>
      <c r="M712" s="8">
        <v>1.59</v>
      </c>
      <c r="N712" s="7">
        <f t="shared" si="59"/>
        <v>270</v>
      </c>
    </row>
    <row r="713" spans="3:14" x14ac:dyDescent="0.3">
      <c r="D713">
        <v>711</v>
      </c>
      <c r="E713" s="2">
        <f t="shared" si="55"/>
        <v>0.32269120370370352</v>
      </c>
      <c r="F713">
        <v>2.74</v>
      </c>
      <c r="G713" s="3">
        <f t="shared" si="57"/>
        <v>4.5666666666666668E-2</v>
      </c>
      <c r="J713">
        <v>711</v>
      </c>
      <c r="K713" s="2">
        <f t="shared" si="58"/>
        <v>0.32580600694444517</v>
      </c>
      <c r="L713" s="2">
        <f t="shared" si="56"/>
        <v>3.1148032407416482E-3</v>
      </c>
      <c r="M713" s="8">
        <v>2</v>
      </c>
      <c r="N713" s="7">
        <f t="shared" si="59"/>
        <v>269</v>
      </c>
    </row>
    <row r="714" spans="3:14" x14ac:dyDescent="0.3">
      <c r="D714">
        <v>712</v>
      </c>
      <c r="E714" s="2">
        <f t="shared" si="55"/>
        <v>0.32271689814814797</v>
      </c>
      <c r="F714">
        <v>2.2200000000000002</v>
      </c>
      <c r="G714" s="3">
        <f t="shared" si="57"/>
        <v>3.7000000000000005E-2</v>
      </c>
      <c r="J714">
        <v>712</v>
      </c>
      <c r="K714" s="2">
        <f t="shared" si="58"/>
        <v>0.32583031250000072</v>
      </c>
      <c r="L714" s="2">
        <f t="shared" si="56"/>
        <v>3.1134143518527502E-3</v>
      </c>
      <c r="M714" s="8">
        <v>2.1</v>
      </c>
      <c r="N714" s="7">
        <f t="shared" si="59"/>
        <v>269</v>
      </c>
    </row>
    <row r="715" spans="3:14" x14ac:dyDescent="0.3">
      <c r="D715">
        <v>713</v>
      </c>
      <c r="E715" s="2">
        <f t="shared" si="55"/>
        <v>0.32276458333333313</v>
      </c>
      <c r="F715">
        <v>4.12</v>
      </c>
      <c r="G715" s="3">
        <f t="shared" si="57"/>
        <v>6.8666666666666668E-2</v>
      </c>
      <c r="J715">
        <v>713</v>
      </c>
      <c r="K715" s="2">
        <f t="shared" si="58"/>
        <v>0.32585346064814885</v>
      </c>
      <c r="L715" s="2">
        <f t="shared" si="56"/>
        <v>3.0888773148157189E-3</v>
      </c>
      <c r="M715" s="8">
        <v>2</v>
      </c>
      <c r="N715" s="7">
        <f t="shared" si="59"/>
        <v>267</v>
      </c>
    </row>
    <row r="716" spans="3:14" x14ac:dyDescent="0.3">
      <c r="D716">
        <v>714</v>
      </c>
      <c r="E716" s="2">
        <f t="shared" si="55"/>
        <v>0.32277627314814794</v>
      </c>
      <c r="F716">
        <v>1.01</v>
      </c>
      <c r="G716" s="3">
        <f t="shared" si="57"/>
        <v>1.6833333333333332E-2</v>
      </c>
      <c r="J716">
        <v>714</v>
      </c>
      <c r="K716" s="2">
        <f t="shared" si="58"/>
        <v>0.32587105324074145</v>
      </c>
      <c r="L716" s="2">
        <f t="shared" si="56"/>
        <v>3.0947800925935076E-3</v>
      </c>
      <c r="M716" s="8">
        <v>1.52</v>
      </c>
      <c r="N716" s="7">
        <f t="shared" si="59"/>
        <v>267</v>
      </c>
    </row>
    <row r="717" spans="3:14" x14ac:dyDescent="0.3">
      <c r="D717">
        <v>715</v>
      </c>
      <c r="E717" s="2">
        <f t="shared" si="55"/>
        <v>0.32281111111111088</v>
      </c>
      <c r="F717">
        <v>3.01</v>
      </c>
      <c r="G717" s="3">
        <f t="shared" si="57"/>
        <v>5.0166666666666665E-2</v>
      </c>
      <c r="J717">
        <v>715</v>
      </c>
      <c r="K717" s="2">
        <f t="shared" si="58"/>
        <v>0.32588725694444515</v>
      </c>
      <c r="L717" s="2">
        <f t="shared" si="56"/>
        <v>3.0761458333342651E-3</v>
      </c>
      <c r="M717" s="8">
        <v>1.4</v>
      </c>
      <c r="N717" s="7">
        <f t="shared" si="59"/>
        <v>266</v>
      </c>
    </row>
    <row r="718" spans="3:14" x14ac:dyDescent="0.3">
      <c r="C718" t="s">
        <v>45</v>
      </c>
      <c r="D718">
        <v>716</v>
      </c>
      <c r="E718" s="2">
        <f t="shared" ref="E718:E781" si="60">E717+F718/86400</f>
        <v>0.32291527777777757</v>
      </c>
      <c r="F718">
        <v>9</v>
      </c>
      <c r="G718" s="3">
        <f t="shared" ref="G718:G781" si="61">F718/60</f>
        <v>0.15</v>
      </c>
      <c r="J718">
        <v>716</v>
      </c>
      <c r="K718" s="2">
        <f t="shared" si="58"/>
        <v>0.32591283564814882</v>
      </c>
      <c r="L718" s="2">
        <f t="shared" si="56"/>
        <v>2.9975578703712591E-3</v>
      </c>
      <c r="M718" s="8">
        <v>2.21</v>
      </c>
      <c r="N718" s="7">
        <f t="shared" si="59"/>
        <v>259</v>
      </c>
    </row>
    <row r="719" spans="3:14" x14ac:dyDescent="0.3">
      <c r="C719" t="s">
        <v>46</v>
      </c>
      <c r="D719">
        <v>717</v>
      </c>
      <c r="E719" s="2">
        <f t="shared" si="60"/>
        <v>0.32293414351851829</v>
      </c>
      <c r="F719">
        <v>1.63</v>
      </c>
      <c r="G719" s="3">
        <f t="shared" si="61"/>
        <v>2.7166666666666665E-2</v>
      </c>
      <c r="J719">
        <v>717</v>
      </c>
      <c r="K719" s="2">
        <f t="shared" si="58"/>
        <v>0.32593332175925993</v>
      </c>
      <c r="L719" s="2">
        <f t="shared" si="56"/>
        <v>2.9991782407416401E-3</v>
      </c>
      <c r="M719" s="8">
        <v>1.77</v>
      </c>
      <c r="N719" s="7">
        <f t="shared" si="59"/>
        <v>259</v>
      </c>
    </row>
    <row r="720" spans="3:14" x14ac:dyDescent="0.3">
      <c r="C720" t="s">
        <v>47</v>
      </c>
      <c r="D720">
        <v>718</v>
      </c>
      <c r="E720" s="2">
        <f t="shared" si="60"/>
        <v>0.32294930555555534</v>
      </c>
      <c r="F720">
        <v>1.31</v>
      </c>
      <c r="G720" s="3">
        <f t="shared" si="61"/>
        <v>2.1833333333333333E-2</v>
      </c>
      <c r="J720">
        <v>718</v>
      </c>
      <c r="K720" s="2">
        <f t="shared" si="58"/>
        <v>0.32595253472222291</v>
      </c>
      <c r="L720" s="2">
        <f t="shared" si="56"/>
        <v>3.0032291666675648E-3</v>
      </c>
      <c r="M720" s="8">
        <v>1.66</v>
      </c>
      <c r="N720" s="7">
        <f t="shared" si="59"/>
        <v>259</v>
      </c>
    </row>
    <row r="721" spans="3:16" x14ac:dyDescent="0.3">
      <c r="C721" t="s">
        <v>48</v>
      </c>
      <c r="D721">
        <v>719</v>
      </c>
      <c r="E721" s="2">
        <f t="shared" si="60"/>
        <v>0.3229589120370368</v>
      </c>
      <c r="F721">
        <v>0.83</v>
      </c>
      <c r="G721" s="3">
        <f t="shared" si="61"/>
        <v>1.3833333333333333E-2</v>
      </c>
      <c r="J721" s="14">
        <v>719</v>
      </c>
      <c r="K721" s="15">
        <f t="shared" si="58"/>
        <v>0.32597394675925995</v>
      </c>
      <c r="L721" s="15">
        <f t="shared" si="56"/>
        <v>3.0150347222231422E-3</v>
      </c>
      <c r="M721" s="18">
        <v>1.85</v>
      </c>
      <c r="N721" s="16">
        <f t="shared" si="59"/>
        <v>260</v>
      </c>
      <c r="O721" s="14"/>
      <c r="P721" s="14"/>
    </row>
    <row r="722" spans="3:16" x14ac:dyDescent="0.3">
      <c r="C722" t="s">
        <v>49</v>
      </c>
      <c r="D722">
        <v>720</v>
      </c>
      <c r="E722" s="2">
        <f t="shared" si="60"/>
        <v>0.32303981481481459</v>
      </c>
      <c r="F722">
        <v>6.99</v>
      </c>
      <c r="G722" s="3">
        <f t="shared" si="61"/>
        <v>0.11650000000000001</v>
      </c>
      <c r="J722" s="6">
        <v>720</v>
      </c>
      <c r="K722" s="4">
        <f t="shared" si="58"/>
        <v>0.32700021990740807</v>
      </c>
      <c r="L722" s="4">
        <f t="shared" si="56"/>
        <v>3.9604050925934886E-3</v>
      </c>
      <c r="M722" s="17">
        <v>88.67</v>
      </c>
      <c r="N722" s="9">
        <f t="shared" si="59"/>
        <v>342</v>
      </c>
      <c r="O722" s="6"/>
      <c r="P722" s="6"/>
    </row>
    <row r="723" spans="3:16" x14ac:dyDescent="0.3">
      <c r="C723" t="s">
        <v>50</v>
      </c>
      <c r="D723">
        <v>721</v>
      </c>
      <c r="E723" s="2">
        <f t="shared" si="60"/>
        <v>0.32305057870370346</v>
      </c>
      <c r="F723">
        <v>0.93</v>
      </c>
      <c r="G723" s="3">
        <f t="shared" si="61"/>
        <v>1.5500000000000002E-2</v>
      </c>
      <c r="J723">
        <v>721</v>
      </c>
      <c r="K723" s="2">
        <f t="shared" si="58"/>
        <v>0.3270201273148155</v>
      </c>
      <c r="L723" s="2">
        <f t="shared" si="56"/>
        <v>3.9695486111120393E-3</v>
      </c>
      <c r="M723" s="8">
        <v>1.72</v>
      </c>
      <c r="N723" s="7">
        <f t="shared" si="59"/>
        <v>343</v>
      </c>
    </row>
    <row r="724" spans="3:16" x14ac:dyDescent="0.3">
      <c r="C724" t="s">
        <v>51</v>
      </c>
      <c r="D724">
        <v>722</v>
      </c>
      <c r="E724" s="2">
        <f t="shared" si="60"/>
        <v>0.32306539351851826</v>
      </c>
      <c r="F724">
        <v>1.28</v>
      </c>
      <c r="G724" s="3">
        <f t="shared" si="61"/>
        <v>2.1333333333333333E-2</v>
      </c>
      <c r="J724">
        <v>722</v>
      </c>
      <c r="K724" s="2">
        <f t="shared" si="58"/>
        <v>0.32704327546296363</v>
      </c>
      <c r="L724" s="2">
        <f t="shared" si="56"/>
        <v>3.9778819444453717E-3</v>
      </c>
      <c r="M724" s="8">
        <v>2</v>
      </c>
      <c r="N724" s="7">
        <f t="shared" si="59"/>
        <v>344</v>
      </c>
    </row>
    <row r="725" spans="3:16" x14ac:dyDescent="0.3">
      <c r="C725" t="s">
        <v>52</v>
      </c>
      <c r="D725">
        <v>723</v>
      </c>
      <c r="E725" s="2">
        <f t="shared" si="60"/>
        <v>0.32307673611111087</v>
      </c>
      <c r="F725">
        <v>0.98</v>
      </c>
      <c r="G725" s="3">
        <f t="shared" si="61"/>
        <v>1.6333333333333332E-2</v>
      </c>
      <c r="J725">
        <v>723</v>
      </c>
      <c r="K725" s="2">
        <f t="shared" si="58"/>
        <v>0.32706144675925991</v>
      </c>
      <c r="L725" s="2">
        <f t="shared" si="56"/>
        <v>3.9847106481490369E-3</v>
      </c>
      <c r="M725" s="8">
        <v>1.57</v>
      </c>
      <c r="N725" s="7">
        <f t="shared" si="59"/>
        <v>344</v>
      </c>
    </row>
    <row r="726" spans="3:16" x14ac:dyDescent="0.3">
      <c r="C726" t="s">
        <v>53</v>
      </c>
      <c r="D726">
        <v>724</v>
      </c>
      <c r="E726" s="2">
        <f t="shared" si="60"/>
        <v>0.32311689814814792</v>
      </c>
      <c r="F726">
        <v>3.47</v>
      </c>
      <c r="G726" s="3">
        <f t="shared" si="61"/>
        <v>5.7833333333333334E-2</v>
      </c>
      <c r="J726">
        <v>724</v>
      </c>
      <c r="K726" s="2">
        <f t="shared" si="58"/>
        <v>0.3270906134259266</v>
      </c>
      <c r="L726" s="2">
        <f t="shared" si="56"/>
        <v>3.9737152777786777E-3</v>
      </c>
      <c r="M726" s="8">
        <v>2.52</v>
      </c>
      <c r="N726" s="7">
        <f t="shared" si="59"/>
        <v>343</v>
      </c>
    </row>
    <row r="727" spans="3:16" x14ac:dyDescent="0.3">
      <c r="C727" t="s">
        <v>54</v>
      </c>
      <c r="D727">
        <v>725</v>
      </c>
      <c r="E727" s="2">
        <f t="shared" si="60"/>
        <v>0.3231276620370368</v>
      </c>
      <c r="F727">
        <v>0.93</v>
      </c>
      <c r="G727" s="3">
        <f t="shared" si="61"/>
        <v>1.5500000000000002E-2</v>
      </c>
      <c r="J727">
        <v>725</v>
      </c>
      <c r="K727" s="2">
        <f t="shared" si="58"/>
        <v>0.3271142245370377</v>
      </c>
      <c r="L727" s="2">
        <f t="shared" si="56"/>
        <v>3.9865625000009008E-3</v>
      </c>
      <c r="M727" s="8">
        <v>2.04</v>
      </c>
      <c r="N727" s="7">
        <f t="shared" si="59"/>
        <v>344</v>
      </c>
    </row>
    <row r="728" spans="3:16" x14ac:dyDescent="0.3">
      <c r="C728" t="s">
        <v>55</v>
      </c>
      <c r="D728">
        <v>726</v>
      </c>
      <c r="E728" s="2">
        <f t="shared" si="60"/>
        <v>0.32313935185185161</v>
      </c>
      <c r="F728">
        <v>1.01</v>
      </c>
      <c r="G728" s="3">
        <f t="shared" si="61"/>
        <v>1.6833333333333332E-2</v>
      </c>
      <c r="J728">
        <v>726</v>
      </c>
      <c r="K728" s="2">
        <f t="shared" si="58"/>
        <v>0.32713957175925995</v>
      </c>
      <c r="L728" s="2">
        <f t="shared" si="56"/>
        <v>4.0002199074083422E-3</v>
      </c>
      <c r="M728" s="8">
        <v>2.19</v>
      </c>
      <c r="N728" s="7">
        <f t="shared" si="59"/>
        <v>346</v>
      </c>
    </row>
    <row r="729" spans="3:16" x14ac:dyDescent="0.3">
      <c r="C729" t="s">
        <v>56</v>
      </c>
      <c r="D729">
        <v>727</v>
      </c>
      <c r="E729" s="2">
        <f t="shared" si="60"/>
        <v>0.32317615740740718</v>
      </c>
      <c r="F729">
        <v>3.18</v>
      </c>
      <c r="G729" s="3">
        <f t="shared" si="61"/>
        <v>5.3000000000000005E-2</v>
      </c>
      <c r="J729">
        <v>727</v>
      </c>
      <c r="K729" s="2">
        <f t="shared" si="58"/>
        <v>0.32716260416666737</v>
      </c>
      <c r="L729" s="2">
        <f t="shared" si="56"/>
        <v>3.9864467592601871E-3</v>
      </c>
      <c r="M729" s="8">
        <v>1.99</v>
      </c>
      <c r="N729" s="7">
        <f t="shared" si="59"/>
        <v>344</v>
      </c>
    </row>
    <row r="730" spans="3:16" x14ac:dyDescent="0.3">
      <c r="C730" t="s">
        <v>57</v>
      </c>
      <c r="D730">
        <v>728</v>
      </c>
      <c r="E730" s="2">
        <f t="shared" si="60"/>
        <v>0.32318923611111089</v>
      </c>
      <c r="F730">
        <v>1.1299999999999999</v>
      </c>
      <c r="G730" s="3">
        <f t="shared" si="61"/>
        <v>1.883333333333333E-2</v>
      </c>
      <c r="J730">
        <v>728</v>
      </c>
      <c r="K730" s="2">
        <f t="shared" si="58"/>
        <v>0.32718239583333403</v>
      </c>
      <c r="L730" s="2">
        <f t="shared" si="56"/>
        <v>3.9931597222231385E-3</v>
      </c>
      <c r="M730" s="8">
        <v>1.71</v>
      </c>
      <c r="N730" s="7">
        <f t="shared" si="59"/>
        <v>345</v>
      </c>
    </row>
    <row r="731" spans="3:16" x14ac:dyDescent="0.3">
      <c r="C731" t="s">
        <v>58</v>
      </c>
      <c r="D731">
        <v>729</v>
      </c>
      <c r="E731" s="2">
        <f t="shared" si="60"/>
        <v>0.32321273148148127</v>
      </c>
      <c r="F731">
        <v>2.0299999999999998</v>
      </c>
      <c r="G731" s="3">
        <f t="shared" si="61"/>
        <v>3.3833333333333333E-2</v>
      </c>
      <c r="J731">
        <v>729</v>
      </c>
      <c r="K731" s="2">
        <f t="shared" si="58"/>
        <v>0.32720913194444512</v>
      </c>
      <c r="L731" s="2">
        <f t="shared" si="56"/>
        <v>3.996400462963845E-3</v>
      </c>
      <c r="M731" s="8">
        <v>2.31</v>
      </c>
      <c r="N731" s="7">
        <f t="shared" si="59"/>
        <v>345</v>
      </c>
    </row>
    <row r="732" spans="3:16" x14ac:dyDescent="0.3">
      <c r="C732" t="s">
        <v>59</v>
      </c>
      <c r="D732">
        <v>730</v>
      </c>
      <c r="E732" s="2">
        <f t="shared" si="60"/>
        <v>0.32329768518518498</v>
      </c>
      <c r="F732">
        <v>7.34</v>
      </c>
      <c r="G732" s="3">
        <f t="shared" si="61"/>
        <v>0.12233333333333334</v>
      </c>
      <c r="J732">
        <v>730</v>
      </c>
      <c r="K732" s="2">
        <f t="shared" si="58"/>
        <v>0.32723494212963028</v>
      </c>
      <c r="L732" s="2">
        <f t="shared" si="56"/>
        <v>3.9372569444452998E-3</v>
      </c>
      <c r="M732" s="8">
        <v>2.23</v>
      </c>
      <c r="N732" s="7">
        <f t="shared" si="59"/>
        <v>340</v>
      </c>
    </row>
    <row r="733" spans="3:16" x14ac:dyDescent="0.3">
      <c r="C733" t="s">
        <v>60</v>
      </c>
      <c r="D733">
        <v>731</v>
      </c>
      <c r="E733" s="2">
        <f t="shared" si="60"/>
        <v>0.32330185185185167</v>
      </c>
      <c r="F733">
        <v>0.36</v>
      </c>
      <c r="G733" s="3">
        <f t="shared" si="61"/>
        <v>6.0000000000000001E-3</v>
      </c>
      <c r="J733">
        <v>731</v>
      </c>
      <c r="K733" s="2">
        <f t="shared" si="58"/>
        <v>0.32725866898148215</v>
      </c>
      <c r="L733" s="2">
        <f t="shared" si="56"/>
        <v>3.9568171296304744E-3</v>
      </c>
      <c r="M733" s="8">
        <v>2.0499999999999998</v>
      </c>
      <c r="N733" s="7">
        <f t="shared" si="59"/>
        <v>342</v>
      </c>
    </row>
    <row r="734" spans="3:16" x14ac:dyDescent="0.3">
      <c r="C734" t="s">
        <v>61</v>
      </c>
      <c r="D734">
        <v>732</v>
      </c>
      <c r="E734" s="2">
        <f t="shared" si="60"/>
        <v>0.32330914351851836</v>
      </c>
      <c r="F734">
        <v>0.63</v>
      </c>
      <c r="G734" s="3">
        <f t="shared" si="61"/>
        <v>1.0500000000000001E-2</v>
      </c>
      <c r="J734">
        <v>732</v>
      </c>
      <c r="K734" s="2">
        <f t="shared" si="58"/>
        <v>0.32728216435185253</v>
      </c>
      <c r="L734" s="2">
        <f t="shared" si="56"/>
        <v>3.9730208333341732E-3</v>
      </c>
      <c r="M734" s="8">
        <v>2.0299999999999998</v>
      </c>
      <c r="N734" s="7">
        <f t="shared" si="59"/>
        <v>343</v>
      </c>
    </row>
    <row r="735" spans="3:16" x14ac:dyDescent="0.3">
      <c r="C735" t="s">
        <v>62</v>
      </c>
      <c r="D735">
        <v>733</v>
      </c>
      <c r="E735" s="2">
        <f t="shared" si="60"/>
        <v>0.32334212962962949</v>
      </c>
      <c r="F735">
        <v>2.85</v>
      </c>
      <c r="G735" s="3">
        <f t="shared" si="61"/>
        <v>4.7500000000000001E-2</v>
      </c>
      <c r="J735">
        <v>733</v>
      </c>
      <c r="K735" s="2">
        <f t="shared" si="58"/>
        <v>0.3273002199074081</v>
      </c>
      <c r="L735" s="2">
        <f t="shared" si="56"/>
        <v>3.9580902777786031E-3</v>
      </c>
      <c r="M735" s="8">
        <v>1.56</v>
      </c>
      <c r="N735" s="7">
        <f t="shared" si="59"/>
        <v>342</v>
      </c>
    </row>
    <row r="736" spans="3:16" x14ac:dyDescent="0.3">
      <c r="C736" t="s">
        <v>63</v>
      </c>
      <c r="D736">
        <v>734</v>
      </c>
      <c r="E736" s="2">
        <f t="shared" si="60"/>
        <v>0.32334803240740728</v>
      </c>
      <c r="F736">
        <v>0.51</v>
      </c>
      <c r="G736" s="3">
        <f t="shared" si="61"/>
        <v>8.5000000000000006E-3</v>
      </c>
      <c r="J736">
        <v>734</v>
      </c>
      <c r="K736" s="2">
        <f t="shared" si="58"/>
        <v>0.32732545138888958</v>
      </c>
      <c r="L736" s="2">
        <f t="shared" si="56"/>
        <v>3.9774189814822947E-3</v>
      </c>
      <c r="M736" s="8">
        <v>2.1800000000000002</v>
      </c>
      <c r="N736" s="7">
        <f t="shared" si="59"/>
        <v>344</v>
      </c>
    </row>
    <row r="737" spans="3:14" x14ac:dyDescent="0.3">
      <c r="C737" t="s">
        <v>64</v>
      </c>
      <c r="D737">
        <v>735</v>
      </c>
      <c r="E737" s="2">
        <f t="shared" si="60"/>
        <v>0.32336053240740731</v>
      </c>
      <c r="F737">
        <v>1.08</v>
      </c>
      <c r="G737" s="3">
        <f t="shared" si="61"/>
        <v>1.8000000000000002E-2</v>
      </c>
      <c r="J737">
        <v>735</v>
      </c>
      <c r="K737" s="2">
        <f t="shared" si="58"/>
        <v>0.32734582175925997</v>
      </c>
      <c r="L737" s="2">
        <f t="shared" si="56"/>
        <v>3.9852893518526611E-3</v>
      </c>
      <c r="M737" s="8">
        <v>1.76</v>
      </c>
      <c r="N737" s="7">
        <f t="shared" si="59"/>
        <v>344</v>
      </c>
    </row>
    <row r="738" spans="3:14" x14ac:dyDescent="0.3">
      <c r="C738" t="s">
        <v>65</v>
      </c>
      <c r="D738">
        <v>736</v>
      </c>
      <c r="E738" s="2">
        <f t="shared" si="60"/>
        <v>0.32336701388888878</v>
      </c>
      <c r="F738">
        <v>0.56000000000000005</v>
      </c>
      <c r="G738" s="3">
        <f t="shared" si="61"/>
        <v>9.3333333333333341E-3</v>
      </c>
      <c r="J738">
        <v>736</v>
      </c>
      <c r="K738" s="2">
        <f t="shared" si="58"/>
        <v>0.3273632986111118</v>
      </c>
      <c r="L738" s="2">
        <f t="shared" si="56"/>
        <v>3.9962847222230202E-3</v>
      </c>
      <c r="M738" s="8">
        <v>1.51</v>
      </c>
      <c r="N738" s="7">
        <f t="shared" si="59"/>
        <v>345</v>
      </c>
    </row>
    <row r="739" spans="3:14" x14ac:dyDescent="0.3">
      <c r="C739" t="s">
        <v>66</v>
      </c>
      <c r="D739">
        <v>737</v>
      </c>
      <c r="E739" s="2">
        <f t="shared" si="60"/>
        <v>0.32337800925925914</v>
      </c>
      <c r="F739">
        <v>0.95</v>
      </c>
      <c r="G739" s="3">
        <f t="shared" si="61"/>
        <v>1.5833333333333331E-2</v>
      </c>
      <c r="J739">
        <v>737</v>
      </c>
      <c r="K739" s="2">
        <f t="shared" si="58"/>
        <v>0.32739524305555623</v>
      </c>
      <c r="L739" s="2">
        <f t="shared" si="56"/>
        <v>4.0172337962970928E-3</v>
      </c>
      <c r="M739" s="8">
        <v>2.76</v>
      </c>
      <c r="N739" s="7">
        <f t="shared" si="59"/>
        <v>347</v>
      </c>
    </row>
    <row r="740" spans="3:14" x14ac:dyDescent="0.3">
      <c r="C740" t="s">
        <v>67</v>
      </c>
      <c r="D740">
        <v>738</v>
      </c>
      <c r="E740" s="2">
        <f t="shared" si="60"/>
        <v>0.32339108796296284</v>
      </c>
      <c r="F740">
        <v>1.1299999999999999</v>
      </c>
      <c r="G740" s="3">
        <f t="shared" si="61"/>
        <v>1.883333333333333E-2</v>
      </c>
      <c r="J740">
        <v>738</v>
      </c>
      <c r="K740" s="2">
        <f t="shared" si="58"/>
        <v>0.32742232638888957</v>
      </c>
      <c r="L740" s="2">
        <f t="shared" si="56"/>
        <v>4.0312384259267309E-3</v>
      </c>
      <c r="M740" s="8">
        <v>2.34</v>
      </c>
      <c r="N740" s="7">
        <f t="shared" si="59"/>
        <v>348</v>
      </c>
    </row>
    <row r="741" spans="3:14" x14ac:dyDescent="0.3">
      <c r="C741" t="s">
        <v>68</v>
      </c>
      <c r="D741">
        <v>739</v>
      </c>
      <c r="E741" s="2">
        <f t="shared" si="60"/>
        <v>0.32345474537037022</v>
      </c>
      <c r="F741">
        <v>5.5</v>
      </c>
      <c r="G741" s="3">
        <f t="shared" si="61"/>
        <v>9.166666666666666E-2</v>
      </c>
      <c r="J741">
        <v>739</v>
      </c>
      <c r="K741" s="2">
        <f t="shared" si="58"/>
        <v>0.32744003472222288</v>
      </c>
      <c r="L741" s="2">
        <f t="shared" si="56"/>
        <v>3.9852893518526611E-3</v>
      </c>
      <c r="M741" s="8">
        <v>1.53</v>
      </c>
      <c r="N741" s="7">
        <f t="shared" si="59"/>
        <v>344</v>
      </c>
    </row>
    <row r="742" spans="3:14" x14ac:dyDescent="0.3">
      <c r="C742" t="s">
        <v>69</v>
      </c>
      <c r="D742">
        <v>740</v>
      </c>
      <c r="E742" s="2">
        <f t="shared" si="60"/>
        <v>0.32350682870370356</v>
      </c>
      <c r="F742">
        <v>4.5</v>
      </c>
      <c r="G742" s="3">
        <f t="shared" si="61"/>
        <v>7.4999999999999997E-2</v>
      </c>
      <c r="J742">
        <v>740</v>
      </c>
      <c r="K742" s="2">
        <f t="shared" si="58"/>
        <v>0.32746700231481546</v>
      </c>
      <c r="L742" s="2">
        <f t="shared" si="56"/>
        <v>3.9601736111118946E-3</v>
      </c>
      <c r="M742" s="8">
        <v>2.33</v>
      </c>
      <c r="N742" s="7">
        <f t="shared" si="59"/>
        <v>342</v>
      </c>
    </row>
    <row r="743" spans="3:14" x14ac:dyDescent="0.3">
      <c r="C743" t="s">
        <v>70</v>
      </c>
      <c r="D743">
        <v>741</v>
      </c>
      <c r="E743" s="2">
        <f t="shared" si="60"/>
        <v>0.32352164351851836</v>
      </c>
      <c r="F743">
        <v>1.28</v>
      </c>
      <c r="G743" s="3">
        <f t="shared" si="61"/>
        <v>2.1333333333333333E-2</v>
      </c>
      <c r="J743">
        <v>741</v>
      </c>
      <c r="K743" s="2">
        <f t="shared" si="58"/>
        <v>0.32749940972222286</v>
      </c>
      <c r="L743" s="2">
        <f t="shared" si="56"/>
        <v>3.9777662037044914E-3</v>
      </c>
      <c r="M743" s="8">
        <v>2.8</v>
      </c>
      <c r="N743" s="7">
        <f t="shared" si="59"/>
        <v>344</v>
      </c>
    </row>
    <row r="744" spans="3:14" x14ac:dyDescent="0.3">
      <c r="C744" t="s">
        <v>71</v>
      </c>
      <c r="D744">
        <v>742</v>
      </c>
      <c r="E744" s="2">
        <f t="shared" si="60"/>
        <v>0.32353391203703691</v>
      </c>
      <c r="F744">
        <v>1.06</v>
      </c>
      <c r="G744" s="3">
        <f t="shared" si="61"/>
        <v>1.7666666666666667E-2</v>
      </c>
      <c r="J744">
        <v>742</v>
      </c>
      <c r="K744" s="2">
        <f t="shared" si="58"/>
        <v>0.32752973379629691</v>
      </c>
      <c r="L744" s="2">
        <f t="shared" si="56"/>
        <v>3.9958217592599987E-3</v>
      </c>
      <c r="M744" s="8">
        <v>2.62</v>
      </c>
      <c r="N744" s="7">
        <f t="shared" si="59"/>
        <v>345</v>
      </c>
    </row>
    <row r="745" spans="3:14" x14ac:dyDescent="0.3">
      <c r="C745" t="s">
        <v>72</v>
      </c>
      <c r="D745">
        <v>743</v>
      </c>
      <c r="E745" s="2">
        <f t="shared" si="60"/>
        <v>0.3235472222222221</v>
      </c>
      <c r="F745">
        <v>1.1499999999999999</v>
      </c>
      <c r="G745" s="3">
        <f t="shared" si="61"/>
        <v>1.9166666666666665E-2</v>
      </c>
      <c r="J745">
        <v>743</v>
      </c>
      <c r="K745" s="2">
        <f t="shared" si="58"/>
        <v>0.32755589120370432</v>
      </c>
      <c r="L745" s="2">
        <f t="shared" si="56"/>
        <v>4.0086689814822218E-3</v>
      </c>
      <c r="M745" s="8">
        <v>2.2599999999999998</v>
      </c>
      <c r="N745" s="7">
        <f t="shared" si="59"/>
        <v>346</v>
      </c>
    </row>
    <row r="746" spans="3:14" x14ac:dyDescent="0.3">
      <c r="C746" t="s">
        <v>73</v>
      </c>
      <c r="D746">
        <v>744</v>
      </c>
      <c r="E746" s="2">
        <f t="shared" si="60"/>
        <v>0.32361006944444431</v>
      </c>
      <c r="F746">
        <v>5.43</v>
      </c>
      <c r="G746" s="3">
        <f t="shared" si="61"/>
        <v>9.0499999999999997E-2</v>
      </c>
      <c r="J746">
        <v>744</v>
      </c>
      <c r="K746" s="2">
        <f t="shared" si="58"/>
        <v>0.32758343750000063</v>
      </c>
      <c r="L746" s="2">
        <f t="shared" si="56"/>
        <v>3.9733680555563144E-3</v>
      </c>
      <c r="M746" s="8">
        <v>2.38</v>
      </c>
      <c r="N746" s="7">
        <f t="shared" si="59"/>
        <v>343</v>
      </c>
    </row>
    <row r="747" spans="3:14" x14ac:dyDescent="0.3">
      <c r="C747" t="s">
        <v>74</v>
      </c>
      <c r="D747">
        <v>745</v>
      </c>
      <c r="E747" s="2">
        <f t="shared" si="60"/>
        <v>0.32364687499999989</v>
      </c>
      <c r="F747">
        <v>3.18</v>
      </c>
      <c r="G747" s="3">
        <f t="shared" si="61"/>
        <v>5.3000000000000005E-2</v>
      </c>
      <c r="J747">
        <v>745</v>
      </c>
      <c r="K747" s="2">
        <f t="shared" si="58"/>
        <v>0.32760797453703766</v>
      </c>
      <c r="L747" s="2">
        <f t="shared" si="56"/>
        <v>3.9610995370377711E-3</v>
      </c>
      <c r="M747" s="8">
        <v>2.12</v>
      </c>
      <c r="N747" s="7">
        <f t="shared" si="59"/>
        <v>342</v>
      </c>
    </row>
    <row r="748" spans="3:14" x14ac:dyDescent="0.3">
      <c r="C748" t="s">
        <v>75</v>
      </c>
      <c r="D748">
        <v>746</v>
      </c>
      <c r="E748" s="2">
        <f t="shared" si="60"/>
        <v>0.32373969907407396</v>
      </c>
      <c r="F748">
        <v>8.02</v>
      </c>
      <c r="G748" s="3">
        <f t="shared" si="61"/>
        <v>0.13366666666666666</v>
      </c>
      <c r="J748">
        <v>746</v>
      </c>
      <c r="K748" s="2">
        <f t="shared" si="58"/>
        <v>0.32762961805555618</v>
      </c>
      <c r="L748" s="2">
        <f t="shared" si="56"/>
        <v>3.889918981482221E-3</v>
      </c>
      <c r="M748" s="8">
        <v>1.87</v>
      </c>
      <c r="N748" s="7">
        <f t="shared" si="59"/>
        <v>336</v>
      </c>
    </row>
    <row r="749" spans="3:14" x14ac:dyDescent="0.3">
      <c r="C749" t="s">
        <v>76</v>
      </c>
      <c r="D749">
        <v>747</v>
      </c>
      <c r="E749" s="2">
        <f t="shared" si="60"/>
        <v>0.32378796296296286</v>
      </c>
      <c r="F749">
        <v>4.17</v>
      </c>
      <c r="G749" s="3">
        <f t="shared" si="61"/>
        <v>6.9499999999999992E-2</v>
      </c>
      <c r="J749">
        <v>747</v>
      </c>
      <c r="K749" s="2">
        <f t="shared" si="58"/>
        <v>0.32765149305555619</v>
      </c>
      <c r="L749" s="2">
        <f t="shared" si="56"/>
        <v>3.8635300925933258E-3</v>
      </c>
      <c r="M749" s="8">
        <v>1.89</v>
      </c>
      <c r="N749" s="7">
        <f t="shared" si="59"/>
        <v>334</v>
      </c>
    </row>
    <row r="750" spans="3:14" x14ac:dyDescent="0.3">
      <c r="C750" t="s">
        <v>77</v>
      </c>
      <c r="D750">
        <v>748</v>
      </c>
      <c r="E750" s="2">
        <f t="shared" si="60"/>
        <v>0.32381840277777768</v>
      </c>
      <c r="F750">
        <v>2.63</v>
      </c>
      <c r="G750" s="3">
        <f t="shared" si="61"/>
        <v>4.3833333333333328E-2</v>
      </c>
      <c r="J750">
        <v>748</v>
      </c>
      <c r="K750" s="2">
        <f t="shared" si="58"/>
        <v>0.3276705902777784</v>
      </c>
      <c r="L750" s="2">
        <f t="shared" si="56"/>
        <v>3.8521875000007144E-3</v>
      </c>
      <c r="M750" s="8">
        <v>1.65</v>
      </c>
      <c r="N750" s="7">
        <f t="shared" si="59"/>
        <v>333</v>
      </c>
    </row>
    <row r="751" spans="3:14" x14ac:dyDescent="0.3">
      <c r="C751" t="s">
        <v>78</v>
      </c>
      <c r="D751">
        <v>749</v>
      </c>
      <c r="E751" s="2">
        <f t="shared" si="60"/>
        <v>0.32382719907407398</v>
      </c>
      <c r="F751">
        <v>0.76</v>
      </c>
      <c r="G751" s="3">
        <f t="shared" si="61"/>
        <v>1.2666666666666666E-2</v>
      </c>
      <c r="J751">
        <v>749</v>
      </c>
      <c r="K751" s="2">
        <f t="shared" si="58"/>
        <v>0.32769396990740801</v>
      </c>
      <c r="L751" s="2">
        <f t="shared" si="56"/>
        <v>3.8667708333340323E-3</v>
      </c>
      <c r="M751" s="8">
        <v>2.02</v>
      </c>
      <c r="N751" s="7">
        <f t="shared" si="59"/>
        <v>334</v>
      </c>
    </row>
    <row r="752" spans="3:14" x14ac:dyDescent="0.3">
      <c r="C752" t="s">
        <v>79</v>
      </c>
      <c r="D752">
        <v>750</v>
      </c>
      <c r="E752" s="2">
        <f t="shared" si="60"/>
        <v>0.32392557870370359</v>
      </c>
      <c r="F752">
        <v>8.5</v>
      </c>
      <c r="G752" s="3">
        <f t="shared" si="61"/>
        <v>0.14166666666666666</v>
      </c>
      <c r="J752">
        <v>750</v>
      </c>
      <c r="K752" s="2">
        <f t="shared" si="58"/>
        <v>0.3277132986111117</v>
      </c>
      <c r="L752" s="2">
        <f t="shared" si="56"/>
        <v>3.7877199074081158E-3</v>
      </c>
      <c r="M752" s="8">
        <v>1.67</v>
      </c>
      <c r="N752" s="7">
        <f t="shared" si="59"/>
        <v>327</v>
      </c>
    </row>
    <row r="753" spans="3:14" x14ac:dyDescent="0.3">
      <c r="C753" t="s">
        <v>80</v>
      </c>
      <c r="D753">
        <v>751</v>
      </c>
      <c r="E753" s="2">
        <f t="shared" si="60"/>
        <v>0.32393981481481471</v>
      </c>
      <c r="F753">
        <v>1.23</v>
      </c>
      <c r="G753" s="3">
        <f t="shared" si="61"/>
        <v>2.0500000000000001E-2</v>
      </c>
      <c r="J753">
        <v>751</v>
      </c>
      <c r="K753" s="2">
        <f t="shared" si="58"/>
        <v>0.32773702546296357</v>
      </c>
      <c r="L753" s="2">
        <f t="shared" si="56"/>
        <v>3.7972106481488632E-3</v>
      </c>
      <c r="M753" s="8">
        <v>2.0499999999999998</v>
      </c>
      <c r="N753" s="7">
        <f t="shared" si="59"/>
        <v>328</v>
      </c>
    </row>
    <row r="754" spans="3:14" x14ac:dyDescent="0.3">
      <c r="C754" t="s">
        <v>81</v>
      </c>
      <c r="D754">
        <v>752</v>
      </c>
      <c r="E754" s="2">
        <f t="shared" si="60"/>
        <v>0.3239662037037036</v>
      </c>
      <c r="F754">
        <v>2.2799999999999998</v>
      </c>
      <c r="G754" s="3">
        <f t="shared" si="61"/>
        <v>3.7999999999999999E-2</v>
      </c>
      <c r="J754">
        <v>752</v>
      </c>
      <c r="K754" s="2">
        <f t="shared" si="58"/>
        <v>0.3277657291666673</v>
      </c>
      <c r="L754" s="2">
        <f t="shared" si="56"/>
        <v>3.7995254629636932E-3</v>
      </c>
      <c r="M754" s="8">
        <v>2.48</v>
      </c>
      <c r="N754" s="7">
        <f t="shared" si="59"/>
        <v>328</v>
      </c>
    </row>
    <row r="755" spans="3:14" x14ac:dyDescent="0.3">
      <c r="C755" t="s">
        <v>82</v>
      </c>
      <c r="D755">
        <v>753</v>
      </c>
      <c r="E755" s="2">
        <f t="shared" si="60"/>
        <v>0.32399108796296289</v>
      </c>
      <c r="F755">
        <v>2.15</v>
      </c>
      <c r="G755" s="3">
        <f t="shared" si="61"/>
        <v>3.5833333333333335E-2</v>
      </c>
      <c r="J755">
        <v>753</v>
      </c>
      <c r="K755" s="2">
        <f t="shared" si="58"/>
        <v>0.32779015046296361</v>
      </c>
      <c r="L755" s="2">
        <f t="shared" si="56"/>
        <v>3.7990625000007272E-3</v>
      </c>
      <c r="M755" s="8">
        <v>2.11</v>
      </c>
      <c r="N755" s="7">
        <f t="shared" si="59"/>
        <v>328</v>
      </c>
    </row>
    <row r="756" spans="3:14" x14ac:dyDescent="0.3">
      <c r="C756" t="s">
        <v>83</v>
      </c>
      <c r="D756">
        <v>754</v>
      </c>
      <c r="E756" s="2">
        <f t="shared" si="60"/>
        <v>0.32399409722222217</v>
      </c>
      <c r="F756">
        <v>0.26</v>
      </c>
      <c r="G756" s="3">
        <f t="shared" si="61"/>
        <v>4.3333333333333331E-3</v>
      </c>
      <c r="J756">
        <v>754</v>
      </c>
      <c r="K756" s="2">
        <f t="shared" si="58"/>
        <v>0.3278122569444451</v>
      </c>
      <c r="L756" s="2">
        <f t="shared" si="56"/>
        <v>3.8181597222229358E-3</v>
      </c>
      <c r="M756" s="8">
        <v>1.91</v>
      </c>
      <c r="N756" s="7">
        <f t="shared" si="59"/>
        <v>330</v>
      </c>
    </row>
    <row r="757" spans="3:14" x14ac:dyDescent="0.3">
      <c r="C757" t="s">
        <v>84</v>
      </c>
      <c r="D757" s="6">
        <v>755</v>
      </c>
      <c r="E757" s="4">
        <f t="shared" si="60"/>
        <v>0.32459074074074068</v>
      </c>
      <c r="F757" s="6">
        <v>51.55</v>
      </c>
      <c r="G757" s="3">
        <f t="shared" si="61"/>
        <v>0.85916666666666663</v>
      </c>
      <c r="J757">
        <v>755</v>
      </c>
      <c r="K757" s="2">
        <f t="shared" si="58"/>
        <v>0.32784790509259326</v>
      </c>
      <c r="L757" s="2">
        <f t="shared" si="56"/>
        <v>3.2571643518525817E-3</v>
      </c>
      <c r="M757" s="8">
        <v>3.08</v>
      </c>
      <c r="N757" s="7">
        <f t="shared" si="59"/>
        <v>281</v>
      </c>
    </row>
    <row r="758" spans="3:14" x14ac:dyDescent="0.3">
      <c r="C758" t="s">
        <v>85</v>
      </c>
      <c r="D758">
        <v>756</v>
      </c>
      <c r="E758" s="2">
        <f t="shared" si="60"/>
        <v>0.32461446759259255</v>
      </c>
      <c r="F758">
        <v>2.0499999999999998</v>
      </c>
      <c r="G758" s="3">
        <f t="shared" si="61"/>
        <v>3.4166666666666665E-2</v>
      </c>
      <c r="J758">
        <v>756</v>
      </c>
      <c r="K758" s="2">
        <f t="shared" si="58"/>
        <v>0.32786561342592657</v>
      </c>
      <c r="L758" s="2">
        <f t="shared" si="56"/>
        <v>3.2511458333340237E-3</v>
      </c>
      <c r="M758" s="8">
        <v>1.53</v>
      </c>
      <c r="N758" s="7">
        <f t="shared" si="59"/>
        <v>281</v>
      </c>
    </row>
    <row r="759" spans="3:14" x14ac:dyDescent="0.3">
      <c r="C759" t="s">
        <v>86</v>
      </c>
      <c r="D759">
        <v>757</v>
      </c>
      <c r="E759" s="2">
        <f t="shared" si="60"/>
        <v>0.32464490740740737</v>
      </c>
      <c r="F759">
        <v>2.63</v>
      </c>
      <c r="G759" s="3">
        <f t="shared" si="61"/>
        <v>4.3833333333333328E-2</v>
      </c>
      <c r="J759">
        <v>757</v>
      </c>
      <c r="K759" s="2">
        <f t="shared" si="58"/>
        <v>0.32788853009259322</v>
      </c>
      <c r="L759" s="2">
        <f t="shared" si="56"/>
        <v>3.2436226851858541E-3</v>
      </c>
      <c r="M759" s="8">
        <v>1.98</v>
      </c>
      <c r="N759" s="7">
        <f t="shared" si="59"/>
        <v>280</v>
      </c>
    </row>
    <row r="760" spans="3:14" x14ac:dyDescent="0.3">
      <c r="C760" t="s">
        <v>87</v>
      </c>
      <c r="D760">
        <v>758</v>
      </c>
      <c r="E760" s="2">
        <f t="shared" si="60"/>
        <v>0.32467592592592587</v>
      </c>
      <c r="F760">
        <v>2.68</v>
      </c>
      <c r="G760" s="3">
        <f t="shared" si="61"/>
        <v>4.4666666666666667E-2</v>
      </c>
      <c r="J760">
        <v>758</v>
      </c>
      <c r="K760" s="2">
        <f t="shared" si="58"/>
        <v>0.32791225694444509</v>
      </c>
      <c r="L760" s="2">
        <f t="shared" si="56"/>
        <v>3.2363310185192229E-3</v>
      </c>
      <c r="M760" s="8">
        <v>2.0499999999999998</v>
      </c>
      <c r="N760" s="7">
        <f t="shared" si="59"/>
        <v>280</v>
      </c>
    </row>
    <row r="761" spans="3:14" x14ac:dyDescent="0.3">
      <c r="C761" t="s">
        <v>88</v>
      </c>
      <c r="D761">
        <v>759</v>
      </c>
      <c r="E761" s="2">
        <f t="shared" si="60"/>
        <v>0.32473067129629624</v>
      </c>
      <c r="F761">
        <v>4.7300000000000004</v>
      </c>
      <c r="G761" s="3">
        <f t="shared" si="61"/>
        <v>7.8833333333333339E-2</v>
      </c>
      <c r="J761">
        <v>759</v>
      </c>
      <c r="K761" s="2">
        <f t="shared" si="58"/>
        <v>0.32793633101851916</v>
      </c>
      <c r="L761" s="2">
        <f t="shared" si="56"/>
        <v>3.2056597222229199E-3</v>
      </c>
      <c r="M761" s="8">
        <v>2.08</v>
      </c>
      <c r="N761" s="7">
        <f t="shared" si="59"/>
        <v>277</v>
      </c>
    </row>
    <row r="762" spans="3:14" x14ac:dyDescent="0.3">
      <c r="C762" t="s">
        <v>89</v>
      </c>
      <c r="D762">
        <v>760</v>
      </c>
      <c r="E762" s="2">
        <f t="shared" si="60"/>
        <v>0.32477037037037032</v>
      </c>
      <c r="F762">
        <v>3.43</v>
      </c>
      <c r="G762" s="3">
        <f t="shared" si="61"/>
        <v>5.7166666666666671E-2</v>
      </c>
      <c r="J762">
        <v>760</v>
      </c>
      <c r="K762" s="2">
        <f t="shared" si="58"/>
        <v>0.32796827546296359</v>
      </c>
      <c r="L762" s="2">
        <f t="shared" si="56"/>
        <v>3.1979050925932673E-3</v>
      </c>
      <c r="M762" s="8">
        <v>2.76</v>
      </c>
      <c r="N762" s="7">
        <f t="shared" si="59"/>
        <v>276</v>
      </c>
    </row>
    <row r="763" spans="3:14" x14ac:dyDescent="0.3">
      <c r="C763" t="s">
        <v>90</v>
      </c>
      <c r="D763">
        <v>761</v>
      </c>
      <c r="E763" s="2">
        <f t="shared" si="60"/>
        <v>0.32481932870370367</v>
      </c>
      <c r="F763">
        <v>4.2300000000000004</v>
      </c>
      <c r="G763" s="3">
        <f t="shared" si="61"/>
        <v>7.0500000000000007E-2</v>
      </c>
      <c r="J763">
        <v>761</v>
      </c>
      <c r="K763" s="2">
        <f t="shared" si="58"/>
        <v>0.32798806712963025</v>
      </c>
      <c r="L763" s="2">
        <f t="shared" si="56"/>
        <v>3.1687384259265761E-3</v>
      </c>
      <c r="M763" s="8">
        <v>1.71</v>
      </c>
      <c r="N763" s="7">
        <f t="shared" si="59"/>
        <v>274</v>
      </c>
    </row>
    <row r="764" spans="3:14" x14ac:dyDescent="0.3">
      <c r="C764" t="s">
        <v>91</v>
      </c>
      <c r="D764">
        <v>762</v>
      </c>
      <c r="E764" s="2">
        <f t="shared" si="60"/>
        <v>0.32482569444444442</v>
      </c>
      <c r="F764">
        <v>0.55000000000000004</v>
      </c>
      <c r="G764" s="3">
        <f t="shared" si="61"/>
        <v>9.1666666666666667E-3</v>
      </c>
      <c r="J764">
        <v>762</v>
      </c>
      <c r="K764" s="2">
        <f t="shared" si="58"/>
        <v>0.32801144675925986</v>
      </c>
      <c r="L764" s="2">
        <f t="shared" si="56"/>
        <v>3.1857523148154376E-3</v>
      </c>
      <c r="M764" s="8">
        <v>2.02</v>
      </c>
      <c r="N764" s="7">
        <f t="shared" si="59"/>
        <v>275</v>
      </c>
    </row>
    <row r="765" spans="3:14" x14ac:dyDescent="0.3">
      <c r="C765" t="s">
        <v>92</v>
      </c>
      <c r="D765">
        <v>763</v>
      </c>
      <c r="E765" s="2">
        <f t="shared" si="60"/>
        <v>0.32491620370370367</v>
      </c>
      <c r="F765">
        <v>7.82</v>
      </c>
      <c r="G765" s="3">
        <f t="shared" si="61"/>
        <v>0.13033333333333333</v>
      </c>
      <c r="J765">
        <v>763</v>
      </c>
      <c r="K765" s="2">
        <f t="shared" si="58"/>
        <v>0.32805542824074135</v>
      </c>
      <c r="L765" s="2">
        <f t="shared" si="56"/>
        <v>3.1392245370376881E-3</v>
      </c>
      <c r="M765" s="8">
        <v>3.8</v>
      </c>
      <c r="N765" s="7">
        <f t="shared" si="59"/>
        <v>271</v>
      </c>
    </row>
    <row r="766" spans="3:14" x14ac:dyDescent="0.3">
      <c r="C766" t="s">
        <v>93</v>
      </c>
      <c r="D766">
        <v>764</v>
      </c>
      <c r="E766" s="2">
        <f t="shared" si="60"/>
        <v>0.32526863425925923</v>
      </c>
      <c r="F766">
        <v>30.45</v>
      </c>
      <c r="G766" s="3">
        <f t="shared" si="61"/>
        <v>0.50749999999999995</v>
      </c>
      <c r="J766">
        <v>764</v>
      </c>
      <c r="K766" s="2">
        <f t="shared" si="58"/>
        <v>0.32807082175925989</v>
      </c>
      <c r="L766" s="2">
        <f t="shared" si="56"/>
        <v>2.8021875000006635E-3</v>
      </c>
      <c r="M766" s="8">
        <v>1.33</v>
      </c>
      <c r="N766" s="7">
        <f t="shared" si="59"/>
        <v>242</v>
      </c>
    </row>
    <row r="767" spans="3:14" x14ac:dyDescent="0.3">
      <c r="C767" t="s">
        <v>94</v>
      </c>
      <c r="D767">
        <v>765</v>
      </c>
      <c r="E767" s="2">
        <f t="shared" si="60"/>
        <v>0.32530590277777777</v>
      </c>
      <c r="F767">
        <v>3.22</v>
      </c>
      <c r="G767" s="3">
        <f t="shared" si="61"/>
        <v>5.3666666666666668E-2</v>
      </c>
      <c r="J767">
        <v>765</v>
      </c>
      <c r="K767" s="2">
        <f t="shared" si="58"/>
        <v>0.32809234953703764</v>
      </c>
      <c r="L767" s="2">
        <f t="shared" si="56"/>
        <v>2.7864467592598752E-3</v>
      </c>
      <c r="M767" s="8">
        <v>1.86</v>
      </c>
      <c r="N767" s="7">
        <f t="shared" si="59"/>
        <v>241</v>
      </c>
    </row>
    <row r="768" spans="3:14" x14ac:dyDescent="0.3">
      <c r="C768" t="s">
        <v>95</v>
      </c>
      <c r="D768">
        <v>766</v>
      </c>
      <c r="E768" s="2">
        <f t="shared" si="60"/>
        <v>0.3253216435185185</v>
      </c>
      <c r="F768">
        <v>1.36</v>
      </c>
      <c r="G768" s="3">
        <f t="shared" si="61"/>
        <v>2.2666666666666668E-2</v>
      </c>
      <c r="J768">
        <v>766</v>
      </c>
      <c r="K768" s="2">
        <f t="shared" si="58"/>
        <v>0.32812001157407467</v>
      </c>
      <c r="L768" s="2">
        <f t="shared" si="56"/>
        <v>2.7983680555561663E-3</v>
      </c>
      <c r="M768" s="8">
        <v>2.39</v>
      </c>
      <c r="N768" s="7">
        <f t="shared" si="59"/>
        <v>242</v>
      </c>
    </row>
    <row r="769" spans="3:14" x14ac:dyDescent="0.3">
      <c r="C769" t="s">
        <v>96</v>
      </c>
      <c r="D769">
        <v>767</v>
      </c>
      <c r="E769" s="2">
        <f t="shared" si="60"/>
        <v>0.32540381944444441</v>
      </c>
      <c r="F769">
        <v>7.1</v>
      </c>
      <c r="G769" s="3">
        <f t="shared" si="61"/>
        <v>0.11833333333333333</v>
      </c>
      <c r="J769">
        <v>767</v>
      </c>
      <c r="K769" s="2">
        <f t="shared" si="58"/>
        <v>0.32813980324074132</v>
      </c>
      <c r="L769" s="2">
        <f t="shared" si="56"/>
        <v>2.7359837962969147E-3</v>
      </c>
      <c r="M769" s="8">
        <v>1.71</v>
      </c>
      <c r="N769" s="7">
        <f t="shared" si="59"/>
        <v>236</v>
      </c>
    </row>
    <row r="770" spans="3:14" x14ac:dyDescent="0.3">
      <c r="C770" t="s">
        <v>97</v>
      </c>
      <c r="D770">
        <v>768</v>
      </c>
      <c r="E770" s="2">
        <f t="shared" si="60"/>
        <v>0.32541319444444439</v>
      </c>
      <c r="F770">
        <v>0.81</v>
      </c>
      <c r="G770" s="3">
        <f t="shared" si="61"/>
        <v>1.3500000000000002E-2</v>
      </c>
      <c r="J770">
        <v>768</v>
      </c>
      <c r="K770" s="2">
        <f t="shared" si="58"/>
        <v>0.3281604050925932</v>
      </c>
      <c r="L770" s="2">
        <f t="shared" ref="L770:L833" si="62">K770-E770</f>
        <v>2.7472106481488123E-3</v>
      </c>
      <c r="M770" s="8">
        <v>1.78</v>
      </c>
      <c r="N770" s="7">
        <f t="shared" si="59"/>
        <v>237</v>
      </c>
    </row>
    <row r="771" spans="3:14" x14ac:dyDescent="0.3">
      <c r="C771" t="s">
        <v>98</v>
      </c>
      <c r="D771">
        <v>769</v>
      </c>
      <c r="E771" s="2">
        <f t="shared" si="60"/>
        <v>0.32542141203703701</v>
      </c>
      <c r="F771">
        <v>0.71</v>
      </c>
      <c r="G771" s="3">
        <f t="shared" si="61"/>
        <v>1.1833333333333333E-2</v>
      </c>
      <c r="J771">
        <v>769</v>
      </c>
      <c r="K771" s="2">
        <f t="shared" si="58"/>
        <v>0.32818054398148211</v>
      </c>
      <c r="L771" s="2">
        <f t="shared" si="62"/>
        <v>2.7591319444451035E-3</v>
      </c>
      <c r="M771" s="8">
        <v>1.74</v>
      </c>
      <c r="N771" s="7">
        <f t="shared" si="59"/>
        <v>238</v>
      </c>
    </row>
    <row r="772" spans="3:14" x14ac:dyDescent="0.3">
      <c r="C772" t="s">
        <v>99</v>
      </c>
      <c r="D772">
        <v>770</v>
      </c>
      <c r="E772" s="2">
        <f t="shared" si="60"/>
        <v>0.32548425925925922</v>
      </c>
      <c r="F772">
        <v>5.43</v>
      </c>
      <c r="G772" s="3">
        <f t="shared" si="61"/>
        <v>9.0499999999999997E-2</v>
      </c>
      <c r="J772">
        <v>770</v>
      </c>
      <c r="K772" s="2">
        <f t="shared" ref="K772:K835" si="63">K771+M772/86400</f>
        <v>0.32820704861111172</v>
      </c>
      <c r="L772" s="2">
        <f t="shared" si="62"/>
        <v>2.7227893518524948E-3</v>
      </c>
      <c r="M772" s="8">
        <v>2.29</v>
      </c>
      <c r="N772" s="7">
        <f t="shared" ref="N772:N835" si="64">60*MINUTE(L772)+SECOND(L772)</f>
        <v>235</v>
      </c>
    </row>
    <row r="773" spans="3:14" x14ac:dyDescent="0.3">
      <c r="C773" t="s">
        <v>100</v>
      </c>
      <c r="D773">
        <v>771</v>
      </c>
      <c r="E773" s="2">
        <f t="shared" si="60"/>
        <v>0.32549560185185183</v>
      </c>
      <c r="F773">
        <v>0.98</v>
      </c>
      <c r="G773" s="3">
        <f t="shared" si="61"/>
        <v>1.6333333333333332E-2</v>
      </c>
      <c r="J773">
        <v>771</v>
      </c>
      <c r="K773" s="2">
        <f t="shared" si="63"/>
        <v>0.32823274305555616</v>
      </c>
      <c r="L773" s="2">
        <f t="shared" si="62"/>
        <v>2.7371412037043297E-3</v>
      </c>
      <c r="M773" s="8">
        <v>2.2200000000000002</v>
      </c>
      <c r="N773" s="7">
        <f t="shared" si="64"/>
        <v>236</v>
      </c>
    </row>
    <row r="774" spans="3:14" x14ac:dyDescent="0.3">
      <c r="C774" t="s">
        <v>101</v>
      </c>
      <c r="D774">
        <v>772</v>
      </c>
      <c r="E774" s="2">
        <f t="shared" si="60"/>
        <v>0.3255020833333333</v>
      </c>
      <c r="F774">
        <v>0.56000000000000005</v>
      </c>
      <c r="G774" s="3">
        <f t="shared" si="61"/>
        <v>9.3333333333333341E-3</v>
      </c>
      <c r="J774">
        <v>772</v>
      </c>
      <c r="K774" s="2">
        <f t="shared" si="63"/>
        <v>0.32825322916666727</v>
      </c>
      <c r="L774" s="2">
        <f t="shared" si="62"/>
        <v>2.7511458333339678E-3</v>
      </c>
      <c r="M774" s="8">
        <v>1.77</v>
      </c>
      <c r="N774" s="7">
        <f t="shared" si="64"/>
        <v>238</v>
      </c>
    </row>
    <row r="775" spans="3:14" x14ac:dyDescent="0.3">
      <c r="C775" t="s">
        <v>102</v>
      </c>
      <c r="D775">
        <v>773</v>
      </c>
      <c r="E775" s="2">
        <f t="shared" si="60"/>
        <v>0.32550914351851851</v>
      </c>
      <c r="F775">
        <v>0.61</v>
      </c>
      <c r="G775" s="3">
        <f t="shared" si="61"/>
        <v>1.0166666666666666E-2</v>
      </c>
      <c r="J775">
        <v>773</v>
      </c>
      <c r="K775" s="2">
        <f t="shared" si="63"/>
        <v>0.32827498842592651</v>
      </c>
      <c r="L775" s="2">
        <f t="shared" si="62"/>
        <v>2.7658449074079994E-3</v>
      </c>
      <c r="M775" s="8">
        <v>1.88</v>
      </c>
      <c r="N775" s="7">
        <f t="shared" si="64"/>
        <v>239</v>
      </c>
    </row>
    <row r="776" spans="3:14" x14ac:dyDescent="0.3">
      <c r="C776" t="s">
        <v>103</v>
      </c>
      <c r="D776">
        <v>774</v>
      </c>
      <c r="E776" s="2">
        <f t="shared" si="60"/>
        <v>0.3255150462962963</v>
      </c>
      <c r="F776">
        <v>0.51</v>
      </c>
      <c r="G776" s="3">
        <f t="shared" si="61"/>
        <v>8.5000000000000006E-3</v>
      </c>
      <c r="J776">
        <v>774</v>
      </c>
      <c r="K776" s="2">
        <f t="shared" si="63"/>
        <v>0.3283073958333339</v>
      </c>
      <c r="L776" s="2">
        <f t="shared" si="62"/>
        <v>2.7923495370376084E-3</v>
      </c>
      <c r="M776" s="8">
        <v>2.8</v>
      </c>
      <c r="N776" s="7">
        <f t="shared" si="64"/>
        <v>241</v>
      </c>
    </row>
    <row r="777" spans="3:14" x14ac:dyDescent="0.3">
      <c r="C777" t="s">
        <v>104</v>
      </c>
      <c r="D777">
        <v>775</v>
      </c>
      <c r="E777" s="2">
        <f t="shared" si="60"/>
        <v>0.32554351851851854</v>
      </c>
      <c r="F777">
        <v>2.46</v>
      </c>
      <c r="G777" s="3">
        <f t="shared" si="61"/>
        <v>4.1000000000000002E-2</v>
      </c>
      <c r="J777">
        <v>775</v>
      </c>
      <c r="K777" s="2">
        <f t="shared" si="63"/>
        <v>0.32832394675925985</v>
      </c>
      <c r="L777" s="2">
        <f t="shared" si="62"/>
        <v>2.7804282407413172E-3</v>
      </c>
      <c r="M777" s="8">
        <v>1.43</v>
      </c>
      <c r="N777" s="7">
        <f t="shared" si="64"/>
        <v>240</v>
      </c>
    </row>
    <row r="778" spans="3:14" x14ac:dyDescent="0.3">
      <c r="C778" t="s">
        <v>105</v>
      </c>
      <c r="D778">
        <v>776</v>
      </c>
      <c r="E778" s="2">
        <f t="shared" si="60"/>
        <v>0.32554942129629633</v>
      </c>
      <c r="F778">
        <v>0.51</v>
      </c>
      <c r="G778" s="3">
        <f t="shared" si="61"/>
        <v>8.5000000000000006E-3</v>
      </c>
      <c r="J778">
        <v>776</v>
      </c>
      <c r="K778" s="2">
        <f t="shared" si="63"/>
        <v>0.32834767361111172</v>
      </c>
      <c r="L778" s="2">
        <f t="shared" si="62"/>
        <v>2.798252314815397E-3</v>
      </c>
      <c r="M778" s="8">
        <v>2.0499999999999998</v>
      </c>
      <c r="N778" s="7">
        <f t="shared" si="64"/>
        <v>242</v>
      </c>
    </row>
    <row r="779" spans="3:14" x14ac:dyDescent="0.3">
      <c r="C779" t="s">
        <v>106</v>
      </c>
      <c r="D779">
        <v>777</v>
      </c>
      <c r="E779" s="2">
        <f t="shared" si="60"/>
        <v>0.32555381944444445</v>
      </c>
      <c r="F779">
        <v>0.38</v>
      </c>
      <c r="G779" s="3">
        <f t="shared" si="61"/>
        <v>6.3333333333333332E-3</v>
      </c>
      <c r="J779">
        <v>777</v>
      </c>
      <c r="K779" s="2">
        <f t="shared" si="63"/>
        <v>0.32837209490740804</v>
      </c>
      <c r="L779" s="2">
        <f t="shared" si="62"/>
        <v>2.8182754629635931E-3</v>
      </c>
      <c r="M779" s="8">
        <v>2.11</v>
      </c>
      <c r="N779" s="7">
        <f t="shared" si="64"/>
        <v>243</v>
      </c>
    </row>
    <row r="780" spans="3:14" x14ac:dyDescent="0.3">
      <c r="C780" t="s">
        <v>107</v>
      </c>
      <c r="D780">
        <v>778</v>
      </c>
      <c r="E780" s="2">
        <f t="shared" si="60"/>
        <v>0.32555821759259257</v>
      </c>
      <c r="F780">
        <v>0.38</v>
      </c>
      <c r="G780" s="3">
        <f t="shared" si="61"/>
        <v>6.3333333333333332E-3</v>
      </c>
      <c r="J780">
        <v>778</v>
      </c>
      <c r="K780" s="2">
        <f t="shared" si="63"/>
        <v>0.32839130787037102</v>
      </c>
      <c r="L780" s="2">
        <f t="shared" si="62"/>
        <v>2.8330902777784495E-3</v>
      </c>
      <c r="M780" s="8">
        <v>1.66</v>
      </c>
      <c r="N780" s="7">
        <f t="shared" si="64"/>
        <v>245</v>
      </c>
    </row>
    <row r="781" spans="3:14" x14ac:dyDescent="0.3">
      <c r="C781" t="s">
        <v>108</v>
      </c>
      <c r="D781">
        <v>779</v>
      </c>
      <c r="E781" s="2">
        <f t="shared" si="60"/>
        <v>0.3256077546296296</v>
      </c>
      <c r="F781">
        <v>4.28</v>
      </c>
      <c r="G781" s="3">
        <f t="shared" si="61"/>
        <v>7.1333333333333332E-2</v>
      </c>
      <c r="J781">
        <v>779</v>
      </c>
      <c r="K781" s="2">
        <f t="shared" si="63"/>
        <v>0.32840982638888955</v>
      </c>
      <c r="L781" s="2">
        <f t="shared" si="62"/>
        <v>2.8020717592599498E-3</v>
      </c>
      <c r="M781" s="8">
        <v>1.6</v>
      </c>
      <c r="N781" s="7">
        <f t="shared" si="64"/>
        <v>242</v>
      </c>
    </row>
    <row r="782" spans="3:14" x14ac:dyDescent="0.3">
      <c r="C782" t="s">
        <v>109</v>
      </c>
      <c r="D782">
        <v>780</v>
      </c>
      <c r="E782" s="2">
        <f t="shared" ref="E782:E845" si="65">E781+F782/86400</f>
        <v>0.32564965277777774</v>
      </c>
      <c r="F782">
        <v>3.62</v>
      </c>
      <c r="G782" s="3">
        <f t="shared" ref="G782:G845" si="66">F782/60</f>
        <v>6.0333333333333336E-2</v>
      </c>
      <c r="J782">
        <v>780</v>
      </c>
      <c r="K782" s="2">
        <f t="shared" si="63"/>
        <v>0.32844524305555622</v>
      </c>
      <c r="L782" s="2">
        <f t="shared" si="62"/>
        <v>2.7955902777784813E-3</v>
      </c>
      <c r="M782" s="8">
        <v>3.06</v>
      </c>
      <c r="N782" s="7">
        <f t="shared" si="64"/>
        <v>242</v>
      </c>
    </row>
    <row r="783" spans="3:14" x14ac:dyDescent="0.3">
      <c r="C783" t="s">
        <v>110</v>
      </c>
      <c r="D783">
        <v>781</v>
      </c>
      <c r="E783" s="2">
        <f t="shared" si="65"/>
        <v>0.32566180555555552</v>
      </c>
      <c r="F783">
        <v>1.05</v>
      </c>
      <c r="G783" s="3">
        <f t="shared" si="66"/>
        <v>1.7500000000000002E-2</v>
      </c>
      <c r="J783">
        <v>781</v>
      </c>
      <c r="K783" s="2">
        <f t="shared" si="63"/>
        <v>0.32846839120370436</v>
      </c>
      <c r="L783" s="2">
        <f t="shared" si="62"/>
        <v>2.8065856481488405E-3</v>
      </c>
      <c r="M783" s="8">
        <v>2</v>
      </c>
      <c r="N783" s="7">
        <f t="shared" si="64"/>
        <v>242</v>
      </c>
    </row>
    <row r="784" spans="3:14" x14ac:dyDescent="0.3">
      <c r="C784" t="s">
        <v>111</v>
      </c>
      <c r="D784">
        <v>782</v>
      </c>
      <c r="E784" s="2">
        <f t="shared" si="65"/>
        <v>0.32568101851851849</v>
      </c>
      <c r="F784">
        <v>1.66</v>
      </c>
      <c r="G784" s="3">
        <f t="shared" si="66"/>
        <v>2.7666666666666666E-2</v>
      </c>
      <c r="J784">
        <v>782</v>
      </c>
      <c r="K784" s="2">
        <f t="shared" si="63"/>
        <v>0.3284866782407414</v>
      </c>
      <c r="L784" s="2">
        <f t="shared" si="62"/>
        <v>2.8056597222229085E-3</v>
      </c>
      <c r="M784" s="8">
        <v>1.58</v>
      </c>
      <c r="N784" s="7">
        <f t="shared" si="64"/>
        <v>242</v>
      </c>
    </row>
    <row r="785" spans="3:16" x14ac:dyDescent="0.3">
      <c r="C785" t="s">
        <v>112</v>
      </c>
      <c r="D785">
        <v>783</v>
      </c>
      <c r="E785" s="2">
        <f t="shared" si="65"/>
        <v>0.32570509259259256</v>
      </c>
      <c r="F785">
        <v>2.08</v>
      </c>
      <c r="G785" s="3">
        <f t="shared" si="66"/>
        <v>3.4666666666666665E-2</v>
      </c>
      <c r="J785">
        <v>783</v>
      </c>
      <c r="K785" s="15">
        <f t="shared" si="63"/>
        <v>0.32859304398148215</v>
      </c>
      <c r="L785" s="15">
        <f t="shared" si="62"/>
        <v>2.8879513888895869E-3</v>
      </c>
      <c r="M785" s="18">
        <v>9.19</v>
      </c>
      <c r="N785" s="16">
        <f t="shared" si="64"/>
        <v>250</v>
      </c>
      <c r="O785" s="14"/>
      <c r="P785" s="14"/>
    </row>
    <row r="786" spans="3:16" x14ac:dyDescent="0.3">
      <c r="C786" t="s">
        <v>113</v>
      </c>
      <c r="D786">
        <v>784</v>
      </c>
      <c r="E786" s="2">
        <f t="shared" si="65"/>
        <v>0.32573842592592589</v>
      </c>
      <c r="F786">
        <v>2.88</v>
      </c>
      <c r="G786" s="3">
        <f t="shared" si="66"/>
        <v>4.8000000000000001E-2</v>
      </c>
      <c r="J786">
        <v>784</v>
      </c>
      <c r="K786" s="4">
        <f t="shared" si="63"/>
        <v>0.32909744212963027</v>
      </c>
      <c r="L786" s="4">
        <f t="shared" si="62"/>
        <v>3.3590162037043791E-3</v>
      </c>
      <c r="M786" s="17">
        <v>43.58</v>
      </c>
      <c r="N786" s="9">
        <f t="shared" si="64"/>
        <v>290</v>
      </c>
      <c r="O786" s="6"/>
      <c r="P786" s="6"/>
    </row>
    <row r="787" spans="3:16" x14ac:dyDescent="0.3">
      <c r="C787" t="s">
        <v>114</v>
      </c>
      <c r="D787">
        <v>785</v>
      </c>
      <c r="E787" s="2">
        <f t="shared" si="65"/>
        <v>0.32575405092592591</v>
      </c>
      <c r="F787">
        <v>1.35</v>
      </c>
      <c r="G787" s="3">
        <f t="shared" si="66"/>
        <v>2.2500000000000003E-2</v>
      </c>
      <c r="J787">
        <v>785</v>
      </c>
      <c r="K787" s="2">
        <f t="shared" si="63"/>
        <v>0.32911086805555617</v>
      </c>
      <c r="L787" s="2">
        <f t="shared" si="62"/>
        <v>3.3568171296302629E-3</v>
      </c>
      <c r="M787" s="8">
        <v>1.1599999999999999</v>
      </c>
      <c r="N787" s="7">
        <f t="shared" si="64"/>
        <v>290</v>
      </c>
    </row>
    <row r="788" spans="3:16" x14ac:dyDescent="0.3">
      <c r="C788" t="s">
        <v>115</v>
      </c>
      <c r="D788">
        <v>786</v>
      </c>
      <c r="E788" s="2">
        <f t="shared" si="65"/>
        <v>0.3258128472222222</v>
      </c>
      <c r="F788">
        <v>5.08</v>
      </c>
      <c r="G788" s="3">
        <f t="shared" si="66"/>
        <v>8.4666666666666668E-2</v>
      </c>
      <c r="J788">
        <v>786</v>
      </c>
      <c r="K788" s="2">
        <f t="shared" si="63"/>
        <v>0.32912579861111174</v>
      </c>
      <c r="L788" s="2">
        <f t="shared" si="62"/>
        <v>3.3129513888895401E-3</v>
      </c>
      <c r="M788" s="8">
        <v>1.29</v>
      </c>
      <c r="N788" s="7">
        <f t="shared" si="64"/>
        <v>286</v>
      </c>
    </row>
    <row r="789" spans="3:16" x14ac:dyDescent="0.3">
      <c r="C789" t="s">
        <v>116</v>
      </c>
      <c r="D789">
        <v>787</v>
      </c>
      <c r="E789" s="2">
        <f t="shared" si="65"/>
        <v>0.32582152777777773</v>
      </c>
      <c r="F789">
        <v>0.75</v>
      </c>
      <c r="G789" s="3">
        <f t="shared" si="66"/>
        <v>1.2500000000000001E-2</v>
      </c>
      <c r="J789">
        <v>787</v>
      </c>
      <c r="K789" s="2">
        <f t="shared" si="63"/>
        <v>0.32914234953703769</v>
      </c>
      <c r="L789" s="2">
        <f t="shared" si="62"/>
        <v>3.320821759259962E-3</v>
      </c>
      <c r="M789" s="8">
        <v>1.43</v>
      </c>
      <c r="N789" s="7">
        <f t="shared" si="64"/>
        <v>287</v>
      </c>
    </row>
    <row r="790" spans="3:16" x14ac:dyDescent="0.3">
      <c r="C790" t="s">
        <v>117</v>
      </c>
      <c r="D790">
        <v>788</v>
      </c>
      <c r="E790" s="2">
        <f t="shared" si="65"/>
        <v>0.32585949074074072</v>
      </c>
      <c r="F790">
        <v>3.28</v>
      </c>
      <c r="G790" s="3">
        <f t="shared" si="66"/>
        <v>5.4666666666666662E-2</v>
      </c>
      <c r="J790">
        <v>788</v>
      </c>
      <c r="K790" s="2">
        <f t="shared" si="63"/>
        <v>0.3291688541666673</v>
      </c>
      <c r="L790" s="2">
        <f t="shared" si="62"/>
        <v>3.3093634259265814E-3</v>
      </c>
      <c r="M790" s="8">
        <v>2.29</v>
      </c>
      <c r="N790" s="7">
        <f t="shared" si="64"/>
        <v>286</v>
      </c>
    </row>
    <row r="791" spans="3:16" x14ac:dyDescent="0.3">
      <c r="C791" t="s">
        <v>118</v>
      </c>
      <c r="D791">
        <v>789</v>
      </c>
      <c r="E791" s="2">
        <f t="shared" si="65"/>
        <v>0.32586562499999999</v>
      </c>
      <c r="F791">
        <v>0.53</v>
      </c>
      <c r="G791" s="3">
        <f t="shared" si="66"/>
        <v>8.8333333333333337E-3</v>
      </c>
      <c r="J791">
        <v>789</v>
      </c>
      <c r="K791" s="2">
        <f t="shared" si="63"/>
        <v>0.32918598379629693</v>
      </c>
      <c r="L791" s="2">
        <f t="shared" si="62"/>
        <v>3.3203587962969405E-3</v>
      </c>
      <c r="M791" s="8">
        <v>1.48</v>
      </c>
      <c r="N791" s="7">
        <f t="shared" si="64"/>
        <v>287</v>
      </c>
    </row>
    <row r="792" spans="3:16" x14ac:dyDescent="0.3">
      <c r="C792" t="s">
        <v>119</v>
      </c>
      <c r="D792">
        <v>790</v>
      </c>
      <c r="E792" s="2">
        <f t="shared" si="65"/>
        <v>0.32592974537037034</v>
      </c>
      <c r="F792">
        <v>5.54</v>
      </c>
      <c r="G792" s="3">
        <f t="shared" si="66"/>
        <v>9.2333333333333337E-2</v>
      </c>
      <c r="J792">
        <v>790</v>
      </c>
      <c r="K792" s="2">
        <f t="shared" si="63"/>
        <v>0.32921827546296362</v>
      </c>
      <c r="L792" s="2">
        <f t="shared" si="62"/>
        <v>3.2885300925932781E-3</v>
      </c>
      <c r="M792" s="8">
        <v>2.79</v>
      </c>
      <c r="N792" s="7">
        <f t="shared" si="64"/>
        <v>284</v>
      </c>
    </row>
    <row r="793" spans="3:16" x14ac:dyDescent="0.3">
      <c r="C793" t="s">
        <v>120</v>
      </c>
      <c r="D793">
        <v>791</v>
      </c>
      <c r="E793" s="2">
        <f t="shared" si="65"/>
        <v>0.32593587962962961</v>
      </c>
      <c r="F793">
        <v>0.53</v>
      </c>
      <c r="G793" s="3">
        <f t="shared" si="66"/>
        <v>8.8333333333333337E-3</v>
      </c>
      <c r="J793">
        <v>791</v>
      </c>
      <c r="K793" s="2">
        <f t="shared" si="63"/>
        <v>0.32924466435185251</v>
      </c>
      <c r="L793" s="2">
        <f t="shared" si="62"/>
        <v>3.3087847222229017E-3</v>
      </c>
      <c r="M793" s="8">
        <v>2.2799999999999998</v>
      </c>
      <c r="N793" s="7">
        <f t="shared" si="64"/>
        <v>286</v>
      </c>
    </row>
    <row r="794" spans="3:16" x14ac:dyDescent="0.3">
      <c r="C794" t="s">
        <v>121</v>
      </c>
      <c r="D794">
        <v>792</v>
      </c>
      <c r="E794" s="2">
        <f t="shared" si="65"/>
        <v>0.32594108796296295</v>
      </c>
      <c r="F794">
        <v>0.45</v>
      </c>
      <c r="G794" s="3">
        <f t="shared" si="66"/>
        <v>7.5000000000000006E-3</v>
      </c>
      <c r="J794">
        <v>792</v>
      </c>
      <c r="K794" s="2">
        <f t="shared" si="63"/>
        <v>0.32927371527777843</v>
      </c>
      <c r="L794" s="2">
        <f t="shared" si="62"/>
        <v>3.3326273148154839E-3</v>
      </c>
      <c r="M794" s="8">
        <v>2.5099999999999998</v>
      </c>
      <c r="N794" s="7">
        <f t="shared" si="64"/>
        <v>288</v>
      </c>
    </row>
    <row r="795" spans="3:16" x14ac:dyDescent="0.3">
      <c r="C795" t="s">
        <v>122</v>
      </c>
      <c r="D795">
        <v>793</v>
      </c>
      <c r="E795" s="2">
        <f t="shared" si="65"/>
        <v>0.32594837962962964</v>
      </c>
      <c r="F795">
        <v>0.63</v>
      </c>
      <c r="G795" s="3">
        <f t="shared" si="66"/>
        <v>1.0500000000000001E-2</v>
      </c>
      <c r="J795">
        <v>793</v>
      </c>
      <c r="K795" s="2">
        <f t="shared" si="63"/>
        <v>0.32929466435185251</v>
      </c>
      <c r="L795" s="2">
        <f t="shared" si="62"/>
        <v>3.3462847222228698E-3</v>
      </c>
      <c r="M795" s="8">
        <v>1.81</v>
      </c>
      <c r="N795" s="7">
        <f t="shared" si="64"/>
        <v>289</v>
      </c>
    </row>
    <row r="796" spans="3:16" x14ac:dyDescent="0.3">
      <c r="C796" t="s">
        <v>123</v>
      </c>
      <c r="D796">
        <v>794</v>
      </c>
      <c r="E796" s="2">
        <f t="shared" si="65"/>
        <v>0.32595474537037039</v>
      </c>
      <c r="F796">
        <v>0.55000000000000004</v>
      </c>
      <c r="G796" s="3">
        <f t="shared" si="66"/>
        <v>9.1666666666666667E-3</v>
      </c>
      <c r="J796">
        <v>794</v>
      </c>
      <c r="K796" s="2">
        <f t="shared" si="63"/>
        <v>0.32931121527777846</v>
      </c>
      <c r="L796" s="2">
        <f t="shared" si="62"/>
        <v>3.3564699074080662E-3</v>
      </c>
      <c r="M796" s="8">
        <v>1.43</v>
      </c>
      <c r="N796" s="7">
        <f t="shared" si="64"/>
        <v>290</v>
      </c>
    </row>
    <row r="797" spans="3:16" x14ac:dyDescent="0.3">
      <c r="C797" t="s">
        <v>124</v>
      </c>
      <c r="D797">
        <v>795</v>
      </c>
      <c r="E797" s="2">
        <f t="shared" si="65"/>
        <v>0.32598078703703703</v>
      </c>
      <c r="F797">
        <v>2.25</v>
      </c>
      <c r="G797" s="3">
        <f t="shared" si="66"/>
        <v>3.7499999999999999E-2</v>
      </c>
      <c r="J797">
        <v>795</v>
      </c>
      <c r="K797" s="2">
        <f t="shared" si="63"/>
        <v>0.32934535879629695</v>
      </c>
      <c r="L797" s="2">
        <f t="shared" si="62"/>
        <v>3.3645717592599156E-3</v>
      </c>
      <c r="M797" s="8">
        <v>2.95</v>
      </c>
      <c r="N797" s="7">
        <f t="shared" si="64"/>
        <v>291</v>
      </c>
    </row>
    <row r="798" spans="3:16" x14ac:dyDescent="0.3">
      <c r="C798" t="s">
        <v>125</v>
      </c>
      <c r="D798">
        <v>796</v>
      </c>
      <c r="E798" s="2">
        <f t="shared" si="65"/>
        <v>0.3259903935185185</v>
      </c>
      <c r="F798">
        <v>0.83</v>
      </c>
      <c r="G798" s="3">
        <f t="shared" si="66"/>
        <v>1.3833333333333333E-2</v>
      </c>
      <c r="J798">
        <v>796</v>
      </c>
      <c r="K798" s="2">
        <f t="shared" si="63"/>
        <v>0.3293753356481488</v>
      </c>
      <c r="L798" s="2">
        <f t="shared" si="62"/>
        <v>3.3849421296303084E-3</v>
      </c>
      <c r="M798" s="8">
        <v>2.59</v>
      </c>
      <c r="N798" s="7">
        <f t="shared" si="64"/>
        <v>292</v>
      </c>
    </row>
    <row r="799" spans="3:16" x14ac:dyDescent="0.3">
      <c r="C799" t="s">
        <v>126</v>
      </c>
      <c r="D799">
        <v>797</v>
      </c>
      <c r="E799" s="2">
        <f t="shared" si="65"/>
        <v>0.32599652777777777</v>
      </c>
      <c r="F799">
        <v>0.53</v>
      </c>
      <c r="G799" s="3">
        <f t="shared" si="66"/>
        <v>8.8333333333333337E-3</v>
      </c>
      <c r="J799">
        <v>797</v>
      </c>
      <c r="K799" s="2">
        <f t="shared" si="63"/>
        <v>0.32939917824074139</v>
      </c>
      <c r="L799" s="2">
        <f t="shared" si="62"/>
        <v>3.4026504629636189E-3</v>
      </c>
      <c r="M799" s="8">
        <v>2.06</v>
      </c>
      <c r="N799" s="7">
        <f t="shared" si="64"/>
        <v>294</v>
      </c>
    </row>
    <row r="800" spans="3:16" x14ac:dyDescent="0.3">
      <c r="C800" t="s">
        <v>127</v>
      </c>
      <c r="D800">
        <v>798</v>
      </c>
      <c r="E800" s="2">
        <f t="shared" si="65"/>
        <v>0.32600462962962962</v>
      </c>
      <c r="F800">
        <v>0.7</v>
      </c>
      <c r="G800" s="3">
        <f t="shared" si="66"/>
        <v>1.1666666666666665E-2</v>
      </c>
      <c r="J800">
        <v>798</v>
      </c>
      <c r="K800" s="2">
        <f t="shared" si="63"/>
        <v>0.32942846064814879</v>
      </c>
      <c r="L800" s="2">
        <f t="shared" si="62"/>
        <v>3.4238310185191745E-3</v>
      </c>
      <c r="M800" s="8">
        <v>2.5299999999999998</v>
      </c>
      <c r="N800" s="7">
        <f t="shared" si="64"/>
        <v>296</v>
      </c>
    </row>
    <row r="801" spans="3:14" x14ac:dyDescent="0.3">
      <c r="C801" t="s">
        <v>128</v>
      </c>
      <c r="D801">
        <v>799</v>
      </c>
      <c r="E801" s="2">
        <f t="shared" si="65"/>
        <v>0.32601134259259257</v>
      </c>
      <c r="F801">
        <v>0.57999999999999996</v>
      </c>
      <c r="G801" s="3">
        <f t="shared" si="66"/>
        <v>9.6666666666666654E-3</v>
      </c>
      <c r="J801">
        <v>799</v>
      </c>
      <c r="K801" s="2">
        <f t="shared" si="63"/>
        <v>0.32945230324074137</v>
      </c>
      <c r="L801" s="2">
        <f t="shared" si="62"/>
        <v>3.4409606481488053E-3</v>
      </c>
      <c r="M801" s="8">
        <v>2.06</v>
      </c>
      <c r="N801" s="7">
        <f t="shared" si="64"/>
        <v>297</v>
      </c>
    </row>
    <row r="802" spans="3:14" x14ac:dyDescent="0.3">
      <c r="C802" t="s">
        <v>129</v>
      </c>
      <c r="D802">
        <v>800</v>
      </c>
      <c r="E802" s="2">
        <f t="shared" si="65"/>
        <v>0.32609641203703699</v>
      </c>
      <c r="F802">
        <v>7.35</v>
      </c>
      <c r="G802" s="3">
        <f t="shared" si="66"/>
        <v>0.1225</v>
      </c>
      <c r="J802">
        <v>800</v>
      </c>
      <c r="K802" s="2">
        <f t="shared" si="63"/>
        <v>0.32947834490740802</v>
      </c>
      <c r="L802" s="2">
        <f t="shared" si="62"/>
        <v>3.3819328703710294E-3</v>
      </c>
      <c r="M802" s="8">
        <v>2.25</v>
      </c>
      <c r="N802" s="7">
        <f t="shared" si="64"/>
        <v>292</v>
      </c>
    </row>
    <row r="803" spans="3:14" x14ac:dyDescent="0.3">
      <c r="C803" t="s">
        <v>130</v>
      </c>
      <c r="D803">
        <v>801</v>
      </c>
      <c r="E803" s="2">
        <f t="shared" si="65"/>
        <v>0.32610289351851846</v>
      </c>
      <c r="F803">
        <v>0.56000000000000005</v>
      </c>
      <c r="G803" s="3">
        <f t="shared" si="66"/>
        <v>9.3333333333333341E-3</v>
      </c>
      <c r="J803">
        <v>801</v>
      </c>
      <c r="K803" s="2">
        <f t="shared" si="63"/>
        <v>0.32950415509259318</v>
      </c>
      <c r="L803" s="2">
        <f t="shared" si="62"/>
        <v>3.401261574074721E-3</v>
      </c>
      <c r="M803" s="8">
        <v>2.23</v>
      </c>
      <c r="N803" s="7">
        <f t="shared" si="64"/>
        <v>294</v>
      </c>
    </row>
    <row r="804" spans="3:14" x14ac:dyDescent="0.3">
      <c r="C804" t="s">
        <v>131</v>
      </c>
      <c r="D804">
        <v>802</v>
      </c>
      <c r="E804" s="2">
        <f t="shared" si="65"/>
        <v>0.32610960648148141</v>
      </c>
      <c r="F804">
        <v>0.57999999999999996</v>
      </c>
      <c r="G804" s="3">
        <f t="shared" si="66"/>
        <v>9.6666666666666654E-3</v>
      </c>
      <c r="J804">
        <v>802</v>
      </c>
      <c r="K804" s="2">
        <f t="shared" si="63"/>
        <v>0.32952290509259319</v>
      </c>
      <c r="L804" s="2">
        <f t="shared" si="62"/>
        <v>3.4132986111117813E-3</v>
      </c>
      <c r="M804" s="8">
        <v>1.62</v>
      </c>
      <c r="N804" s="7">
        <f t="shared" si="64"/>
        <v>295</v>
      </c>
    </row>
    <row r="805" spans="3:14" x14ac:dyDescent="0.3">
      <c r="C805" t="s">
        <v>132</v>
      </c>
      <c r="D805">
        <v>803</v>
      </c>
      <c r="E805" s="2">
        <f t="shared" si="65"/>
        <v>0.32611631944444436</v>
      </c>
      <c r="F805">
        <v>0.57999999999999996</v>
      </c>
      <c r="G805" s="3">
        <f t="shared" si="66"/>
        <v>9.6666666666666654E-3</v>
      </c>
      <c r="J805">
        <v>803</v>
      </c>
      <c r="K805" s="2">
        <f t="shared" si="63"/>
        <v>0.32954269675925985</v>
      </c>
      <c r="L805" s="2">
        <f t="shared" si="62"/>
        <v>3.4263773148154875E-3</v>
      </c>
      <c r="M805" s="8">
        <v>1.71</v>
      </c>
      <c r="N805" s="7">
        <f t="shared" si="64"/>
        <v>296</v>
      </c>
    </row>
    <row r="806" spans="3:14" x14ac:dyDescent="0.3">
      <c r="C806" t="s">
        <v>133</v>
      </c>
      <c r="D806">
        <v>804</v>
      </c>
      <c r="E806" s="2">
        <f t="shared" si="65"/>
        <v>0.32612268518518511</v>
      </c>
      <c r="F806">
        <v>0.55000000000000004</v>
      </c>
      <c r="G806" s="3">
        <f t="shared" si="66"/>
        <v>9.1666666666666667E-3</v>
      </c>
      <c r="J806">
        <v>804</v>
      </c>
      <c r="K806" s="2">
        <f t="shared" si="63"/>
        <v>0.32957082175925984</v>
      </c>
      <c r="L806" s="2">
        <f t="shared" si="62"/>
        <v>3.4481365740747227E-3</v>
      </c>
      <c r="M806" s="8">
        <v>2.4300000000000002</v>
      </c>
      <c r="N806" s="7">
        <f t="shared" si="64"/>
        <v>298</v>
      </c>
    </row>
    <row r="807" spans="3:14" x14ac:dyDescent="0.3">
      <c r="C807" t="s">
        <v>134</v>
      </c>
      <c r="D807">
        <v>805</v>
      </c>
      <c r="E807" s="2">
        <f t="shared" si="65"/>
        <v>0.32624953703703696</v>
      </c>
      <c r="F807">
        <v>10.96</v>
      </c>
      <c r="G807" s="3">
        <f t="shared" si="66"/>
        <v>0.18266666666666667</v>
      </c>
      <c r="J807">
        <v>805</v>
      </c>
      <c r="K807" s="2">
        <f t="shared" si="63"/>
        <v>0.3296009143518524</v>
      </c>
      <c r="L807" s="2">
        <f t="shared" si="62"/>
        <v>3.3513773148154402E-3</v>
      </c>
      <c r="M807" s="8">
        <v>2.6</v>
      </c>
      <c r="N807" s="7">
        <f t="shared" si="64"/>
        <v>290</v>
      </c>
    </row>
    <row r="808" spans="3:14" x14ac:dyDescent="0.3">
      <c r="C808" t="s">
        <v>135</v>
      </c>
      <c r="D808">
        <v>806</v>
      </c>
      <c r="E808" s="2">
        <f t="shared" si="65"/>
        <v>0.32626122685185177</v>
      </c>
      <c r="F808">
        <v>1.01</v>
      </c>
      <c r="G808" s="3">
        <f t="shared" si="66"/>
        <v>1.6833333333333332E-2</v>
      </c>
      <c r="J808">
        <v>806</v>
      </c>
      <c r="K808" s="2">
        <f t="shared" si="63"/>
        <v>0.32962394675925982</v>
      </c>
      <c r="L808" s="2">
        <f t="shared" si="62"/>
        <v>3.3627199074080516E-3</v>
      </c>
      <c r="M808" s="8">
        <v>1.99</v>
      </c>
      <c r="N808" s="7">
        <f t="shared" si="64"/>
        <v>291</v>
      </c>
    </row>
    <row r="809" spans="3:14" x14ac:dyDescent="0.3">
      <c r="C809" t="s">
        <v>136</v>
      </c>
      <c r="D809">
        <v>807</v>
      </c>
      <c r="E809" s="2">
        <f t="shared" si="65"/>
        <v>0.32629884259259251</v>
      </c>
      <c r="F809">
        <v>3.25</v>
      </c>
      <c r="G809" s="3">
        <f t="shared" si="66"/>
        <v>5.4166666666666669E-2</v>
      </c>
      <c r="J809">
        <v>807</v>
      </c>
      <c r="K809" s="2">
        <f t="shared" si="63"/>
        <v>0.32964709490740796</v>
      </c>
      <c r="L809" s="2">
        <f t="shared" si="62"/>
        <v>3.3482523148154475E-3</v>
      </c>
      <c r="M809" s="8">
        <v>2</v>
      </c>
      <c r="N809" s="7">
        <f t="shared" si="64"/>
        <v>289</v>
      </c>
    </row>
    <row r="810" spans="3:14" x14ac:dyDescent="0.3">
      <c r="C810" t="s">
        <v>137</v>
      </c>
      <c r="D810">
        <v>808</v>
      </c>
      <c r="E810" s="2">
        <f t="shared" si="65"/>
        <v>0.32632581018518508</v>
      </c>
      <c r="F810">
        <v>2.33</v>
      </c>
      <c r="G810" s="3">
        <f t="shared" si="66"/>
        <v>3.8833333333333338E-2</v>
      </c>
      <c r="J810">
        <v>808</v>
      </c>
      <c r="K810" s="2">
        <f t="shared" si="63"/>
        <v>0.32967128472222279</v>
      </c>
      <c r="L810" s="2">
        <f t="shared" si="62"/>
        <v>3.345474537037707E-3</v>
      </c>
      <c r="M810" s="8">
        <v>2.09</v>
      </c>
      <c r="N810" s="7">
        <f t="shared" si="64"/>
        <v>289</v>
      </c>
    </row>
    <row r="811" spans="3:14" x14ac:dyDescent="0.3">
      <c r="C811" t="s">
        <v>138</v>
      </c>
      <c r="D811">
        <v>809</v>
      </c>
      <c r="E811" s="2">
        <f t="shared" si="65"/>
        <v>0.32633194444444436</v>
      </c>
      <c r="F811">
        <v>0.53</v>
      </c>
      <c r="G811" s="3">
        <f t="shared" si="66"/>
        <v>8.8333333333333337E-3</v>
      </c>
      <c r="J811">
        <v>809</v>
      </c>
      <c r="K811" s="2">
        <f t="shared" si="63"/>
        <v>0.32969292824074131</v>
      </c>
      <c r="L811" s="2">
        <f t="shared" si="62"/>
        <v>3.3609837962969569E-3</v>
      </c>
      <c r="M811" s="8">
        <v>1.87</v>
      </c>
      <c r="N811" s="7">
        <f t="shared" si="64"/>
        <v>290</v>
      </c>
    </row>
    <row r="812" spans="3:14" x14ac:dyDescent="0.3">
      <c r="C812" t="s">
        <v>139</v>
      </c>
      <c r="D812">
        <v>810</v>
      </c>
      <c r="E812" s="2">
        <f t="shared" si="65"/>
        <v>0.32634328703703697</v>
      </c>
      <c r="F812">
        <v>0.98</v>
      </c>
      <c r="G812" s="3">
        <f t="shared" si="66"/>
        <v>1.6333333333333332E-2</v>
      </c>
      <c r="J812">
        <v>810</v>
      </c>
      <c r="K812" s="2">
        <f t="shared" si="63"/>
        <v>0.32971214120370429</v>
      </c>
      <c r="L812" s="2">
        <f t="shared" si="62"/>
        <v>3.3688541666673233E-3</v>
      </c>
      <c r="M812" s="8">
        <v>1.66</v>
      </c>
      <c r="N812" s="7">
        <f t="shared" si="64"/>
        <v>291</v>
      </c>
    </row>
    <row r="813" spans="3:14" x14ac:dyDescent="0.3">
      <c r="C813" t="s">
        <v>140</v>
      </c>
      <c r="D813">
        <v>811</v>
      </c>
      <c r="E813" s="2">
        <f t="shared" si="65"/>
        <v>0.3263519675925925</v>
      </c>
      <c r="F813">
        <v>0.75</v>
      </c>
      <c r="G813" s="3">
        <f t="shared" si="66"/>
        <v>1.2500000000000001E-2</v>
      </c>
      <c r="J813">
        <v>811</v>
      </c>
      <c r="K813" s="2">
        <f t="shared" si="63"/>
        <v>0.32972927083333392</v>
      </c>
      <c r="L813" s="2">
        <f t="shared" si="62"/>
        <v>3.377303240741425E-3</v>
      </c>
      <c r="M813" s="8">
        <v>1.48</v>
      </c>
      <c r="N813" s="7">
        <f t="shared" si="64"/>
        <v>292</v>
      </c>
    </row>
    <row r="814" spans="3:14" x14ac:dyDescent="0.3">
      <c r="C814" t="s">
        <v>141</v>
      </c>
      <c r="D814">
        <v>812</v>
      </c>
      <c r="E814" s="2">
        <f t="shared" si="65"/>
        <v>0.32636296296296285</v>
      </c>
      <c r="F814">
        <v>0.95</v>
      </c>
      <c r="G814" s="3">
        <f t="shared" si="66"/>
        <v>1.5833333333333331E-2</v>
      </c>
      <c r="J814">
        <v>812</v>
      </c>
      <c r="K814" s="2">
        <f t="shared" si="63"/>
        <v>0.32975797453703765</v>
      </c>
      <c r="L814" s="2">
        <f t="shared" si="62"/>
        <v>3.395011574074791E-3</v>
      </c>
      <c r="M814" s="8">
        <v>2.48</v>
      </c>
      <c r="N814" s="7">
        <f t="shared" si="64"/>
        <v>293</v>
      </c>
    </row>
    <row r="815" spans="3:14" x14ac:dyDescent="0.3">
      <c r="C815" t="s">
        <v>142</v>
      </c>
      <c r="D815">
        <v>813</v>
      </c>
      <c r="E815" s="2">
        <f t="shared" si="65"/>
        <v>0.32637083333333322</v>
      </c>
      <c r="F815">
        <v>0.68</v>
      </c>
      <c r="G815" s="3">
        <f t="shared" si="66"/>
        <v>1.1333333333333334E-2</v>
      </c>
      <c r="J815">
        <v>813</v>
      </c>
      <c r="K815" s="2">
        <f t="shared" si="63"/>
        <v>0.3297795023148154</v>
      </c>
      <c r="L815" s="2">
        <f t="shared" si="62"/>
        <v>3.4086689814821769E-3</v>
      </c>
      <c r="M815" s="8">
        <v>1.86</v>
      </c>
      <c r="N815" s="7">
        <f t="shared" si="64"/>
        <v>295</v>
      </c>
    </row>
    <row r="816" spans="3:14" x14ac:dyDescent="0.3">
      <c r="C816" t="s">
        <v>143</v>
      </c>
      <c r="D816">
        <v>814</v>
      </c>
      <c r="E816" s="2">
        <f t="shared" si="65"/>
        <v>0.32640844907407396</v>
      </c>
      <c r="F816">
        <v>3.25</v>
      </c>
      <c r="G816" s="3">
        <f t="shared" si="66"/>
        <v>5.4166666666666669E-2</v>
      </c>
      <c r="J816">
        <v>814</v>
      </c>
      <c r="K816" s="2">
        <f t="shared" si="63"/>
        <v>0.32980068287037095</v>
      </c>
      <c r="L816" s="2">
        <f t="shared" si="62"/>
        <v>3.3922337962969951E-3</v>
      </c>
      <c r="M816" s="8">
        <v>1.83</v>
      </c>
      <c r="N816" s="7">
        <f t="shared" si="64"/>
        <v>293</v>
      </c>
    </row>
    <row r="817" spans="3:14" x14ac:dyDescent="0.3">
      <c r="C817" t="s">
        <v>144</v>
      </c>
      <c r="D817">
        <v>815</v>
      </c>
      <c r="E817" s="2">
        <f t="shared" si="65"/>
        <v>0.32641493055555543</v>
      </c>
      <c r="F817">
        <v>0.56000000000000005</v>
      </c>
      <c r="G817" s="3">
        <f t="shared" si="66"/>
        <v>9.3333333333333341E-3</v>
      </c>
      <c r="J817">
        <v>815</v>
      </c>
      <c r="K817" s="2">
        <f t="shared" si="63"/>
        <v>0.32983170138888945</v>
      </c>
      <c r="L817" s="2">
        <f t="shared" si="62"/>
        <v>3.4167708333340263E-3</v>
      </c>
      <c r="M817" s="8">
        <v>2.68</v>
      </c>
      <c r="N817" s="7">
        <f t="shared" si="64"/>
        <v>295</v>
      </c>
    </row>
    <row r="818" spans="3:14" x14ac:dyDescent="0.3">
      <c r="C818" t="s">
        <v>145</v>
      </c>
      <c r="D818">
        <v>816</v>
      </c>
      <c r="E818" s="2">
        <f t="shared" si="65"/>
        <v>0.32644108796296284</v>
      </c>
      <c r="F818">
        <v>2.2599999999999998</v>
      </c>
      <c r="G818" s="3">
        <f t="shared" si="66"/>
        <v>3.7666666666666661E-2</v>
      </c>
      <c r="J818">
        <v>816</v>
      </c>
      <c r="K818" s="2">
        <f t="shared" si="63"/>
        <v>0.32985496527777836</v>
      </c>
      <c r="L818" s="2">
        <f t="shared" si="62"/>
        <v>3.4138773148155166E-3</v>
      </c>
      <c r="M818" s="8">
        <v>2.0099999999999998</v>
      </c>
      <c r="N818" s="7">
        <f t="shared" si="64"/>
        <v>295</v>
      </c>
    </row>
    <row r="819" spans="3:14" x14ac:dyDescent="0.3">
      <c r="C819" t="s">
        <v>146</v>
      </c>
      <c r="D819">
        <v>817</v>
      </c>
      <c r="E819" s="2">
        <f t="shared" si="65"/>
        <v>0.3265162037037036</v>
      </c>
      <c r="F819">
        <v>6.49</v>
      </c>
      <c r="G819" s="3">
        <f t="shared" si="66"/>
        <v>0.10816666666666667</v>
      </c>
      <c r="J819">
        <v>817</v>
      </c>
      <c r="K819" s="2">
        <f t="shared" si="63"/>
        <v>0.32988077546296352</v>
      </c>
      <c r="L819" s="2">
        <f t="shared" si="62"/>
        <v>3.3645717592599156E-3</v>
      </c>
      <c r="M819" s="8">
        <v>2.23</v>
      </c>
      <c r="N819" s="7">
        <f t="shared" si="64"/>
        <v>291</v>
      </c>
    </row>
    <row r="820" spans="3:14" x14ac:dyDescent="0.3">
      <c r="C820" t="s">
        <v>147</v>
      </c>
      <c r="D820">
        <v>818</v>
      </c>
      <c r="E820" s="2">
        <f t="shared" si="65"/>
        <v>0.32660497685185175</v>
      </c>
      <c r="F820">
        <v>7.67</v>
      </c>
      <c r="G820" s="3">
        <f t="shared" si="66"/>
        <v>0.12783333333333333</v>
      </c>
      <c r="J820">
        <v>818</v>
      </c>
      <c r="K820" s="2">
        <f t="shared" si="63"/>
        <v>0.32991237268518575</v>
      </c>
      <c r="L820" s="2">
        <f t="shared" si="62"/>
        <v>3.3073958333340037E-3</v>
      </c>
      <c r="M820" s="8">
        <v>2.73</v>
      </c>
      <c r="N820" s="7">
        <f t="shared" si="64"/>
        <v>286</v>
      </c>
    </row>
    <row r="821" spans="3:14" x14ac:dyDescent="0.3">
      <c r="C821" t="s">
        <v>148</v>
      </c>
      <c r="D821">
        <v>819</v>
      </c>
      <c r="E821" s="2">
        <f t="shared" si="65"/>
        <v>0.32665555555555548</v>
      </c>
      <c r="F821">
        <v>4.37</v>
      </c>
      <c r="G821" s="3">
        <f t="shared" si="66"/>
        <v>7.2833333333333333E-2</v>
      </c>
      <c r="J821">
        <v>819</v>
      </c>
      <c r="K821" s="2">
        <f t="shared" si="63"/>
        <v>0.32993077546296351</v>
      </c>
      <c r="L821" s="2">
        <f t="shared" si="62"/>
        <v>3.2752199074080335E-3</v>
      </c>
      <c r="M821" s="8">
        <v>1.59</v>
      </c>
      <c r="N821" s="7">
        <f t="shared" si="64"/>
        <v>283</v>
      </c>
    </row>
    <row r="822" spans="3:14" x14ac:dyDescent="0.3">
      <c r="C822" t="s">
        <v>149</v>
      </c>
      <c r="D822">
        <v>820</v>
      </c>
      <c r="E822" s="2">
        <f t="shared" si="65"/>
        <v>0.32666655092592584</v>
      </c>
      <c r="F822">
        <v>0.95</v>
      </c>
      <c r="G822" s="3">
        <f t="shared" si="66"/>
        <v>1.5833333333333331E-2</v>
      </c>
      <c r="J822">
        <v>820</v>
      </c>
      <c r="K822" s="2">
        <f t="shared" si="63"/>
        <v>0.32995045138888945</v>
      </c>
      <c r="L822" s="2">
        <f t="shared" si="62"/>
        <v>3.2839004629636181E-3</v>
      </c>
      <c r="M822" s="8">
        <v>1.7</v>
      </c>
      <c r="N822" s="7">
        <f t="shared" si="64"/>
        <v>284</v>
      </c>
    </row>
    <row r="823" spans="3:14" x14ac:dyDescent="0.3">
      <c r="C823" t="s">
        <v>150</v>
      </c>
      <c r="D823">
        <v>821</v>
      </c>
      <c r="E823" s="2">
        <f t="shared" si="65"/>
        <v>0.3267166666666666</v>
      </c>
      <c r="F823">
        <v>4.33</v>
      </c>
      <c r="G823" s="3">
        <f t="shared" si="66"/>
        <v>7.2166666666666671E-2</v>
      </c>
      <c r="J823">
        <v>821</v>
      </c>
      <c r="K823" s="2">
        <f t="shared" si="63"/>
        <v>0.32997591435185242</v>
      </c>
      <c r="L823" s="2">
        <f t="shared" si="62"/>
        <v>3.2592476851858176E-3</v>
      </c>
      <c r="M823" s="8">
        <v>2.2000000000000002</v>
      </c>
      <c r="N823" s="7">
        <f t="shared" si="64"/>
        <v>282</v>
      </c>
    </row>
    <row r="824" spans="3:14" x14ac:dyDescent="0.3">
      <c r="C824" t="s">
        <v>151</v>
      </c>
      <c r="D824">
        <v>822</v>
      </c>
      <c r="E824" s="2">
        <f t="shared" si="65"/>
        <v>0.32677604166666657</v>
      </c>
      <c r="F824">
        <v>5.13</v>
      </c>
      <c r="G824" s="3">
        <f t="shared" si="66"/>
        <v>8.5499999999999993E-2</v>
      </c>
      <c r="J824">
        <v>822</v>
      </c>
      <c r="K824" s="2">
        <f t="shared" si="63"/>
        <v>0.3299983680555561</v>
      </c>
      <c r="L824" s="2">
        <f t="shared" si="62"/>
        <v>3.2223263888895293E-3</v>
      </c>
      <c r="M824" s="8">
        <v>1.94</v>
      </c>
      <c r="N824" s="7">
        <f t="shared" si="64"/>
        <v>278</v>
      </c>
    </row>
    <row r="825" spans="3:14" x14ac:dyDescent="0.3">
      <c r="C825" t="s">
        <v>152</v>
      </c>
      <c r="D825">
        <v>823</v>
      </c>
      <c r="E825" s="2">
        <f t="shared" si="65"/>
        <v>0.32678136574074063</v>
      </c>
      <c r="F825">
        <v>0.46</v>
      </c>
      <c r="G825" s="3">
        <f t="shared" si="66"/>
        <v>7.6666666666666671E-3</v>
      </c>
      <c r="J825">
        <v>823</v>
      </c>
      <c r="K825" s="2">
        <f t="shared" si="63"/>
        <v>0.33002035879629682</v>
      </c>
      <c r="L825" s="2">
        <f t="shared" si="62"/>
        <v>3.2389930555561941E-3</v>
      </c>
      <c r="M825" s="8">
        <v>1.9</v>
      </c>
      <c r="N825" s="7">
        <f t="shared" si="64"/>
        <v>280</v>
      </c>
    </row>
    <row r="826" spans="3:14" x14ac:dyDescent="0.3">
      <c r="C826" t="s">
        <v>153</v>
      </c>
      <c r="D826">
        <v>824</v>
      </c>
      <c r="E826" s="2">
        <f t="shared" si="65"/>
        <v>0.32679004629629615</v>
      </c>
      <c r="F826">
        <v>0.75</v>
      </c>
      <c r="G826" s="3">
        <f t="shared" si="66"/>
        <v>1.2500000000000001E-2</v>
      </c>
      <c r="J826">
        <v>824</v>
      </c>
      <c r="K826" s="2">
        <f t="shared" si="63"/>
        <v>0.33005380787037092</v>
      </c>
      <c r="L826" s="2">
        <f t="shared" si="62"/>
        <v>3.2637615740747639E-3</v>
      </c>
      <c r="M826" s="8">
        <v>2.89</v>
      </c>
      <c r="N826" s="7">
        <f t="shared" si="64"/>
        <v>282</v>
      </c>
    </row>
    <row r="827" spans="3:14" x14ac:dyDescent="0.3">
      <c r="C827" t="s">
        <v>154</v>
      </c>
      <c r="D827">
        <v>825</v>
      </c>
      <c r="E827" s="2">
        <f t="shared" si="65"/>
        <v>0.32679826388888877</v>
      </c>
      <c r="F827">
        <v>0.71</v>
      </c>
      <c r="G827" s="3">
        <f t="shared" si="66"/>
        <v>1.1833333333333333E-2</v>
      </c>
      <c r="J827">
        <v>825</v>
      </c>
      <c r="K827" s="2">
        <f t="shared" si="63"/>
        <v>0.3300892245370376</v>
      </c>
      <c r="L827" s="2">
        <f t="shared" si="62"/>
        <v>3.2909606481488218E-3</v>
      </c>
      <c r="M827" s="8">
        <v>3.06</v>
      </c>
      <c r="N827" s="7">
        <f t="shared" si="64"/>
        <v>284</v>
      </c>
    </row>
    <row r="828" spans="3:14" x14ac:dyDescent="0.3">
      <c r="C828" t="s">
        <v>155</v>
      </c>
      <c r="D828">
        <v>826</v>
      </c>
      <c r="E828" s="2">
        <f t="shared" si="65"/>
        <v>0.32716944444444435</v>
      </c>
      <c r="F828">
        <v>32.07</v>
      </c>
      <c r="G828" s="3">
        <f t="shared" si="66"/>
        <v>0.53449999999999998</v>
      </c>
      <c r="J828">
        <v>826</v>
      </c>
      <c r="K828" s="2">
        <f t="shared" si="63"/>
        <v>0.33011040509259315</v>
      </c>
      <c r="L828" s="2">
        <f t="shared" si="62"/>
        <v>2.9409606481488049E-3</v>
      </c>
      <c r="M828" s="8">
        <v>1.83</v>
      </c>
      <c r="N828" s="7">
        <f t="shared" si="64"/>
        <v>254</v>
      </c>
    </row>
    <row r="829" spans="3:14" x14ac:dyDescent="0.3">
      <c r="C829" t="s">
        <v>156</v>
      </c>
      <c r="D829">
        <v>827</v>
      </c>
      <c r="E829" s="2">
        <f t="shared" si="65"/>
        <v>0.3272769675925925</v>
      </c>
      <c r="F829">
        <v>9.2899999999999991</v>
      </c>
      <c r="G829" s="3">
        <f t="shared" si="66"/>
        <v>0.15483333333333332</v>
      </c>
      <c r="J829">
        <v>827</v>
      </c>
      <c r="K829" s="2">
        <f t="shared" si="63"/>
        <v>0.33014153935185242</v>
      </c>
      <c r="L829" s="2">
        <f t="shared" si="62"/>
        <v>2.8645717592599151E-3</v>
      </c>
      <c r="M829" s="8">
        <v>2.69</v>
      </c>
      <c r="N829" s="7">
        <f t="shared" si="64"/>
        <v>247</v>
      </c>
    </row>
    <row r="830" spans="3:14" x14ac:dyDescent="0.3">
      <c r="C830" t="s">
        <v>157</v>
      </c>
      <c r="D830">
        <v>828</v>
      </c>
      <c r="E830" s="2">
        <f t="shared" si="65"/>
        <v>0.32730081018518509</v>
      </c>
      <c r="F830">
        <v>2.06</v>
      </c>
      <c r="G830" s="3">
        <f t="shared" si="66"/>
        <v>3.4333333333333334E-2</v>
      </c>
      <c r="J830">
        <v>828</v>
      </c>
      <c r="K830" s="2">
        <f t="shared" si="63"/>
        <v>0.33016515046296352</v>
      </c>
      <c r="L830" s="2">
        <f t="shared" si="62"/>
        <v>2.8643402777784321E-3</v>
      </c>
      <c r="M830" s="8">
        <v>2.04</v>
      </c>
      <c r="N830" s="7">
        <f t="shared" si="64"/>
        <v>247</v>
      </c>
    </row>
    <row r="831" spans="3:14" x14ac:dyDescent="0.3">
      <c r="C831" t="s">
        <v>158</v>
      </c>
      <c r="D831">
        <v>829</v>
      </c>
      <c r="E831" s="2">
        <f t="shared" si="65"/>
        <v>0.32732488425925915</v>
      </c>
      <c r="F831">
        <v>2.08</v>
      </c>
      <c r="G831" s="3">
        <f t="shared" si="66"/>
        <v>3.4666666666666665E-2</v>
      </c>
      <c r="J831">
        <v>829</v>
      </c>
      <c r="K831" s="2">
        <f t="shared" si="63"/>
        <v>0.33018876157407462</v>
      </c>
      <c r="L831" s="2">
        <f t="shared" si="62"/>
        <v>2.8638773148154661E-3</v>
      </c>
      <c r="M831" s="8">
        <v>2.04</v>
      </c>
      <c r="N831" s="7">
        <f t="shared" si="64"/>
        <v>247</v>
      </c>
    </row>
    <row r="832" spans="3:14" x14ac:dyDescent="0.3">
      <c r="C832" t="s">
        <v>159</v>
      </c>
      <c r="D832">
        <v>830</v>
      </c>
      <c r="E832" s="2">
        <f t="shared" si="65"/>
        <v>0.327382986111111</v>
      </c>
      <c r="F832">
        <v>5.0199999999999996</v>
      </c>
      <c r="G832" s="3">
        <f t="shared" si="66"/>
        <v>8.3666666666666653E-2</v>
      </c>
      <c r="J832">
        <v>830</v>
      </c>
      <c r="K832" s="2">
        <f t="shared" si="63"/>
        <v>0.33021040509259314</v>
      </c>
      <c r="L832" s="2">
        <f t="shared" si="62"/>
        <v>2.8274189814821438E-3</v>
      </c>
      <c r="M832" s="8">
        <v>1.87</v>
      </c>
      <c r="N832" s="7">
        <f t="shared" si="64"/>
        <v>244</v>
      </c>
    </row>
    <row r="833" spans="3:16" x14ac:dyDescent="0.3">
      <c r="C833" t="s">
        <v>160</v>
      </c>
      <c r="D833">
        <v>831</v>
      </c>
      <c r="E833" s="2">
        <f t="shared" si="65"/>
        <v>0.3273964120370369</v>
      </c>
      <c r="F833">
        <v>1.1599999999999999</v>
      </c>
      <c r="G833" s="3">
        <f t="shared" si="66"/>
        <v>1.9333333333333331E-2</v>
      </c>
      <c r="J833">
        <v>831</v>
      </c>
      <c r="K833" s="2">
        <f t="shared" si="63"/>
        <v>0.33023505787037094</v>
      </c>
      <c r="L833" s="2">
        <f t="shared" si="62"/>
        <v>2.8386458333340414E-3</v>
      </c>
      <c r="M833" s="8">
        <v>2.13</v>
      </c>
      <c r="N833" s="7">
        <f t="shared" si="64"/>
        <v>245</v>
      </c>
    </row>
    <row r="834" spans="3:16" x14ac:dyDescent="0.3">
      <c r="C834" t="s">
        <v>161</v>
      </c>
      <c r="D834">
        <v>832</v>
      </c>
      <c r="E834" s="2">
        <f t="shared" si="65"/>
        <v>0.32740601851851836</v>
      </c>
      <c r="F834">
        <v>0.83</v>
      </c>
      <c r="G834" s="3">
        <f t="shared" si="66"/>
        <v>1.3833333333333333E-2</v>
      </c>
      <c r="J834" s="14">
        <v>832</v>
      </c>
      <c r="K834" s="15">
        <f t="shared" si="63"/>
        <v>0.33026341435185241</v>
      </c>
      <c r="L834" s="15">
        <f t="shared" ref="L834:L897" si="67">K834-E834</f>
        <v>2.8573958333340532E-3</v>
      </c>
      <c r="M834" s="18">
        <v>2.4500000000000002</v>
      </c>
      <c r="N834" s="16">
        <f t="shared" si="64"/>
        <v>247</v>
      </c>
      <c r="O834" s="14"/>
      <c r="P834" s="14"/>
    </row>
    <row r="835" spans="3:16" x14ac:dyDescent="0.3">
      <c r="C835" t="s">
        <v>162</v>
      </c>
      <c r="D835">
        <v>833</v>
      </c>
      <c r="E835" s="2">
        <f t="shared" si="65"/>
        <v>0.32742812499999985</v>
      </c>
      <c r="F835">
        <v>1.91</v>
      </c>
      <c r="G835" s="3">
        <f t="shared" si="66"/>
        <v>3.1833333333333332E-2</v>
      </c>
      <c r="J835" s="6">
        <v>833</v>
      </c>
      <c r="K835" s="4">
        <f t="shared" si="63"/>
        <v>0.33117626157407465</v>
      </c>
      <c r="L835" s="4">
        <f t="shared" si="67"/>
        <v>3.7481365740748007E-3</v>
      </c>
      <c r="M835" s="17">
        <v>78.87</v>
      </c>
      <c r="N835" s="9">
        <f t="shared" si="64"/>
        <v>324</v>
      </c>
      <c r="O835" s="6"/>
      <c r="P835" s="6"/>
    </row>
    <row r="836" spans="3:16" x14ac:dyDescent="0.3">
      <c r="C836" t="s">
        <v>163</v>
      </c>
      <c r="D836">
        <v>834</v>
      </c>
      <c r="E836" s="2">
        <f t="shared" si="65"/>
        <v>0.32743738425925911</v>
      </c>
      <c r="F836">
        <v>0.8</v>
      </c>
      <c r="G836" s="3">
        <f t="shared" si="66"/>
        <v>1.3333333333333334E-2</v>
      </c>
      <c r="J836">
        <v>834</v>
      </c>
      <c r="K836" s="2">
        <f t="shared" ref="K836:K899" si="68">K835+M836/86400</f>
        <v>0.33119015046296352</v>
      </c>
      <c r="L836" s="2">
        <f t="shared" si="67"/>
        <v>3.7527662037044052E-3</v>
      </c>
      <c r="M836" s="8">
        <v>1.2</v>
      </c>
      <c r="N836" s="7">
        <f t="shared" ref="N836:N899" si="69">60*MINUTE(L836)+SECOND(L836)</f>
        <v>324</v>
      </c>
    </row>
    <row r="837" spans="3:16" x14ac:dyDescent="0.3">
      <c r="C837" t="s">
        <v>164</v>
      </c>
      <c r="D837">
        <v>835</v>
      </c>
      <c r="E837" s="2">
        <f t="shared" si="65"/>
        <v>0.32747870370370358</v>
      </c>
      <c r="F837">
        <v>3.57</v>
      </c>
      <c r="G837" s="3">
        <f t="shared" si="66"/>
        <v>5.9499999999999997E-2</v>
      </c>
      <c r="J837">
        <v>835</v>
      </c>
      <c r="K837" s="2">
        <f t="shared" si="68"/>
        <v>0.33121491898148203</v>
      </c>
      <c r="L837" s="2">
        <f t="shared" si="67"/>
        <v>3.7362152777784541E-3</v>
      </c>
      <c r="M837" s="8">
        <v>2.14</v>
      </c>
      <c r="N837" s="7">
        <f t="shared" si="69"/>
        <v>323</v>
      </c>
    </row>
    <row r="838" spans="3:16" x14ac:dyDescent="0.3">
      <c r="C838" t="s">
        <v>165</v>
      </c>
      <c r="D838">
        <v>836</v>
      </c>
      <c r="E838" s="2">
        <f t="shared" si="65"/>
        <v>0.32750254629629616</v>
      </c>
      <c r="F838">
        <v>2.06</v>
      </c>
      <c r="G838" s="3">
        <f t="shared" si="66"/>
        <v>3.4333333333333334E-2</v>
      </c>
      <c r="J838">
        <v>836</v>
      </c>
      <c r="K838" s="2">
        <f t="shared" si="68"/>
        <v>0.331237256944445</v>
      </c>
      <c r="L838" s="2">
        <f t="shared" si="67"/>
        <v>3.7347106481488423E-3</v>
      </c>
      <c r="M838" s="8">
        <v>1.93</v>
      </c>
      <c r="N838" s="7">
        <f t="shared" si="69"/>
        <v>323</v>
      </c>
    </row>
    <row r="839" spans="3:16" x14ac:dyDescent="0.3">
      <c r="C839" t="s">
        <v>166</v>
      </c>
      <c r="D839">
        <v>837</v>
      </c>
      <c r="E839" s="2">
        <f t="shared" si="65"/>
        <v>0.32758472222222207</v>
      </c>
      <c r="F839">
        <v>7.1</v>
      </c>
      <c r="G839" s="3">
        <f t="shared" si="66"/>
        <v>0.11833333333333333</v>
      </c>
      <c r="J839">
        <v>837</v>
      </c>
      <c r="K839" s="2">
        <f t="shared" si="68"/>
        <v>0.33127012731481537</v>
      </c>
      <c r="L839" s="2">
        <f t="shared" si="67"/>
        <v>3.6854050925932968E-3</v>
      </c>
      <c r="M839" s="8">
        <v>2.84</v>
      </c>
      <c r="N839" s="7">
        <f t="shared" si="69"/>
        <v>318</v>
      </c>
    </row>
    <row r="840" spans="3:16" x14ac:dyDescent="0.3">
      <c r="C840" t="s">
        <v>167</v>
      </c>
      <c r="D840">
        <v>838</v>
      </c>
      <c r="E840" s="2">
        <f t="shared" si="65"/>
        <v>0.3276004629629628</v>
      </c>
      <c r="F840">
        <v>1.36</v>
      </c>
      <c r="G840" s="3">
        <f t="shared" si="66"/>
        <v>2.2666666666666668E-2</v>
      </c>
      <c r="J840">
        <v>838</v>
      </c>
      <c r="K840" s="2">
        <f t="shared" si="68"/>
        <v>0.33129038194444499</v>
      </c>
      <c r="L840" s="2">
        <f t="shared" si="67"/>
        <v>3.6899189814821876E-3</v>
      </c>
      <c r="M840" s="8">
        <v>1.75</v>
      </c>
      <c r="N840" s="7">
        <f t="shared" si="69"/>
        <v>319</v>
      </c>
    </row>
    <row r="841" spans="3:16" x14ac:dyDescent="0.3">
      <c r="C841" t="s">
        <v>168</v>
      </c>
      <c r="D841">
        <v>839</v>
      </c>
      <c r="E841" s="2">
        <f t="shared" si="65"/>
        <v>0.3276120370370369</v>
      </c>
      <c r="F841">
        <v>1</v>
      </c>
      <c r="G841" s="3">
        <f t="shared" si="66"/>
        <v>1.6666666666666666E-2</v>
      </c>
      <c r="J841">
        <v>839</v>
      </c>
      <c r="K841" s="2">
        <f t="shared" si="68"/>
        <v>0.33131434027777834</v>
      </c>
      <c r="L841" s="2">
        <f t="shared" si="67"/>
        <v>3.7023032407414447E-3</v>
      </c>
      <c r="M841" s="8">
        <v>2.0699999999999998</v>
      </c>
      <c r="N841" s="7">
        <f t="shared" si="69"/>
        <v>320</v>
      </c>
    </row>
    <row r="842" spans="3:16" x14ac:dyDescent="0.3">
      <c r="C842" t="s">
        <v>169</v>
      </c>
      <c r="D842">
        <v>840</v>
      </c>
      <c r="E842" s="2">
        <f t="shared" si="65"/>
        <v>0.32762106481481468</v>
      </c>
      <c r="F842">
        <v>0.78</v>
      </c>
      <c r="G842" s="3">
        <f t="shared" si="66"/>
        <v>1.3000000000000001E-2</v>
      </c>
      <c r="J842">
        <v>840</v>
      </c>
      <c r="K842" s="2">
        <f t="shared" si="68"/>
        <v>0.33134616898148206</v>
      </c>
      <c r="L842" s="2">
        <f t="shared" si="67"/>
        <v>3.7251041666673812E-3</v>
      </c>
      <c r="M842" s="8">
        <v>2.75</v>
      </c>
      <c r="N842" s="7">
        <f t="shared" si="69"/>
        <v>322</v>
      </c>
    </row>
    <row r="843" spans="3:16" x14ac:dyDescent="0.3">
      <c r="C843" t="s">
        <v>170</v>
      </c>
      <c r="D843">
        <v>841</v>
      </c>
      <c r="E843" s="2">
        <f t="shared" si="65"/>
        <v>0.32767754629629614</v>
      </c>
      <c r="F843">
        <v>4.88</v>
      </c>
      <c r="G843" s="3">
        <f t="shared" si="66"/>
        <v>8.1333333333333327E-2</v>
      </c>
      <c r="J843">
        <v>841</v>
      </c>
      <c r="K843" s="2">
        <f t="shared" si="68"/>
        <v>0.33136700231481542</v>
      </c>
      <c r="L843" s="2">
        <f t="shared" si="67"/>
        <v>3.6894560185192771E-3</v>
      </c>
      <c r="M843" s="8">
        <v>1.8</v>
      </c>
      <c r="N843" s="7">
        <f t="shared" si="69"/>
        <v>319</v>
      </c>
    </row>
    <row r="844" spans="3:16" x14ac:dyDescent="0.3">
      <c r="C844" t="s">
        <v>171</v>
      </c>
      <c r="D844">
        <v>842</v>
      </c>
      <c r="E844" s="2">
        <f t="shared" si="65"/>
        <v>0.32770069444444427</v>
      </c>
      <c r="F844">
        <v>2</v>
      </c>
      <c r="G844" s="3">
        <f t="shared" si="66"/>
        <v>3.3333333333333333E-2</v>
      </c>
      <c r="J844">
        <v>842</v>
      </c>
      <c r="K844" s="2">
        <f t="shared" si="68"/>
        <v>0.3313979050925932</v>
      </c>
      <c r="L844" s="2">
        <f t="shared" si="67"/>
        <v>3.6972106481489297E-3</v>
      </c>
      <c r="M844" s="8">
        <v>2.67</v>
      </c>
      <c r="N844" s="7">
        <f t="shared" si="69"/>
        <v>319</v>
      </c>
    </row>
    <row r="845" spans="3:16" x14ac:dyDescent="0.3">
      <c r="C845" t="s">
        <v>172</v>
      </c>
      <c r="D845">
        <v>843</v>
      </c>
      <c r="E845" s="2">
        <f t="shared" si="65"/>
        <v>0.32773692129629611</v>
      </c>
      <c r="F845">
        <v>3.13</v>
      </c>
      <c r="G845" s="3">
        <f t="shared" si="66"/>
        <v>5.2166666666666667E-2</v>
      </c>
      <c r="J845">
        <v>843</v>
      </c>
      <c r="K845" s="2">
        <f t="shared" si="68"/>
        <v>0.33144871527777842</v>
      </c>
      <c r="L845" s="2">
        <f t="shared" si="67"/>
        <v>3.7117939814823031E-3</v>
      </c>
      <c r="M845" s="8">
        <v>4.3899999999999997</v>
      </c>
      <c r="N845" s="7">
        <f t="shared" si="69"/>
        <v>321</v>
      </c>
    </row>
    <row r="846" spans="3:16" x14ac:dyDescent="0.3">
      <c r="C846" t="s">
        <v>173</v>
      </c>
      <c r="D846">
        <v>844</v>
      </c>
      <c r="E846" s="2">
        <f t="shared" ref="E846:E909" si="70">E845+F846/86400</f>
        <v>0.32774571759259241</v>
      </c>
      <c r="F846">
        <v>0.76</v>
      </c>
      <c r="G846" s="3">
        <f t="shared" ref="G846:G909" si="71">F846/60</f>
        <v>1.2666666666666666E-2</v>
      </c>
      <c r="J846">
        <v>844</v>
      </c>
      <c r="K846" s="2">
        <f t="shared" si="68"/>
        <v>0.33146387731481547</v>
      </c>
      <c r="L846" s="2">
        <f t="shared" si="67"/>
        <v>3.7181597222230578E-3</v>
      </c>
      <c r="M846" s="8">
        <v>1.31</v>
      </c>
      <c r="N846" s="7">
        <f t="shared" si="69"/>
        <v>321</v>
      </c>
    </row>
    <row r="847" spans="3:16" x14ac:dyDescent="0.3">
      <c r="C847" t="s">
        <v>174</v>
      </c>
      <c r="D847">
        <v>845</v>
      </c>
      <c r="E847" s="2">
        <f t="shared" si="70"/>
        <v>0.32775381944444426</v>
      </c>
      <c r="F847">
        <v>0.7</v>
      </c>
      <c r="G847" s="3">
        <f t="shared" si="71"/>
        <v>1.1666666666666665E-2</v>
      </c>
      <c r="J847">
        <v>845</v>
      </c>
      <c r="K847" s="2">
        <f t="shared" si="68"/>
        <v>0.33147765046296362</v>
      </c>
      <c r="L847" s="2">
        <f t="shared" si="67"/>
        <v>3.7238310185193635E-3</v>
      </c>
      <c r="M847" s="8">
        <v>1.19</v>
      </c>
      <c r="N847" s="7">
        <f t="shared" si="69"/>
        <v>322</v>
      </c>
    </row>
    <row r="848" spans="3:16" x14ac:dyDescent="0.3">
      <c r="C848" t="s">
        <v>175</v>
      </c>
      <c r="D848">
        <v>846</v>
      </c>
      <c r="E848" s="2">
        <f t="shared" si="70"/>
        <v>0.3277607638888887</v>
      </c>
      <c r="F848">
        <v>0.6</v>
      </c>
      <c r="G848" s="3">
        <f t="shared" si="71"/>
        <v>0.01</v>
      </c>
      <c r="J848">
        <v>846</v>
      </c>
      <c r="K848" s="2">
        <f t="shared" si="68"/>
        <v>0.33151329861111178</v>
      </c>
      <c r="L848" s="2">
        <f t="shared" si="67"/>
        <v>3.7525347222230887E-3</v>
      </c>
      <c r="M848" s="8">
        <v>3.08</v>
      </c>
      <c r="N848" s="7">
        <f t="shared" si="69"/>
        <v>324</v>
      </c>
    </row>
    <row r="849" spans="3:14" x14ac:dyDescent="0.3">
      <c r="C849" t="s">
        <v>176</v>
      </c>
      <c r="D849">
        <v>847</v>
      </c>
      <c r="E849" s="2">
        <f t="shared" si="70"/>
        <v>0.32776840277777758</v>
      </c>
      <c r="F849">
        <v>0.66</v>
      </c>
      <c r="G849" s="3">
        <f t="shared" si="71"/>
        <v>1.1000000000000001E-2</v>
      </c>
      <c r="J849">
        <v>847</v>
      </c>
      <c r="K849" s="2">
        <f t="shared" si="68"/>
        <v>0.33152996527777845</v>
      </c>
      <c r="L849" s="2">
        <f t="shared" si="67"/>
        <v>3.7615625000008701E-3</v>
      </c>
      <c r="M849" s="8">
        <v>1.44</v>
      </c>
      <c r="N849" s="7">
        <f t="shared" si="69"/>
        <v>325</v>
      </c>
    </row>
    <row r="850" spans="3:14" x14ac:dyDescent="0.3">
      <c r="C850" t="s">
        <v>177</v>
      </c>
      <c r="D850">
        <v>848</v>
      </c>
      <c r="E850" s="2">
        <f t="shared" si="70"/>
        <v>0.32782662037037019</v>
      </c>
      <c r="F850">
        <v>5.03</v>
      </c>
      <c r="G850" s="3">
        <f t="shared" si="71"/>
        <v>8.3833333333333343E-2</v>
      </c>
      <c r="J850">
        <v>848</v>
      </c>
      <c r="K850" s="2">
        <f t="shared" si="68"/>
        <v>0.33155126157407472</v>
      </c>
      <c r="L850" s="2">
        <f t="shared" si="67"/>
        <v>3.7246412037045262E-3</v>
      </c>
      <c r="M850" s="8">
        <v>1.84</v>
      </c>
      <c r="N850" s="7">
        <f t="shared" si="69"/>
        <v>322</v>
      </c>
    </row>
    <row r="851" spans="3:14" x14ac:dyDescent="0.3">
      <c r="C851" t="s">
        <v>178</v>
      </c>
      <c r="D851">
        <v>849</v>
      </c>
      <c r="E851" s="2">
        <f t="shared" si="70"/>
        <v>0.32783182870370353</v>
      </c>
      <c r="F851">
        <v>0.45</v>
      </c>
      <c r="G851" s="3">
        <f t="shared" si="71"/>
        <v>7.5000000000000006E-3</v>
      </c>
      <c r="J851">
        <v>849</v>
      </c>
      <c r="K851" s="2">
        <f t="shared" si="68"/>
        <v>0.33157961805555619</v>
      </c>
      <c r="L851" s="2">
        <f t="shared" si="67"/>
        <v>3.7477893518526595E-3</v>
      </c>
      <c r="M851" s="8">
        <v>2.4500000000000002</v>
      </c>
      <c r="N851" s="7">
        <f t="shared" si="69"/>
        <v>324</v>
      </c>
    </row>
    <row r="852" spans="3:14" x14ac:dyDescent="0.3">
      <c r="C852" t="s">
        <v>179</v>
      </c>
      <c r="D852">
        <v>850</v>
      </c>
      <c r="E852" s="2">
        <f t="shared" si="70"/>
        <v>0.32783657407407391</v>
      </c>
      <c r="F852">
        <v>0.41</v>
      </c>
      <c r="G852" s="3">
        <f t="shared" si="71"/>
        <v>6.8333333333333328E-3</v>
      </c>
      <c r="J852">
        <v>850</v>
      </c>
      <c r="K852" s="2">
        <f t="shared" si="68"/>
        <v>0.33159940972222285</v>
      </c>
      <c r="L852" s="2">
        <f t="shared" si="67"/>
        <v>3.7628356481489433E-3</v>
      </c>
      <c r="M852" s="8">
        <v>1.71</v>
      </c>
      <c r="N852" s="7">
        <f t="shared" si="69"/>
        <v>325</v>
      </c>
    </row>
    <row r="853" spans="3:14" x14ac:dyDescent="0.3">
      <c r="C853" t="s">
        <v>180</v>
      </c>
      <c r="D853">
        <v>851</v>
      </c>
      <c r="E853" s="2">
        <f t="shared" si="70"/>
        <v>0.32784131944444428</v>
      </c>
      <c r="F853">
        <v>0.41</v>
      </c>
      <c r="G853" s="3">
        <f t="shared" si="71"/>
        <v>6.8333333333333328E-3</v>
      </c>
      <c r="J853">
        <v>851</v>
      </c>
      <c r="K853" s="2">
        <f t="shared" si="68"/>
        <v>0.33161549768518583</v>
      </c>
      <c r="L853" s="2">
        <f t="shared" si="67"/>
        <v>3.7741782407415547E-3</v>
      </c>
      <c r="M853" s="8">
        <v>1.39</v>
      </c>
      <c r="N853" s="7">
        <f t="shared" si="69"/>
        <v>326</v>
      </c>
    </row>
    <row r="854" spans="3:14" x14ac:dyDescent="0.3">
      <c r="C854" t="s">
        <v>181</v>
      </c>
      <c r="D854">
        <v>852</v>
      </c>
      <c r="E854" s="2">
        <f t="shared" si="70"/>
        <v>0.32784548611111097</v>
      </c>
      <c r="F854">
        <v>0.36</v>
      </c>
      <c r="G854" s="3">
        <f t="shared" si="71"/>
        <v>6.0000000000000001E-3</v>
      </c>
      <c r="J854">
        <v>852</v>
      </c>
      <c r="K854" s="2">
        <f t="shared" si="68"/>
        <v>0.33164385416666731</v>
      </c>
      <c r="L854" s="2">
        <f t="shared" si="67"/>
        <v>3.7983680555563337E-3</v>
      </c>
      <c r="M854" s="8">
        <v>2.4500000000000002</v>
      </c>
      <c r="N854" s="7">
        <f t="shared" si="69"/>
        <v>328</v>
      </c>
    </row>
    <row r="855" spans="3:14" x14ac:dyDescent="0.3">
      <c r="C855" t="s">
        <v>182</v>
      </c>
      <c r="D855">
        <v>853</v>
      </c>
      <c r="E855" s="2">
        <f t="shared" si="70"/>
        <v>0.32785023148148135</v>
      </c>
      <c r="F855">
        <v>0.41</v>
      </c>
      <c r="G855" s="3">
        <f t="shared" si="71"/>
        <v>6.8333333333333328E-3</v>
      </c>
      <c r="J855">
        <v>853</v>
      </c>
      <c r="K855" s="2">
        <f t="shared" si="68"/>
        <v>0.3316705902777784</v>
      </c>
      <c r="L855" s="2">
        <f t="shared" si="67"/>
        <v>3.820358796297052E-3</v>
      </c>
      <c r="M855" s="8">
        <v>2.31</v>
      </c>
      <c r="N855" s="7">
        <f t="shared" si="69"/>
        <v>330</v>
      </c>
    </row>
    <row r="856" spans="3:14" x14ac:dyDescent="0.3">
      <c r="C856" t="s">
        <v>183</v>
      </c>
      <c r="D856">
        <v>854</v>
      </c>
      <c r="E856" s="2">
        <f t="shared" si="70"/>
        <v>0.32790057870370359</v>
      </c>
      <c r="F856">
        <v>4.3499999999999996</v>
      </c>
      <c r="G856" s="3">
        <f t="shared" si="71"/>
        <v>7.2499999999999995E-2</v>
      </c>
      <c r="J856">
        <v>854</v>
      </c>
      <c r="K856" s="2">
        <f t="shared" si="68"/>
        <v>0.33168737268518583</v>
      </c>
      <c r="L856" s="2">
        <f t="shared" si="67"/>
        <v>3.7867939814822393E-3</v>
      </c>
      <c r="M856" s="8">
        <v>1.45</v>
      </c>
      <c r="N856" s="7">
        <f t="shared" si="69"/>
        <v>327</v>
      </c>
    </row>
    <row r="857" spans="3:14" x14ac:dyDescent="0.3">
      <c r="C857" t="s">
        <v>184</v>
      </c>
      <c r="D857">
        <v>855</v>
      </c>
      <c r="E857" s="2">
        <f t="shared" si="70"/>
        <v>0.32803668981481471</v>
      </c>
      <c r="F857">
        <v>11.76</v>
      </c>
      <c r="G857" s="3">
        <f t="shared" si="71"/>
        <v>0.19600000000000001</v>
      </c>
      <c r="J857">
        <v>855</v>
      </c>
      <c r="K857" s="2">
        <f t="shared" si="68"/>
        <v>0.3317036921296303</v>
      </c>
      <c r="L857" s="2">
        <f t="shared" si="67"/>
        <v>3.6670023148155928E-3</v>
      </c>
      <c r="M857" s="8">
        <v>1.41</v>
      </c>
      <c r="N857" s="7">
        <f t="shared" si="69"/>
        <v>317</v>
      </c>
    </row>
    <row r="858" spans="3:14" x14ac:dyDescent="0.3">
      <c r="C858" t="s">
        <v>185</v>
      </c>
      <c r="D858">
        <v>856</v>
      </c>
      <c r="E858" s="2">
        <f t="shared" si="70"/>
        <v>0.3280472222222221</v>
      </c>
      <c r="F858">
        <v>0.91</v>
      </c>
      <c r="G858" s="3">
        <f t="shared" si="71"/>
        <v>1.5166666666666667E-2</v>
      </c>
      <c r="J858">
        <v>856</v>
      </c>
      <c r="K858" s="2">
        <f t="shared" si="68"/>
        <v>0.33172475694444514</v>
      </c>
      <c r="L858" s="2">
        <f t="shared" si="67"/>
        <v>3.6775347222230415E-3</v>
      </c>
      <c r="M858" s="8">
        <v>1.82</v>
      </c>
      <c r="N858" s="7">
        <f t="shared" si="69"/>
        <v>318</v>
      </c>
    </row>
    <row r="859" spans="3:14" x14ac:dyDescent="0.3">
      <c r="C859" t="s">
        <v>186</v>
      </c>
      <c r="D859">
        <v>857</v>
      </c>
      <c r="E859" s="2">
        <f t="shared" si="70"/>
        <v>0.32806030092592581</v>
      </c>
      <c r="F859">
        <v>1.1299999999999999</v>
      </c>
      <c r="G859" s="3">
        <f t="shared" si="71"/>
        <v>1.883333333333333E-2</v>
      </c>
      <c r="J859">
        <v>857</v>
      </c>
      <c r="K859" s="2">
        <f t="shared" si="68"/>
        <v>0.33176734953703774</v>
      </c>
      <c r="L859" s="2">
        <f t="shared" si="67"/>
        <v>3.7070486111119294E-3</v>
      </c>
      <c r="M859" s="8">
        <v>3.68</v>
      </c>
      <c r="N859" s="7">
        <f t="shared" si="69"/>
        <v>320</v>
      </c>
    </row>
    <row r="860" spans="3:14" x14ac:dyDescent="0.3">
      <c r="C860" t="s">
        <v>187</v>
      </c>
      <c r="D860">
        <v>858</v>
      </c>
      <c r="E860" s="2">
        <f t="shared" si="70"/>
        <v>0.32808553240740729</v>
      </c>
      <c r="F860">
        <v>2.1800000000000002</v>
      </c>
      <c r="G860" s="3">
        <f t="shared" si="71"/>
        <v>3.6333333333333336E-2</v>
      </c>
      <c r="J860">
        <v>858</v>
      </c>
      <c r="K860" s="2">
        <f t="shared" si="68"/>
        <v>0.33179408564814883</v>
      </c>
      <c r="L860" s="2">
        <f t="shared" si="67"/>
        <v>3.7085532407415411E-3</v>
      </c>
      <c r="M860" s="8">
        <v>2.31</v>
      </c>
      <c r="N860" s="7">
        <f t="shared" si="69"/>
        <v>320</v>
      </c>
    </row>
    <row r="861" spans="3:14" x14ac:dyDescent="0.3">
      <c r="C861" t="s">
        <v>188</v>
      </c>
      <c r="D861">
        <v>859</v>
      </c>
      <c r="E861" s="2">
        <f t="shared" si="70"/>
        <v>0.32811851851851842</v>
      </c>
      <c r="F861">
        <v>2.85</v>
      </c>
      <c r="G861" s="3">
        <f t="shared" si="71"/>
        <v>4.7500000000000001E-2</v>
      </c>
      <c r="J861">
        <v>859</v>
      </c>
      <c r="K861" s="2">
        <f t="shared" si="68"/>
        <v>0.33181121527777846</v>
      </c>
      <c r="L861" s="2">
        <f t="shared" si="67"/>
        <v>3.692696759260039E-3</v>
      </c>
      <c r="M861" s="8">
        <v>1.48</v>
      </c>
      <c r="N861" s="7">
        <f t="shared" si="69"/>
        <v>319</v>
      </c>
    </row>
    <row r="862" spans="3:14" x14ac:dyDescent="0.3">
      <c r="C862" t="s">
        <v>189</v>
      </c>
      <c r="D862">
        <v>860</v>
      </c>
      <c r="E862" s="2">
        <f t="shared" si="70"/>
        <v>0.32820092592592581</v>
      </c>
      <c r="F862">
        <v>7.12</v>
      </c>
      <c r="G862" s="3">
        <f t="shared" si="71"/>
        <v>0.11866666666666667</v>
      </c>
      <c r="J862">
        <v>860</v>
      </c>
      <c r="K862" s="2">
        <f t="shared" si="68"/>
        <v>0.33183019675925995</v>
      </c>
      <c r="L862" s="2">
        <f t="shared" si="67"/>
        <v>3.6292708333341417E-3</v>
      </c>
      <c r="M862" s="8">
        <v>1.64</v>
      </c>
      <c r="N862" s="7">
        <f t="shared" si="69"/>
        <v>314</v>
      </c>
    </row>
    <row r="863" spans="3:14" x14ac:dyDescent="0.3">
      <c r="C863" t="s">
        <v>190</v>
      </c>
      <c r="D863">
        <v>861</v>
      </c>
      <c r="E863" s="2">
        <f t="shared" si="70"/>
        <v>0.32821168981481469</v>
      </c>
      <c r="F863">
        <v>0.93</v>
      </c>
      <c r="G863" s="3">
        <f t="shared" si="71"/>
        <v>1.5500000000000002E-2</v>
      </c>
      <c r="J863">
        <v>861</v>
      </c>
      <c r="K863" s="2">
        <f t="shared" si="68"/>
        <v>0.33185577546296363</v>
      </c>
      <c r="L863" s="2">
        <f t="shared" si="67"/>
        <v>3.6440856481489425E-3</v>
      </c>
      <c r="M863" s="8">
        <v>2.21</v>
      </c>
      <c r="N863" s="7">
        <f t="shared" si="69"/>
        <v>315</v>
      </c>
    </row>
    <row r="864" spans="3:14" x14ac:dyDescent="0.3">
      <c r="C864" t="s">
        <v>191</v>
      </c>
      <c r="D864">
        <v>862</v>
      </c>
      <c r="E864" s="2">
        <f t="shared" si="70"/>
        <v>0.32846192129629614</v>
      </c>
      <c r="F864">
        <v>21.62</v>
      </c>
      <c r="G864" s="3">
        <f t="shared" si="71"/>
        <v>0.36033333333333334</v>
      </c>
      <c r="J864">
        <v>862</v>
      </c>
      <c r="K864" s="2">
        <f t="shared" si="68"/>
        <v>0.3318798495370377</v>
      </c>
      <c r="L864" s="2">
        <f t="shared" si="67"/>
        <v>3.4179282407415523E-3</v>
      </c>
      <c r="M864" s="8">
        <v>2.08</v>
      </c>
      <c r="N864" s="7">
        <f t="shared" si="69"/>
        <v>295</v>
      </c>
    </row>
    <row r="865" spans="3:14" x14ac:dyDescent="0.3">
      <c r="C865" t="s">
        <v>192</v>
      </c>
      <c r="D865">
        <v>863</v>
      </c>
      <c r="E865" s="2">
        <f t="shared" si="70"/>
        <v>0.32847152777777761</v>
      </c>
      <c r="F865">
        <v>0.83</v>
      </c>
      <c r="G865" s="3">
        <f t="shared" si="71"/>
        <v>1.3833333333333333E-2</v>
      </c>
      <c r="J865">
        <v>863</v>
      </c>
      <c r="K865" s="2">
        <f t="shared" si="68"/>
        <v>0.33190646990740807</v>
      </c>
      <c r="L865" s="2">
        <f t="shared" si="67"/>
        <v>3.4349421296304694E-3</v>
      </c>
      <c r="M865" s="8">
        <v>2.2999999999999998</v>
      </c>
      <c r="N865" s="7">
        <f t="shared" si="69"/>
        <v>297</v>
      </c>
    </row>
    <row r="866" spans="3:14" x14ac:dyDescent="0.3">
      <c r="C866" t="s">
        <v>193</v>
      </c>
      <c r="D866">
        <v>864</v>
      </c>
      <c r="E866" s="2">
        <f t="shared" si="70"/>
        <v>0.32848148148148132</v>
      </c>
      <c r="F866">
        <v>0.86</v>
      </c>
      <c r="G866" s="3">
        <f t="shared" si="71"/>
        <v>1.4333333333333333E-2</v>
      </c>
      <c r="J866">
        <v>864</v>
      </c>
      <c r="K866" s="2">
        <f t="shared" si="68"/>
        <v>0.33194200231481547</v>
      </c>
      <c r="L866" s="2">
        <f t="shared" si="67"/>
        <v>3.4605208333341464E-3</v>
      </c>
      <c r="M866" s="8">
        <v>3.07</v>
      </c>
      <c r="N866" s="7">
        <f t="shared" si="69"/>
        <v>299</v>
      </c>
    </row>
    <row r="867" spans="3:14" x14ac:dyDescent="0.3">
      <c r="C867" t="s">
        <v>194</v>
      </c>
      <c r="D867">
        <v>865</v>
      </c>
      <c r="E867" s="2">
        <f t="shared" si="70"/>
        <v>0.32859039351851838</v>
      </c>
      <c r="F867">
        <v>9.41</v>
      </c>
      <c r="G867" s="3">
        <f t="shared" si="71"/>
        <v>0.15683333333333332</v>
      </c>
      <c r="J867">
        <v>865</v>
      </c>
      <c r="K867" s="2">
        <f t="shared" si="68"/>
        <v>0.33196202546296361</v>
      </c>
      <c r="L867" s="2">
        <f t="shared" si="67"/>
        <v>3.3716319444452303E-3</v>
      </c>
      <c r="M867" s="8">
        <v>1.73</v>
      </c>
      <c r="N867" s="7">
        <f t="shared" si="69"/>
        <v>291</v>
      </c>
    </row>
    <row r="868" spans="3:14" x14ac:dyDescent="0.3">
      <c r="C868" t="s">
        <v>195</v>
      </c>
      <c r="D868">
        <v>866</v>
      </c>
      <c r="E868" s="2">
        <f t="shared" si="70"/>
        <v>0.32870046296296285</v>
      </c>
      <c r="F868">
        <v>9.51</v>
      </c>
      <c r="G868" s="3">
        <f t="shared" si="71"/>
        <v>0.1585</v>
      </c>
      <c r="J868">
        <v>866</v>
      </c>
      <c r="K868" s="2">
        <f t="shared" si="68"/>
        <v>0.33198378472222284</v>
      </c>
      <c r="L868" s="2">
        <f t="shared" si="67"/>
        <v>3.2833217592599939E-3</v>
      </c>
      <c r="M868" s="8">
        <v>1.88</v>
      </c>
      <c r="N868" s="7">
        <f t="shared" si="69"/>
        <v>284</v>
      </c>
    </row>
    <row r="869" spans="3:14" x14ac:dyDescent="0.3">
      <c r="C869" t="s">
        <v>196</v>
      </c>
      <c r="D869">
        <v>867</v>
      </c>
      <c r="E869" s="2">
        <f t="shared" si="70"/>
        <v>0.32872129629629621</v>
      </c>
      <c r="F869">
        <v>1.8</v>
      </c>
      <c r="G869" s="3">
        <f t="shared" si="71"/>
        <v>3.0000000000000002E-2</v>
      </c>
      <c r="J869">
        <v>867</v>
      </c>
      <c r="K869" s="2">
        <f t="shared" si="68"/>
        <v>0.33202001157407468</v>
      </c>
      <c r="L869" s="2">
        <f t="shared" si="67"/>
        <v>3.2987152777784745E-3</v>
      </c>
      <c r="M869" s="8">
        <v>3.13</v>
      </c>
      <c r="N869" s="7">
        <f t="shared" si="69"/>
        <v>285</v>
      </c>
    </row>
    <row r="870" spans="3:14" x14ac:dyDescent="0.3">
      <c r="C870" t="s">
        <v>197</v>
      </c>
      <c r="D870">
        <v>868</v>
      </c>
      <c r="E870" s="2">
        <f t="shared" si="70"/>
        <v>0.32874618055555549</v>
      </c>
      <c r="F870">
        <v>2.15</v>
      </c>
      <c r="G870" s="3">
        <f t="shared" si="71"/>
        <v>3.5833333333333335E-2</v>
      </c>
      <c r="J870">
        <v>868</v>
      </c>
      <c r="K870" s="2">
        <f t="shared" si="68"/>
        <v>0.33204211805555617</v>
      </c>
      <c r="L870" s="2">
        <f t="shared" si="67"/>
        <v>3.2959375000006785E-3</v>
      </c>
      <c r="M870" s="8">
        <v>1.91</v>
      </c>
      <c r="N870" s="7">
        <f t="shared" si="69"/>
        <v>285</v>
      </c>
    </row>
    <row r="871" spans="3:14" x14ac:dyDescent="0.3">
      <c r="C871" t="s">
        <v>198</v>
      </c>
      <c r="D871">
        <v>869</v>
      </c>
      <c r="E871" s="2">
        <f t="shared" si="70"/>
        <v>0.32891122685185181</v>
      </c>
      <c r="F871">
        <v>14.26</v>
      </c>
      <c r="G871" s="3">
        <f t="shared" si="71"/>
        <v>0.23766666666666666</v>
      </c>
      <c r="J871">
        <v>869</v>
      </c>
      <c r="K871" s="2">
        <f t="shared" si="68"/>
        <v>0.33206584490740804</v>
      </c>
      <c r="L871" s="2">
        <f t="shared" si="67"/>
        <v>3.1546180555562242E-3</v>
      </c>
      <c r="M871" s="8">
        <v>2.0499999999999998</v>
      </c>
      <c r="N871" s="7">
        <f t="shared" si="69"/>
        <v>273</v>
      </c>
    </row>
    <row r="872" spans="3:14" x14ac:dyDescent="0.3">
      <c r="C872" t="s">
        <v>199</v>
      </c>
      <c r="D872">
        <v>870</v>
      </c>
      <c r="E872" s="2">
        <f t="shared" si="70"/>
        <v>0.32896643518518515</v>
      </c>
      <c r="F872">
        <v>4.7699999999999996</v>
      </c>
      <c r="G872" s="3">
        <f t="shared" si="71"/>
        <v>7.9499999999999987E-2</v>
      </c>
      <c r="J872">
        <v>870</v>
      </c>
      <c r="K872" s="2">
        <f t="shared" si="68"/>
        <v>0.33209524305555621</v>
      </c>
      <c r="L872" s="2">
        <f t="shared" si="67"/>
        <v>3.1288078703710642E-3</v>
      </c>
      <c r="M872" s="8">
        <v>2.54</v>
      </c>
      <c r="N872" s="7">
        <f t="shared" si="69"/>
        <v>270</v>
      </c>
    </row>
    <row r="873" spans="3:14" x14ac:dyDescent="0.3">
      <c r="C873" t="s">
        <v>200</v>
      </c>
      <c r="D873">
        <v>871</v>
      </c>
      <c r="E873" s="2">
        <f t="shared" si="70"/>
        <v>0.32897997685185182</v>
      </c>
      <c r="F873">
        <v>1.17</v>
      </c>
      <c r="G873" s="3">
        <f t="shared" si="71"/>
        <v>1.95E-2</v>
      </c>
      <c r="J873">
        <v>871</v>
      </c>
      <c r="K873" s="2">
        <f t="shared" si="68"/>
        <v>0.33212059027777846</v>
      </c>
      <c r="L873" s="2">
        <f t="shared" si="67"/>
        <v>3.1406134259266416E-3</v>
      </c>
      <c r="M873" s="8">
        <v>2.19</v>
      </c>
      <c r="N873" s="7">
        <f t="shared" si="69"/>
        <v>271</v>
      </c>
    </row>
    <row r="874" spans="3:14" x14ac:dyDescent="0.3">
      <c r="C874" t="s">
        <v>201</v>
      </c>
      <c r="D874">
        <v>872</v>
      </c>
      <c r="E874" s="2">
        <f t="shared" si="70"/>
        <v>0.32899999999999996</v>
      </c>
      <c r="F874">
        <v>1.73</v>
      </c>
      <c r="G874" s="3">
        <f t="shared" si="71"/>
        <v>2.8833333333333332E-2</v>
      </c>
      <c r="J874">
        <v>872</v>
      </c>
      <c r="K874" s="2">
        <f t="shared" si="68"/>
        <v>0.33215010416666735</v>
      </c>
      <c r="L874" s="2">
        <f t="shared" si="67"/>
        <v>3.150104166667389E-3</v>
      </c>
      <c r="M874" s="8">
        <v>2.5499999999999998</v>
      </c>
      <c r="N874" s="7">
        <f t="shared" si="69"/>
        <v>272</v>
      </c>
    </row>
    <row r="875" spans="3:14" x14ac:dyDescent="0.3">
      <c r="C875" t="s">
        <v>202</v>
      </c>
      <c r="D875">
        <v>873</v>
      </c>
      <c r="E875" s="2">
        <f t="shared" si="70"/>
        <v>0.32901574074074069</v>
      </c>
      <c r="F875">
        <v>1.36</v>
      </c>
      <c r="G875" s="3">
        <f t="shared" si="71"/>
        <v>2.2666666666666668E-2</v>
      </c>
      <c r="J875">
        <v>873</v>
      </c>
      <c r="K875" s="2">
        <f t="shared" si="68"/>
        <v>0.33218436342592661</v>
      </c>
      <c r="L875" s="2">
        <f t="shared" si="67"/>
        <v>3.1686226851859178E-3</v>
      </c>
      <c r="M875" s="8">
        <v>2.96</v>
      </c>
      <c r="N875" s="7">
        <f t="shared" si="69"/>
        <v>274</v>
      </c>
    </row>
    <row r="876" spans="3:14" x14ac:dyDescent="0.3">
      <c r="C876" t="s">
        <v>203</v>
      </c>
      <c r="D876">
        <v>874</v>
      </c>
      <c r="E876" s="2">
        <f t="shared" si="70"/>
        <v>0.32903171296296291</v>
      </c>
      <c r="F876">
        <v>1.38</v>
      </c>
      <c r="G876" s="3">
        <f t="shared" si="71"/>
        <v>2.3E-2</v>
      </c>
      <c r="J876">
        <v>874</v>
      </c>
      <c r="K876" s="2">
        <f t="shared" si="68"/>
        <v>0.33220913194444512</v>
      </c>
      <c r="L876" s="2">
        <f t="shared" si="67"/>
        <v>3.1774189814822162E-3</v>
      </c>
      <c r="M876" s="8">
        <v>2.14</v>
      </c>
      <c r="N876" s="7">
        <f t="shared" si="69"/>
        <v>275</v>
      </c>
    </row>
    <row r="877" spans="3:14" x14ac:dyDescent="0.3">
      <c r="C877" t="s">
        <v>204</v>
      </c>
      <c r="D877">
        <v>875</v>
      </c>
      <c r="E877" s="2">
        <f t="shared" si="70"/>
        <v>0.3290760416666666</v>
      </c>
      <c r="F877">
        <v>3.83</v>
      </c>
      <c r="G877" s="3">
        <f t="shared" si="71"/>
        <v>6.3833333333333339E-2</v>
      </c>
      <c r="J877">
        <v>875</v>
      </c>
      <c r="K877" s="2">
        <f t="shared" si="68"/>
        <v>0.33222938657407475</v>
      </c>
      <c r="L877" s="2">
        <f t="shared" si="67"/>
        <v>3.153344907408151E-3</v>
      </c>
      <c r="M877" s="8">
        <v>1.75</v>
      </c>
      <c r="N877" s="7">
        <f t="shared" si="69"/>
        <v>272</v>
      </c>
    </row>
    <row r="878" spans="3:14" x14ac:dyDescent="0.3">
      <c r="C878" t="s">
        <v>205</v>
      </c>
      <c r="D878">
        <v>876</v>
      </c>
      <c r="E878" s="2">
        <f t="shared" si="70"/>
        <v>0.32922939814814806</v>
      </c>
      <c r="F878">
        <v>13.25</v>
      </c>
      <c r="G878" s="3">
        <f t="shared" si="71"/>
        <v>0.22083333333333333</v>
      </c>
      <c r="J878">
        <v>876</v>
      </c>
      <c r="K878" s="2">
        <f t="shared" si="68"/>
        <v>0.33225994212963028</v>
      </c>
      <c r="L878" s="2">
        <f t="shared" si="67"/>
        <v>3.0305439814822255E-3</v>
      </c>
      <c r="M878" s="8">
        <v>2.64</v>
      </c>
      <c r="N878" s="7">
        <f t="shared" si="69"/>
        <v>262</v>
      </c>
    </row>
    <row r="879" spans="3:14" x14ac:dyDescent="0.3">
      <c r="C879" t="s">
        <v>206</v>
      </c>
      <c r="D879">
        <v>877</v>
      </c>
      <c r="E879" s="2">
        <f t="shared" si="70"/>
        <v>0.32923668981481474</v>
      </c>
      <c r="F879">
        <v>0.63</v>
      </c>
      <c r="G879" s="3">
        <f t="shared" si="71"/>
        <v>1.0500000000000001E-2</v>
      </c>
      <c r="J879">
        <v>877</v>
      </c>
      <c r="K879" s="2">
        <f t="shared" si="68"/>
        <v>0.33229107638888955</v>
      </c>
      <c r="L879" s="2">
        <f t="shared" si="67"/>
        <v>3.0543865740748077E-3</v>
      </c>
      <c r="M879" s="8">
        <v>2.69</v>
      </c>
      <c r="N879" s="7">
        <f t="shared" si="69"/>
        <v>264</v>
      </c>
    </row>
    <row r="880" spans="3:14" x14ac:dyDescent="0.3">
      <c r="C880" t="s">
        <v>207</v>
      </c>
      <c r="D880">
        <v>878</v>
      </c>
      <c r="E880" s="2">
        <f t="shared" si="70"/>
        <v>0.32950381944444435</v>
      </c>
      <c r="F880">
        <v>23.08</v>
      </c>
      <c r="G880" s="3">
        <f t="shared" si="71"/>
        <v>0.38466666666666666</v>
      </c>
      <c r="J880">
        <v>878</v>
      </c>
      <c r="K880" s="2">
        <f t="shared" si="68"/>
        <v>0.33231353009259323</v>
      </c>
      <c r="L880" s="2">
        <f t="shared" si="67"/>
        <v>2.8097106481488887E-3</v>
      </c>
      <c r="M880" s="8">
        <v>1.94</v>
      </c>
      <c r="N880" s="7">
        <f t="shared" si="69"/>
        <v>243</v>
      </c>
    </row>
    <row r="881" spans="3:14" x14ac:dyDescent="0.3">
      <c r="C881" t="s">
        <v>208</v>
      </c>
      <c r="D881">
        <v>879</v>
      </c>
      <c r="E881" s="2">
        <f t="shared" si="70"/>
        <v>0.32975023148148136</v>
      </c>
      <c r="F881">
        <v>21.29</v>
      </c>
      <c r="G881" s="3">
        <f t="shared" si="71"/>
        <v>0.35483333333333333</v>
      </c>
      <c r="J881">
        <v>879</v>
      </c>
      <c r="K881" s="2">
        <f t="shared" si="68"/>
        <v>0.33233077546296358</v>
      </c>
      <c r="L881" s="2">
        <f t="shared" si="67"/>
        <v>2.5805439814822195E-3</v>
      </c>
      <c r="M881" s="8">
        <v>1.49</v>
      </c>
      <c r="N881" s="7">
        <f t="shared" si="69"/>
        <v>223</v>
      </c>
    </row>
    <row r="882" spans="3:14" x14ac:dyDescent="0.3">
      <c r="C882" t="s">
        <v>209</v>
      </c>
      <c r="D882">
        <v>880</v>
      </c>
      <c r="E882" s="2">
        <f t="shared" si="70"/>
        <v>0.32976099537037024</v>
      </c>
      <c r="F882">
        <v>0.93</v>
      </c>
      <c r="G882" s="3">
        <f t="shared" si="71"/>
        <v>1.5500000000000002E-2</v>
      </c>
      <c r="J882">
        <v>880</v>
      </c>
      <c r="K882" s="2">
        <f t="shared" si="68"/>
        <v>0.33235959490740802</v>
      </c>
      <c r="L882" s="2">
        <f t="shared" si="67"/>
        <v>2.5985995370377823E-3</v>
      </c>
      <c r="M882" s="8">
        <v>2.4900000000000002</v>
      </c>
      <c r="N882" s="7">
        <f t="shared" si="69"/>
        <v>225</v>
      </c>
    </row>
    <row r="883" spans="3:14" x14ac:dyDescent="0.3">
      <c r="C883" t="s">
        <v>210</v>
      </c>
      <c r="D883">
        <v>881</v>
      </c>
      <c r="E883" s="2">
        <f t="shared" si="70"/>
        <v>0.32980729166666656</v>
      </c>
      <c r="F883">
        <v>4</v>
      </c>
      <c r="G883" s="3">
        <f t="shared" si="71"/>
        <v>6.6666666666666666E-2</v>
      </c>
      <c r="J883">
        <v>881</v>
      </c>
      <c r="K883" s="2">
        <f t="shared" si="68"/>
        <v>0.3323834375000006</v>
      </c>
      <c r="L883" s="2">
        <f t="shared" si="67"/>
        <v>2.5761458333340426E-3</v>
      </c>
      <c r="M883" s="8">
        <v>2.06</v>
      </c>
      <c r="N883" s="7">
        <f t="shared" si="69"/>
        <v>223</v>
      </c>
    </row>
    <row r="884" spans="3:14" x14ac:dyDescent="0.3">
      <c r="C884" t="s">
        <v>211</v>
      </c>
      <c r="D884">
        <v>882</v>
      </c>
      <c r="E884" s="2">
        <f t="shared" si="70"/>
        <v>0.32994016203703691</v>
      </c>
      <c r="F884">
        <v>11.48</v>
      </c>
      <c r="G884" s="3">
        <f t="shared" si="71"/>
        <v>0.19133333333333333</v>
      </c>
      <c r="J884">
        <v>882</v>
      </c>
      <c r="K884" s="2">
        <f t="shared" si="68"/>
        <v>0.3324067013888895</v>
      </c>
      <c r="L884" s="2">
        <f t="shared" si="67"/>
        <v>2.4665393518525924E-3</v>
      </c>
      <c r="M884" s="8">
        <v>2.0099999999999998</v>
      </c>
      <c r="N884" s="7">
        <f t="shared" si="69"/>
        <v>213</v>
      </c>
    </row>
    <row r="885" spans="3:14" x14ac:dyDescent="0.3">
      <c r="C885" t="s">
        <v>212</v>
      </c>
      <c r="D885">
        <v>883</v>
      </c>
      <c r="E885" s="2">
        <f t="shared" si="70"/>
        <v>0.32996805555555542</v>
      </c>
      <c r="F885">
        <v>2.41</v>
      </c>
      <c r="G885" s="3">
        <f t="shared" si="71"/>
        <v>4.016666666666667E-2</v>
      </c>
      <c r="J885">
        <v>883</v>
      </c>
      <c r="K885" s="2">
        <f t="shared" si="68"/>
        <v>0.33243193287037098</v>
      </c>
      <c r="L885" s="2">
        <f t="shared" si="67"/>
        <v>2.4638773148155657E-3</v>
      </c>
      <c r="M885" s="8">
        <v>2.1800000000000002</v>
      </c>
      <c r="N885" s="7">
        <f t="shared" si="69"/>
        <v>213</v>
      </c>
    </row>
    <row r="886" spans="3:14" x14ac:dyDescent="0.3">
      <c r="C886" t="s">
        <v>213</v>
      </c>
      <c r="D886">
        <v>884</v>
      </c>
      <c r="E886" s="2">
        <f t="shared" si="70"/>
        <v>0.33002916666666654</v>
      </c>
      <c r="F886">
        <v>5.28</v>
      </c>
      <c r="G886" s="3">
        <f t="shared" si="71"/>
        <v>8.8000000000000009E-2</v>
      </c>
      <c r="J886">
        <v>884</v>
      </c>
      <c r="K886" s="2">
        <f t="shared" si="68"/>
        <v>0.33245890046296356</v>
      </c>
      <c r="L886" s="2">
        <f t="shared" si="67"/>
        <v>2.4297337962970178E-3</v>
      </c>
      <c r="M886" s="8">
        <v>2.33</v>
      </c>
      <c r="N886" s="7">
        <f t="shared" si="69"/>
        <v>210</v>
      </c>
    </row>
    <row r="887" spans="3:14" x14ac:dyDescent="0.3">
      <c r="C887" t="s">
        <v>214</v>
      </c>
      <c r="D887">
        <v>885</v>
      </c>
      <c r="E887" s="2">
        <f t="shared" si="70"/>
        <v>0.33014074074074062</v>
      </c>
      <c r="F887">
        <v>9.64</v>
      </c>
      <c r="G887" s="3">
        <f t="shared" si="71"/>
        <v>0.16066666666666668</v>
      </c>
      <c r="J887">
        <v>885</v>
      </c>
      <c r="K887" s="2">
        <f t="shared" si="68"/>
        <v>0.33248008101851911</v>
      </c>
      <c r="L887" s="2">
        <f t="shared" si="67"/>
        <v>2.33934027777849E-3</v>
      </c>
      <c r="M887" s="8">
        <v>1.83</v>
      </c>
      <c r="N887" s="7">
        <f t="shared" si="69"/>
        <v>202</v>
      </c>
    </row>
    <row r="888" spans="3:14" x14ac:dyDescent="0.3">
      <c r="C888" t="s">
        <v>215</v>
      </c>
      <c r="D888">
        <v>886</v>
      </c>
      <c r="E888" s="2">
        <f t="shared" si="70"/>
        <v>0.33016018518518508</v>
      </c>
      <c r="F888">
        <v>1.68</v>
      </c>
      <c r="G888" s="3">
        <f t="shared" si="71"/>
        <v>2.8000000000000001E-2</v>
      </c>
      <c r="J888">
        <v>886</v>
      </c>
      <c r="K888" s="2">
        <f t="shared" si="68"/>
        <v>0.33250623842592653</v>
      </c>
      <c r="L888" s="2">
        <f t="shared" si="67"/>
        <v>2.3460532407414414E-3</v>
      </c>
      <c r="M888" s="8">
        <v>2.2599999999999998</v>
      </c>
      <c r="N888" s="7">
        <f t="shared" si="69"/>
        <v>203</v>
      </c>
    </row>
    <row r="889" spans="3:14" x14ac:dyDescent="0.3">
      <c r="C889" t="s">
        <v>216</v>
      </c>
      <c r="D889">
        <v>887</v>
      </c>
      <c r="E889" s="2">
        <f t="shared" si="70"/>
        <v>0.33022800925925916</v>
      </c>
      <c r="F889">
        <v>5.86</v>
      </c>
      <c r="G889" s="3">
        <f t="shared" si="71"/>
        <v>9.7666666666666666E-2</v>
      </c>
      <c r="J889">
        <v>887</v>
      </c>
      <c r="K889" s="2">
        <f t="shared" si="68"/>
        <v>0.33252834490740801</v>
      </c>
      <c r="L889" s="2">
        <f t="shared" si="67"/>
        <v>2.3003356481488546E-3</v>
      </c>
      <c r="M889" s="8">
        <v>1.91</v>
      </c>
      <c r="N889" s="7">
        <f t="shared" si="69"/>
        <v>199</v>
      </c>
    </row>
    <row r="890" spans="3:14" x14ac:dyDescent="0.3">
      <c r="C890" t="s">
        <v>217</v>
      </c>
      <c r="D890">
        <v>888</v>
      </c>
      <c r="E890" s="2">
        <f t="shared" si="70"/>
        <v>0.33025474537037025</v>
      </c>
      <c r="F890">
        <v>2.31</v>
      </c>
      <c r="G890" s="3">
        <f t="shared" si="71"/>
        <v>3.85E-2</v>
      </c>
      <c r="J890">
        <v>888</v>
      </c>
      <c r="K890" s="2">
        <f t="shared" si="68"/>
        <v>0.33255519675925987</v>
      </c>
      <c r="L890" s="2">
        <f t="shared" si="67"/>
        <v>2.3004513888896239E-3</v>
      </c>
      <c r="M890" s="8">
        <v>2.3199999999999998</v>
      </c>
      <c r="N890" s="7">
        <f t="shared" si="69"/>
        <v>199</v>
      </c>
    </row>
    <row r="891" spans="3:14" x14ac:dyDescent="0.3">
      <c r="C891" t="s">
        <v>218</v>
      </c>
      <c r="D891">
        <v>889</v>
      </c>
      <c r="E891" s="2">
        <f t="shared" si="70"/>
        <v>0.33027997685185173</v>
      </c>
      <c r="F891">
        <v>2.1800000000000002</v>
      </c>
      <c r="G891" s="3">
        <f t="shared" si="71"/>
        <v>3.6333333333333336E-2</v>
      </c>
      <c r="J891">
        <v>889</v>
      </c>
      <c r="K891" s="2">
        <f t="shared" si="68"/>
        <v>0.33257521990740802</v>
      </c>
      <c r="L891" s="2">
        <f t="shared" si="67"/>
        <v>2.2952430555562842E-3</v>
      </c>
      <c r="M891" s="8">
        <v>1.73</v>
      </c>
      <c r="N891" s="7">
        <f t="shared" si="69"/>
        <v>198</v>
      </c>
    </row>
    <row r="892" spans="3:14" x14ac:dyDescent="0.3">
      <c r="C892" t="s">
        <v>219</v>
      </c>
      <c r="D892">
        <v>890</v>
      </c>
      <c r="E892" s="2">
        <f t="shared" si="70"/>
        <v>0.33039768518518509</v>
      </c>
      <c r="F892">
        <v>10.17</v>
      </c>
      <c r="G892" s="3">
        <f t="shared" si="71"/>
        <v>0.16950000000000001</v>
      </c>
      <c r="J892">
        <v>890</v>
      </c>
      <c r="K892" s="2">
        <f t="shared" si="68"/>
        <v>0.33259848379629692</v>
      </c>
      <c r="L892" s="2">
        <f t="shared" si="67"/>
        <v>2.2007986111118316E-3</v>
      </c>
      <c r="M892" s="8">
        <v>2.0099999999999998</v>
      </c>
      <c r="N892" s="7">
        <f t="shared" si="69"/>
        <v>190</v>
      </c>
    </row>
    <row r="893" spans="3:14" x14ac:dyDescent="0.3">
      <c r="C893" t="s">
        <v>220</v>
      </c>
      <c r="D893">
        <v>891</v>
      </c>
      <c r="E893" s="2">
        <f t="shared" si="70"/>
        <v>0.33041620370370361</v>
      </c>
      <c r="F893">
        <v>1.6</v>
      </c>
      <c r="G893" s="3">
        <f t="shared" si="71"/>
        <v>2.6666666666666668E-2</v>
      </c>
      <c r="J893">
        <v>891</v>
      </c>
      <c r="K893" s="2">
        <f t="shared" si="68"/>
        <v>0.33262116898148208</v>
      </c>
      <c r="L893" s="2">
        <f t="shared" si="67"/>
        <v>2.2049652777784701E-3</v>
      </c>
      <c r="M893" s="8">
        <v>1.96</v>
      </c>
      <c r="N893" s="7">
        <f t="shared" si="69"/>
        <v>191</v>
      </c>
    </row>
    <row r="894" spans="3:14" x14ac:dyDescent="0.3">
      <c r="C894" t="s">
        <v>221</v>
      </c>
      <c r="D894">
        <v>892</v>
      </c>
      <c r="E894" s="2">
        <f t="shared" si="70"/>
        <v>0.33042187499999992</v>
      </c>
      <c r="F894">
        <v>0.49</v>
      </c>
      <c r="G894" s="3">
        <f t="shared" si="71"/>
        <v>8.1666666666666658E-3</v>
      </c>
      <c r="J894">
        <v>892</v>
      </c>
      <c r="K894" s="2">
        <f t="shared" si="68"/>
        <v>0.33264258101851912</v>
      </c>
      <c r="L894" s="2">
        <f t="shared" si="67"/>
        <v>2.2207060185192029E-3</v>
      </c>
      <c r="M894" s="8">
        <v>1.85</v>
      </c>
      <c r="N894" s="7">
        <f t="shared" si="69"/>
        <v>192</v>
      </c>
    </row>
    <row r="895" spans="3:14" x14ac:dyDescent="0.3">
      <c r="C895" t="s">
        <v>222</v>
      </c>
      <c r="D895">
        <v>893</v>
      </c>
      <c r="E895" s="2">
        <f t="shared" si="70"/>
        <v>0.33046504629629619</v>
      </c>
      <c r="F895">
        <v>3.73</v>
      </c>
      <c r="G895" s="3">
        <f t="shared" si="71"/>
        <v>6.2166666666666669E-2</v>
      </c>
      <c r="J895">
        <v>893</v>
      </c>
      <c r="K895" s="2">
        <f t="shared" si="68"/>
        <v>0.33266376157407468</v>
      </c>
      <c r="L895" s="2">
        <f t="shared" si="67"/>
        <v>2.1987152777784846E-3</v>
      </c>
      <c r="M895" s="8">
        <v>1.83</v>
      </c>
      <c r="N895" s="7">
        <f t="shared" si="69"/>
        <v>190</v>
      </c>
    </row>
    <row r="896" spans="3:14" x14ac:dyDescent="0.3">
      <c r="C896" t="s">
        <v>223</v>
      </c>
      <c r="D896">
        <v>894</v>
      </c>
      <c r="E896" s="2">
        <f t="shared" si="70"/>
        <v>0.33057395833333325</v>
      </c>
      <c r="F896">
        <v>9.41</v>
      </c>
      <c r="G896" s="3">
        <f t="shared" si="71"/>
        <v>0.15683333333333332</v>
      </c>
      <c r="J896">
        <v>894</v>
      </c>
      <c r="K896" s="2">
        <f t="shared" si="68"/>
        <v>0.33268471064814875</v>
      </c>
      <c r="L896" s="2">
        <f t="shared" si="67"/>
        <v>2.1107523148155005E-3</v>
      </c>
      <c r="M896" s="8">
        <v>1.81</v>
      </c>
      <c r="N896" s="7">
        <f t="shared" si="69"/>
        <v>182</v>
      </c>
    </row>
    <row r="897" spans="3:16" x14ac:dyDescent="0.3">
      <c r="C897" t="s">
        <v>224</v>
      </c>
      <c r="D897">
        <v>895</v>
      </c>
      <c r="E897" s="2">
        <f t="shared" si="70"/>
        <v>0.3306275462962962</v>
      </c>
      <c r="F897">
        <v>4.63</v>
      </c>
      <c r="G897" s="3">
        <f t="shared" si="71"/>
        <v>7.7166666666666661E-2</v>
      </c>
      <c r="J897">
        <v>895</v>
      </c>
      <c r="K897" s="2">
        <f t="shared" si="68"/>
        <v>0.33270658564814876</v>
      </c>
      <c r="L897" s="2">
        <f t="shared" si="67"/>
        <v>2.0790393518525518E-3</v>
      </c>
      <c r="M897" s="8">
        <v>1.89</v>
      </c>
      <c r="N897" s="7">
        <f t="shared" si="69"/>
        <v>180</v>
      </c>
    </row>
    <row r="898" spans="3:16" x14ac:dyDescent="0.3">
      <c r="C898" t="s">
        <v>225</v>
      </c>
      <c r="D898">
        <v>896</v>
      </c>
      <c r="E898" s="2">
        <f t="shared" si="70"/>
        <v>0.33063159722222213</v>
      </c>
      <c r="F898">
        <v>0.35</v>
      </c>
      <c r="G898" s="3">
        <f t="shared" si="71"/>
        <v>5.8333333333333327E-3</v>
      </c>
      <c r="J898" s="14">
        <v>896</v>
      </c>
      <c r="K898" s="15">
        <f t="shared" si="68"/>
        <v>0.33272545138888948</v>
      </c>
      <c r="L898" s="15">
        <f t="shared" ref="L898:L961" si="72">K898-E898</f>
        <v>2.0938541666673527E-3</v>
      </c>
      <c r="M898" s="18">
        <v>1.63</v>
      </c>
      <c r="N898" s="16">
        <f t="shared" si="69"/>
        <v>181</v>
      </c>
      <c r="O898" s="14"/>
      <c r="P898" s="14"/>
    </row>
    <row r="899" spans="3:16" x14ac:dyDescent="0.3">
      <c r="C899" t="s">
        <v>226</v>
      </c>
      <c r="D899">
        <v>897</v>
      </c>
      <c r="E899" s="2">
        <f t="shared" si="70"/>
        <v>0.33063460648148141</v>
      </c>
      <c r="F899">
        <v>0.26</v>
      </c>
      <c r="G899" s="3">
        <f t="shared" si="71"/>
        <v>4.3333333333333331E-3</v>
      </c>
      <c r="J899" s="6">
        <v>897</v>
      </c>
      <c r="K899" s="4">
        <f t="shared" si="68"/>
        <v>0.33315172453703762</v>
      </c>
      <c r="L899" s="4">
        <f t="shared" si="72"/>
        <v>2.5171180555562112E-3</v>
      </c>
      <c r="M899" s="17">
        <v>36.83</v>
      </c>
      <c r="N899" s="9">
        <f t="shared" si="69"/>
        <v>217</v>
      </c>
      <c r="O899" s="6"/>
      <c r="P899" s="6"/>
    </row>
    <row r="900" spans="3:16" x14ac:dyDescent="0.3">
      <c r="C900" t="s">
        <v>227</v>
      </c>
      <c r="D900">
        <v>898</v>
      </c>
      <c r="E900" s="2">
        <f t="shared" si="70"/>
        <v>0.33063749999999992</v>
      </c>
      <c r="F900">
        <v>0.25</v>
      </c>
      <c r="G900" s="3">
        <f t="shared" si="71"/>
        <v>4.1666666666666666E-3</v>
      </c>
      <c r="J900">
        <v>898</v>
      </c>
      <c r="K900" s="2">
        <f t="shared" ref="K900:K963" si="73">K899+M900/86400</f>
        <v>0.3332354050925932</v>
      </c>
      <c r="L900" s="2">
        <f t="shared" si="72"/>
        <v>2.5979050925932778E-3</v>
      </c>
      <c r="M900" s="8">
        <v>7.23</v>
      </c>
      <c r="N900" s="7">
        <f t="shared" ref="N900:N963" si="74">60*MINUTE(L900)+SECOND(L900)</f>
        <v>224</v>
      </c>
    </row>
    <row r="901" spans="3:16" x14ac:dyDescent="0.3">
      <c r="C901" t="s">
        <v>228</v>
      </c>
      <c r="D901">
        <v>899</v>
      </c>
      <c r="E901" s="2">
        <f t="shared" si="70"/>
        <v>0.33073483796296288</v>
      </c>
      <c r="F901">
        <v>8.41</v>
      </c>
      <c r="G901" s="3">
        <f t="shared" si="71"/>
        <v>0.14016666666666666</v>
      </c>
      <c r="J901">
        <v>899</v>
      </c>
      <c r="K901" s="2">
        <f t="shared" si="73"/>
        <v>0.33325184027777838</v>
      </c>
      <c r="L901" s="2">
        <f t="shared" si="72"/>
        <v>2.5170023148154974E-3</v>
      </c>
      <c r="M901" s="8">
        <v>1.42</v>
      </c>
      <c r="N901" s="7">
        <f t="shared" si="74"/>
        <v>217</v>
      </c>
    </row>
    <row r="902" spans="3:16" x14ac:dyDescent="0.3">
      <c r="C902" t="s">
        <v>229</v>
      </c>
      <c r="D902">
        <v>900</v>
      </c>
      <c r="E902" s="2">
        <f t="shared" si="70"/>
        <v>0.33074247685185176</v>
      </c>
      <c r="F902">
        <v>0.66</v>
      </c>
      <c r="G902" s="3">
        <f t="shared" si="71"/>
        <v>1.1000000000000001E-2</v>
      </c>
      <c r="J902">
        <v>900</v>
      </c>
      <c r="K902" s="2">
        <f t="shared" si="73"/>
        <v>0.33327799768518579</v>
      </c>
      <c r="L902" s="2">
        <f t="shared" si="72"/>
        <v>2.5355208333340262E-3</v>
      </c>
      <c r="M902" s="8">
        <v>2.2599999999999998</v>
      </c>
      <c r="N902" s="7">
        <f t="shared" si="74"/>
        <v>219</v>
      </c>
    </row>
    <row r="903" spans="3:16" x14ac:dyDescent="0.3">
      <c r="C903" t="s">
        <v>230</v>
      </c>
      <c r="D903">
        <v>901</v>
      </c>
      <c r="E903" s="2">
        <f t="shared" si="70"/>
        <v>0.33087222222222212</v>
      </c>
      <c r="F903">
        <v>11.21</v>
      </c>
      <c r="G903" s="3">
        <f t="shared" si="71"/>
        <v>0.18683333333333335</v>
      </c>
      <c r="J903">
        <v>901</v>
      </c>
      <c r="K903" s="2">
        <f t="shared" si="73"/>
        <v>0.3333045023148154</v>
      </c>
      <c r="L903" s="2">
        <f t="shared" si="72"/>
        <v>2.4322800925932753E-3</v>
      </c>
      <c r="M903" s="8">
        <v>2.29</v>
      </c>
      <c r="N903" s="7">
        <f t="shared" si="74"/>
        <v>210</v>
      </c>
    </row>
    <row r="904" spans="3:16" x14ac:dyDescent="0.3">
      <c r="C904" t="s">
        <v>231</v>
      </c>
      <c r="D904">
        <v>902</v>
      </c>
      <c r="E904" s="2">
        <f t="shared" si="70"/>
        <v>0.33153506944444433</v>
      </c>
      <c r="F904">
        <v>57.27</v>
      </c>
      <c r="G904" s="3">
        <f t="shared" si="71"/>
        <v>0.95450000000000002</v>
      </c>
      <c r="J904">
        <v>902</v>
      </c>
      <c r="K904" s="2">
        <f t="shared" si="73"/>
        <v>0.33332429398148206</v>
      </c>
      <c r="L904" s="2">
        <f t="shared" si="72"/>
        <v>1.7892245370377258E-3</v>
      </c>
      <c r="M904" s="8">
        <v>1.71</v>
      </c>
      <c r="N904" s="7">
        <f t="shared" si="74"/>
        <v>155</v>
      </c>
    </row>
    <row r="905" spans="3:16" x14ac:dyDescent="0.3">
      <c r="C905" t="s">
        <v>232</v>
      </c>
      <c r="D905">
        <v>903</v>
      </c>
      <c r="E905" s="2">
        <f t="shared" si="70"/>
        <v>0.33153969907407393</v>
      </c>
      <c r="F905">
        <v>0.4</v>
      </c>
      <c r="G905" s="3">
        <f t="shared" si="71"/>
        <v>6.6666666666666671E-3</v>
      </c>
      <c r="J905">
        <v>903</v>
      </c>
      <c r="K905" s="2">
        <f t="shared" si="73"/>
        <v>0.33337452546296353</v>
      </c>
      <c r="L905" s="2">
        <f t="shared" si="72"/>
        <v>1.8348263888895988E-3</v>
      </c>
      <c r="M905" s="8">
        <v>4.34</v>
      </c>
      <c r="N905" s="7">
        <f t="shared" si="74"/>
        <v>159</v>
      </c>
    </row>
    <row r="906" spans="3:16" x14ac:dyDescent="0.3">
      <c r="C906" t="s">
        <v>233</v>
      </c>
      <c r="D906">
        <v>904</v>
      </c>
      <c r="E906" s="2">
        <f t="shared" si="70"/>
        <v>0.33154432870370354</v>
      </c>
      <c r="F906">
        <v>0.4</v>
      </c>
      <c r="G906" s="3">
        <f t="shared" si="71"/>
        <v>6.6666666666666671E-3</v>
      </c>
      <c r="J906">
        <v>904</v>
      </c>
      <c r="K906" s="2">
        <f t="shared" si="73"/>
        <v>0.33340380787037094</v>
      </c>
      <c r="L906" s="2">
        <f t="shared" si="72"/>
        <v>1.8594791666673993E-3</v>
      </c>
      <c r="M906" s="8">
        <v>2.5299999999999998</v>
      </c>
      <c r="N906" s="7">
        <f t="shared" si="74"/>
        <v>161</v>
      </c>
    </row>
    <row r="907" spans="3:16" x14ac:dyDescent="0.3">
      <c r="C907" t="s">
        <v>234</v>
      </c>
      <c r="D907">
        <v>905</v>
      </c>
      <c r="E907" s="2">
        <f t="shared" si="70"/>
        <v>0.33155243055555539</v>
      </c>
      <c r="F907">
        <v>0.7</v>
      </c>
      <c r="G907" s="3">
        <f t="shared" si="71"/>
        <v>1.1666666666666665E-2</v>
      </c>
      <c r="J907">
        <v>905</v>
      </c>
      <c r="K907" s="2">
        <f t="shared" si="73"/>
        <v>0.3334296180555561</v>
      </c>
      <c r="L907" s="2">
        <f t="shared" si="72"/>
        <v>1.8771875000007099E-3</v>
      </c>
      <c r="M907" s="8">
        <v>2.23</v>
      </c>
      <c r="N907" s="7">
        <f t="shared" si="74"/>
        <v>162</v>
      </c>
    </row>
    <row r="908" spans="3:16" x14ac:dyDescent="0.3">
      <c r="C908" t="s">
        <v>235</v>
      </c>
      <c r="D908">
        <v>906</v>
      </c>
      <c r="E908" s="2">
        <f t="shared" si="70"/>
        <v>0.33160023148148132</v>
      </c>
      <c r="F908">
        <v>4.13</v>
      </c>
      <c r="G908" s="3">
        <f t="shared" si="71"/>
        <v>6.883333333333333E-2</v>
      </c>
      <c r="J908">
        <v>906</v>
      </c>
      <c r="K908" s="2">
        <f t="shared" si="73"/>
        <v>0.33346318287037091</v>
      </c>
      <c r="L908" s="2">
        <f t="shared" si="72"/>
        <v>1.8629513888895888E-3</v>
      </c>
      <c r="M908" s="8">
        <v>2.9</v>
      </c>
      <c r="N908" s="7">
        <f t="shared" si="74"/>
        <v>161</v>
      </c>
    </row>
    <row r="909" spans="3:16" x14ac:dyDescent="0.3">
      <c r="C909" t="s">
        <v>236</v>
      </c>
      <c r="D909">
        <v>907</v>
      </c>
      <c r="E909" s="2">
        <f t="shared" si="70"/>
        <v>0.33165879629629613</v>
      </c>
      <c r="F909">
        <v>5.0599999999999996</v>
      </c>
      <c r="G909" s="3">
        <f t="shared" si="71"/>
        <v>8.433333333333333E-2</v>
      </c>
      <c r="J909">
        <v>907</v>
      </c>
      <c r="K909" s="2">
        <f t="shared" si="73"/>
        <v>0.33349015046296349</v>
      </c>
      <c r="L909" s="2">
        <f t="shared" si="72"/>
        <v>1.8313541666673538E-3</v>
      </c>
      <c r="M909" s="8">
        <v>2.33</v>
      </c>
      <c r="N909" s="7">
        <f t="shared" si="74"/>
        <v>158</v>
      </c>
    </row>
    <row r="910" spans="3:16" x14ac:dyDescent="0.3">
      <c r="C910" t="s">
        <v>237</v>
      </c>
      <c r="D910">
        <v>908</v>
      </c>
      <c r="E910" s="2">
        <f t="shared" ref="E910:E973" si="75">E909+F910/86400</f>
        <v>0.33236909722222208</v>
      </c>
      <c r="F910">
        <v>61.37</v>
      </c>
      <c r="G910" s="3">
        <f t="shared" ref="G910:G973" si="76">F910/60</f>
        <v>1.0228333333333333</v>
      </c>
      <c r="J910">
        <v>908</v>
      </c>
      <c r="K910" s="2">
        <f t="shared" si="73"/>
        <v>0.33351607638888942</v>
      </c>
      <c r="L910" s="2">
        <f t="shared" si="72"/>
        <v>1.146979166667339E-3</v>
      </c>
      <c r="M910" s="8">
        <v>2.2400000000000002</v>
      </c>
      <c r="N910" s="7">
        <f t="shared" si="74"/>
        <v>99</v>
      </c>
    </row>
    <row r="911" spans="3:16" x14ac:dyDescent="0.3">
      <c r="C911" t="s">
        <v>238</v>
      </c>
      <c r="D911">
        <v>909</v>
      </c>
      <c r="E911" s="2">
        <f t="shared" si="75"/>
        <v>0.33248807870370356</v>
      </c>
      <c r="F911">
        <v>10.28</v>
      </c>
      <c r="G911" s="3">
        <f t="shared" si="76"/>
        <v>0.17133333333333331</v>
      </c>
      <c r="J911">
        <v>909</v>
      </c>
      <c r="K911" s="2">
        <f t="shared" si="73"/>
        <v>0.33354177083333386</v>
      </c>
      <c r="L911" s="2">
        <f t="shared" si="72"/>
        <v>1.0536921296303015E-3</v>
      </c>
      <c r="M911" s="8">
        <v>2.2200000000000002</v>
      </c>
      <c r="N911" s="7">
        <f t="shared" si="74"/>
        <v>91</v>
      </c>
    </row>
    <row r="912" spans="3:16" x14ac:dyDescent="0.3">
      <c r="C912" t="s">
        <v>239</v>
      </c>
      <c r="D912">
        <v>910</v>
      </c>
      <c r="E912" s="2">
        <f t="shared" si="75"/>
        <v>0.33264062499999986</v>
      </c>
      <c r="F912">
        <v>13.18</v>
      </c>
      <c r="G912" s="3">
        <f t="shared" si="76"/>
        <v>0.21966666666666665</v>
      </c>
      <c r="J912">
        <v>910</v>
      </c>
      <c r="K912" s="2">
        <f t="shared" si="73"/>
        <v>0.33356607638888941</v>
      </c>
      <c r="L912" s="2">
        <f t="shared" si="72"/>
        <v>9.2545138888955325E-4</v>
      </c>
      <c r="M912" s="8">
        <v>2.1</v>
      </c>
      <c r="N912" s="7">
        <f t="shared" si="74"/>
        <v>80</v>
      </c>
    </row>
    <row r="913" spans="3:14" x14ac:dyDescent="0.3">
      <c r="C913" t="s">
        <v>240</v>
      </c>
      <c r="D913">
        <v>911</v>
      </c>
      <c r="E913" s="2">
        <f t="shared" si="75"/>
        <v>0.33264618055555539</v>
      </c>
      <c r="F913">
        <v>0.48</v>
      </c>
      <c r="G913" s="3">
        <f t="shared" si="76"/>
        <v>8.0000000000000002E-3</v>
      </c>
      <c r="J913">
        <v>911</v>
      </c>
      <c r="K913" s="2">
        <f t="shared" si="73"/>
        <v>0.33358853009259309</v>
      </c>
      <c r="L913" s="2">
        <f t="shared" si="72"/>
        <v>9.4234953703770108E-4</v>
      </c>
      <c r="M913" s="8">
        <v>1.94</v>
      </c>
      <c r="N913" s="7">
        <f t="shared" si="74"/>
        <v>81</v>
      </c>
    </row>
    <row r="914" spans="3:14" x14ac:dyDescent="0.3">
      <c r="C914" t="s">
        <v>241</v>
      </c>
      <c r="D914">
        <v>912</v>
      </c>
      <c r="E914" s="2">
        <f t="shared" si="75"/>
        <v>0.33265289351851834</v>
      </c>
      <c r="F914">
        <v>0.57999999999999996</v>
      </c>
      <c r="G914" s="3">
        <f t="shared" si="76"/>
        <v>9.6666666666666654E-3</v>
      </c>
      <c r="J914">
        <v>912</v>
      </c>
      <c r="K914" s="2">
        <f t="shared" si="73"/>
        <v>0.33361734953703753</v>
      </c>
      <c r="L914" s="2">
        <f t="shared" si="72"/>
        <v>9.6445601851918861E-4</v>
      </c>
      <c r="M914" s="8">
        <v>2.4900000000000002</v>
      </c>
      <c r="N914" s="7">
        <f t="shared" si="74"/>
        <v>83</v>
      </c>
    </row>
    <row r="915" spans="3:14" x14ac:dyDescent="0.3">
      <c r="C915" t="s">
        <v>242</v>
      </c>
      <c r="D915">
        <v>913</v>
      </c>
      <c r="E915" s="2">
        <f t="shared" si="75"/>
        <v>0.33271886574074055</v>
      </c>
      <c r="F915">
        <v>5.7</v>
      </c>
      <c r="G915" s="3">
        <f t="shared" si="76"/>
        <v>9.5000000000000001E-2</v>
      </c>
      <c r="J915">
        <v>913</v>
      </c>
      <c r="K915" s="2">
        <f t="shared" si="73"/>
        <v>0.3336590162037042</v>
      </c>
      <c r="L915" s="2">
        <f t="shared" si="72"/>
        <v>9.4015046296364035E-4</v>
      </c>
      <c r="M915" s="8">
        <v>3.6</v>
      </c>
      <c r="N915" s="7">
        <f t="shared" si="74"/>
        <v>81</v>
      </c>
    </row>
    <row r="916" spans="3:14" x14ac:dyDescent="0.3">
      <c r="C916" t="s">
        <v>243</v>
      </c>
      <c r="D916">
        <v>914</v>
      </c>
      <c r="E916" s="2">
        <f t="shared" si="75"/>
        <v>0.3327547453703702</v>
      </c>
      <c r="F916">
        <v>3.1</v>
      </c>
      <c r="G916" s="3">
        <f t="shared" si="76"/>
        <v>5.1666666666666666E-2</v>
      </c>
      <c r="J916">
        <v>914</v>
      </c>
      <c r="K916" s="2">
        <f t="shared" si="73"/>
        <v>0.33367753472222272</v>
      </c>
      <c r="L916" s="2">
        <f t="shared" si="72"/>
        <v>9.2278935185252653E-4</v>
      </c>
      <c r="M916" s="8">
        <v>1.6</v>
      </c>
      <c r="N916" s="7">
        <f t="shared" si="74"/>
        <v>80</v>
      </c>
    </row>
    <row r="917" spans="3:14" x14ac:dyDescent="0.3">
      <c r="C917" t="s">
        <v>244</v>
      </c>
      <c r="D917">
        <v>915</v>
      </c>
      <c r="E917" s="2">
        <f t="shared" si="75"/>
        <v>0.33281296296296281</v>
      </c>
      <c r="F917">
        <v>5.03</v>
      </c>
      <c r="G917" s="3">
        <f t="shared" si="76"/>
        <v>8.3833333333333343E-2</v>
      </c>
      <c r="J917">
        <v>915</v>
      </c>
      <c r="K917" s="2">
        <f t="shared" si="73"/>
        <v>0.33370392361111162</v>
      </c>
      <c r="L917" s="2">
        <f t="shared" si="72"/>
        <v>8.909606481488086E-4</v>
      </c>
      <c r="M917" s="8">
        <v>2.2799999999999998</v>
      </c>
      <c r="N917" s="7">
        <f t="shared" si="74"/>
        <v>77</v>
      </c>
    </row>
    <row r="918" spans="3:14" x14ac:dyDescent="0.3">
      <c r="C918" t="s">
        <v>245</v>
      </c>
      <c r="D918">
        <v>916</v>
      </c>
      <c r="E918" s="2">
        <f t="shared" si="75"/>
        <v>0.33300995370370357</v>
      </c>
      <c r="F918">
        <v>17.02</v>
      </c>
      <c r="G918" s="3">
        <f t="shared" si="76"/>
        <v>0.28366666666666668</v>
      </c>
      <c r="J918">
        <v>916</v>
      </c>
      <c r="K918" s="2">
        <f t="shared" si="73"/>
        <v>0.33372765046296349</v>
      </c>
      <c r="L918" s="2">
        <f t="shared" si="72"/>
        <v>7.176967592599226E-4</v>
      </c>
      <c r="M918" s="8">
        <v>2.0499999999999998</v>
      </c>
      <c r="N918" s="7">
        <f t="shared" si="74"/>
        <v>62</v>
      </c>
    </row>
    <row r="919" spans="3:14" x14ac:dyDescent="0.3">
      <c r="C919" t="s">
        <v>246</v>
      </c>
      <c r="D919">
        <v>917</v>
      </c>
      <c r="E919" s="2">
        <f t="shared" si="75"/>
        <v>0.3330256944444443</v>
      </c>
      <c r="F919">
        <v>1.36</v>
      </c>
      <c r="G919" s="3">
        <f t="shared" si="76"/>
        <v>2.2666666666666668E-2</v>
      </c>
      <c r="J919">
        <v>917</v>
      </c>
      <c r="K919" s="2">
        <f t="shared" si="73"/>
        <v>0.33376190972222275</v>
      </c>
      <c r="L919" s="2">
        <f t="shared" si="72"/>
        <v>7.3621527777845142E-4</v>
      </c>
      <c r="M919" s="8">
        <v>2.96</v>
      </c>
      <c r="N919" s="7">
        <f t="shared" si="74"/>
        <v>64</v>
      </c>
    </row>
    <row r="920" spans="3:14" x14ac:dyDescent="0.3">
      <c r="C920" t="s">
        <v>247</v>
      </c>
      <c r="D920">
        <v>918</v>
      </c>
      <c r="E920" s="2">
        <f t="shared" si="75"/>
        <v>0.33303333333333318</v>
      </c>
      <c r="F920">
        <v>0.66</v>
      </c>
      <c r="G920" s="3">
        <f t="shared" si="76"/>
        <v>1.1000000000000001E-2</v>
      </c>
      <c r="J920">
        <v>918</v>
      </c>
      <c r="K920" s="2">
        <f t="shared" si="73"/>
        <v>0.33379165509259312</v>
      </c>
      <c r="L920" s="2">
        <f t="shared" si="72"/>
        <v>7.5832175925993894E-4</v>
      </c>
      <c r="M920" s="8">
        <v>2.57</v>
      </c>
      <c r="N920" s="7">
        <f t="shared" si="74"/>
        <v>66</v>
      </c>
    </row>
    <row r="921" spans="3:14" x14ac:dyDescent="0.3">
      <c r="C921" t="s">
        <v>248</v>
      </c>
      <c r="D921">
        <v>919</v>
      </c>
      <c r="E921" s="2">
        <f t="shared" si="75"/>
        <v>0.33304236111111096</v>
      </c>
      <c r="F921">
        <v>0.78</v>
      </c>
      <c r="G921" s="3">
        <f t="shared" si="76"/>
        <v>1.3000000000000001E-2</v>
      </c>
      <c r="J921">
        <v>919</v>
      </c>
      <c r="K921" s="2">
        <f t="shared" si="73"/>
        <v>0.33383725694444499</v>
      </c>
      <c r="L921" s="2">
        <f t="shared" si="72"/>
        <v>7.9489583333403058E-4</v>
      </c>
      <c r="M921" s="8">
        <v>3.94</v>
      </c>
      <c r="N921" s="7">
        <f t="shared" si="74"/>
        <v>69</v>
      </c>
    </row>
    <row r="922" spans="3:14" x14ac:dyDescent="0.3">
      <c r="C922" t="s">
        <v>249</v>
      </c>
      <c r="D922">
        <v>920</v>
      </c>
      <c r="E922" s="2">
        <f t="shared" si="75"/>
        <v>0.33308576388888872</v>
      </c>
      <c r="F922">
        <v>3.75</v>
      </c>
      <c r="G922" s="3">
        <f t="shared" si="76"/>
        <v>6.25E-2</v>
      </c>
      <c r="J922">
        <v>920</v>
      </c>
      <c r="K922" s="2">
        <f t="shared" si="73"/>
        <v>0.33394072916666723</v>
      </c>
      <c r="L922" s="2">
        <f t="shared" si="72"/>
        <v>8.5496527777850773E-4</v>
      </c>
      <c r="M922" s="8">
        <v>8.94</v>
      </c>
      <c r="N922" s="7">
        <f t="shared" si="74"/>
        <v>74</v>
      </c>
    </row>
    <row r="923" spans="3:14" x14ac:dyDescent="0.3">
      <c r="C923" t="s">
        <v>250</v>
      </c>
      <c r="D923">
        <v>921</v>
      </c>
      <c r="E923" s="2">
        <f t="shared" si="75"/>
        <v>0.33311423611111096</v>
      </c>
      <c r="F923">
        <v>2.46</v>
      </c>
      <c r="G923" s="3">
        <f t="shared" si="76"/>
        <v>4.1000000000000002E-2</v>
      </c>
      <c r="J923">
        <v>921</v>
      </c>
      <c r="K923" s="2">
        <f t="shared" si="73"/>
        <v>0.33396549768518574</v>
      </c>
      <c r="L923" s="2">
        <f t="shared" si="72"/>
        <v>8.5126157407477976E-4</v>
      </c>
      <c r="M923" s="8">
        <v>2.14</v>
      </c>
      <c r="N923" s="7">
        <f t="shared" si="74"/>
        <v>74</v>
      </c>
    </row>
    <row r="924" spans="3:14" x14ac:dyDescent="0.3">
      <c r="C924" t="s">
        <v>251</v>
      </c>
      <c r="D924">
        <v>922</v>
      </c>
      <c r="E924" s="2">
        <f t="shared" si="75"/>
        <v>0.33326967592592577</v>
      </c>
      <c r="F924">
        <v>13.43</v>
      </c>
      <c r="G924" s="3">
        <f t="shared" si="76"/>
        <v>0.22383333333333333</v>
      </c>
      <c r="J924">
        <v>922</v>
      </c>
      <c r="K924" s="2">
        <f t="shared" si="73"/>
        <v>0.33399200231481535</v>
      </c>
      <c r="L924" s="2">
        <f t="shared" si="72"/>
        <v>7.2232638888958256E-4</v>
      </c>
      <c r="M924" s="8">
        <v>2.29</v>
      </c>
      <c r="N924" s="7">
        <f t="shared" si="74"/>
        <v>62</v>
      </c>
    </row>
    <row r="925" spans="3:14" x14ac:dyDescent="0.3">
      <c r="C925" t="s">
        <v>252</v>
      </c>
      <c r="D925">
        <v>923</v>
      </c>
      <c r="E925" s="2">
        <f t="shared" si="75"/>
        <v>0.33327638888888872</v>
      </c>
      <c r="F925">
        <v>0.57999999999999996</v>
      </c>
      <c r="G925" s="3">
        <f t="shared" si="76"/>
        <v>9.6666666666666654E-3</v>
      </c>
      <c r="J925">
        <v>923</v>
      </c>
      <c r="K925" s="2">
        <f t="shared" si="73"/>
        <v>0.33401850694444496</v>
      </c>
      <c r="L925" s="2">
        <f t="shared" si="72"/>
        <v>7.4211805555624011E-4</v>
      </c>
      <c r="M925" s="8">
        <v>2.29</v>
      </c>
      <c r="N925" s="7">
        <f t="shared" si="74"/>
        <v>64</v>
      </c>
    </row>
    <row r="926" spans="3:14" x14ac:dyDescent="0.3">
      <c r="C926" t="s">
        <v>253</v>
      </c>
      <c r="D926">
        <v>924</v>
      </c>
      <c r="E926" s="2">
        <f t="shared" si="75"/>
        <v>0.33328229166666651</v>
      </c>
      <c r="F926">
        <v>0.51</v>
      </c>
      <c r="G926" s="3">
        <f t="shared" si="76"/>
        <v>8.5000000000000006E-3</v>
      </c>
      <c r="J926">
        <v>924</v>
      </c>
      <c r="K926" s="2">
        <f t="shared" si="73"/>
        <v>0.33404003472222271</v>
      </c>
      <c r="L926" s="2">
        <f t="shared" si="72"/>
        <v>7.5774305555620369E-4</v>
      </c>
      <c r="M926" s="8">
        <v>1.86</v>
      </c>
      <c r="N926" s="7">
        <f t="shared" si="74"/>
        <v>65</v>
      </c>
    </row>
    <row r="927" spans="3:14" x14ac:dyDescent="0.3">
      <c r="C927" t="s">
        <v>254</v>
      </c>
      <c r="D927">
        <v>925</v>
      </c>
      <c r="E927" s="2">
        <f t="shared" si="75"/>
        <v>0.33328865740740726</v>
      </c>
      <c r="F927">
        <v>0.55000000000000004</v>
      </c>
      <c r="G927" s="3">
        <f t="shared" si="76"/>
        <v>9.1666666666666667E-3</v>
      </c>
      <c r="J927">
        <v>925</v>
      </c>
      <c r="K927" s="2">
        <f t="shared" si="73"/>
        <v>0.33407475694444494</v>
      </c>
      <c r="L927" s="2">
        <f t="shared" si="72"/>
        <v>7.8609953703767665E-4</v>
      </c>
      <c r="M927" s="8">
        <v>3</v>
      </c>
      <c r="N927" s="7">
        <f t="shared" si="74"/>
        <v>68</v>
      </c>
    </row>
    <row r="928" spans="3:14" x14ac:dyDescent="0.3">
      <c r="C928" t="s">
        <v>255</v>
      </c>
      <c r="D928">
        <v>926</v>
      </c>
      <c r="E928" s="2">
        <f t="shared" si="75"/>
        <v>0.3332938657407406</v>
      </c>
      <c r="F928">
        <v>0.45</v>
      </c>
      <c r="G928" s="3">
        <f t="shared" si="76"/>
        <v>7.5000000000000006E-3</v>
      </c>
      <c r="J928">
        <v>926</v>
      </c>
      <c r="K928" s="2">
        <f t="shared" si="73"/>
        <v>0.33411237268518568</v>
      </c>
      <c r="L928" s="2">
        <f t="shared" si="72"/>
        <v>8.1850694444507432E-4</v>
      </c>
      <c r="M928" s="8">
        <v>3.25</v>
      </c>
      <c r="N928" s="7">
        <f t="shared" si="74"/>
        <v>71</v>
      </c>
    </row>
    <row r="929" spans="3:14" x14ac:dyDescent="0.3">
      <c r="C929" t="s">
        <v>256</v>
      </c>
      <c r="D929">
        <v>927</v>
      </c>
      <c r="E929" s="2">
        <f t="shared" si="75"/>
        <v>0.33333113425925914</v>
      </c>
      <c r="F929">
        <v>3.22</v>
      </c>
      <c r="G929" s="3">
        <f t="shared" si="76"/>
        <v>5.3666666666666668E-2</v>
      </c>
      <c r="J929">
        <v>927</v>
      </c>
      <c r="K929" s="2">
        <f t="shared" si="73"/>
        <v>0.33416873842592643</v>
      </c>
      <c r="L929" s="2">
        <f t="shared" si="72"/>
        <v>8.3760416666728288E-4</v>
      </c>
      <c r="M929" s="8">
        <v>4.87</v>
      </c>
      <c r="N929" s="7">
        <f t="shared" si="74"/>
        <v>72</v>
      </c>
    </row>
    <row r="930" spans="3:14" x14ac:dyDescent="0.3">
      <c r="C930" t="s">
        <v>257</v>
      </c>
      <c r="D930">
        <v>928</v>
      </c>
      <c r="E930" s="2">
        <f t="shared" si="75"/>
        <v>0.33334537037037026</v>
      </c>
      <c r="F930">
        <v>1.23</v>
      </c>
      <c r="G930" s="3">
        <f t="shared" si="76"/>
        <v>2.0500000000000001E-2</v>
      </c>
      <c r="J930">
        <v>928</v>
      </c>
      <c r="K930" s="2">
        <f t="shared" si="73"/>
        <v>0.33421040509259309</v>
      </c>
      <c r="L930" s="2">
        <f t="shared" si="72"/>
        <v>8.6503472222282385E-4</v>
      </c>
      <c r="M930" s="8">
        <v>3.6</v>
      </c>
      <c r="N930" s="7">
        <f t="shared" si="74"/>
        <v>75</v>
      </c>
    </row>
    <row r="931" spans="3:14" x14ac:dyDescent="0.3">
      <c r="C931" t="s">
        <v>258</v>
      </c>
      <c r="D931">
        <v>929</v>
      </c>
      <c r="E931" s="2">
        <f t="shared" si="75"/>
        <v>0.33335925925925913</v>
      </c>
      <c r="F931">
        <v>1.2</v>
      </c>
      <c r="G931" s="3">
        <f t="shared" si="76"/>
        <v>0.02</v>
      </c>
      <c r="J931">
        <v>929</v>
      </c>
      <c r="K931" s="2">
        <f t="shared" si="73"/>
        <v>0.33423737268518566</v>
      </c>
      <c r="L931" s="2">
        <f t="shared" si="72"/>
        <v>8.7811342592652997E-4</v>
      </c>
      <c r="M931" s="8">
        <v>2.33</v>
      </c>
      <c r="N931" s="7">
        <f t="shared" si="74"/>
        <v>76</v>
      </c>
    </row>
    <row r="932" spans="3:14" x14ac:dyDescent="0.3">
      <c r="C932" t="s">
        <v>259</v>
      </c>
      <c r="D932">
        <v>930</v>
      </c>
      <c r="E932" s="2">
        <f t="shared" si="75"/>
        <v>0.33337743055555541</v>
      </c>
      <c r="F932">
        <v>1.57</v>
      </c>
      <c r="G932" s="3">
        <f t="shared" si="76"/>
        <v>2.6166666666666668E-2</v>
      </c>
      <c r="J932">
        <v>930</v>
      </c>
      <c r="K932" s="2">
        <f t="shared" si="73"/>
        <v>0.3342679282407412</v>
      </c>
      <c r="L932" s="2">
        <f t="shared" si="72"/>
        <v>8.9049768518578709E-4</v>
      </c>
      <c r="M932" s="8">
        <v>2.64</v>
      </c>
      <c r="N932" s="7">
        <f t="shared" si="74"/>
        <v>77</v>
      </c>
    </row>
    <row r="933" spans="3:14" x14ac:dyDescent="0.3">
      <c r="C933" t="s">
        <v>260</v>
      </c>
      <c r="D933">
        <v>931</v>
      </c>
      <c r="E933" s="2">
        <f t="shared" si="75"/>
        <v>0.33338587962962951</v>
      </c>
      <c r="F933">
        <v>0.73</v>
      </c>
      <c r="G933" s="3">
        <f t="shared" si="76"/>
        <v>1.2166666666666666E-2</v>
      </c>
      <c r="J933">
        <v>931</v>
      </c>
      <c r="K933" s="2">
        <f t="shared" si="73"/>
        <v>0.33429524305555602</v>
      </c>
      <c r="L933" s="2">
        <f t="shared" si="72"/>
        <v>9.0936342592651265E-4</v>
      </c>
      <c r="M933" s="8">
        <v>2.36</v>
      </c>
      <c r="N933" s="7">
        <f t="shared" si="74"/>
        <v>79</v>
      </c>
    </row>
    <row r="934" spans="3:14" x14ac:dyDescent="0.3">
      <c r="C934" t="s">
        <v>261</v>
      </c>
      <c r="D934">
        <v>932</v>
      </c>
      <c r="E934" s="2">
        <f t="shared" si="75"/>
        <v>0.3335577546296295</v>
      </c>
      <c r="F934">
        <v>14.85</v>
      </c>
      <c r="G934" s="3">
        <f t="shared" si="76"/>
        <v>0.2475</v>
      </c>
      <c r="J934">
        <v>932</v>
      </c>
      <c r="K934" s="2">
        <f t="shared" si="73"/>
        <v>0.33431086805555604</v>
      </c>
      <c r="L934" s="2">
        <f t="shared" si="72"/>
        <v>7.5311342592654373E-4</v>
      </c>
      <c r="M934" s="8">
        <v>1.35</v>
      </c>
      <c r="N934" s="7">
        <f t="shared" si="74"/>
        <v>65</v>
      </c>
    </row>
    <row r="935" spans="3:14" x14ac:dyDescent="0.3">
      <c r="C935" t="s">
        <v>262</v>
      </c>
      <c r="D935">
        <v>933</v>
      </c>
      <c r="E935" s="2">
        <f t="shared" si="75"/>
        <v>0.33356504629629619</v>
      </c>
      <c r="F935">
        <v>0.63</v>
      </c>
      <c r="G935" s="3">
        <f t="shared" si="76"/>
        <v>1.0500000000000001E-2</v>
      </c>
      <c r="J935">
        <v>933</v>
      </c>
      <c r="K935" s="2">
        <f t="shared" si="73"/>
        <v>0.3343320486111116</v>
      </c>
      <c r="L935" s="2">
        <f t="shared" si="72"/>
        <v>7.6700231481541259E-4</v>
      </c>
      <c r="M935" s="8">
        <v>1.83</v>
      </c>
      <c r="N935" s="7">
        <f t="shared" si="74"/>
        <v>66</v>
      </c>
    </row>
    <row r="936" spans="3:14" x14ac:dyDescent="0.3">
      <c r="C936" t="s">
        <v>263</v>
      </c>
      <c r="D936">
        <v>934</v>
      </c>
      <c r="E936" s="2">
        <f t="shared" si="75"/>
        <v>0.33373518518518508</v>
      </c>
      <c r="F936">
        <v>14.7</v>
      </c>
      <c r="G936" s="3">
        <f t="shared" si="76"/>
        <v>0.245</v>
      </c>
      <c r="J936">
        <v>934</v>
      </c>
      <c r="K936" s="2">
        <f t="shared" si="73"/>
        <v>0.33440774305555604</v>
      </c>
      <c r="L936" s="2">
        <f t="shared" si="72"/>
        <v>6.7255787037096004E-4</v>
      </c>
      <c r="M936" s="8">
        <v>6.54</v>
      </c>
      <c r="N936" s="7">
        <f t="shared" si="74"/>
        <v>58</v>
      </c>
    </row>
    <row r="937" spans="3:14" x14ac:dyDescent="0.3">
      <c r="C937" t="s">
        <v>264</v>
      </c>
      <c r="D937">
        <v>935</v>
      </c>
      <c r="E937" s="2">
        <f t="shared" si="75"/>
        <v>0.33377893518518509</v>
      </c>
      <c r="F937">
        <v>3.78</v>
      </c>
      <c r="G937" s="3">
        <f t="shared" si="76"/>
        <v>6.3E-2</v>
      </c>
      <c r="J937">
        <v>935</v>
      </c>
      <c r="K937" s="2">
        <f t="shared" si="73"/>
        <v>0.33444015046296344</v>
      </c>
      <c r="L937" s="2">
        <f t="shared" si="72"/>
        <v>6.6121527777834865E-4</v>
      </c>
      <c r="M937" s="8">
        <v>2.8</v>
      </c>
      <c r="N937" s="7">
        <f t="shared" si="74"/>
        <v>57</v>
      </c>
    </row>
    <row r="938" spans="3:14" x14ac:dyDescent="0.3">
      <c r="C938" t="s">
        <v>265</v>
      </c>
      <c r="D938">
        <v>936</v>
      </c>
      <c r="E938" s="2">
        <f t="shared" si="75"/>
        <v>0.33390717592592584</v>
      </c>
      <c r="F938">
        <v>11.08</v>
      </c>
      <c r="G938" s="3">
        <f t="shared" si="76"/>
        <v>0.18466666666666667</v>
      </c>
      <c r="J938">
        <v>936</v>
      </c>
      <c r="K938" s="2">
        <f t="shared" si="73"/>
        <v>0.33445994212963009</v>
      </c>
      <c r="L938" s="2">
        <f t="shared" si="72"/>
        <v>5.52766203704258E-4</v>
      </c>
      <c r="M938" s="8">
        <v>1.71</v>
      </c>
      <c r="N938" s="7">
        <f t="shared" si="74"/>
        <v>48</v>
      </c>
    </row>
    <row r="939" spans="3:14" x14ac:dyDescent="0.3">
      <c r="C939" t="s">
        <v>266</v>
      </c>
      <c r="D939">
        <v>937</v>
      </c>
      <c r="E939" s="2">
        <f t="shared" si="75"/>
        <v>0.33404386574074063</v>
      </c>
      <c r="F939">
        <v>11.81</v>
      </c>
      <c r="G939" s="3">
        <f t="shared" si="76"/>
        <v>0.19683333333333333</v>
      </c>
      <c r="J939">
        <v>937</v>
      </c>
      <c r="K939" s="2">
        <f t="shared" si="73"/>
        <v>0.33448679398148196</v>
      </c>
      <c r="L939" s="2">
        <f t="shared" si="72"/>
        <v>4.4292824074132486E-4</v>
      </c>
      <c r="M939" s="8">
        <v>2.3199999999999998</v>
      </c>
      <c r="N939" s="7">
        <f t="shared" si="74"/>
        <v>38</v>
      </c>
    </row>
    <row r="940" spans="3:14" x14ac:dyDescent="0.3">
      <c r="C940" t="s">
        <v>267</v>
      </c>
      <c r="D940">
        <v>938</v>
      </c>
      <c r="E940" s="2">
        <f t="shared" si="75"/>
        <v>0.33406736111111102</v>
      </c>
      <c r="F940">
        <v>2.0299999999999998</v>
      </c>
      <c r="G940" s="3">
        <f t="shared" si="76"/>
        <v>3.3833333333333333E-2</v>
      </c>
      <c r="J940">
        <v>938</v>
      </c>
      <c r="K940" s="2">
        <f t="shared" si="73"/>
        <v>0.33461908564814863</v>
      </c>
      <c r="L940" s="2">
        <f t="shared" si="72"/>
        <v>5.5172453703761226E-4</v>
      </c>
      <c r="M940" s="8">
        <v>11.43</v>
      </c>
      <c r="N940" s="7">
        <f t="shared" si="74"/>
        <v>48</v>
      </c>
    </row>
    <row r="941" spans="3:14" x14ac:dyDescent="0.3">
      <c r="C941" t="s">
        <v>268</v>
      </c>
      <c r="D941">
        <v>939</v>
      </c>
      <c r="E941" s="2">
        <f t="shared" si="75"/>
        <v>0.33428900462962952</v>
      </c>
      <c r="F941">
        <v>19.149999999999999</v>
      </c>
      <c r="G941" s="3">
        <f t="shared" si="76"/>
        <v>0.31916666666666665</v>
      </c>
      <c r="J941">
        <v>939</v>
      </c>
      <c r="K941" s="2">
        <f t="shared" si="73"/>
        <v>0.33468204861111162</v>
      </c>
      <c r="L941" s="2">
        <f t="shared" si="72"/>
        <v>3.9304398148209962E-4</v>
      </c>
      <c r="M941" s="8">
        <v>5.44</v>
      </c>
      <c r="N941" s="7">
        <f t="shared" si="74"/>
        <v>34</v>
      </c>
    </row>
    <row r="942" spans="3:14" x14ac:dyDescent="0.3">
      <c r="C942" t="s">
        <v>269</v>
      </c>
      <c r="D942">
        <v>940</v>
      </c>
      <c r="E942" s="2">
        <f t="shared" si="75"/>
        <v>0.33464398148148139</v>
      </c>
      <c r="F942">
        <v>30.67</v>
      </c>
      <c r="G942" s="3">
        <f t="shared" si="76"/>
        <v>0.51116666666666666</v>
      </c>
      <c r="J942">
        <v>940</v>
      </c>
      <c r="K942" s="2">
        <f t="shared" si="73"/>
        <v>0.33482151620370421</v>
      </c>
      <c r="L942" s="2">
        <f t="shared" si="72"/>
        <v>1.775347222228163E-4</v>
      </c>
      <c r="M942" s="8">
        <v>12.05</v>
      </c>
      <c r="N942" s="7">
        <f t="shared" si="74"/>
        <v>15</v>
      </c>
    </row>
    <row r="943" spans="3:14" x14ac:dyDescent="0.3">
      <c r="C943" t="s">
        <v>270</v>
      </c>
      <c r="D943">
        <v>941</v>
      </c>
      <c r="E943" s="2">
        <f t="shared" si="75"/>
        <v>0.33465856481481471</v>
      </c>
      <c r="F943">
        <v>1.26</v>
      </c>
      <c r="G943" s="3">
        <f t="shared" si="76"/>
        <v>2.1000000000000001E-2</v>
      </c>
      <c r="J943">
        <v>941</v>
      </c>
      <c r="K943" s="2">
        <f t="shared" si="73"/>
        <v>0.3348418865740746</v>
      </c>
      <c r="L943" s="2">
        <f t="shared" si="72"/>
        <v>1.8332175925989125E-4</v>
      </c>
      <c r="M943" s="8">
        <v>1.76</v>
      </c>
      <c r="N943" s="7">
        <f t="shared" si="74"/>
        <v>16</v>
      </c>
    </row>
    <row r="944" spans="3:14" x14ac:dyDescent="0.3">
      <c r="C944" t="s">
        <v>271</v>
      </c>
      <c r="D944">
        <v>942</v>
      </c>
      <c r="E944" s="2">
        <f t="shared" si="75"/>
        <v>0.33480277777777767</v>
      </c>
      <c r="F944">
        <v>12.46</v>
      </c>
      <c r="G944" s="3">
        <f t="shared" si="76"/>
        <v>0.20766666666666669</v>
      </c>
      <c r="J944">
        <v>942</v>
      </c>
      <c r="K944" s="2">
        <f t="shared" si="73"/>
        <v>0.33487105324074129</v>
      </c>
      <c r="L944" s="2">
        <f t="shared" si="72"/>
        <v>6.8275462963618416E-5</v>
      </c>
      <c r="M944" s="8">
        <v>2.52</v>
      </c>
      <c r="N944" s="7">
        <f t="shared" si="74"/>
        <v>6</v>
      </c>
    </row>
    <row r="945" spans="3:16" x14ac:dyDescent="0.3">
      <c r="C945" t="s">
        <v>272</v>
      </c>
      <c r="D945">
        <v>943</v>
      </c>
      <c r="E945" s="2">
        <f t="shared" si="75"/>
        <v>0.3348421296296295</v>
      </c>
      <c r="F945">
        <v>3.4</v>
      </c>
      <c r="G945" s="3">
        <f t="shared" si="76"/>
        <v>5.6666666666666664E-2</v>
      </c>
      <c r="J945">
        <v>943</v>
      </c>
      <c r="K945" s="2">
        <f t="shared" si="73"/>
        <v>0.33499686342592649</v>
      </c>
      <c r="L945" s="2">
        <f t="shared" si="72"/>
        <v>1.547337962969908E-4</v>
      </c>
      <c r="M945" s="8">
        <v>10.87</v>
      </c>
      <c r="N945" s="7">
        <f t="shared" si="74"/>
        <v>13</v>
      </c>
    </row>
    <row r="946" spans="3:16" x14ac:dyDescent="0.3">
      <c r="C946" t="s">
        <v>273</v>
      </c>
      <c r="D946">
        <v>944</v>
      </c>
      <c r="E946" s="2">
        <f t="shared" si="75"/>
        <v>0.33487060185185175</v>
      </c>
      <c r="F946">
        <v>2.46</v>
      </c>
      <c r="G946" s="3">
        <f t="shared" si="76"/>
        <v>4.1000000000000002E-2</v>
      </c>
      <c r="J946">
        <v>944</v>
      </c>
      <c r="K946" s="2">
        <f t="shared" si="73"/>
        <v>0.33502406250000055</v>
      </c>
      <c r="L946" s="2">
        <f t="shared" si="72"/>
        <v>1.5346064814880656E-4</v>
      </c>
      <c r="M946" s="8">
        <v>2.35</v>
      </c>
      <c r="N946" s="7">
        <f t="shared" si="74"/>
        <v>13</v>
      </c>
    </row>
    <row r="947" spans="3:16" x14ac:dyDescent="0.3">
      <c r="C947" t="s">
        <v>274</v>
      </c>
      <c r="D947">
        <v>945</v>
      </c>
      <c r="E947" s="2">
        <f t="shared" si="75"/>
        <v>0.3348978009259258</v>
      </c>
      <c r="F947">
        <v>2.35</v>
      </c>
      <c r="G947" s="3">
        <f t="shared" si="76"/>
        <v>3.9166666666666669E-2</v>
      </c>
      <c r="J947">
        <v>945</v>
      </c>
      <c r="K947" s="2">
        <f t="shared" si="73"/>
        <v>0.33513123842592646</v>
      </c>
      <c r="L947" s="2">
        <f t="shared" si="72"/>
        <v>2.33437500000655E-4</v>
      </c>
      <c r="M947" s="8">
        <v>9.26</v>
      </c>
      <c r="N947" s="7">
        <f t="shared" si="74"/>
        <v>20</v>
      </c>
    </row>
    <row r="948" spans="3:16" x14ac:dyDescent="0.3">
      <c r="C948" t="s">
        <v>275</v>
      </c>
      <c r="D948">
        <v>946</v>
      </c>
      <c r="E948" s="2">
        <f t="shared" si="75"/>
        <v>0.33500416666666655</v>
      </c>
      <c r="F948">
        <v>9.19</v>
      </c>
      <c r="G948" s="3">
        <f t="shared" si="76"/>
        <v>0.15316666666666665</v>
      </c>
      <c r="J948">
        <v>946</v>
      </c>
      <c r="K948" s="2">
        <f t="shared" si="73"/>
        <v>0.33515357638888943</v>
      </c>
      <c r="L948" s="2">
        <f t="shared" si="72"/>
        <v>1.4940972222288185E-4</v>
      </c>
      <c r="M948" s="8">
        <v>1.93</v>
      </c>
      <c r="N948" s="7">
        <f t="shared" si="74"/>
        <v>13</v>
      </c>
    </row>
    <row r="949" spans="3:16" x14ac:dyDescent="0.3">
      <c r="C949" t="s">
        <v>276</v>
      </c>
      <c r="D949">
        <v>947</v>
      </c>
      <c r="E949" s="2">
        <f t="shared" si="75"/>
        <v>0.3350531249999999</v>
      </c>
      <c r="F949">
        <v>4.2300000000000004</v>
      </c>
      <c r="G949" s="3">
        <f t="shared" si="76"/>
        <v>7.0500000000000007E-2</v>
      </c>
      <c r="J949">
        <v>947</v>
      </c>
      <c r="K949" s="2">
        <f t="shared" si="73"/>
        <v>0.33519709490740796</v>
      </c>
      <c r="L949" s="2">
        <f t="shared" si="72"/>
        <v>1.4396990740805915E-4</v>
      </c>
      <c r="M949" s="8">
        <v>3.76</v>
      </c>
      <c r="N949" s="7">
        <f t="shared" si="74"/>
        <v>12</v>
      </c>
    </row>
    <row r="950" spans="3:16" x14ac:dyDescent="0.3">
      <c r="C950" t="s">
        <v>277</v>
      </c>
      <c r="D950">
        <v>948</v>
      </c>
      <c r="E950" s="2">
        <f t="shared" si="75"/>
        <v>0.33517037037037029</v>
      </c>
      <c r="F950">
        <v>10.130000000000001</v>
      </c>
      <c r="G950" s="3">
        <f t="shared" si="76"/>
        <v>0.16883333333333334</v>
      </c>
      <c r="J950">
        <v>948</v>
      </c>
      <c r="K950" s="2">
        <f t="shared" si="73"/>
        <v>0.33521156250000056</v>
      </c>
      <c r="L950" s="2">
        <f t="shared" si="72"/>
        <v>4.1192129630274188E-5</v>
      </c>
      <c r="M950" s="8">
        <v>1.25</v>
      </c>
      <c r="N950" s="7">
        <f t="shared" si="74"/>
        <v>4</v>
      </c>
    </row>
    <row r="951" spans="3:16" x14ac:dyDescent="0.3">
      <c r="C951" t="s">
        <v>278</v>
      </c>
      <c r="D951">
        <v>949</v>
      </c>
      <c r="E951" s="2">
        <f t="shared" si="75"/>
        <v>0.3351849537037036</v>
      </c>
      <c r="F951">
        <v>1.26</v>
      </c>
      <c r="G951" s="3">
        <f t="shared" si="76"/>
        <v>2.1000000000000001E-2</v>
      </c>
      <c r="J951">
        <v>949</v>
      </c>
      <c r="K951" s="2">
        <f t="shared" si="73"/>
        <v>0.3352784606481487</v>
      </c>
      <c r="L951" s="2">
        <f t="shared" si="72"/>
        <v>9.3506944445098661E-5</v>
      </c>
      <c r="M951" s="8">
        <v>5.78</v>
      </c>
      <c r="N951" s="7">
        <f t="shared" si="74"/>
        <v>8</v>
      </c>
    </row>
    <row r="952" spans="3:16" x14ac:dyDescent="0.3">
      <c r="C952" t="s">
        <v>279</v>
      </c>
      <c r="D952">
        <v>950</v>
      </c>
      <c r="E952" s="2">
        <f t="shared" si="75"/>
        <v>0.33521759259259248</v>
      </c>
      <c r="F952">
        <v>2.82</v>
      </c>
      <c r="G952" s="3">
        <f t="shared" si="76"/>
        <v>4.7E-2</v>
      </c>
      <c r="J952">
        <v>950</v>
      </c>
      <c r="K952" s="2">
        <f t="shared" si="73"/>
        <v>0.33533239583333391</v>
      </c>
      <c r="L952" s="2">
        <f t="shared" si="72"/>
        <v>1.1480324074142345E-4</v>
      </c>
      <c r="M952" s="8">
        <v>4.66</v>
      </c>
      <c r="N952" s="7">
        <f t="shared" si="74"/>
        <v>10</v>
      </c>
    </row>
    <row r="953" spans="3:16" x14ac:dyDescent="0.3">
      <c r="C953" t="s">
        <v>280</v>
      </c>
      <c r="D953">
        <v>951</v>
      </c>
      <c r="E953" s="2">
        <f t="shared" si="75"/>
        <v>0.33523009259259251</v>
      </c>
      <c r="F953">
        <v>1.08</v>
      </c>
      <c r="G953" s="3">
        <f t="shared" si="76"/>
        <v>1.8000000000000002E-2</v>
      </c>
      <c r="J953">
        <v>951</v>
      </c>
      <c r="K953" s="2">
        <f t="shared" si="73"/>
        <v>0.33535832175925984</v>
      </c>
      <c r="L953" s="2">
        <f t="shared" si="72"/>
        <v>1.2822916666732631E-4</v>
      </c>
      <c r="M953" s="8">
        <v>2.2400000000000002</v>
      </c>
      <c r="N953" s="7">
        <f t="shared" si="74"/>
        <v>11</v>
      </c>
    </row>
    <row r="954" spans="3:16" x14ac:dyDescent="0.3">
      <c r="C954" t="s">
        <v>281</v>
      </c>
      <c r="D954">
        <v>952</v>
      </c>
      <c r="E954" s="2">
        <f t="shared" si="75"/>
        <v>0.33530474537037031</v>
      </c>
      <c r="F954">
        <v>6.45</v>
      </c>
      <c r="G954" s="3">
        <f t="shared" si="76"/>
        <v>0.1075</v>
      </c>
      <c r="J954">
        <v>952</v>
      </c>
      <c r="K954" s="2">
        <f t="shared" si="73"/>
        <v>0.33538251157407467</v>
      </c>
      <c r="L954" s="2">
        <f t="shared" si="72"/>
        <v>7.7766203704365822E-5</v>
      </c>
      <c r="M954" s="8">
        <v>2.09</v>
      </c>
      <c r="N954" s="7">
        <f t="shared" si="74"/>
        <v>7</v>
      </c>
    </row>
    <row r="955" spans="3:16" x14ac:dyDescent="0.3">
      <c r="C955" t="s">
        <v>282</v>
      </c>
      <c r="D955">
        <v>953</v>
      </c>
      <c r="E955" s="2">
        <f t="shared" si="75"/>
        <v>0.3353501157407407</v>
      </c>
      <c r="F955">
        <v>3.92</v>
      </c>
      <c r="G955" s="3">
        <f t="shared" si="76"/>
        <v>6.5333333333333327E-2</v>
      </c>
      <c r="J955">
        <v>953</v>
      </c>
      <c r="K955" s="2">
        <f t="shared" si="73"/>
        <v>0.33542903935185248</v>
      </c>
      <c r="L955" s="2">
        <f t="shared" si="72"/>
        <v>7.8923611111780811E-5</v>
      </c>
      <c r="M955" s="8">
        <v>4.0199999999999996</v>
      </c>
      <c r="N955" s="7">
        <f t="shared" si="74"/>
        <v>7</v>
      </c>
    </row>
    <row r="956" spans="3:16" x14ac:dyDescent="0.3">
      <c r="C956" t="s">
        <v>283</v>
      </c>
      <c r="D956">
        <v>954</v>
      </c>
      <c r="E956" s="2">
        <f t="shared" si="75"/>
        <v>0.33536168981481479</v>
      </c>
      <c r="F956">
        <v>1</v>
      </c>
      <c r="G956" s="3">
        <f t="shared" si="76"/>
        <v>1.6666666666666666E-2</v>
      </c>
      <c r="J956" s="14">
        <v>954</v>
      </c>
      <c r="K956" s="15">
        <f t="shared" si="73"/>
        <v>0.33546781250000063</v>
      </c>
      <c r="L956" s="15">
        <f t="shared" si="72"/>
        <v>1.0612268518583878E-4</v>
      </c>
      <c r="M956" s="18">
        <v>3.35</v>
      </c>
      <c r="N956" s="16">
        <f t="shared" si="74"/>
        <v>9</v>
      </c>
      <c r="O956" s="14"/>
      <c r="P956" s="14"/>
    </row>
    <row r="957" spans="3:16" x14ac:dyDescent="0.3">
      <c r="C957" t="s">
        <v>284</v>
      </c>
      <c r="D957">
        <v>955</v>
      </c>
      <c r="E957" s="2">
        <f t="shared" si="75"/>
        <v>0.33540069444444442</v>
      </c>
      <c r="F957">
        <v>3.37</v>
      </c>
      <c r="G957" s="3">
        <f t="shared" si="76"/>
        <v>5.616666666666667E-2</v>
      </c>
      <c r="J957" s="6">
        <v>955</v>
      </c>
      <c r="K957" s="4">
        <f t="shared" si="73"/>
        <v>0.33707788194444505</v>
      </c>
      <c r="L957" s="4">
        <f t="shared" si="72"/>
        <v>1.6771875000006209E-3</v>
      </c>
      <c r="M957" s="6">
        <f>60*2+19.11</f>
        <v>139.11000000000001</v>
      </c>
      <c r="N957" s="9">
        <f t="shared" si="74"/>
        <v>145</v>
      </c>
      <c r="O957" s="6"/>
      <c r="P957" s="6"/>
    </row>
    <row r="958" spans="3:16" x14ac:dyDescent="0.3">
      <c r="C958" t="s">
        <v>285</v>
      </c>
      <c r="D958">
        <v>956</v>
      </c>
      <c r="E958" s="2">
        <f t="shared" si="75"/>
        <v>0.33545682870370369</v>
      </c>
      <c r="F958">
        <v>4.8499999999999996</v>
      </c>
      <c r="G958" s="3">
        <f t="shared" si="76"/>
        <v>8.0833333333333326E-2</v>
      </c>
      <c r="J958">
        <v>956</v>
      </c>
      <c r="K958" s="2">
        <f t="shared" si="73"/>
        <v>0.33710797453703761</v>
      </c>
      <c r="L958" s="2">
        <f t="shared" si="72"/>
        <v>1.6511458333339224E-3</v>
      </c>
      <c r="M958" s="8">
        <v>2.6</v>
      </c>
      <c r="N958" s="7">
        <f t="shared" si="74"/>
        <v>143</v>
      </c>
    </row>
    <row r="959" spans="3:16" x14ac:dyDescent="0.3">
      <c r="C959" t="s">
        <v>286</v>
      </c>
      <c r="D959">
        <v>957</v>
      </c>
      <c r="E959" s="2">
        <f t="shared" si="75"/>
        <v>0.3354907407407407</v>
      </c>
      <c r="F959">
        <v>2.93</v>
      </c>
      <c r="G959" s="3">
        <f t="shared" si="76"/>
        <v>4.8833333333333333E-2</v>
      </c>
      <c r="J959">
        <v>957</v>
      </c>
      <c r="K959" s="2">
        <f t="shared" si="73"/>
        <v>0.33712498842592648</v>
      </c>
      <c r="L959" s="2">
        <f t="shared" si="72"/>
        <v>1.6342476851857746E-3</v>
      </c>
      <c r="M959" s="8">
        <v>1.47</v>
      </c>
      <c r="N959" s="7">
        <f t="shared" si="74"/>
        <v>141</v>
      </c>
    </row>
    <row r="960" spans="3:16" x14ac:dyDescent="0.3">
      <c r="C960" t="s">
        <v>287</v>
      </c>
      <c r="D960">
        <v>958</v>
      </c>
      <c r="E960" s="2">
        <f t="shared" si="75"/>
        <v>0.33564768518518512</v>
      </c>
      <c r="F960">
        <v>13.56</v>
      </c>
      <c r="G960" s="3">
        <f t="shared" si="76"/>
        <v>0.22600000000000001</v>
      </c>
      <c r="J960">
        <v>958</v>
      </c>
      <c r="K960" s="2">
        <f t="shared" si="73"/>
        <v>0.33715033564814872</v>
      </c>
      <c r="L960" s="2">
        <f t="shared" si="72"/>
        <v>1.5026504629636062E-3</v>
      </c>
      <c r="M960" s="8">
        <v>2.19</v>
      </c>
      <c r="N960" s="7">
        <f t="shared" si="74"/>
        <v>130</v>
      </c>
    </row>
    <row r="961" spans="3:14" x14ac:dyDescent="0.3">
      <c r="C961" t="s">
        <v>288</v>
      </c>
      <c r="D961">
        <v>959</v>
      </c>
      <c r="E961" s="2">
        <f t="shared" si="75"/>
        <v>0.33565590277777774</v>
      </c>
      <c r="F961">
        <v>0.71</v>
      </c>
      <c r="G961" s="3">
        <f t="shared" si="76"/>
        <v>1.1833333333333333E-2</v>
      </c>
      <c r="J961">
        <v>959</v>
      </c>
      <c r="K961" s="2">
        <f t="shared" si="73"/>
        <v>0.33716792824074132</v>
      </c>
      <c r="L961" s="2">
        <f t="shared" si="72"/>
        <v>1.5120254629635843E-3</v>
      </c>
      <c r="M961" s="8">
        <v>1.52</v>
      </c>
      <c r="N961" s="7">
        <f t="shared" si="74"/>
        <v>131</v>
      </c>
    </row>
    <row r="962" spans="3:14" x14ac:dyDescent="0.3">
      <c r="C962" t="s">
        <v>289</v>
      </c>
      <c r="D962">
        <v>960</v>
      </c>
      <c r="E962" s="2">
        <f t="shared" si="75"/>
        <v>0.33566817129629628</v>
      </c>
      <c r="F962">
        <v>1.06</v>
      </c>
      <c r="G962" s="3">
        <f t="shared" si="76"/>
        <v>1.7666666666666667E-2</v>
      </c>
      <c r="J962">
        <v>960</v>
      </c>
      <c r="K962" s="2">
        <f t="shared" si="73"/>
        <v>0.33719443287037093</v>
      </c>
      <c r="L962" s="2">
        <f t="shared" ref="L962:L1025" si="77">K962-E962</f>
        <v>1.5262615740746499E-3</v>
      </c>
      <c r="M962" s="8">
        <v>2.29</v>
      </c>
      <c r="N962" s="7">
        <f t="shared" si="74"/>
        <v>132</v>
      </c>
    </row>
    <row r="963" spans="3:14" x14ac:dyDescent="0.3">
      <c r="C963" t="s">
        <v>290</v>
      </c>
      <c r="D963">
        <v>961</v>
      </c>
      <c r="E963" s="2">
        <f t="shared" si="75"/>
        <v>0.33568622685185184</v>
      </c>
      <c r="F963">
        <v>1.56</v>
      </c>
      <c r="G963" s="3">
        <f t="shared" si="76"/>
        <v>2.6000000000000002E-2</v>
      </c>
      <c r="J963">
        <v>961</v>
      </c>
      <c r="K963" s="2">
        <f t="shared" si="73"/>
        <v>0.33721642361111165</v>
      </c>
      <c r="L963" s="2">
        <f t="shared" si="77"/>
        <v>1.5301967592598054E-3</v>
      </c>
      <c r="M963" s="8">
        <v>1.9</v>
      </c>
      <c r="N963" s="7">
        <f t="shared" si="74"/>
        <v>132</v>
      </c>
    </row>
    <row r="964" spans="3:14" x14ac:dyDescent="0.3">
      <c r="C964" t="s">
        <v>291</v>
      </c>
      <c r="D964">
        <v>962</v>
      </c>
      <c r="E964" s="2">
        <f t="shared" si="75"/>
        <v>0.3356915509259259</v>
      </c>
      <c r="F964">
        <v>0.46</v>
      </c>
      <c r="G964" s="3">
        <f t="shared" si="76"/>
        <v>7.6666666666666671E-3</v>
      </c>
      <c r="J964">
        <v>962</v>
      </c>
      <c r="K964" s="2">
        <f t="shared" ref="K964:K1027" si="78">K963+M964/86400</f>
        <v>0.33724535879629686</v>
      </c>
      <c r="L964" s="2">
        <f t="shared" si="77"/>
        <v>1.5538078703709601E-3</v>
      </c>
      <c r="M964" s="8">
        <v>2.5</v>
      </c>
      <c r="N964" s="7">
        <f t="shared" ref="N964:N1027" si="79">60*MINUTE(L964)+SECOND(L964)</f>
        <v>134</v>
      </c>
    </row>
    <row r="965" spans="3:14" x14ac:dyDescent="0.3">
      <c r="C965" t="s">
        <v>292</v>
      </c>
      <c r="D965">
        <v>963</v>
      </c>
      <c r="E965" s="2">
        <f t="shared" si="75"/>
        <v>0.33569907407407407</v>
      </c>
      <c r="F965">
        <v>0.65</v>
      </c>
      <c r="G965" s="3">
        <f t="shared" si="76"/>
        <v>1.0833333333333334E-2</v>
      </c>
      <c r="J965">
        <v>963</v>
      </c>
      <c r="K965" s="2">
        <f t="shared" si="78"/>
        <v>0.33726827546296351</v>
      </c>
      <c r="L965" s="2">
        <f t="shared" si="77"/>
        <v>1.5692013888894407E-3</v>
      </c>
      <c r="M965" s="8">
        <v>1.98</v>
      </c>
      <c r="N965" s="7">
        <f t="shared" si="79"/>
        <v>136</v>
      </c>
    </row>
    <row r="966" spans="3:14" x14ac:dyDescent="0.3">
      <c r="C966" t="s">
        <v>293</v>
      </c>
      <c r="D966">
        <v>964</v>
      </c>
      <c r="E966" s="2">
        <f t="shared" si="75"/>
        <v>0.33570474537037037</v>
      </c>
      <c r="F966">
        <v>0.49</v>
      </c>
      <c r="G966" s="3">
        <f t="shared" si="76"/>
        <v>8.1666666666666658E-3</v>
      </c>
      <c r="J966">
        <v>964</v>
      </c>
      <c r="K966" s="2">
        <f t="shared" si="78"/>
        <v>0.33729072916666719</v>
      </c>
      <c r="L966" s="2">
        <f t="shared" si="77"/>
        <v>1.5859837962968193E-3</v>
      </c>
      <c r="M966" s="8">
        <v>1.94</v>
      </c>
      <c r="N966" s="7">
        <f t="shared" si="79"/>
        <v>137</v>
      </c>
    </row>
    <row r="967" spans="3:14" x14ac:dyDescent="0.3">
      <c r="C967" t="s">
        <v>294</v>
      </c>
      <c r="D967">
        <v>965</v>
      </c>
      <c r="E967" s="2">
        <f t="shared" si="75"/>
        <v>0.33570914351851849</v>
      </c>
      <c r="F967">
        <v>0.38</v>
      </c>
      <c r="G967" s="3">
        <f t="shared" si="76"/>
        <v>6.3333333333333332E-3</v>
      </c>
      <c r="J967">
        <v>965</v>
      </c>
      <c r="K967" s="2">
        <f t="shared" si="78"/>
        <v>0.33731225694444494</v>
      </c>
      <c r="L967" s="2">
        <f t="shared" si="77"/>
        <v>1.6031134259264501E-3</v>
      </c>
      <c r="M967" s="8">
        <v>1.86</v>
      </c>
      <c r="N967" s="7">
        <f t="shared" si="79"/>
        <v>139</v>
      </c>
    </row>
    <row r="968" spans="3:14" x14ac:dyDescent="0.3">
      <c r="C968" t="s">
        <v>295</v>
      </c>
      <c r="D968">
        <v>966</v>
      </c>
      <c r="E968" s="2">
        <f t="shared" si="75"/>
        <v>0.33579155092592589</v>
      </c>
      <c r="F968">
        <v>7.12</v>
      </c>
      <c r="G968" s="3">
        <f t="shared" si="76"/>
        <v>0.11866666666666667</v>
      </c>
      <c r="J968">
        <v>966</v>
      </c>
      <c r="K968" s="2">
        <f t="shared" si="78"/>
        <v>0.33733702546296346</v>
      </c>
      <c r="L968" s="2">
        <f t="shared" si="77"/>
        <v>1.5454745370375722E-3</v>
      </c>
      <c r="M968" s="8">
        <v>2.14</v>
      </c>
      <c r="N968" s="7">
        <f t="shared" si="79"/>
        <v>134</v>
      </c>
    </row>
    <row r="969" spans="3:14" x14ac:dyDescent="0.3">
      <c r="C969" t="s">
        <v>296</v>
      </c>
      <c r="D969">
        <v>967</v>
      </c>
      <c r="E969" s="2">
        <f t="shared" si="75"/>
        <v>0.33579675925925923</v>
      </c>
      <c r="F969">
        <v>0.45</v>
      </c>
      <c r="G969" s="3">
        <f t="shared" si="76"/>
        <v>7.5000000000000006E-3</v>
      </c>
      <c r="J969">
        <v>967</v>
      </c>
      <c r="K969" s="2">
        <f t="shared" si="78"/>
        <v>0.33736480324074125</v>
      </c>
      <c r="L969" s="2">
        <f t="shared" si="77"/>
        <v>1.5680439814820257E-3</v>
      </c>
      <c r="M969" s="8">
        <v>2.4</v>
      </c>
      <c r="N969" s="7">
        <f t="shared" si="79"/>
        <v>135</v>
      </c>
    </row>
    <row r="970" spans="3:14" x14ac:dyDescent="0.3">
      <c r="C970" t="s">
        <v>297</v>
      </c>
      <c r="D970">
        <v>968</v>
      </c>
      <c r="E970" s="2">
        <f t="shared" si="75"/>
        <v>0.33580208333333328</v>
      </c>
      <c r="F970">
        <v>0.46</v>
      </c>
      <c r="G970" s="3">
        <f t="shared" si="76"/>
        <v>7.6666666666666671E-3</v>
      </c>
      <c r="J970">
        <v>968</v>
      </c>
      <c r="K970" s="2">
        <f t="shared" si="78"/>
        <v>0.33738795138888938</v>
      </c>
      <c r="L970" s="2">
        <f t="shared" si="77"/>
        <v>1.5858680555561055E-3</v>
      </c>
      <c r="M970" s="8">
        <v>2</v>
      </c>
      <c r="N970" s="7">
        <f t="shared" si="79"/>
        <v>137</v>
      </c>
    </row>
    <row r="971" spans="3:14" x14ac:dyDescent="0.3">
      <c r="C971" t="s">
        <v>298</v>
      </c>
      <c r="D971">
        <v>969</v>
      </c>
      <c r="E971" s="2">
        <f t="shared" si="75"/>
        <v>0.3358064814814814</v>
      </c>
      <c r="F971">
        <v>0.38</v>
      </c>
      <c r="G971" s="3">
        <f t="shared" si="76"/>
        <v>6.3333333333333332E-3</v>
      </c>
      <c r="J971">
        <v>969</v>
      </c>
      <c r="K971" s="2">
        <f t="shared" si="78"/>
        <v>0.33741364583333383</v>
      </c>
      <c r="L971" s="2">
        <f t="shared" si="77"/>
        <v>1.6071643518524303E-3</v>
      </c>
      <c r="M971" s="8">
        <v>2.2200000000000002</v>
      </c>
      <c r="N971" s="7">
        <f t="shared" si="79"/>
        <v>139</v>
      </c>
    </row>
    <row r="972" spans="3:14" x14ac:dyDescent="0.3">
      <c r="C972" t="s">
        <v>299</v>
      </c>
      <c r="D972">
        <v>970</v>
      </c>
      <c r="E972" s="2">
        <f t="shared" si="75"/>
        <v>0.33581180555555545</v>
      </c>
      <c r="F972">
        <v>0.46</v>
      </c>
      <c r="G972" s="3">
        <f t="shared" si="76"/>
        <v>7.6666666666666671E-3</v>
      </c>
      <c r="J972">
        <v>970</v>
      </c>
      <c r="K972" s="2">
        <f t="shared" si="78"/>
        <v>0.33744663194444496</v>
      </c>
      <c r="L972" s="2">
        <f t="shared" si="77"/>
        <v>1.6348263888895098E-3</v>
      </c>
      <c r="M972" s="8">
        <v>2.85</v>
      </c>
      <c r="N972" s="7">
        <f t="shared" si="79"/>
        <v>141</v>
      </c>
    </row>
    <row r="973" spans="3:14" x14ac:dyDescent="0.3">
      <c r="C973" t="s">
        <v>300</v>
      </c>
      <c r="D973">
        <v>971</v>
      </c>
      <c r="E973" s="2">
        <f t="shared" si="75"/>
        <v>0.33585810185185178</v>
      </c>
      <c r="F973">
        <v>4</v>
      </c>
      <c r="G973" s="3">
        <f t="shared" si="76"/>
        <v>6.6666666666666666E-2</v>
      </c>
      <c r="J973">
        <v>971</v>
      </c>
      <c r="K973" s="2">
        <f t="shared" si="78"/>
        <v>0.33747846064814868</v>
      </c>
      <c r="L973" s="2">
        <f t="shared" si="77"/>
        <v>1.6203587962969057E-3</v>
      </c>
      <c r="M973" s="8">
        <v>2.75</v>
      </c>
      <c r="N973" s="7">
        <f t="shared" si="79"/>
        <v>140</v>
      </c>
    </row>
    <row r="974" spans="3:14" x14ac:dyDescent="0.3">
      <c r="C974" t="s">
        <v>301</v>
      </c>
      <c r="D974">
        <v>972</v>
      </c>
      <c r="E974" s="2">
        <f t="shared" ref="E974:E1037" si="80">E973+F974/86400</f>
        <v>0.33586886574074065</v>
      </c>
      <c r="F974">
        <v>0.93</v>
      </c>
      <c r="G974" s="3">
        <f t="shared" ref="G974:G1037" si="81">F974/60</f>
        <v>1.5500000000000002E-2</v>
      </c>
      <c r="J974">
        <v>972</v>
      </c>
      <c r="K974" s="2">
        <f t="shared" si="78"/>
        <v>0.33751711805555606</v>
      </c>
      <c r="L974" s="2">
        <f t="shared" si="77"/>
        <v>1.6482523148154127E-3</v>
      </c>
      <c r="M974" s="8">
        <v>3.34</v>
      </c>
      <c r="N974" s="7">
        <f t="shared" si="79"/>
        <v>142</v>
      </c>
    </row>
    <row r="975" spans="3:14" x14ac:dyDescent="0.3">
      <c r="C975" t="s">
        <v>302</v>
      </c>
      <c r="D975">
        <v>973</v>
      </c>
      <c r="E975" s="2">
        <f t="shared" si="80"/>
        <v>0.3358871527777777</v>
      </c>
      <c r="F975">
        <v>1.58</v>
      </c>
      <c r="G975" s="3">
        <f t="shared" si="81"/>
        <v>2.6333333333333334E-2</v>
      </c>
      <c r="J975">
        <v>973</v>
      </c>
      <c r="K975" s="2">
        <f t="shared" si="78"/>
        <v>0.33753714120370421</v>
      </c>
      <c r="L975" s="2">
        <f t="shared" si="77"/>
        <v>1.6499884259265074E-3</v>
      </c>
      <c r="M975" s="8">
        <v>1.73</v>
      </c>
      <c r="N975" s="7">
        <f t="shared" si="79"/>
        <v>143</v>
      </c>
    </row>
    <row r="976" spans="3:14" x14ac:dyDescent="0.3">
      <c r="C976" t="s">
        <v>303</v>
      </c>
      <c r="D976">
        <v>974</v>
      </c>
      <c r="E976" s="2">
        <f t="shared" si="80"/>
        <v>0.33590717592592584</v>
      </c>
      <c r="F976">
        <v>1.73</v>
      </c>
      <c r="G976" s="3">
        <f t="shared" si="81"/>
        <v>2.8833333333333332E-2</v>
      </c>
      <c r="J976">
        <v>974</v>
      </c>
      <c r="K976" s="2">
        <f t="shared" si="78"/>
        <v>0.33755693287037086</v>
      </c>
      <c r="L976" s="2">
        <f t="shared" si="77"/>
        <v>1.6497569444450244E-3</v>
      </c>
      <c r="M976" s="8">
        <v>1.71</v>
      </c>
      <c r="N976" s="7">
        <f t="shared" si="79"/>
        <v>143</v>
      </c>
    </row>
    <row r="977" spans="3:16" x14ac:dyDescent="0.3">
      <c r="C977" t="s">
        <v>304</v>
      </c>
      <c r="D977">
        <v>975</v>
      </c>
      <c r="E977" s="2">
        <f t="shared" si="80"/>
        <v>0.33600138888888881</v>
      </c>
      <c r="F977">
        <v>8.14</v>
      </c>
      <c r="G977" s="3">
        <f t="shared" si="81"/>
        <v>0.13566666666666669</v>
      </c>
      <c r="J977">
        <v>975</v>
      </c>
      <c r="K977" s="2">
        <f t="shared" si="78"/>
        <v>0.33758644675925975</v>
      </c>
      <c r="L977" s="2">
        <f t="shared" si="77"/>
        <v>1.5850578703709428E-3</v>
      </c>
      <c r="M977" s="8">
        <v>2.5499999999999998</v>
      </c>
      <c r="N977" s="7">
        <f t="shared" si="79"/>
        <v>137</v>
      </c>
    </row>
    <row r="978" spans="3:16" x14ac:dyDescent="0.3">
      <c r="C978" t="s">
        <v>305</v>
      </c>
      <c r="D978">
        <v>976</v>
      </c>
      <c r="E978" s="2">
        <f t="shared" si="80"/>
        <v>0.3360777777777777</v>
      </c>
      <c r="F978">
        <v>6.6</v>
      </c>
      <c r="G978" s="3">
        <f t="shared" si="81"/>
        <v>0.11</v>
      </c>
      <c r="J978">
        <v>976</v>
      </c>
      <c r="K978" s="2">
        <f t="shared" si="78"/>
        <v>0.33761086805555607</v>
      </c>
      <c r="L978" s="2">
        <f t="shared" si="77"/>
        <v>1.5330902777783706E-3</v>
      </c>
      <c r="M978" s="8">
        <v>2.11</v>
      </c>
      <c r="N978" s="7">
        <f t="shared" si="79"/>
        <v>132</v>
      </c>
    </row>
    <row r="979" spans="3:16" x14ac:dyDescent="0.3">
      <c r="C979" t="s">
        <v>306</v>
      </c>
      <c r="D979">
        <v>977</v>
      </c>
      <c r="E979" s="2">
        <f t="shared" si="80"/>
        <v>0.33611192129629619</v>
      </c>
      <c r="F979">
        <v>2.95</v>
      </c>
      <c r="G979" s="3">
        <f t="shared" si="81"/>
        <v>4.9166666666666671E-2</v>
      </c>
      <c r="J979">
        <v>977</v>
      </c>
      <c r="K979" s="2">
        <f t="shared" si="78"/>
        <v>0.33763957175925979</v>
      </c>
      <c r="L979" s="2">
        <f t="shared" si="77"/>
        <v>1.5276504629636034E-3</v>
      </c>
      <c r="M979" s="8">
        <v>2.48</v>
      </c>
      <c r="N979" s="7">
        <f t="shared" si="79"/>
        <v>132</v>
      </c>
    </row>
    <row r="980" spans="3:16" x14ac:dyDescent="0.3">
      <c r="C980" t="s">
        <v>307</v>
      </c>
      <c r="D980">
        <v>978</v>
      </c>
      <c r="E980" s="2">
        <f t="shared" si="80"/>
        <v>0.33613020833333324</v>
      </c>
      <c r="F980">
        <v>1.58</v>
      </c>
      <c r="G980" s="3">
        <f t="shared" si="81"/>
        <v>2.6333333333333334E-2</v>
      </c>
      <c r="J980">
        <v>978</v>
      </c>
      <c r="K980" s="2">
        <f t="shared" si="78"/>
        <v>0.33766954861111165</v>
      </c>
      <c r="L980" s="2">
        <f t="shared" si="77"/>
        <v>1.5393402777784115E-3</v>
      </c>
      <c r="M980" s="8">
        <v>2.59</v>
      </c>
      <c r="N980" s="7">
        <f t="shared" si="79"/>
        <v>133</v>
      </c>
    </row>
    <row r="981" spans="3:16" x14ac:dyDescent="0.3">
      <c r="C981" t="s">
        <v>308</v>
      </c>
      <c r="D981">
        <v>979</v>
      </c>
      <c r="E981" s="2">
        <f t="shared" si="80"/>
        <v>0.33614618055555545</v>
      </c>
      <c r="F981">
        <v>1.38</v>
      </c>
      <c r="G981" s="3">
        <f t="shared" si="81"/>
        <v>2.3E-2</v>
      </c>
      <c r="J981">
        <v>979</v>
      </c>
      <c r="K981" s="2">
        <f t="shared" si="78"/>
        <v>0.3376938541666672</v>
      </c>
      <c r="L981" s="2">
        <f t="shared" si="77"/>
        <v>1.547673611111744E-3</v>
      </c>
      <c r="M981" s="8">
        <v>2.1</v>
      </c>
      <c r="N981" s="7">
        <f t="shared" si="79"/>
        <v>134</v>
      </c>
    </row>
    <row r="982" spans="3:16" x14ac:dyDescent="0.3">
      <c r="C982" t="s">
        <v>309</v>
      </c>
      <c r="D982">
        <v>980</v>
      </c>
      <c r="E982" s="2">
        <f t="shared" si="80"/>
        <v>0.33653587962962955</v>
      </c>
      <c r="F982">
        <v>33.67</v>
      </c>
      <c r="G982" s="3">
        <f t="shared" si="81"/>
        <v>0.5611666666666667</v>
      </c>
      <c r="J982">
        <v>980</v>
      </c>
      <c r="K982" s="2">
        <f t="shared" si="78"/>
        <v>0.33772348379629685</v>
      </c>
      <c r="L982" s="2">
        <f t="shared" si="77"/>
        <v>1.1876041666672998E-3</v>
      </c>
      <c r="M982" s="8">
        <v>2.56</v>
      </c>
      <c r="N982" s="7">
        <f t="shared" si="79"/>
        <v>103</v>
      </c>
    </row>
    <row r="983" spans="3:16" x14ac:dyDescent="0.3">
      <c r="C983" t="s">
        <v>310</v>
      </c>
      <c r="D983">
        <v>981</v>
      </c>
      <c r="E983" s="2">
        <f t="shared" si="80"/>
        <v>0.33686400462962957</v>
      </c>
      <c r="F983">
        <v>28.35</v>
      </c>
      <c r="G983" s="3">
        <f t="shared" si="81"/>
        <v>0.47250000000000003</v>
      </c>
      <c r="J983">
        <v>981</v>
      </c>
      <c r="K983" s="2">
        <f t="shared" si="78"/>
        <v>0.3377400347222228</v>
      </c>
      <c r="L983" s="2">
        <f t="shared" si="77"/>
        <v>8.760300925932385E-4</v>
      </c>
      <c r="M983" s="8">
        <v>1.43</v>
      </c>
      <c r="N983" s="7">
        <f t="shared" si="79"/>
        <v>76</v>
      </c>
    </row>
    <row r="984" spans="3:16" x14ac:dyDescent="0.3">
      <c r="C984" t="s">
        <v>311</v>
      </c>
      <c r="D984">
        <v>982</v>
      </c>
      <c r="E984" s="2">
        <f t="shared" si="80"/>
        <v>0.33687905092592585</v>
      </c>
      <c r="F984">
        <v>1.3</v>
      </c>
      <c r="G984" s="3">
        <f t="shared" si="81"/>
        <v>2.1666666666666667E-2</v>
      </c>
      <c r="J984">
        <v>982</v>
      </c>
      <c r="K984" s="2">
        <f t="shared" si="78"/>
        <v>0.33776248842592649</v>
      </c>
      <c r="L984" s="2">
        <f t="shared" si="77"/>
        <v>8.8343750000063892E-4</v>
      </c>
      <c r="M984" s="8">
        <v>1.94</v>
      </c>
      <c r="N984" s="7">
        <f t="shared" si="79"/>
        <v>76</v>
      </c>
    </row>
    <row r="985" spans="3:16" x14ac:dyDescent="0.3">
      <c r="C985" t="s">
        <v>312</v>
      </c>
      <c r="D985">
        <v>983</v>
      </c>
      <c r="E985" s="2">
        <f t="shared" si="80"/>
        <v>0.33709050925925921</v>
      </c>
      <c r="F985">
        <v>18.27</v>
      </c>
      <c r="G985" s="3">
        <f t="shared" si="81"/>
        <v>0.30449999999999999</v>
      </c>
      <c r="J985">
        <v>983</v>
      </c>
      <c r="K985" s="2">
        <f t="shared" si="78"/>
        <v>0.33778829861111165</v>
      </c>
      <c r="L985" s="2">
        <f t="shared" si="77"/>
        <v>6.9778935185244029E-4</v>
      </c>
      <c r="M985" s="8">
        <v>2.23</v>
      </c>
      <c r="N985" s="7">
        <f t="shared" si="79"/>
        <v>60</v>
      </c>
    </row>
    <row r="986" spans="3:16" x14ac:dyDescent="0.3">
      <c r="C986" t="s">
        <v>313</v>
      </c>
      <c r="D986">
        <v>984</v>
      </c>
      <c r="E986" s="2">
        <f t="shared" si="80"/>
        <v>0.3372546296296296</v>
      </c>
      <c r="F986">
        <v>14.18</v>
      </c>
      <c r="G986" s="3">
        <f t="shared" si="81"/>
        <v>0.23633333333333334</v>
      </c>
      <c r="J986">
        <v>984</v>
      </c>
      <c r="K986" s="2">
        <f t="shared" si="78"/>
        <v>0.33782498842592645</v>
      </c>
      <c r="L986" s="2">
        <f t="shared" si="77"/>
        <v>5.7035879629685482E-4</v>
      </c>
      <c r="M986" s="8">
        <v>3.17</v>
      </c>
      <c r="N986" s="7">
        <f t="shared" si="79"/>
        <v>49</v>
      </c>
    </row>
    <row r="987" spans="3:16" x14ac:dyDescent="0.3">
      <c r="C987" t="s">
        <v>314</v>
      </c>
      <c r="D987">
        <v>985</v>
      </c>
      <c r="E987" s="2">
        <f t="shared" si="80"/>
        <v>0.33726655092592589</v>
      </c>
      <c r="F987">
        <v>1.03</v>
      </c>
      <c r="G987" s="3">
        <f t="shared" si="81"/>
        <v>1.7166666666666667E-2</v>
      </c>
      <c r="J987">
        <v>985</v>
      </c>
      <c r="K987" s="2">
        <f t="shared" si="78"/>
        <v>0.33784825231481536</v>
      </c>
      <c r="L987" s="2">
        <f t="shared" si="77"/>
        <v>5.8170138888946621E-4</v>
      </c>
      <c r="M987" s="8">
        <v>2.0099999999999998</v>
      </c>
      <c r="N987" s="7">
        <f t="shared" si="79"/>
        <v>50</v>
      </c>
    </row>
    <row r="988" spans="3:16" x14ac:dyDescent="0.3">
      <c r="C988" t="s">
        <v>315</v>
      </c>
      <c r="D988">
        <v>986</v>
      </c>
      <c r="E988" s="2">
        <f t="shared" si="80"/>
        <v>0.33743182870370364</v>
      </c>
      <c r="F988">
        <v>14.28</v>
      </c>
      <c r="G988" s="3">
        <f t="shared" si="81"/>
        <v>0.23799999999999999</v>
      </c>
      <c r="J988">
        <v>986</v>
      </c>
      <c r="K988" s="2">
        <f t="shared" si="78"/>
        <v>0.33787209490740794</v>
      </c>
      <c r="L988" s="2">
        <f t="shared" si="77"/>
        <v>4.4026620370429814E-4</v>
      </c>
      <c r="M988" s="8">
        <v>2.06</v>
      </c>
      <c r="N988" s="7">
        <f t="shared" si="79"/>
        <v>38</v>
      </c>
    </row>
    <row r="989" spans="3:16" x14ac:dyDescent="0.3">
      <c r="C989" t="s">
        <v>316</v>
      </c>
      <c r="D989">
        <v>987</v>
      </c>
      <c r="E989" s="2">
        <f t="shared" si="80"/>
        <v>0.33755312499999995</v>
      </c>
      <c r="F989">
        <v>10.48</v>
      </c>
      <c r="G989" s="3">
        <f t="shared" si="81"/>
        <v>0.17466666666666666</v>
      </c>
      <c r="J989">
        <v>987</v>
      </c>
      <c r="K989" s="2">
        <f t="shared" si="78"/>
        <v>0.3379225578703709</v>
      </c>
      <c r="L989" s="2">
        <f t="shared" si="77"/>
        <v>3.6943287037094485E-4</v>
      </c>
      <c r="M989" s="8">
        <v>4.3600000000000003</v>
      </c>
      <c r="N989" s="7">
        <f t="shared" si="79"/>
        <v>32</v>
      </c>
    </row>
    <row r="990" spans="3:16" x14ac:dyDescent="0.3">
      <c r="C990" t="s">
        <v>317</v>
      </c>
      <c r="D990">
        <v>988</v>
      </c>
      <c r="E990" s="2">
        <f t="shared" si="80"/>
        <v>0.33759907407407402</v>
      </c>
      <c r="F990">
        <v>3.97</v>
      </c>
      <c r="G990" s="3">
        <f t="shared" si="81"/>
        <v>6.6166666666666665E-2</v>
      </c>
      <c r="J990">
        <v>988</v>
      </c>
      <c r="K990" s="2">
        <f t="shared" si="78"/>
        <v>0.33798748842592646</v>
      </c>
      <c r="L990" s="2">
        <f t="shared" si="77"/>
        <v>3.8841435185243967E-4</v>
      </c>
      <c r="M990" s="8">
        <v>5.61</v>
      </c>
      <c r="N990" s="7">
        <f t="shared" si="79"/>
        <v>34</v>
      </c>
    </row>
    <row r="991" spans="3:16" x14ac:dyDescent="0.3">
      <c r="C991" t="s">
        <v>318</v>
      </c>
      <c r="D991">
        <v>989</v>
      </c>
      <c r="E991" s="2">
        <f t="shared" si="80"/>
        <v>0.33778368055555552</v>
      </c>
      <c r="F991">
        <v>15.95</v>
      </c>
      <c r="G991" s="3">
        <f t="shared" si="81"/>
        <v>0.26583333333333331</v>
      </c>
      <c r="J991" s="14">
        <v>989</v>
      </c>
      <c r="K991" s="15">
        <f t="shared" si="78"/>
        <v>0.33807869212963015</v>
      </c>
      <c r="L991" s="15">
        <f t="shared" si="77"/>
        <v>2.9501157407463285E-4</v>
      </c>
      <c r="M991" s="18">
        <v>7.88</v>
      </c>
      <c r="N991" s="16">
        <f t="shared" si="79"/>
        <v>25</v>
      </c>
      <c r="O991" s="14"/>
      <c r="P991" s="14"/>
    </row>
    <row r="992" spans="3:16" x14ac:dyDescent="0.3">
      <c r="C992" t="s">
        <v>319</v>
      </c>
      <c r="D992">
        <v>990</v>
      </c>
      <c r="E992" s="2">
        <f t="shared" si="80"/>
        <v>0.33792349537037031</v>
      </c>
      <c r="F992">
        <v>12.08</v>
      </c>
      <c r="G992" s="3">
        <f t="shared" si="81"/>
        <v>0.20133333333333334</v>
      </c>
      <c r="J992" s="6">
        <v>990</v>
      </c>
      <c r="K992" s="4">
        <f t="shared" si="78"/>
        <v>0.33951688657407458</v>
      </c>
      <c r="L992" s="4">
        <f t="shared" si="77"/>
        <v>1.5933912037042752E-3</v>
      </c>
      <c r="M992" s="6">
        <f>60*2+4.26</f>
        <v>124.26</v>
      </c>
      <c r="N992" s="9">
        <f t="shared" si="79"/>
        <v>138</v>
      </c>
      <c r="O992" s="6"/>
      <c r="P992" s="6"/>
    </row>
    <row r="993" spans="3:14" x14ac:dyDescent="0.3">
      <c r="C993" t="s">
        <v>320</v>
      </c>
      <c r="D993">
        <v>991</v>
      </c>
      <c r="E993" s="2">
        <f t="shared" si="80"/>
        <v>0.33801921296296289</v>
      </c>
      <c r="F993">
        <v>8.27</v>
      </c>
      <c r="G993" s="3">
        <f t="shared" si="81"/>
        <v>0.13783333333333334</v>
      </c>
      <c r="J993">
        <v>991</v>
      </c>
      <c r="K993" s="2">
        <f t="shared" si="78"/>
        <v>0.33953378472222273</v>
      </c>
      <c r="L993" s="2">
        <f t="shared" si="77"/>
        <v>1.5145717592598418E-3</v>
      </c>
      <c r="M993" s="8">
        <v>1.46</v>
      </c>
      <c r="N993" s="7">
        <f t="shared" si="79"/>
        <v>131</v>
      </c>
    </row>
    <row r="994" spans="3:14" x14ac:dyDescent="0.3">
      <c r="C994" t="s">
        <v>321</v>
      </c>
      <c r="D994">
        <v>992</v>
      </c>
      <c r="E994" s="2">
        <f t="shared" si="80"/>
        <v>0.33810474537037027</v>
      </c>
      <c r="F994">
        <v>7.39</v>
      </c>
      <c r="G994" s="3">
        <f t="shared" si="81"/>
        <v>0.12316666666666666</v>
      </c>
      <c r="J994">
        <v>992</v>
      </c>
      <c r="K994" s="2">
        <f t="shared" si="78"/>
        <v>0.33955253472222274</v>
      </c>
      <c r="L994" s="2">
        <f t="shared" si="77"/>
        <v>1.4477893518524687E-3</v>
      </c>
      <c r="M994" s="8">
        <v>1.62</v>
      </c>
      <c r="N994" s="7">
        <f t="shared" si="79"/>
        <v>125</v>
      </c>
    </row>
    <row r="995" spans="3:14" x14ac:dyDescent="0.3">
      <c r="C995" t="s">
        <v>322</v>
      </c>
      <c r="D995">
        <v>993</v>
      </c>
      <c r="E995" s="2">
        <f t="shared" si="80"/>
        <v>0.33830138888888878</v>
      </c>
      <c r="F995">
        <v>16.989999999999998</v>
      </c>
      <c r="G995" s="3">
        <f t="shared" si="81"/>
        <v>0.28316666666666662</v>
      </c>
      <c r="J995">
        <v>993</v>
      </c>
      <c r="K995" s="2">
        <f t="shared" si="78"/>
        <v>0.33957741898148203</v>
      </c>
      <c r="L995" s="2">
        <f t="shared" si="77"/>
        <v>1.27603009259325E-3</v>
      </c>
      <c r="M995" s="8">
        <v>2.15</v>
      </c>
      <c r="N995" s="7">
        <f t="shared" si="79"/>
        <v>110</v>
      </c>
    </row>
    <row r="996" spans="3:14" x14ac:dyDescent="0.3">
      <c r="C996" t="s">
        <v>323</v>
      </c>
      <c r="D996">
        <v>994</v>
      </c>
      <c r="E996" s="2">
        <f t="shared" si="80"/>
        <v>0.33830902777777766</v>
      </c>
      <c r="F996">
        <v>0.66</v>
      </c>
      <c r="G996" s="3">
        <f t="shared" si="81"/>
        <v>1.1000000000000001E-2</v>
      </c>
      <c r="J996">
        <v>994</v>
      </c>
      <c r="K996" s="2">
        <f t="shared" si="78"/>
        <v>0.3396011458333339</v>
      </c>
      <c r="L996" s="2">
        <f t="shared" si="77"/>
        <v>1.292118055556235E-3</v>
      </c>
      <c r="M996" s="8">
        <v>2.0499999999999998</v>
      </c>
      <c r="N996" s="7">
        <f t="shared" si="79"/>
        <v>112</v>
      </c>
    </row>
    <row r="997" spans="3:14" x14ac:dyDescent="0.3">
      <c r="C997" t="s">
        <v>324</v>
      </c>
      <c r="D997">
        <v>995</v>
      </c>
      <c r="E997" s="2">
        <f t="shared" si="80"/>
        <v>0.33831863425925912</v>
      </c>
      <c r="F997">
        <v>0.83</v>
      </c>
      <c r="G997" s="3">
        <f t="shared" si="81"/>
        <v>1.3833333333333333E-2</v>
      </c>
      <c r="J997">
        <v>995</v>
      </c>
      <c r="K997" s="2">
        <f t="shared" si="78"/>
        <v>0.33962359953703758</v>
      </c>
      <c r="L997" s="2">
        <f t="shared" si="77"/>
        <v>1.3049652777784582E-3</v>
      </c>
      <c r="M997" s="8">
        <v>1.94</v>
      </c>
      <c r="N997" s="7">
        <f t="shared" si="79"/>
        <v>113</v>
      </c>
    </row>
    <row r="998" spans="3:14" x14ac:dyDescent="0.3">
      <c r="C998" t="s">
        <v>325</v>
      </c>
      <c r="D998">
        <v>996</v>
      </c>
      <c r="E998" s="2">
        <f t="shared" si="80"/>
        <v>0.33836550925925912</v>
      </c>
      <c r="F998">
        <v>4.05</v>
      </c>
      <c r="G998" s="3">
        <f t="shared" si="81"/>
        <v>6.7499999999999991E-2</v>
      </c>
      <c r="J998">
        <v>996</v>
      </c>
      <c r="K998" s="2">
        <f t="shared" si="78"/>
        <v>0.33966098379629683</v>
      </c>
      <c r="L998" s="2">
        <f t="shared" si="77"/>
        <v>1.2954745370377108E-3</v>
      </c>
      <c r="M998" s="8">
        <v>3.23</v>
      </c>
      <c r="N998" s="7">
        <f t="shared" si="79"/>
        <v>112</v>
      </c>
    </row>
    <row r="999" spans="3:14" x14ac:dyDescent="0.3">
      <c r="C999" t="s">
        <v>326</v>
      </c>
      <c r="D999">
        <v>997</v>
      </c>
      <c r="E999" s="2">
        <f t="shared" si="80"/>
        <v>0.33838182870370359</v>
      </c>
      <c r="F999">
        <v>1.41</v>
      </c>
      <c r="G999" s="3">
        <f t="shared" si="81"/>
        <v>2.35E-2</v>
      </c>
      <c r="J999">
        <v>997</v>
      </c>
      <c r="K999" s="2">
        <f t="shared" si="78"/>
        <v>0.33968737268518573</v>
      </c>
      <c r="L999" s="2">
        <f t="shared" si="77"/>
        <v>1.3055439814821379E-3</v>
      </c>
      <c r="M999" s="8">
        <v>2.2799999999999998</v>
      </c>
      <c r="N999" s="7">
        <f t="shared" si="79"/>
        <v>113</v>
      </c>
    </row>
    <row r="1000" spans="3:14" x14ac:dyDescent="0.3">
      <c r="C1000" t="s">
        <v>327</v>
      </c>
      <c r="D1000">
        <v>998</v>
      </c>
      <c r="E1000" s="2">
        <f t="shared" si="80"/>
        <v>0.33839201388888879</v>
      </c>
      <c r="F1000">
        <v>0.88</v>
      </c>
      <c r="G1000" s="3">
        <f t="shared" si="81"/>
        <v>1.4666666666666666E-2</v>
      </c>
      <c r="J1000">
        <v>998</v>
      </c>
      <c r="K1000" s="2">
        <f t="shared" si="78"/>
        <v>0.3397245254629635</v>
      </c>
      <c r="L1000" s="2">
        <f t="shared" si="77"/>
        <v>1.3325115740747129E-3</v>
      </c>
      <c r="M1000" s="8">
        <v>3.21</v>
      </c>
      <c r="N1000" s="7">
        <f t="shared" si="79"/>
        <v>115</v>
      </c>
    </row>
    <row r="1001" spans="3:14" x14ac:dyDescent="0.3">
      <c r="C1001" t="s">
        <v>328</v>
      </c>
      <c r="D1001">
        <v>999</v>
      </c>
      <c r="E1001" s="2">
        <f t="shared" si="80"/>
        <v>0.33840023148148141</v>
      </c>
      <c r="F1001">
        <v>0.71</v>
      </c>
      <c r="G1001" s="3">
        <f t="shared" si="81"/>
        <v>1.1833333333333333E-2</v>
      </c>
      <c r="J1001">
        <v>999</v>
      </c>
      <c r="K1001" s="2">
        <f t="shared" si="78"/>
        <v>0.33974605324074125</v>
      </c>
      <c r="L1001" s="2">
        <f t="shared" si="77"/>
        <v>1.3458217592598465E-3</v>
      </c>
      <c r="M1001" s="8">
        <v>1.86</v>
      </c>
      <c r="N1001" s="7">
        <f t="shared" si="79"/>
        <v>116</v>
      </c>
    </row>
    <row r="1002" spans="3:14" x14ac:dyDescent="0.3">
      <c r="C1002" t="s">
        <v>329</v>
      </c>
      <c r="D1002">
        <v>1000</v>
      </c>
      <c r="E1002" s="2">
        <f t="shared" si="80"/>
        <v>0.33840810185185177</v>
      </c>
      <c r="F1002">
        <v>0.68</v>
      </c>
      <c r="G1002" s="3">
        <f t="shared" si="81"/>
        <v>1.1333333333333334E-2</v>
      </c>
      <c r="J1002">
        <v>1000</v>
      </c>
      <c r="K1002" s="2">
        <f t="shared" si="78"/>
        <v>0.33976978009259312</v>
      </c>
      <c r="L1002" s="2">
        <f t="shared" si="77"/>
        <v>1.3616782407413486E-3</v>
      </c>
      <c r="M1002" s="8">
        <v>2.0499999999999998</v>
      </c>
      <c r="N1002" s="7">
        <f t="shared" si="79"/>
        <v>118</v>
      </c>
    </row>
    <row r="1003" spans="3:14" x14ac:dyDescent="0.3">
      <c r="C1003" t="s">
        <v>330</v>
      </c>
      <c r="D1003">
        <v>1001</v>
      </c>
      <c r="E1003" s="2">
        <f t="shared" si="80"/>
        <v>0.33849386574074064</v>
      </c>
      <c r="F1003">
        <v>7.41</v>
      </c>
      <c r="G1003" s="3">
        <f t="shared" si="81"/>
        <v>0.1235</v>
      </c>
      <c r="J1003">
        <v>1001</v>
      </c>
      <c r="K1003" s="2">
        <f t="shared" si="78"/>
        <v>0.33979408564814867</v>
      </c>
      <c r="L1003" s="2">
        <f t="shared" si="77"/>
        <v>1.300219907408029E-3</v>
      </c>
      <c r="M1003" s="8">
        <v>2.1</v>
      </c>
      <c r="N1003" s="7">
        <f t="shared" si="79"/>
        <v>112</v>
      </c>
    </row>
    <row r="1004" spans="3:14" x14ac:dyDescent="0.3">
      <c r="C1004" t="s">
        <v>331</v>
      </c>
      <c r="D1004">
        <v>1002</v>
      </c>
      <c r="E1004" s="2">
        <f t="shared" si="80"/>
        <v>0.33867766203703692</v>
      </c>
      <c r="F1004">
        <v>15.88</v>
      </c>
      <c r="G1004" s="3">
        <f t="shared" si="81"/>
        <v>0.26466666666666666</v>
      </c>
      <c r="J1004">
        <v>1002</v>
      </c>
      <c r="K1004" s="2">
        <f t="shared" si="78"/>
        <v>0.3398270717592598</v>
      </c>
      <c r="L1004" s="2">
        <f t="shared" si="77"/>
        <v>1.1494097222228827E-3</v>
      </c>
      <c r="M1004" s="8">
        <v>2.85</v>
      </c>
      <c r="N1004" s="7">
        <f t="shared" si="79"/>
        <v>99</v>
      </c>
    </row>
    <row r="1005" spans="3:14" x14ac:dyDescent="0.3">
      <c r="C1005" t="s">
        <v>332</v>
      </c>
      <c r="D1005">
        <v>1003</v>
      </c>
      <c r="E1005" s="2">
        <f t="shared" si="80"/>
        <v>0.33868877314814805</v>
      </c>
      <c r="F1005">
        <v>0.96</v>
      </c>
      <c r="G1005" s="3">
        <f t="shared" si="81"/>
        <v>1.6E-2</v>
      </c>
      <c r="J1005">
        <v>1003</v>
      </c>
      <c r="K1005" s="2">
        <f t="shared" si="78"/>
        <v>0.33985554398148204</v>
      </c>
      <c r="L1005" s="2">
        <f t="shared" si="77"/>
        <v>1.1667708333339966E-3</v>
      </c>
      <c r="M1005" s="8">
        <v>2.46</v>
      </c>
      <c r="N1005" s="7">
        <f t="shared" si="79"/>
        <v>101</v>
      </c>
    </row>
    <row r="1006" spans="3:14" x14ac:dyDescent="0.3">
      <c r="C1006" t="s">
        <v>333</v>
      </c>
      <c r="D1006">
        <v>1004</v>
      </c>
      <c r="E1006" s="2">
        <f t="shared" si="80"/>
        <v>0.33871400462962953</v>
      </c>
      <c r="F1006">
        <v>2.1800000000000002</v>
      </c>
      <c r="G1006" s="3">
        <f t="shared" si="81"/>
        <v>3.6333333333333336E-2</v>
      </c>
      <c r="J1006">
        <v>1004</v>
      </c>
      <c r="K1006" s="2">
        <f t="shared" si="78"/>
        <v>0.33988216435185242</v>
      </c>
      <c r="L1006" s="2">
        <f t="shared" si="77"/>
        <v>1.1681597222228945E-3</v>
      </c>
      <c r="M1006" s="8">
        <v>2.2999999999999998</v>
      </c>
      <c r="N1006" s="7">
        <f t="shared" si="79"/>
        <v>101</v>
      </c>
    </row>
    <row r="1007" spans="3:14" x14ac:dyDescent="0.3">
      <c r="C1007" t="s">
        <v>334</v>
      </c>
      <c r="D1007">
        <v>1005</v>
      </c>
      <c r="E1007" s="2">
        <f t="shared" si="80"/>
        <v>0.33872534722222214</v>
      </c>
      <c r="F1007">
        <v>0.98</v>
      </c>
      <c r="G1007" s="3">
        <f t="shared" si="81"/>
        <v>1.6333333333333332E-2</v>
      </c>
      <c r="J1007">
        <v>1005</v>
      </c>
      <c r="K1007" s="2">
        <f t="shared" si="78"/>
        <v>0.33991225694444499</v>
      </c>
      <c r="L1007" s="2">
        <f t="shared" si="77"/>
        <v>1.1869097222228508E-3</v>
      </c>
      <c r="M1007" s="8">
        <v>2.6</v>
      </c>
      <c r="N1007" s="7">
        <f t="shared" si="79"/>
        <v>103</v>
      </c>
    </row>
    <row r="1008" spans="3:14" x14ac:dyDescent="0.3">
      <c r="C1008" t="s">
        <v>335</v>
      </c>
      <c r="D1008">
        <v>1006</v>
      </c>
      <c r="E1008" s="2">
        <f t="shared" si="80"/>
        <v>0.33876898148148138</v>
      </c>
      <c r="F1008">
        <v>3.77</v>
      </c>
      <c r="G1008" s="3">
        <f t="shared" si="81"/>
        <v>6.2833333333333338E-2</v>
      </c>
      <c r="J1008">
        <v>1006</v>
      </c>
      <c r="K1008" s="2">
        <f t="shared" si="78"/>
        <v>0.33994339120370426</v>
      </c>
      <c r="L1008" s="2">
        <f t="shared" si="77"/>
        <v>1.17440972222288E-3</v>
      </c>
      <c r="M1008" s="8">
        <v>2.69</v>
      </c>
      <c r="N1008" s="7">
        <f t="shared" si="79"/>
        <v>101</v>
      </c>
    </row>
    <row r="1009" spans="3:14" x14ac:dyDescent="0.3">
      <c r="C1009" t="s">
        <v>336</v>
      </c>
      <c r="D1009">
        <v>1007</v>
      </c>
      <c r="E1009" s="2">
        <f t="shared" si="80"/>
        <v>0.33880254629629619</v>
      </c>
      <c r="F1009">
        <v>2.9</v>
      </c>
      <c r="G1009" s="3">
        <f t="shared" si="81"/>
        <v>4.8333333333333332E-2</v>
      </c>
      <c r="J1009">
        <v>1007</v>
      </c>
      <c r="K1009" s="2">
        <f t="shared" si="78"/>
        <v>0.3399661921296302</v>
      </c>
      <c r="L1009" s="2">
        <f t="shared" si="77"/>
        <v>1.1636458333340038E-3</v>
      </c>
      <c r="M1009" s="8">
        <v>1.97</v>
      </c>
      <c r="N1009" s="7">
        <f t="shared" si="79"/>
        <v>101</v>
      </c>
    </row>
    <row r="1010" spans="3:14" x14ac:dyDescent="0.3">
      <c r="C1010" t="s">
        <v>337</v>
      </c>
      <c r="D1010">
        <v>1008</v>
      </c>
      <c r="E1010" s="2">
        <f t="shared" si="80"/>
        <v>0.33882800925925916</v>
      </c>
      <c r="F1010">
        <v>2.2000000000000002</v>
      </c>
      <c r="G1010" s="3">
        <f t="shared" si="81"/>
        <v>3.6666666666666667E-2</v>
      </c>
      <c r="J1010">
        <v>1008</v>
      </c>
      <c r="K1010" s="2">
        <f t="shared" si="78"/>
        <v>0.33999072916666723</v>
      </c>
      <c r="L1010" s="2">
        <f t="shared" si="77"/>
        <v>1.1627199074080719E-3</v>
      </c>
      <c r="M1010" s="8">
        <v>2.12</v>
      </c>
      <c r="N1010" s="7">
        <f t="shared" si="79"/>
        <v>100</v>
      </c>
    </row>
    <row r="1011" spans="3:14" x14ac:dyDescent="0.3">
      <c r="C1011" t="s">
        <v>338</v>
      </c>
      <c r="D1011">
        <v>1009</v>
      </c>
      <c r="E1011" s="2">
        <f t="shared" si="80"/>
        <v>0.33884282407407396</v>
      </c>
      <c r="F1011">
        <v>1.28</v>
      </c>
      <c r="G1011" s="3">
        <f t="shared" si="81"/>
        <v>2.1333333333333333E-2</v>
      </c>
      <c r="J1011">
        <v>1009</v>
      </c>
      <c r="K1011" s="2">
        <f t="shared" si="78"/>
        <v>0.34001260416666723</v>
      </c>
      <c r="L1011" s="2">
        <f t="shared" si="77"/>
        <v>1.1697800925932755E-3</v>
      </c>
      <c r="M1011" s="8">
        <v>1.89</v>
      </c>
      <c r="N1011" s="7">
        <f t="shared" si="79"/>
        <v>101</v>
      </c>
    </row>
    <row r="1012" spans="3:14" x14ac:dyDescent="0.3">
      <c r="C1012" t="s">
        <v>339</v>
      </c>
      <c r="D1012">
        <v>1010</v>
      </c>
      <c r="E1012" s="2">
        <f t="shared" si="80"/>
        <v>0.338861111111111</v>
      </c>
      <c r="F1012">
        <v>1.58</v>
      </c>
      <c r="G1012" s="3">
        <f t="shared" si="81"/>
        <v>2.6333333333333334E-2</v>
      </c>
      <c r="J1012">
        <v>1010</v>
      </c>
      <c r="K1012" s="2">
        <f t="shared" si="78"/>
        <v>0.34003413194444498</v>
      </c>
      <c r="L1012" s="2">
        <f t="shared" si="77"/>
        <v>1.173020833333982E-3</v>
      </c>
      <c r="M1012" s="8">
        <v>1.86</v>
      </c>
      <c r="N1012" s="7">
        <f t="shared" si="79"/>
        <v>101</v>
      </c>
    </row>
    <row r="1013" spans="3:14" x14ac:dyDescent="0.3">
      <c r="C1013" t="s">
        <v>340</v>
      </c>
      <c r="D1013">
        <v>1011</v>
      </c>
      <c r="E1013" s="2">
        <f t="shared" si="80"/>
        <v>0.33886759259259247</v>
      </c>
      <c r="F1013">
        <v>0.56000000000000005</v>
      </c>
      <c r="G1013" s="3">
        <f t="shared" si="81"/>
        <v>9.3333333333333341E-3</v>
      </c>
      <c r="J1013">
        <v>1011</v>
      </c>
      <c r="K1013" s="2">
        <f t="shared" si="78"/>
        <v>0.34005519675925983</v>
      </c>
      <c r="L1013" s="2">
        <f t="shared" si="77"/>
        <v>1.1876041666673554E-3</v>
      </c>
      <c r="M1013" s="8">
        <v>1.82</v>
      </c>
      <c r="N1013" s="7">
        <f t="shared" si="79"/>
        <v>103</v>
      </c>
    </row>
    <row r="1014" spans="3:14" x14ac:dyDescent="0.3">
      <c r="C1014" t="s">
        <v>341</v>
      </c>
      <c r="D1014">
        <v>1012</v>
      </c>
      <c r="E1014" s="2">
        <f t="shared" si="80"/>
        <v>0.33888819444444435</v>
      </c>
      <c r="F1014">
        <v>1.78</v>
      </c>
      <c r="G1014" s="3">
        <f t="shared" si="81"/>
        <v>2.9666666666666668E-2</v>
      </c>
      <c r="J1014">
        <v>1012</v>
      </c>
      <c r="K1014" s="2">
        <f t="shared" si="78"/>
        <v>0.34007788194444499</v>
      </c>
      <c r="L1014" s="2">
        <f t="shared" si="77"/>
        <v>1.1896875000006468E-3</v>
      </c>
      <c r="M1014" s="8">
        <v>1.96</v>
      </c>
      <c r="N1014" s="7">
        <f t="shared" si="79"/>
        <v>103</v>
      </c>
    </row>
    <row r="1015" spans="3:14" x14ac:dyDescent="0.3">
      <c r="C1015" t="s">
        <v>342</v>
      </c>
      <c r="D1015">
        <v>1013</v>
      </c>
      <c r="E1015" s="2">
        <f t="shared" si="80"/>
        <v>0.3389033564814814</v>
      </c>
      <c r="F1015">
        <v>1.31</v>
      </c>
      <c r="G1015" s="3">
        <f t="shared" si="81"/>
        <v>2.1833333333333333E-2</v>
      </c>
      <c r="J1015">
        <v>1013</v>
      </c>
      <c r="K1015" s="2">
        <f t="shared" si="78"/>
        <v>0.34010021990740796</v>
      </c>
      <c r="L1015" s="2">
        <f t="shared" si="77"/>
        <v>1.1968634259265643E-3</v>
      </c>
      <c r="M1015" s="8">
        <v>1.93</v>
      </c>
      <c r="N1015" s="7">
        <f t="shared" si="79"/>
        <v>103</v>
      </c>
    </row>
    <row r="1016" spans="3:14" x14ac:dyDescent="0.3">
      <c r="C1016" t="s">
        <v>343</v>
      </c>
      <c r="D1016">
        <v>1014</v>
      </c>
      <c r="E1016" s="2">
        <f t="shared" si="80"/>
        <v>0.33891099537037028</v>
      </c>
      <c r="F1016">
        <v>0.66</v>
      </c>
      <c r="G1016" s="3">
        <f t="shared" si="81"/>
        <v>1.1000000000000001E-2</v>
      </c>
      <c r="J1016">
        <v>1014</v>
      </c>
      <c r="K1016" s="2">
        <f t="shared" si="78"/>
        <v>0.34014188657407463</v>
      </c>
      <c r="L1016" s="2">
        <f t="shared" si="77"/>
        <v>1.2308912037043429E-3</v>
      </c>
      <c r="M1016" s="8">
        <v>3.6</v>
      </c>
      <c r="N1016" s="7">
        <f t="shared" si="79"/>
        <v>106</v>
      </c>
    </row>
    <row r="1017" spans="3:14" x14ac:dyDescent="0.3">
      <c r="C1017" t="s">
        <v>344</v>
      </c>
      <c r="D1017">
        <v>1015</v>
      </c>
      <c r="E1017" s="2">
        <f t="shared" si="80"/>
        <v>0.33892986111111101</v>
      </c>
      <c r="F1017">
        <v>1.63</v>
      </c>
      <c r="G1017" s="3">
        <f t="shared" si="81"/>
        <v>2.7166666666666665E-2</v>
      </c>
      <c r="J1017">
        <v>1015</v>
      </c>
      <c r="K1017" s="2">
        <f t="shared" si="78"/>
        <v>0.34018054398148201</v>
      </c>
      <c r="L1017" s="2">
        <f t="shared" si="77"/>
        <v>1.2506828703710005E-3</v>
      </c>
      <c r="M1017" s="8">
        <v>3.34</v>
      </c>
      <c r="N1017" s="7">
        <f t="shared" si="79"/>
        <v>108</v>
      </c>
    </row>
    <row r="1018" spans="3:14" x14ac:dyDescent="0.3">
      <c r="C1018" t="s">
        <v>345</v>
      </c>
      <c r="D1018">
        <v>1016</v>
      </c>
      <c r="E1018" s="2">
        <f t="shared" si="80"/>
        <v>0.33893518518518506</v>
      </c>
      <c r="F1018">
        <v>0.46</v>
      </c>
      <c r="G1018" s="3">
        <f t="shared" si="81"/>
        <v>7.6666666666666671E-3</v>
      </c>
      <c r="J1018">
        <v>1016</v>
      </c>
      <c r="K1018" s="2">
        <f t="shared" si="78"/>
        <v>0.34021098379629683</v>
      </c>
      <c r="L1018" s="2">
        <f t="shared" si="77"/>
        <v>1.275798611111767E-3</v>
      </c>
      <c r="M1018" s="8">
        <v>2.63</v>
      </c>
      <c r="N1018" s="7">
        <f t="shared" si="79"/>
        <v>110</v>
      </c>
    </row>
    <row r="1019" spans="3:14" x14ac:dyDescent="0.3">
      <c r="C1019" t="s">
        <v>346</v>
      </c>
      <c r="D1019">
        <v>1017</v>
      </c>
      <c r="E1019" s="2">
        <f t="shared" si="80"/>
        <v>0.33896701388888878</v>
      </c>
      <c r="F1019">
        <v>2.75</v>
      </c>
      <c r="G1019" s="3">
        <f t="shared" si="81"/>
        <v>4.583333333333333E-2</v>
      </c>
      <c r="J1019">
        <v>1017</v>
      </c>
      <c r="K1019" s="2">
        <f t="shared" si="78"/>
        <v>0.34023378472222277</v>
      </c>
      <c r="L1019" s="2">
        <f t="shared" si="77"/>
        <v>1.2667708333339855E-3</v>
      </c>
      <c r="M1019" s="8">
        <v>1.97</v>
      </c>
      <c r="N1019" s="7">
        <f t="shared" si="79"/>
        <v>109</v>
      </c>
    </row>
    <row r="1020" spans="3:14" x14ac:dyDescent="0.3">
      <c r="C1020" t="s">
        <v>347</v>
      </c>
      <c r="D1020">
        <v>1018</v>
      </c>
      <c r="E1020" s="2">
        <f t="shared" si="80"/>
        <v>0.33912511574074061</v>
      </c>
      <c r="F1020">
        <v>13.66</v>
      </c>
      <c r="G1020" s="3">
        <f t="shared" si="81"/>
        <v>0.22766666666666666</v>
      </c>
      <c r="J1020">
        <v>1018</v>
      </c>
      <c r="K1020" s="2">
        <f t="shared" si="78"/>
        <v>0.34025484953703761</v>
      </c>
      <c r="L1020" s="2">
        <f t="shared" si="77"/>
        <v>1.1297337962969944E-3</v>
      </c>
      <c r="M1020" s="8">
        <v>1.82</v>
      </c>
      <c r="N1020" s="7">
        <f t="shared" si="79"/>
        <v>98</v>
      </c>
    </row>
    <row r="1021" spans="3:14" x14ac:dyDescent="0.3">
      <c r="C1021" t="s">
        <v>348</v>
      </c>
      <c r="D1021">
        <v>1019</v>
      </c>
      <c r="E1021" s="2">
        <f t="shared" si="80"/>
        <v>0.33913090277777763</v>
      </c>
      <c r="F1021">
        <v>0.5</v>
      </c>
      <c r="G1021" s="3">
        <f t="shared" si="81"/>
        <v>8.3333333333333332E-3</v>
      </c>
      <c r="J1021">
        <v>1019</v>
      </c>
      <c r="K1021" s="2">
        <f t="shared" si="78"/>
        <v>0.34027672453703761</v>
      </c>
      <c r="L1021" s="2">
        <f t="shared" si="77"/>
        <v>1.1458217592599795E-3</v>
      </c>
      <c r="M1021" s="8">
        <v>1.89</v>
      </c>
      <c r="N1021" s="7">
        <f t="shared" si="79"/>
        <v>99</v>
      </c>
    </row>
    <row r="1022" spans="3:14" x14ac:dyDescent="0.3">
      <c r="C1022" t="s">
        <v>349</v>
      </c>
      <c r="D1022">
        <v>1020</v>
      </c>
      <c r="E1022" s="2">
        <f t="shared" si="80"/>
        <v>0.33913587962962949</v>
      </c>
      <c r="F1022">
        <v>0.43</v>
      </c>
      <c r="G1022" s="3">
        <f t="shared" si="81"/>
        <v>7.1666666666666667E-3</v>
      </c>
      <c r="J1022">
        <v>1020</v>
      </c>
      <c r="K1022" s="2">
        <f t="shared" si="78"/>
        <v>0.34028876157407467</v>
      </c>
      <c r="L1022" s="2">
        <f t="shared" si="77"/>
        <v>1.1528819444451832E-3</v>
      </c>
      <c r="M1022" s="8">
        <v>1.04</v>
      </c>
      <c r="N1022" s="7">
        <f t="shared" si="79"/>
        <v>100</v>
      </c>
    </row>
    <row r="1023" spans="3:14" x14ac:dyDescent="0.3">
      <c r="C1023" t="s">
        <v>350</v>
      </c>
      <c r="D1023">
        <v>1021</v>
      </c>
      <c r="E1023" s="2">
        <f t="shared" si="80"/>
        <v>0.33936782407407395</v>
      </c>
      <c r="F1023">
        <v>20.04</v>
      </c>
      <c r="G1023" s="3">
        <f t="shared" si="81"/>
        <v>0.33399999999999996</v>
      </c>
      <c r="J1023">
        <v>1021</v>
      </c>
      <c r="K1023" s="2">
        <f t="shared" si="78"/>
        <v>0.34031422453703764</v>
      </c>
      <c r="L1023" s="2">
        <f t="shared" si="77"/>
        <v>9.464004629636813E-4</v>
      </c>
      <c r="M1023" s="8">
        <v>2.2000000000000002</v>
      </c>
      <c r="N1023" s="7">
        <f t="shared" si="79"/>
        <v>82</v>
      </c>
    </row>
    <row r="1024" spans="3:14" x14ac:dyDescent="0.3">
      <c r="C1024" t="s">
        <v>351</v>
      </c>
      <c r="D1024">
        <v>1022</v>
      </c>
      <c r="E1024" s="2">
        <f t="shared" si="80"/>
        <v>0.33959305555555541</v>
      </c>
      <c r="F1024">
        <v>19.46</v>
      </c>
      <c r="G1024" s="3">
        <f t="shared" si="81"/>
        <v>0.32433333333333336</v>
      </c>
      <c r="J1024">
        <v>1022</v>
      </c>
      <c r="K1024" s="2">
        <f>K1023+M1024/86400</f>
        <v>0.34034373842592652</v>
      </c>
      <c r="L1024" s="2">
        <f t="shared" si="77"/>
        <v>7.5068287037111103E-4</v>
      </c>
      <c r="M1024" s="8">
        <v>2.5499999999999998</v>
      </c>
      <c r="N1024" s="7">
        <f t="shared" si="79"/>
        <v>65</v>
      </c>
    </row>
    <row r="1025" spans="3:14" x14ac:dyDescent="0.3">
      <c r="C1025" t="s">
        <v>352</v>
      </c>
      <c r="D1025">
        <v>1023</v>
      </c>
      <c r="E1025" s="2">
        <f t="shared" si="80"/>
        <v>0.33967453703703687</v>
      </c>
      <c r="F1025">
        <v>7.04</v>
      </c>
      <c r="G1025" s="3">
        <f t="shared" si="81"/>
        <v>0.11733333333333333</v>
      </c>
      <c r="J1025">
        <v>1023</v>
      </c>
      <c r="K1025" s="2">
        <f>K1024+M1025/86400</f>
        <v>0.34036318287037098</v>
      </c>
      <c r="L1025" s="2">
        <f t="shared" si="77"/>
        <v>6.8864583333411167E-4</v>
      </c>
      <c r="M1025" s="8">
        <v>1.68</v>
      </c>
      <c r="N1025" s="7">
        <f t="shared" si="79"/>
        <v>59</v>
      </c>
    </row>
    <row r="1026" spans="3:14" x14ac:dyDescent="0.3">
      <c r="C1026" t="s">
        <v>353</v>
      </c>
      <c r="D1026">
        <v>1024</v>
      </c>
      <c r="E1026" s="2">
        <f t="shared" si="80"/>
        <v>0.33969594907407391</v>
      </c>
      <c r="F1026">
        <v>1.85</v>
      </c>
      <c r="G1026" s="3">
        <f t="shared" si="81"/>
        <v>3.0833333333333334E-2</v>
      </c>
      <c r="J1026">
        <v>1024</v>
      </c>
      <c r="K1026" s="2">
        <f t="shared" si="78"/>
        <v>0.34039454861111174</v>
      </c>
      <c r="L1026" s="2">
        <f t="shared" ref="L1026:L1089" si="82">K1026-E1026</f>
        <v>6.9859953703782507E-4</v>
      </c>
      <c r="M1026" s="8">
        <v>2.71</v>
      </c>
      <c r="N1026" s="7">
        <f t="shared" si="79"/>
        <v>60</v>
      </c>
    </row>
    <row r="1027" spans="3:14" x14ac:dyDescent="0.3">
      <c r="C1027" t="s">
        <v>354</v>
      </c>
      <c r="D1027">
        <v>1025</v>
      </c>
      <c r="E1027" s="2">
        <f t="shared" si="80"/>
        <v>0.33989212962962945</v>
      </c>
      <c r="F1027">
        <v>16.95</v>
      </c>
      <c r="G1027" s="3">
        <f t="shared" si="81"/>
        <v>0.28249999999999997</v>
      </c>
      <c r="J1027">
        <v>1025</v>
      </c>
      <c r="K1027" s="2">
        <f t="shared" si="78"/>
        <v>0.34042487268518579</v>
      </c>
      <c r="L1027" s="2">
        <f t="shared" si="82"/>
        <v>5.327430555563395E-4</v>
      </c>
      <c r="M1027" s="8">
        <v>2.62</v>
      </c>
      <c r="N1027" s="7">
        <f t="shared" si="79"/>
        <v>46</v>
      </c>
    </row>
    <row r="1028" spans="3:14" x14ac:dyDescent="0.3">
      <c r="C1028" t="s">
        <v>355</v>
      </c>
      <c r="D1028">
        <v>1026</v>
      </c>
      <c r="E1028" s="2">
        <f t="shared" si="80"/>
        <v>0.33993344907407391</v>
      </c>
      <c r="F1028">
        <v>3.57</v>
      </c>
      <c r="G1028" s="3">
        <f t="shared" si="81"/>
        <v>5.9499999999999997E-2</v>
      </c>
      <c r="J1028">
        <v>1026</v>
      </c>
      <c r="K1028" s="2">
        <f t="shared" ref="K1028:K1091" si="83">K1027+M1028/86400</f>
        <v>0.34045311342592655</v>
      </c>
      <c r="L1028" s="2">
        <f t="shared" si="82"/>
        <v>5.1966435185263338E-4</v>
      </c>
      <c r="M1028" s="8">
        <v>2.44</v>
      </c>
      <c r="N1028" s="7">
        <f t="shared" ref="N1028:N1091" si="84">60*MINUTE(L1028)+SECOND(L1028)</f>
        <v>45</v>
      </c>
    </row>
    <row r="1029" spans="3:14" x14ac:dyDescent="0.3">
      <c r="C1029" t="s">
        <v>356</v>
      </c>
      <c r="D1029">
        <v>1027</v>
      </c>
      <c r="E1029" s="2">
        <f t="shared" si="80"/>
        <v>0.34001435185185169</v>
      </c>
      <c r="F1029">
        <v>6.99</v>
      </c>
      <c r="G1029" s="3">
        <f t="shared" si="81"/>
        <v>0.11650000000000001</v>
      </c>
      <c r="J1029">
        <v>1027</v>
      </c>
      <c r="K1029" s="2">
        <f t="shared" si="83"/>
        <v>0.34047556712963023</v>
      </c>
      <c r="L1029" s="2">
        <f t="shared" si="82"/>
        <v>4.6121527777853721E-4</v>
      </c>
      <c r="M1029" s="8">
        <v>1.94</v>
      </c>
      <c r="N1029" s="7">
        <f t="shared" si="84"/>
        <v>40</v>
      </c>
    </row>
    <row r="1030" spans="3:14" x14ac:dyDescent="0.3">
      <c r="C1030" t="s">
        <v>357</v>
      </c>
      <c r="D1030">
        <v>1028</v>
      </c>
      <c r="E1030" s="2">
        <f t="shared" si="80"/>
        <v>0.34014374999999986</v>
      </c>
      <c r="F1030">
        <v>11.18</v>
      </c>
      <c r="G1030" s="3">
        <f t="shared" si="81"/>
        <v>0.18633333333333332</v>
      </c>
      <c r="J1030">
        <v>1028</v>
      </c>
      <c r="K1030" s="2">
        <f t="shared" si="83"/>
        <v>0.34050160879629687</v>
      </c>
      <c r="L1030" s="2">
        <f t="shared" si="82"/>
        <v>3.57858796297017E-4</v>
      </c>
      <c r="M1030" s="8">
        <v>2.25</v>
      </c>
      <c r="N1030" s="7">
        <f t="shared" si="84"/>
        <v>31</v>
      </c>
    </row>
    <row r="1031" spans="3:14" x14ac:dyDescent="0.3">
      <c r="C1031" t="s">
        <v>358</v>
      </c>
      <c r="D1031">
        <v>1029</v>
      </c>
      <c r="E1031" s="2">
        <f t="shared" si="80"/>
        <v>0.34024745370370357</v>
      </c>
      <c r="F1031">
        <v>8.9600000000000009</v>
      </c>
      <c r="G1031" s="3">
        <f t="shared" si="81"/>
        <v>0.14933333333333335</v>
      </c>
      <c r="J1031">
        <v>1029</v>
      </c>
      <c r="K1031" s="2">
        <f t="shared" si="83"/>
        <v>0.34053876157407464</v>
      </c>
      <c r="L1031" s="2">
        <f t="shared" si="82"/>
        <v>2.9130787037107142E-4</v>
      </c>
      <c r="M1031" s="8">
        <v>3.21</v>
      </c>
      <c r="N1031" s="7">
        <f t="shared" si="84"/>
        <v>25</v>
      </c>
    </row>
    <row r="1032" spans="3:14" x14ac:dyDescent="0.3">
      <c r="C1032" t="s">
        <v>359</v>
      </c>
      <c r="D1032">
        <v>1030</v>
      </c>
      <c r="E1032" s="2">
        <f t="shared" si="80"/>
        <v>0.34026747685185171</v>
      </c>
      <c r="F1032">
        <v>1.73</v>
      </c>
      <c r="G1032" s="3">
        <f t="shared" si="81"/>
        <v>2.8833333333333332E-2</v>
      </c>
      <c r="J1032">
        <v>1030</v>
      </c>
      <c r="K1032" s="2">
        <f t="shared" si="83"/>
        <v>0.34057869212963021</v>
      </c>
      <c r="L1032" s="2">
        <f t="shared" si="82"/>
        <v>3.1121527777849822E-4</v>
      </c>
      <c r="M1032" s="8">
        <v>3.45</v>
      </c>
      <c r="N1032" s="7">
        <f t="shared" si="84"/>
        <v>27</v>
      </c>
    </row>
    <row r="1033" spans="3:14" x14ac:dyDescent="0.3">
      <c r="C1033" t="s">
        <v>360</v>
      </c>
      <c r="D1033">
        <v>1031</v>
      </c>
      <c r="E1033" s="2">
        <f t="shared" si="80"/>
        <v>0.34030104166666653</v>
      </c>
      <c r="F1033">
        <v>2.9</v>
      </c>
      <c r="G1033" s="3">
        <f t="shared" si="81"/>
        <v>4.8333333333333332E-2</v>
      </c>
      <c r="J1033">
        <v>1031</v>
      </c>
      <c r="K1033" s="2">
        <f t="shared" si="83"/>
        <v>0.34061329861111167</v>
      </c>
      <c r="L1033" s="2">
        <f t="shared" si="82"/>
        <v>3.1225694444514396E-4</v>
      </c>
      <c r="M1033" s="8">
        <v>2.99</v>
      </c>
      <c r="N1033" s="7">
        <f t="shared" si="84"/>
        <v>27</v>
      </c>
    </row>
    <row r="1034" spans="3:14" x14ac:dyDescent="0.3">
      <c r="C1034" t="s">
        <v>361</v>
      </c>
      <c r="D1034">
        <v>1032</v>
      </c>
      <c r="E1034" s="2">
        <f t="shared" si="80"/>
        <v>0.34044085648148131</v>
      </c>
      <c r="F1034">
        <v>12.08</v>
      </c>
      <c r="G1034" s="3">
        <f t="shared" si="81"/>
        <v>0.20133333333333334</v>
      </c>
      <c r="J1034">
        <v>1032</v>
      </c>
      <c r="K1034" s="2">
        <f t="shared" si="83"/>
        <v>0.34064790509259313</v>
      </c>
      <c r="L1034" s="2">
        <f t="shared" si="82"/>
        <v>2.0704861111181527E-4</v>
      </c>
      <c r="M1034" s="8">
        <v>2.99</v>
      </c>
      <c r="N1034" s="7">
        <f t="shared" si="84"/>
        <v>18</v>
      </c>
    </row>
    <row r="1035" spans="3:14" x14ac:dyDescent="0.3">
      <c r="C1035" t="s">
        <v>362</v>
      </c>
      <c r="D1035">
        <v>1033</v>
      </c>
      <c r="E1035" s="2">
        <f t="shared" si="80"/>
        <v>0.34044525462962943</v>
      </c>
      <c r="F1035">
        <v>0.38</v>
      </c>
      <c r="G1035" s="3">
        <f t="shared" si="81"/>
        <v>6.3333333333333332E-3</v>
      </c>
      <c r="J1035">
        <v>1033</v>
      </c>
      <c r="K1035" s="2">
        <f t="shared" si="83"/>
        <v>0.34066086805555607</v>
      </c>
      <c r="L1035" s="2">
        <f t="shared" si="82"/>
        <v>2.1561342592663069E-4</v>
      </c>
      <c r="M1035" s="8">
        <v>1.1200000000000001</v>
      </c>
      <c r="N1035" s="7">
        <f t="shared" si="84"/>
        <v>19</v>
      </c>
    </row>
    <row r="1036" spans="3:14" x14ac:dyDescent="0.3">
      <c r="C1036" t="s">
        <v>363</v>
      </c>
      <c r="D1036">
        <v>1034</v>
      </c>
      <c r="E1036" s="2">
        <f t="shared" si="80"/>
        <v>0.34063009259259242</v>
      </c>
      <c r="F1036">
        <v>15.97</v>
      </c>
      <c r="G1036" s="3">
        <f t="shared" si="81"/>
        <v>0.26616666666666666</v>
      </c>
      <c r="J1036">
        <v>1034</v>
      </c>
      <c r="K1036" s="2">
        <f t="shared" si="83"/>
        <v>0.34068714120370419</v>
      </c>
      <c r="L1036" s="2">
        <f t="shared" si="82"/>
        <v>5.7048611111776282E-5</v>
      </c>
      <c r="M1036" s="8">
        <v>2.27</v>
      </c>
      <c r="N1036" s="7">
        <f t="shared" si="84"/>
        <v>5</v>
      </c>
    </row>
    <row r="1037" spans="3:14" x14ac:dyDescent="0.3">
      <c r="C1037" t="s">
        <v>364</v>
      </c>
      <c r="D1037">
        <v>1035</v>
      </c>
      <c r="E1037" s="2">
        <f t="shared" si="80"/>
        <v>0.34064143518518503</v>
      </c>
      <c r="F1037">
        <v>0.98</v>
      </c>
      <c r="G1037" s="3">
        <f t="shared" si="81"/>
        <v>1.6333333333333332E-2</v>
      </c>
      <c r="J1037">
        <v>1035</v>
      </c>
      <c r="K1037" s="2">
        <f t="shared" si="83"/>
        <v>0.34077394675925976</v>
      </c>
      <c r="L1037" s="2">
        <f t="shared" si="82"/>
        <v>1.3251157407473402E-4</v>
      </c>
      <c r="M1037" s="8">
        <v>7.5</v>
      </c>
      <c r="N1037" s="7">
        <f t="shared" si="84"/>
        <v>11</v>
      </c>
    </row>
    <row r="1038" spans="3:14" x14ac:dyDescent="0.3">
      <c r="C1038" t="s">
        <v>365</v>
      </c>
      <c r="D1038">
        <v>1036</v>
      </c>
      <c r="E1038" s="2">
        <f t="shared" ref="E1038:E1101" si="85">E1037+F1038/86400</f>
        <v>0.34065312499999983</v>
      </c>
      <c r="F1038">
        <v>1.01</v>
      </c>
      <c r="G1038" s="3">
        <f t="shared" ref="G1038:G1101" si="86">F1038/60</f>
        <v>1.6833333333333332E-2</v>
      </c>
      <c r="J1038">
        <v>1036</v>
      </c>
      <c r="K1038" s="2">
        <f t="shared" si="83"/>
        <v>0.34079072916666719</v>
      </c>
      <c r="L1038" s="2">
        <f t="shared" si="82"/>
        <v>1.3760416666735997E-4</v>
      </c>
      <c r="M1038" s="8">
        <v>1.45</v>
      </c>
      <c r="N1038" s="7">
        <f t="shared" si="84"/>
        <v>12</v>
      </c>
    </row>
    <row r="1039" spans="3:14" x14ac:dyDescent="0.3">
      <c r="C1039" t="s">
        <v>366</v>
      </c>
      <c r="D1039">
        <v>1037</v>
      </c>
      <c r="E1039" s="2">
        <f t="shared" si="85"/>
        <v>0.34071018518518503</v>
      </c>
      <c r="F1039">
        <v>4.93</v>
      </c>
      <c r="G1039" s="3">
        <f t="shared" si="86"/>
        <v>8.2166666666666666E-2</v>
      </c>
      <c r="J1039">
        <v>1037</v>
      </c>
      <c r="K1039" s="2">
        <f t="shared" si="83"/>
        <v>0.34081596064814867</v>
      </c>
      <c r="L1039" s="2">
        <f t="shared" si="82"/>
        <v>1.0577546296364204E-4</v>
      </c>
      <c r="M1039" s="8">
        <v>2.1800000000000002</v>
      </c>
      <c r="N1039" s="7">
        <f t="shared" si="84"/>
        <v>9</v>
      </c>
    </row>
    <row r="1040" spans="3:14" x14ac:dyDescent="0.3">
      <c r="C1040" t="s">
        <v>367</v>
      </c>
      <c r="D1040">
        <v>1038</v>
      </c>
      <c r="E1040" s="2">
        <f t="shared" si="85"/>
        <v>0.34079814814814802</v>
      </c>
      <c r="F1040">
        <v>7.6</v>
      </c>
      <c r="G1040" s="3">
        <f t="shared" si="86"/>
        <v>0.12666666666666665</v>
      </c>
      <c r="J1040">
        <v>1038</v>
      </c>
      <c r="K1040" s="2">
        <f t="shared" si="83"/>
        <v>0.34088633101851906</v>
      </c>
      <c r="L1040" s="2">
        <f t="shared" si="82"/>
        <v>8.8182870371045219E-5</v>
      </c>
      <c r="M1040" s="8">
        <v>6.08</v>
      </c>
      <c r="N1040" s="7">
        <f t="shared" si="84"/>
        <v>8</v>
      </c>
    </row>
    <row r="1041" spans="3:16" x14ac:dyDescent="0.3">
      <c r="C1041" t="s">
        <v>368</v>
      </c>
      <c r="D1041">
        <v>1039</v>
      </c>
      <c r="E1041" s="2">
        <f t="shared" si="85"/>
        <v>0.34081203703703689</v>
      </c>
      <c r="F1041">
        <v>1.2</v>
      </c>
      <c r="G1041" s="3">
        <f t="shared" si="86"/>
        <v>0.02</v>
      </c>
      <c r="J1041">
        <v>1039</v>
      </c>
      <c r="K1041" s="2">
        <f t="shared" si="83"/>
        <v>0.34099396990740793</v>
      </c>
      <c r="L1041" s="2">
        <f t="shared" si="82"/>
        <v>1.8193287037104877E-4</v>
      </c>
      <c r="M1041" s="8">
        <v>9.3000000000000007</v>
      </c>
      <c r="N1041" s="7">
        <f t="shared" si="84"/>
        <v>16</v>
      </c>
    </row>
    <row r="1042" spans="3:16" x14ac:dyDescent="0.3">
      <c r="C1042" t="s">
        <v>369</v>
      </c>
      <c r="D1042">
        <v>1040</v>
      </c>
      <c r="E1042" s="2">
        <f t="shared" si="85"/>
        <v>0.34083784722222205</v>
      </c>
      <c r="F1042">
        <v>2.23</v>
      </c>
      <c r="G1042" s="3">
        <f t="shared" si="86"/>
        <v>3.7166666666666667E-2</v>
      </c>
      <c r="J1042" s="14">
        <v>1040</v>
      </c>
      <c r="K1042" s="15">
        <f t="shared" si="83"/>
        <v>0.34100959490740795</v>
      </c>
      <c r="L1042" s="15">
        <f t="shared" si="82"/>
        <v>1.7174768518590788E-4</v>
      </c>
      <c r="M1042" s="18">
        <v>1.35</v>
      </c>
      <c r="N1042" s="16">
        <f t="shared" si="84"/>
        <v>15</v>
      </c>
      <c r="O1042" s="14"/>
      <c r="P1042" s="14"/>
    </row>
    <row r="1043" spans="3:16" x14ac:dyDescent="0.3">
      <c r="C1043" t="s">
        <v>370</v>
      </c>
      <c r="D1043">
        <v>1041</v>
      </c>
      <c r="E1043" s="2">
        <f t="shared" si="85"/>
        <v>0.34091423611111094</v>
      </c>
      <c r="F1043">
        <v>6.6</v>
      </c>
      <c r="G1043" s="3">
        <f t="shared" si="86"/>
        <v>0.11</v>
      </c>
      <c r="J1043" s="6">
        <v>1041</v>
      </c>
      <c r="K1043" s="4">
        <f t="shared" si="83"/>
        <v>0.3425909606481487</v>
      </c>
      <c r="L1043" s="4">
        <f t="shared" si="82"/>
        <v>1.6767245370377659E-3</v>
      </c>
      <c r="M1043" s="6">
        <f>60*2+16.63</f>
        <v>136.63</v>
      </c>
      <c r="N1043" s="9">
        <f t="shared" si="84"/>
        <v>145</v>
      </c>
      <c r="O1043" s="6"/>
      <c r="P1043" s="6"/>
    </row>
    <row r="1044" spans="3:16" x14ac:dyDescent="0.3">
      <c r="C1044" t="s">
        <v>371</v>
      </c>
      <c r="D1044">
        <v>1042</v>
      </c>
      <c r="E1044" s="2">
        <f t="shared" si="85"/>
        <v>0.34101307870370351</v>
      </c>
      <c r="F1044">
        <v>8.5399999999999991</v>
      </c>
      <c r="G1044" s="3">
        <f t="shared" si="86"/>
        <v>0.14233333333333331</v>
      </c>
      <c r="J1044">
        <v>1042</v>
      </c>
      <c r="K1044" s="2">
        <f t="shared" si="83"/>
        <v>0.34261028935185239</v>
      </c>
      <c r="L1044" s="2">
        <f t="shared" si="82"/>
        <v>1.5972106481488835E-3</v>
      </c>
      <c r="M1044" s="8">
        <v>1.67</v>
      </c>
      <c r="N1044" s="7">
        <f t="shared" si="84"/>
        <v>138</v>
      </c>
    </row>
    <row r="1045" spans="3:16" x14ac:dyDescent="0.3">
      <c r="C1045" t="s">
        <v>372</v>
      </c>
      <c r="D1045">
        <v>1043</v>
      </c>
      <c r="E1045" s="2">
        <f t="shared" si="85"/>
        <v>0.34102812499999979</v>
      </c>
      <c r="F1045">
        <v>1.3</v>
      </c>
      <c r="G1045" s="3">
        <f t="shared" si="86"/>
        <v>2.1666666666666667E-2</v>
      </c>
      <c r="J1045">
        <v>1043</v>
      </c>
      <c r="K1045" s="2">
        <f t="shared" si="83"/>
        <v>0.34263065972222279</v>
      </c>
      <c r="L1045" s="2">
        <f t="shared" si="82"/>
        <v>1.6025347222229924E-3</v>
      </c>
      <c r="M1045" s="8">
        <v>1.76</v>
      </c>
      <c r="N1045" s="7">
        <f t="shared" si="84"/>
        <v>138</v>
      </c>
    </row>
    <row r="1046" spans="3:16" x14ac:dyDescent="0.3">
      <c r="C1046" t="s">
        <v>373</v>
      </c>
      <c r="D1046">
        <v>1044</v>
      </c>
      <c r="E1046" s="2">
        <f t="shared" si="85"/>
        <v>0.34134467592592571</v>
      </c>
      <c r="F1046">
        <v>27.35</v>
      </c>
      <c r="G1046" s="3">
        <f t="shared" si="86"/>
        <v>0.45583333333333337</v>
      </c>
      <c r="J1046">
        <v>1044</v>
      </c>
      <c r="K1046" s="2">
        <f t="shared" si="83"/>
        <v>0.34265334490740795</v>
      </c>
      <c r="L1046" s="2">
        <f t="shared" si="82"/>
        <v>1.3086689814822416E-3</v>
      </c>
      <c r="M1046" s="8">
        <v>1.96</v>
      </c>
      <c r="N1046" s="7">
        <f t="shared" si="84"/>
        <v>113</v>
      </c>
    </row>
    <row r="1047" spans="3:16" x14ac:dyDescent="0.3">
      <c r="C1047" t="s">
        <v>374</v>
      </c>
      <c r="D1047">
        <v>1045</v>
      </c>
      <c r="E1047" s="2">
        <f t="shared" si="85"/>
        <v>0.34145648148148128</v>
      </c>
      <c r="F1047">
        <v>9.66</v>
      </c>
      <c r="G1047" s="3">
        <f t="shared" si="86"/>
        <v>0.161</v>
      </c>
      <c r="J1047">
        <v>1045</v>
      </c>
      <c r="K1047" s="2">
        <f t="shared" si="83"/>
        <v>0.34268112268518575</v>
      </c>
      <c r="L1047" s="2">
        <f t="shared" si="82"/>
        <v>1.2246412037044685E-3</v>
      </c>
      <c r="M1047" s="8">
        <v>2.4</v>
      </c>
      <c r="N1047" s="7">
        <f t="shared" si="84"/>
        <v>106</v>
      </c>
    </row>
    <row r="1048" spans="3:16" x14ac:dyDescent="0.3">
      <c r="C1048" t="s">
        <v>375</v>
      </c>
      <c r="D1048">
        <v>1046</v>
      </c>
      <c r="E1048" s="2">
        <f t="shared" si="85"/>
        <v>0.34146724537037015</v>
      </c>
      <c r="F1048">
        <v>0.93</v>
      </c>
      <c r="G1048" s="3">
        <f t="shared" si="86"/>
        <v>1.5500000000000002E-2</v>
      </c>
      <c r="J1048">
        <v>1046</v>
      </c>
      <c r="K1048" s="2">
        <f t="shared" si="83"/>
        <v>0.34270484953703761</v>
      </c>
      <c r="L1048" s="2">
        <f t="shared" si="82"/>
        <v>1.2376041666674609E-3</v>
      </c>
      <c r="M1048" s="8">
        <v>2.0499999999999998</v>
      </c>
      <c r="N1048" s="7">
        <f t="shared" si="84"/>
        <v>107</v>
      </c>
    </row>
    <row r="1049" spans="3:16" x14ac:dyDescent="0.3">
      <c r="C1049" t="s">
        <v>376</v>
      </c>
      <c r="D1049">
        <v>1047</v>
      </c>
      <c r="E1049" s="2">
        <f t="shared" si="85"/>
        <v>0.34171226851851833</v>
      </c>
      <c r="F1049">
        <v>21.17</v>
      </c>
      <c r="G1049" s="3">
        <f t="shared" si="86"/>
        <v>0.35283333333333339</v>
      </c>
      <c r="J1049">
        <v>1047</v>
      </c>
      <c r="K1049" s="2">
        <f t="shared" si="83"/>
        <v>0.34273054398148206</v>
      </c>
      <c r="L1049" s="2">
        <f t="shared" si="82"/>
        <v>1.0182754629637358E-3</v>
      </c>
      <c r="M1049" s="8">
        <v>2.2200000000000002</v>
      </c>
      <c r="N1049" s="7">
        <f t="shared" si="84"/>
        <v>88</v>
      </c>
    </row>
    <row r="1050" spans="3:16" x14ac:dyDescent="0.3">
      <c r="C1050" t="s">
        <v>377</v>
      </c>
      <c r="D1050">
        <v>1048</v>
      </c>
      <c r="E1050" s="2">
        <f t="shared" si="85"/>
        <v>0.34183101851851833</v>
      </c>
      <c r="F1050">
        <v>10.26</v>
      </c>
      <c r="G1050" s="3">
        <f t="shared" si="86"/>
        <v>0.17099999999999999</v>
      </c>
      <c r="J1050">
        <v>1048</v>
      </c>
      <c r="K1050" s="2">
        <f t="shared" si="83"/>
        <v>0.34275519675925986</v>
      </c>
      <c r="L1050" s="2">
        <f t="shared" si="82"/>
        <v>9.2417824074153554E-4</v>
      </c>
      <c r="M1050" s="8">
        <v>2.13</v>
      </c>
      <c r="N1050" s="7">
        <f t="shared" si="84"/>
        <v>80</v>
      </c>
    </row>
    <row r="1051" spans="3:16" x14ac:dyDescent="0.3">
      <c r="C1051" t="s">
        <v>378</v>
      </c>
      <c r="D1051">
        <v>1049</v>
      </c>
      <c r="E1051" s="2">
        <f t="shared" si="85"/>
        <v>0.34185416666666646</v>
      </c>
      <c r="F1051">
        <v>2</v>
      </c>
      <c r="G1051" s="3">
        <f t="shared" si="86"/>
        <v>3.3333333333333333E-2</v>
      </c>
      <c r="J1051">
        <v>1049</v>
      </c>
      <c r="K1051" s="2">
        <f t="shared" si="83"/>
        <v>0.34278413194444507</v>
      </c>
      <c r="L1051" s="2">
        <f t="shared" si="82"/>
        <v>9.2996527777861049E-4</v>
      </c>
      <c r="M1051" s="8">
        <v>2.5</v>
      </c>
      <c r="N1051" s="7">
        <f t="shared" si="84"/>
        <v>80</v>
      </c>
    </row>
    <row r="1052" spans="3:16" x14ac:dyDescent="0.3">
      <c r="C1052" t="s">
        <v>379</v>
      </c>
      <c r="D1052">
        <v>1050</v>
      </c>
      <c r="E1052" s="2">
        <f t="shared" si="85"/>
        <v>0.34196377314814796</v>
      </c>
      <c r="F1052">
        <v>9.4700000000000006</v>
      </c>
      <c r="G1052" s="3">
        <f t="shared" si="86"/>
        <v>0.15783333333333335</v>
      </c>
      <c r="J1052">
        <v>1050</v>
      </c>
      <c r="K1052" s="2">
        <f t="shared" si="83"/>
        <v>0.34281052083333396</v>
      </c>
      <c r="L1052" s="2">
        <f t="shared" si="82"/>
        <v>8.4674768518600008E-4</v>
      </c>
      <c r="M1052" s="8">
        <v>2.2799999999999998</v>
      </c>
      <c r="N1052" s="7">
        <f t="shared" si="84"/>
        <v>73</v>
      </c>
    </row>
    <row r="1053" spans="3:16" x14ac:dyDescent="0.3">
      <c r="C1053" t="s">
        <v>380</v>
      </c>
      <c r="D1053">
        <v>1051</v>
      </c>
      <c r="E1053" s="2">
        <f t="shared" si="85"/>
        <v>0.34197418981481464</v>
      </c>
      <c r="F1053">
        <v>0.9</v>
      </c>
      <c r="G1053" s="3">
        <f t="shared" si="86"/>
        <v>1.5000000000000001E-2</v>
      </c>
      <c r="J1053">
        <v>1051</v>
      </c>
      <c r="K1053" s="2">
        <f t="shared" si="83"/>
        <v>0.34283031250000062</v>
      </c>
      <c r="L1053" s="2">
        <f t="shared" si="82"/>
        <v>8.5612268518597823E-4</v>
      </c>
      <c r="M1053" s="8">
        <v>1.71</v>
      </c>
      <c r="N1053" s="7">
        <f t="shared" si="84"/>
        <v>74</v>
      </c>
    </row>
    <row r="1054" spans="3:16" x14ac:dyDescent="0.3">
      <c r="C1054" t="s">
        <v>381</v>
      </c>
      <c r="D1054">
        <v>1052</v>
      </c>
      <c r="E1054" s="2">
        <f t="shared" si="85"/>
        <v>0.34264120370370355</v>
      </c>
      <c r="F1054">
        <v>57.63</v>
      </c>
      <c r="G1054" s="3">
        <f t="shared" si="86"/>
        <v>0.96050000000000002</v>
      </c>
      <c r="J1054">
        <v>1052</v>
      </c>
      <c r="K1054" s="2">
        <f t="shared" si="83"/>
        <v>0.34286052083333396</v>
      </c>
      <c r="L1054" s="2">
        <f t="shared" si="82"/>
        <v>2.1931712963041416E-4</v>
      </c>
      <c r="M1054" s="8">
        <v>2.61</v>
      </c>
      <c r="N1054" s="7">
        <f t="shared" si="84"/>
        <v>19</v>
      </c>
    </row>
    <row r="1055" spans="3:16" x14ac:dyDescent="0.3">
      <c r="C1055" t="s">
        <v>382</v>
      </c>
      <c r="D1055">
        <v>1053</v>
      </c>
      <c r="E1055" s="2">
        <f t="shared" si="85"/>
        <v>0.34275162037037021</v>
      </c>
      <c r="F1055">
        <v>9.5399999999999991</v>
      </c>
      <c r="G1055" s="3">
        <f t="shared" si="86"/>
        <v>0.15899999999999997</v>
      </c>
      <c r="J1055">
        <v>1053</v>
      </c>
      <c r="K1055" s="2">
        <f t="shared" si="83"/>
        <v>0.34289188657407471</v>
      </c>
      <c r="L1055" s="2">
        <f t="shared" si="82"/>
        <v>1.4026620370449772E-4</v>
      </c>
      <c r="M1055" s="8">
        <v>2.71</v>
      </c>
      <c r="N1055" s="7">
        <f t="shared" si="84"/>
        <v>12</v>
      </c>
    </row>
    <row r="1056" spans="3:16" x14ac:dyDescent="0.3">
      <c r="C1056" t="s">
        <v>383</v>
      </c>
      <c r="D1056">
        <v>1054</v>
      </c>
      <c r="E1056" s="2">
        <f t="shared" si="85"/>
        <v>0.34287361111111098</v>
      </c>
      <c r="F1056">
        <v>10.54</v>
      </c>
      <c r="G1056" s="3">
        <f t="shared" si="86"/>
        <v>0.17566666666666667</v>
      </c>
      <c r="J1056">
        <v>1054</v>
      </c>
      <c r="K1056" s="2">
        <f t="shared" si="83"/>
        <v>0.3430985995370377</v>
      </c>
      <c r="L1056" s="2">
        <f t="shared" si="82"/>
        <v>2.2498842592671986E-4</v>
      </c>
      <c r="M1056" s="8">
        <v>17.86</v>
      </c>
      <c r="N1056" s="7">
        <f t="shared" si="84"/>
        <v>19</v>
      </c>
    </row>
    <row r="1057" spans="3:14" x14ac:dyDescent="0.3">
      <c r="C1057" t="s">
        <v>384</v>
      </c>
      <c r="D1057">
        <v>1055</v>
      </c>
      <c r="E1057" s="2">
        <f t="shared" si="85"/>
        <v>0.34290717592592579</v>
      </c>
      <c r="F1057">
        <v>2.9</v>
      </c>
      <c r="G1057" s="3">
        <f t="shared" si="86"/>
        <v>4.8333333333333332E-2</v>
      </c>
      <c r="J1057">
        <v>1055</v>
      </c>
      <c r="K1057" s="2">
        <f t="shared" si="83"/>
        <v>0.34310612268518587</v>
      </c>
      <c r="L1057" s="2">
        <f t="shared" si="82"/>
        <v>1.9894675926007688E-4</v>
      </c>
      <c r="M1057" s="8">
        <v>0.65</v>
      </c>
      <c r="N1057" s="7">
        <f t="shared" si="84"/>
        <v>17</v>
      </c>
    </row>
    <row r="1058" spans="3:14" x14ac:dyDescent="0.3">
      <c r="C1058" t="s">
        <v>385</v>
      </c>
      <c r="D1058">
        <v>1056</v>
      </c>
      <c r="E1058" s="2">
        <f t="shared" si="85"/>
        <v>0.3430655092592591</v>
      </c>
      <c r="F1058">
        <v>13.68</v>
      </c>
      <c r="G1058" s="3">
        <f t="shared" si="86"/>
        <v>0.22800000000000001</v>
      </c>
      <c r="J1058">
        <v>1056</v>
      </c>
      <c r="K1058" s="2">
        <f t="shared" si="83"/>
        <v>0.34313401620370437</v>
      </c>
      <c r="L1058" s="2">
        <f t="shared" si="82"/>
        <v>6.8506944445267948E-5</v>
      </c>
      <c r="M1058" s="8">
        <v>2.41</v>
      </c>
      <c r="N1058" s="7">
        <f t="shared" si="84"/>
        <v>6</v>
      </c>
    </row>
    <row r="1059" spans="3:14" x14ac:dyDescent="0.3">
      <c r="C1059" t="s">
        <v>386</v>
      </c>
      <c r="D1059">
        <v>1057</v>
      </c>
      <c r="E1059" s="2">
        <f t="shared" si="85"/>
        <v>0.34308460648148131</v>
      </c>
      <c r="F1059">
        <v>1.65</v>
      </c>
      <c r="G1059" s="3">
        <f t="shared" si="86"/>
        <v>2.75E-2</v>
      </c>
      <c r="J1059">
        <v>1057</v>
      </c>
      <c r="K1059" s="2">
        <f t="shared" si="83"/>
        <v>0.34317001157407473</v>
      </c>
      <c r="L1059" s="2">
        <f t="shared" si="82"/>
        <v>8.5405092593415777E-5</v>
      </c>
      <c r="M1059" s="8">
        <v>3.11</v>
      </c>
      <c r="N1059" s="7">
        <f t="shared" si="84"/>
        <v>7</v>
      </c>
    </row>
    <row r="1060" spans="3:14" x14ac:dyDescent="0.3">
      <c r="C1060" t="s">
        <v>387</v>
      </c>
      <c r="D1060">
        <v>1058</v>
      </c>
      <c r="E1060" s="2">
        <f t="shared" si="85"/>
        <v>0.34310601851851835</v>
      </c>
      <c r="F1060">
        <v>1.85</v>
      </c>
      <c r="G1060" s="3">
        <f t="shared" si="86"/>
        <v>3.0833333333333334E-2</v>
      </c>
      <c r="J1060">
        <v>1058</v>
      </c>
      <c r="K1060" s="2">
        <f t="shared" si="83"/>
        <v>0.34322626157407471</v>
      </c>
      <c r="L1060" s="2">
        <f t="shared" si="82"/>
        <v>1.2024305555635717E-4</v>
      </c>
      <c r="M1060" s="8">
        <v>4.8600000000000003</v>
      </c>
      <c r="N1060" s="7">
        <f t="shared" si="84"/>
        <v>10</v>
      </c>
    </row>
    <row r="1061" spans="3:14" x14ac:dyDescent="0.3">
      <c r="C1061" t="s">
        <v>388</v>
      </c>
      <c r="D1061">
        <v>1059</v>
      </c>
      <c r="E1061" s="2">
        <f t="shared" si="85"/>
        <v>0.34312928240740725</v>
      </c>
      <c r="F1061">
        <v>2.0099999999999998</v>
      </c>
      <c r="G1061" s="3">
        <f t="shared" si="86"/>
        <v>3.3499999999999995E-2</v>
      </c>
      <c r="J1061">
        <v>1059</v>
      </c>
      <c r="K1061" s="2">
        <f t="shared" si="83"/>
        <v>0.34324593750000065</v>
      </c>
      <c r="L1061" s="2">
        <f t="shared" si="82"/>
        <v>1.1665509259339846E-4</v>
      </c>
      <c r="M1061" s="8">
        <v>1.7</v>
      </c>
      <c r="N1061" s="7">
        <f t="shared" si="84"/>
        <v>10</v>
      </c>
    </row>
    <row r="1062" spans="3:14" x14ac:dyDescent="0.3">
      <c r="C1062" t="s">
        <v>389</v>
      </c>
      <c r="D1062">
        <v>1060</v>
      </c>
      <c r="E1062" s="2">
        <f t="shared" si="85"/>
        <v>0.34315960648148131</v>
      </c>
      <c r="F1062">
        <v>2.62</v>
      </c>
      <c r="G1062" s="3">
        <f t="shared" si="86"/>
        <v>4.3666666666666666E-2</v>
      </c>
      <c r="J1062">
        <v>1060</v>
      </c>
      <c r="K1062" s="2">
        <f t="shared" si="83"/>
        <v>0.34347024305555623</v>
      </c>
      <c r="L1062" s="2">
        <f t="shared" si="82"/>
        <v>3.1063657407492951E-4</v>
      </c>
      <c r="M1062" s="8">
        <v>19.38</v>
      </c>
      <c r="N1062" s="7">
        <f t="shared" si="84"/>
        <v>27</v>
      </c>
    </row>
    <row r="1063" spans="3:14" x14ac:dyDescent="0.3">
      <c r="C1063" t="s">
        <v>390</v>
      </c>
      <c r="D1063">
        <v>1061</v>
      </c>
      <c r="E1063" s="2">
        <f t="shared" si="85"/>
        <v>0.34318171296296279</v>
      </c>
      <c r="F1063">
        <v>1.91</v>
      </c>
      <c r="G1063" s="3">
        <f t="shared" si="86"/>
        <v>3.1833333333333332E-2</v>
      </c>
      <c r="J1063">
        <v>1061</v>
      </c>
      <c r="K1063" s="2">
        <f t="shared" si="83"/>
        <v>0.34350322916666737</v>
      </c>
      <c r="L1063" s="2">
        <f t="shared" si="82"/>
        <v>3.215162037045749E-4</v>
      </c>
      <c r="M1063" s="8">
        <v>2.85</v>
      </c>
      <c r="N1063" s="7">
        <f t="shared" si="84"/>
        <v>28</v>
      </c>
    </row>
    <row r="1064" spans="3:14" x14ac:dyDescent="0.3">
      <c r="C1064" t="s">
        <v>391</v>
      </c>
      <c r="D1064">
        <v>1062</v>
      </c>
      <c r="E1064" s="2">
        <f t="shared" si="85"/>
        <v>0.3432592592592591</v>
      </c>
      <c r="F1064">
        <v>6.7</v>
      </c>
      <c r="G1064" s="3">
        <f t="shared" si="86"/>
        <v>0.11166666666666666</v>
      </c>
      <c r="J1064">
        <v>1062</v>
      </c>
      <c r="K1064" s="2">
        <f t="shared" si="83"/>
        <v>0.34352464120370441</v>
      </c>
      <c r="L1064" s="2">
        <f t="shared" si="82"/>
        <v>2.6538194444530872E-4</v>
      </c>
      <c r="M1064" s="8">
        <v>1.85</v>
      </c>
      <c r="N1064" s="7">
        <f t="shared" si="84"/>
        <v>23</v>
      </c>
    </row>
    <row r="1065" spans="3:14" x14ac:dyDescent="0.3">
      <c r="C1065" t="s">
        <v>392</v>
      </c>
      <c r="D1065">
        <v>1063</v>
      </c>
      <c r="E1065" s="2">
        <f t="shared" si="85"/>
        <v>0.34327175925925912</v>
      </c>
      <c r="F1065">
        <v>1.08</v>
      </c>
      <c r="G1065" s="3">
        <f t="shared" si="86"/>
        <v>1.8000000000000002E-2</v>
      </c>
      <c r="J1065">
        <v>1063</v>
      </c>
      <c r="K1065" s="2">
        <f t="shared" si="83"/>
        <v>0.3435439699074081</v>
      </c>
      <c r="L1065" s="2">
        <f t="shared" si="82"/>
        <v>2.7221064814897389E-4</v>
      </c>
      <c r="M1065" s="8">
        <v>1.67</v>
      </c>
      <c r="N1065" s="7">
        <f t="shared" si="84"/>
        <v>24</v>
      </c>
    </row>
    <row r="1066" spans="3:14" x14ac:dyDescent="0.3">
      <c r="C1066" t="s">
        <v>393</v>
      </c>
      <c r="D1066">
        <v>1064</v>
      </c>
      <c r="E1066" s="2">
        <f t="shared" si="85"/>
        <v>0.34350034722222211</v>
      </c>
      <c r="F1066">
        <v>19.75</v>
      </c>
      <c r="G1066" s="3">
        <f t="shared" si="86"/>
        <v>0.32916666666666666</v>
      </c>
      <c r="J1066">
        <v>1064</v>
      </c>
      <c r="K1066" s="2">
        <f t="shared" si="83"/>
        <v>0.34359697916666737</v>
      </c>
      <c r="L1066" s="2">
        <f t="shared" si="82"/>
        <v>9.6631944445257911E-5</v>
      </c>
      <c r="M1066" s="8">
        <v>4.58</v>
      </c>
      <c r="N1066" s="7">
        <f t="shared" si="84"/>
        <v>8</v>
      </c>
    </row>
    <row r="1067" spans="3:14" x14ac:dyDescent="0.3">
      <c r="C1067" t="s">
        <v>394</v>
      </c>
      <c r="D1067">
        <v>1065</v>
      </c>
      <c r="E1067" s="2">
        <f t="shared" si="85"/>
        <v>0.34353194444444435</v>
      </c>
      <c r="F1067">
        <v>2.73</v>
      </c>
      <c r="G1067" s="3">
        <f t="shared" si="86"/>
        <v>4.5499999999999999E-2</v>
      </c>
      <c r="J1067">
        <v>1065</v>
      </c>
      <c r="K1067" s="2">
        <f t="shared" si="83"/>
        <v>0.34362105324074144</v>
      </c>
      <c r="L1067" s="2">
        <f t="shared" si="82"/>
        <v>8.9108796297088233E-5</v>
      </c>
      <c r="M1067" s="8">
        <v>2.08</v>
      </c>
      <c r="N1067" s="7">
        <f t="shared" si="84"/>
        <v>8</v>
      </c>
    </row>
    <row r="1068" spans="3:14" x14ac:dyDescent="0.3">
      <c r="C1068" t="s">
        <v>395</v>
      </c>
      <c r="D1068">
        <v>1066</v>
      </c>
      <c r="E1068" s="2">
        <f t="shared" si="85"/>
        <v>0.34356087962962956</v>
      </c>
      <c r="F1068">
        <v>2.5</v>
      </c>
      <c r="G1068" s="3">
        <f t="shared" si="86"/>
        <v>4.1666666666666664E-2</v>
      </c>
      <c r="J1068">
        <v>1066</v>
      </c>
      <c r="K1068" s="2">
        <f t="shared" si="83"/>
        <v>0.34363818287037107</v>
      </c>
      <c r="L1068" s="2">
        <f t="shared" si="82"/>
        <v>7.7303240741510848E-5</v>
      </c>
      <c r="M1068" s="8">
        <v>1.48</v>
      </c>
      <c r="N1068" s="7">
        <f t="shared" si="84"/>
        <v>7</v>
      </c>
    </row>
    <row r="1069" spans="3:14" x14ac:dyDescent="0.3">
      <c r="C1069" t="s">
        <v>396</v>
      </c>
      <c r="D1069">
        <v>1067</v>
      </c>
      <c r="E1069" s="2">
        <f t="shared" si="85"/>
        <v>0.34356736111111102</v>
      </c>
      <c r="F1069">
        <v>0.56000000000000005</v>
      </c>
      <c r="G1069" s="3">
        <f t="shared" si="86"/>
        <v>9.3333333333333341E-3</v>
      </c>
      <c r="J1069">
        <v>1067</v>
      </c>
      <c r="K1069" s="2">
        <f t="shared" si="83"/>
        <v>0.34366202546296365</v>
      </c>
      <c r="L1069" s="2">
        <f t="shared" si="82"/>
        <v>9.4664351852624673E-5</v>
      </c>
      <c r="M1069" s="8">
        <v>2.06</v>
      </c>
      <c r="N1069" s="7">
        <f t="shared" si="84"/>
        <v>8</v>
      </c>
    </row>
    <row r="1070" spans="3:14" x14ac:dyDescent="0.3">
      <c r="C1070" t="s">
        <v>397</v>
      </c>
      <c r="D1070">
        <v>1068</v>
      </c>
      <c r="E1070" s="2">
        <f t="shared" si="85"/>
        <v>0.34363159722222214</v>
      </c>
      <c r="F1070">
        <v>5.55</v>
      </c>
      <c r="G1070" s="3">
        <f t="shared" si="86"/>
        <v>9.2499999999999999E-2</v>
      </c>
      <c r="J1070">
        <v>1068</v>
      </c>
      <c r="K1070" s="2">
        <f t="shared" si="83"/>
        <v>0.34373366898148217</v>
      </c>
      <c r="L1070" s="2">
        <f t="shared" si="82"/>
        <v>1.020717592600251E-4</v>
      </c>
      <c r="M1070" s="8">
        <v>6.19</v>
      </c>
      <c r="N1070" s="7">
        <f t="shared" si="84"/>
        <v>9</v>
      </c>
    </row>
    <row r="1071" spans="3:14" x14ac:dyDescent="0.3">
      <c r="C1071" t="s">
        <v>398</v>
      </c>
      <c r="D1071">
        <v>1069</v>
      </c>
      <c r="E1071" s="2">
        <f t="shared" si="85"/>
        <v>0.34364930555555545</v>
      </c>
      <c r="F1071">
        <v>1.53</v>
      </c>
      <c r="G1071" s="3">
        <f t="shared" si="86"/>
        <v>2.5500000000000002E-2</v>
      </c>
      <c r="J1071">
        <v>1069</v>
      </c>
      <c r="K1071" s="2">
        <f t="shared" si="83"/>
        <v>0.34375311342592663</v>
      </c>
      <c r="L1071" s="2">
        <f t="shared" si="82"/>
        <v>1.0380787037117534E-4</v>
      </c>
      <c r="M1071" s="8">
        <v>1.68</v>
      </c>
      <c r="N1071" s="7">
        <f t="shared" si="84"/>
        <v>9</v>
      </c>
    </row>
    <row r="1072" spans="3:14" x14ac:dyDescent="0.3">
      <c r="C1072" t="s">
        <v>399</v>
      </c>
      <c r="D1072">
        <v>1070</v>
      </c>
      <c r="E1072" s="2">
        <f t="shared" si="85"/>
        <v>0.34365567129629621</v>
      </c>
      <c r="F1072">
        <v>0.55000000000000004</v>
      </c>
      <c r="G1072" s="3">
        <f t="shared" si="86"/>
        <v>9.1666666666666667E-3</v>
      </c>
      <c r="J1072">
        <v>1070</v>
      </c>
      <c r="K1072" s="2">
        <f t="shared" si="83"/>
        <v>0.34378332175925996</v>
      </c>
      <c r="L1072" s="2">
        <f t="shared" si="82"/>
        <v>1.2765046296375759E-4</v>
      </c>
      <c r="M1072" s="8">
        <v>2.61</v>
      </c>
      <c r="N1072" s="7">
        <f t="shared" si="84"/>
        <v>11</v>
      </c>
    </row>
    <row r="1073" spans="3:16" x14ac:dyDescent="0.3">
      <c r="C1073" t="s">
        <v>400</v>
      </c>
      <c r="D1073">
        <v>1071</v>
      </c>
      <c r="E1073" s="2">
        <f t="shared" si="85"/>
        <v>0.34368460648148141</v>
      </c>
      <c r="F1073">
        <v>2.5</v>
      </c>
      <c r="G1073" s="3">
        <f t="shared" si="86"/>
        <v>4.1666666666666664E-2</v>
      </c>
      <c r="J1073" s="14">
        <v>1071</v>
      </c>
      <c r="K1073" s="15">
        <f t="shared" si="83"/>
        <v>0.34380114583333404</v>
      </c>
      <c r="L1073" s="15">
        <f t="shared" si="82"/>
        <v>1.165393518526292E-4</v>
      </c>
      <c r="M1073" s="18">
        <v>1.54</v>
      </c>
      <c r="N1073" s="16">
        <f t="shared" si="84"/>
        <v>10</v>
      </c>
      <c r="O1073" s="14"/>
      <c r="P1073" s="14"/>
    </row>
    <row r="1074" spans="3:16" x14ac:dyDescent="0.3">
      <c r="C1074" t="s">
        <v>401</v>
      </c>
      <c r="D1074">
        <v>1072</v>
      </c>
      <c r="E1074" s="2">
        <f t="shared" si="85"/>
        <v>0.3437641203703703</v>
      </c>
      <c r="F1074">
        <v>6.87</v>
      </c>
      <c r="G1074" s="3">
        <f t="shared" si="86"/>
        <v>0.1145</v>
      </c>
      <c r="J1074" s="6">
        <v>1072</v>
      </c>
      <c r="K1074" s="4">
        <f t="shared" si="83"/>
        <v>0.34646677083333405</v>
      </c>
      <c r="L1074" s="4">
        <f t="shared" si="82"/>
        <v>2.7026504629637516E-3</v>
      </c>
      <c r="M1074" s="6">
        <f>3*60+50.31</f>
        <v>230.31</v>
      </c>
      <c r="N1074" s="9">
        <f t="shared" si="84"/>
        <v>234</v>
      </c>
      <c r="O1074" s="6"/>
      <c r="P1074" s="6"/>
    </row>
    <row r="1075" spans="3:16" x14ac:dyDescent="0.3">
      <c r="C1075" t="s">
        <v>402</v>
      </c>
      <c r="D1075">
        <v>1073</v>
      </c>
      <c r="E1075" s="2">
        <f t="shared" si="85"/>
        <v>0.34378182870370361</v>
      </c>
      <c r="F1075">
        <v>1.53</v>
      </c>
      <c r="G1075" s="3">
        <f t="shared" si="86"/>
        <v>2.5500000000000002E-2</v>
      </c>
      <c r="J1075">
        <v>1073</v>
      </c>
      <c r="K1075" s="2">
        <f t="shared" si="83"/>
        <v>0.34648019675925995</v>
      </c>
      <c r="L1075" s="2">
        <f t="shared" si="82"/>
        <v>2.6983680555563438E-3</v>
      </c>
      <c r="M1075" s="8">
        <v>1.1599999999999999</v>
      </c>
      <c r="N1075" s="7">
        <f t="shared" si="84"/>
        <v>233</v>
      </c>
    </row>
    <row r="1076" spans="3:16" x14ac:dyDescent="0.3">
      <c r="C1076" t="s">
        <v>403</v>
      </c>
      <c r="D1076">
        <v>1074</v>
      </c>
      <c r="E1076" s="2">
        <f t="shared" si="85"/>
        <v>0.34381516203703694</v>
      </c>
      <c r="F1076">
        <v>2.88</v>
      </c>
      <c r="G1076" s="3">
        <f t="shared" si="86"/>
        <v>4.8000000000000001E-2</v>
      </c>
      <c r="J1076">
        <v>1074</v>
      </c>
      <c r="K1076" s="2">
        <f t="shared" si="83"/>
        <v>0.34649987268518589</v>
      </c>
      <c r="L1076" s="2">
        <f t="shared" si="82"/>
        <v>2.684710648148958E-3</v>
      </c>
      <c r="M1076" s="8">
        <v>1.7</v>
      </c>
      <c r="N1076" s="7">
        <f t="shared" si="84"/>
        <v>232</v>
      </c>
    </row>
    <row r="1077" spans="3:16" x14ac:dyDescent="0.3">
      <c r="C1077" t="s">
        <v>404</v>
      </c>
      <c r="D1077">
        <v>1075</v>
      </c>
      <c r="E1077" s="2">
        <f t="shared" si="85"/>
        <v>0.34382916666666657</v>
      </c>
      <c r="F1077">
        <v>1.21</v>
      </c>
      <c r="G1077" s="3">
        <f t="shared" si="86"/>
        <v>2.0166666666666666E-2</v>
      </c>
      <c r="J1077">
        <v>1075</v>
      </c>
      <c r="K1077" s="2">
        <f t="shared" si="83"/>
        <v>0.34654211805555629</v>
      </c>
      <c r="L1077" s="2">
        <f t="shared" si="82"/>
        <v>2.7129513888897172E-3</v>
      </c>
      <c r="M1077" s="8">
        <v>3.65</v>
      </c>
      <c r="N1077" s="7">
        <f t="shared" si="84"/>
        <v>234</v>
      </c>
    </row>
    <row r="1078" spans="3:16" x14ac:dyDescent="0.3">
      <c r="C1078" t="s">
        <v>405</v>
      </c>
      <c r="D1078">
        <v>1076</v>
      </c>
      <c r="E1078" s="2">
        <f t="shared" si="85"/>
        <v>0.34444930555555547</v>
      </c>
      <c r="F1078">
        <v>53.58</v>
      </c>
      <c r="G1078" s="3">
        <f t="shared" si="86"/>
        <v>0.89300000000000002</v>
      </c>
      <c r="J1078">
        <v>1076</v>
      </c>
      <c r="K1078" s="2">
        <f t="shared" si="83"/>
        <v>0.34656596064814887</v>
      </c>
      <c r="L1078" s="2">
        <f t="shared" si="82"/>
        <v>2.1166550925934002E-3</v>
      </c>
      <c r="M1078" s="8">
        <v>2.06</v>
      </c>
      <c r="N1078" s="7">
        <f t="shared" si="84"/>
        <v>183</v>
      </c>
    </row>
    <row r="1079" spans="3:16" x14ac:dyDescent="0.3">
      <c r="C1079" t="s">
        <v>406</v>
      </c>
      <c r="D1079">
        <v>1077</v>
      </c>
      <c r="E1079" s="2">
        <f t="shared" si="85"/>
        <v>0.34446122685185177</v>
      </c>
      <c r="F1079">
        <v>1.03</v>
      </c>
      <c r="G1079" s="3">
        <f t="shared" si="86"/>
        <v>1.7166666666666667E-2</v>
      </c>
      <c r="J1079">
        <v>1077</v>
      </c>
      <c r="K1079" s="2">
        <f t="shared" si="83"/>
        <v>0.34661167824074146</v>
      </c>
      <c r="L1079" s="2">
        <f t="shared" si="82"/>
        <v>2.1504513888896959E-3</v>
      </c>
      <c r="M1079" s="8">
        <v>3.95</v>
      </c>
      <c r="N1079" s="7">
        <f t="shared" si="84"/>
        <v>186</v>
      </c>
    </row>
    <row r="1080" spans="3:16" x14ac:dyDescent="0.3">
      <c r="C1080" t="s">
        <v>407</v>
      </c>
      <c r="D1080">
        <v>1078</v>
      </c>
      <c r="E1080" s="2">
        <f t="shared" si="85"/>
        <v>0.34450925925925918</v>
      </c>
      <c r="F1080">
        <v>4.1500000000000004</v>
      </c>
      <c r="G1080" s="3">
        <f t="shared" si="86"/>
        <v>6.9166666666666668E-2</v>
      </c>
      <c r="J1080">
        <v>1078</v>
      </c>
      <c r="K1080" s="2">
        <f t="shared" si="83"/>
        <v>0.34663042824074147</v>
      </c>
      <c r="L1080" s="2">
        <f t="shared" si="82"/>
        <v>2.1211689814822909E-3</v>
      </c>
      <c r="M1080" s="8">
        <v>1.62</v>
      </c>
      <c r="N1080" s="7">
        <f t="shared" si="84"/>
        <v>183</v>
      </c>
    </row>
    <row r="1081" spans="3:16" x14ac:dyDescent="0.3">
      <c r="C1081" t="s">
        <v>408</v>
      </c>
      <c r="D1081">
        <v>1079</v>
      </c>
      <c r="E1081" s="2">
        <f t="shared" si="85"/>
        <v>0.34459918981481474</v>
      </c>
      <c r="F1081">
        <v>7.77</v>
      </c>
      <c r="G1081" s="3">
        <f t="shared" si="86"/>
        <v>0.1295</v>
      </c>
      <c r="J1081">
        <v>1079</v>
      </c>
      <c r="K1081" s="2">
        <f t="shared" si="83"/>
        <v>0.34665218750000071</v>
      </c>
      <c r="L1081" s="2">
        <f t="shared" si="82"/>
        <v>2.0529976851859644E-3</v>
      </c>
      <c r="M1081" s="8">
        <v>1.88</v>
      </c>
      <c r="N1081" s="7">
        <f t="shared" si="84"/>
        <v>177</v>
      </c>
    </row>
    <row r="1082" spans="3:16" x14ac:dyDescent="0.3">
      <c r="C1082" t="s">
        <v>409</v>
      </c>
      <c r="D1082">
        <v>1080</v>
      </c>
      <c r="E1082" s="2">
        <f t="shared" si="85"/>
        <v>0.34509953703703694</v>
      </c>
      <c r="F1082">
        <v>43.23</v>
      </c>
      <c r="G1082" s="3">
        <f t="shared" si="86"/>
        <v>0.72049999999999992</v>
      </c>
      <c r="J1082">
        <v>1080</v>
      </c>
      <c r="K1082" s="2">
        <f t="shared" si="83"/>
        <v>0.34667660879629703</v>
      </c>
      <c r="L1082" s="2">
        <f t="shared" si="82"/>
        <v>1.5770717592600847E-3</v>
      </c>
      <c r="M1082" s="8">
        <v>2.11</v>
      </c>
      <c r="N1082" s="7">
        <f t="shared" si="84"/>
        <v>136</v>
      </c>
    </row>
    <row r="1083" spans="3:16" x14ac:dyDescent="0.3">
      <c r="C1083" t="s">
        <v>410</v>
      </c>
      <c r="D1083">
        <v>1081</v>
      </c>
      <c r="E1083" s="2">
        <f t="shared" si="85"/>
        <v>0.34542881944444437</v>
      </c>
      <c r="F1083">
        <v>28.45</v>
      </c>
      <c r="G1083" s="3">
        <f t="shared" si="86"/>
        <v>0.47416666666666668</v>
      </c>
      <c r="J1083">
        <v>1081</v>
      </c>
      <c r="K1083" s="2">
        <f t="shared" si="83"/>
        <v>0.34670832175925997</v>
      </c>
      <c r="L1083" s="2">
        <f t="shared" si="82"/>
        <v>1.2795023148156059E-3</v>
      </c>
      <c r="M1083" s="8">
        <v>2.74</v>
      </c>
      <c r="N1083" s="7">
        <f t="shared" si="84"/>
        <v>111</v>
      </c>
    </row>
    <row r="1084" spans="3:16" x14ac:dyDescent="0.3">
      <c r="C1084" t="s">
        <v>411</v>
      </c>
      <c r="D1084">
        <v>1082</v>
      </c>
      <c r="E1084" s="2">
        <f t="shared" si="85"/>
        <v>0.34578263888888883</v>
      </c>
      <c r="F1084">
        <v>30.57</v>
      </c>
      <c r="G1084" s="3">
        <f t="shared" si="86"/>
        <v>0.50949999999999995</v>
      </c>
      <c r="J1084">
        <v>1082</v>
      </c>
      <c r="K1084" s="2">
        <f t="shared" si="83"/>
        <v>0.34673586805555628</v>
      </c>
      <c r="L1084" s="2">
        <f t="shared" si="82"/>
        <v>9.5322916666745749E-4</v>
      </c>
      <c r="M1084" s="8">
        <v>2.38</v>
      </c>
      <c r="N1084" s="7">
        <f t="shared" si="84"/>
        <v>82</v>
      </c>
    </row>
    <row r="1085" spans="3:16" x14ac:dyDescent="0.3">
      <c r="C1085" t="s">
        <v>412</v>
      </c>
      <c r="D1085">
        <v>1083</v>
      </c>
      <c r="E1085" s="2">
        <f t="shared" si="85"/>
        <v>0.34607291666666662</v>
      </c>
      <c r="F1085">
        <v>25.08</v>
      </c>
      <c r="G1085" s="3">
        <f t="shared" si="86"/>
        <v>0.41799999999999998</v>
      </c>
      <c r="J1085">
        <v>1083</v>
      </c>
      <c r="K1085" s="2">
        <f t="shared" si="83"/>
        <v>0.34676410879629704</v>
      </c>
      <c r="L1085" s="2">
        <f t="shared" si="82"/>
        <v>6.9119212963042465E-4</v>
      </c>
      <c r="M1085" s="8">
        <v>2.44</v>
      </c>
      <c r="N1085" s="7">
        <f t="shared" si="84"/>
        <v>60</v>
      </c>
    </row>
    <row r="1086" spans="3:16" x14ac:dyDescent="0.3">
      <c r="C1086" t="s">
        <v>413</v>
      </c>
      <c r="D1086">
        <v>1084</v>
      </c>
      <c r="E1086" s="2">
        <f t="shared" si="85"/>
        <v>0.34619374999999997</v>
      </c>
      <c r="F1086">
        <v>10.44</v>
      </c>
      <c r="G1086" s="3">
        <f t="shared" si="86"/>
        <v>0.17399999999999999</v>
      </c>
      <c r="J1086">
        <v>1084</v>
      </c>
      <c r="K1086" s="2">
        <f t="shared" si="83"/>
        <v>0.34679292824074148</v>
      </c>
      <c r="L1086" s="2">
        <f t="shared" si="82"/>
        <v>5.9917824074151582E-4</v>
      </c>
      <c r="M1086" s="8">
        <v>2.4900000000000002</v>
      </c>
      <c r="N1086" s="7">
        <f t="shared" si="84"/>
        <v>52</v>
      </c>
    </row>
    <row r="1087" spans="3:16" x14ac:dyDescent="0.3">
      <c r="C1087" t="s">
        <v>414</v>
      </c>
      <c r="D1087">
        <v>1085</v>
      </c>
      <c r="E1087" s="2">
        <f t="shared" si="85"/>
        <v>0.3462105324074074</v>
      </c>
      <c r="F1087">
        <v>1.45</v>
      </c>
      <c r="G1087" s="3">
        <f t="shared" si="86"/>
        <v>2.4166666666666666E-2</v>
      </c>
      <c r="J1087">
        <v>1085</v>
      </c>
      <c r="K1087" s="2">
        <f t="shared" si="83"/>
        <v>0.34682174768518592</v>
      </c>
      <c r="L1087" s="2">
        <f t="shared" si="82"/>
        <v>6.1121527777852069E-4</v>
      </c>
      <c r="M1087" s="8">
        <v>2.4900000000000002</v>
      </c>
      <c r="N1087" s="7">
        <f t="shared" si="84"/>
        <v>53</v>
      </c>
    </row>
    <row r="1088" spans="3:16" x14ac:dyDescent="0.3">
      <c r="C1088" t="s">
        <v>415</v>
      </c>
      <c r="D1088">
        <v>1086</v>
      </c>
      <c r="E1088" s="2">
        <f t="shared" si="85"/>
        <v>0.34622557870370368</v>
      </c>
      <c r="F1088">
        <v>1.3</v>
      </c>
      <c r="G1088" s="3">
        <f t="shared" si="86"/>
        <v>2.1666666666666667E-2</v>
      </c>
      <c r="J1088">
        <v>1086</v>
      </c>
      <c r="K1088" s="2">
        <f t="shared" si="83"/>
        <v>0.34685322916666739</v>
      </c>
      <c r="L1088" s="2">
        <f t="shared" si="82"/>
        <v>6.2765046296370253E-4</v>
      </c>
      <c r="M1088" s="8">
        <v>2.72</v>
      </c>
      <c r="N1088" s="7">
        <f t="shared" si="84"/>
        <v>54</v>
      </c>
    </row>
    <row r="1089" spans="3:14" x14ac:dyDescent="0.3">
      <c r="C1089" t="s">
        <v>416</v>
      </c>
      <c r="D1089">
        <v>1087</v>
      </c>
      <c r="E1089" s="2">
        <f t="shared" si="85"/>
        <v>0.34629733796296297</v>
      </c>
      <c r="F1089">
        <v>6.2</v>
      </c>
      <c r="G1089" s="3">
        <f t="shared" si="86"/>
        <v>0.10333333333333333</v>
      </c>
      <c r="J1089">
        <v>1087</v>
      </c>
      <c r="K1089" s="2">
        <f t="shared" si="83"/>
        <v>0.34687359953703778</v>
      </c>
      <c r="L1089" s="2">
        <f t="shared" si="82"/>
        <v>5.7626157407481005E-4</v>
      </c>
      <c r="M1089" s="8">
        <v>1.76</v>
      </c>
      <c r="N1089" s="7">
        <f t="shared" si="84"/>
        <v>50</v>
      </c>
    </row>
    <row r="1090" spans="3:14" x14ac:dyDescent="0.3">
      <c r="C1090" t="s">
        <v>417</v>
      </c>
      <c r="D1090">
        <v>1088</v>
      </c>
      <c r="E1090" s="2">
        <f t="shared" si="85"/>
        <v>0.34632939814814817</v>
      </c>
      <c r="F1090">
        <v>2.77</v>
      </c>
      <c r="G1090" s="3">
        <f t="shared" si="86"/>
        <v>4.6166666666666668E-2</v>
      </c>
      <c r="J1090">
        <v>1088</v>
      </c>
      <c r="K1090" s="2">
        <f t="shared" si="83"/>
        <v>0.34689998842592668</v>
      </c>
      <c r="L1090" s="2">
        <f t="shared" ref="L1090:L1153" si="87">K1090-E1090</f>
        <v>5.7059027777850435E-4</v>
      </c>
      <c r="M1090" s="8">
        <v>2.2799999999999998</v>
      </c>
      <c r="N1090" s="7">
        <f t="shared" si="84"/>
        <v>49</v>
      </c>
    </row>
    <row r="1091" spans="3:14" x14ac:dyDescent="0.3">
      <c r="C1091" t="s">
        <v>418</v>
      </c>
      <c r="D1091">
        <v>1089</v>
      </c>
      <c r="E1091" s="2">
        <f t="shared" si="85"/>
        <v>0.34637418981481483</v>
      </c>
      <c r="F1091">
        <v>3.87</v>
      </c>
      <c r="G1091" s="3">
        <f t="shared" si="86"/>
        <v>6.4500000000000002E-2</v>
      </c>
      <c r="J1091">
        <v>1089</v>
      </c>
      <c r="K1091" s="2">
        <f t="shared" si="83"/>
        <v>0.34693517361111187</v>
      </c>
      <c r="L1091" s="2">
        <f t="shared" si="87"/>
        <v>5.609837962970432E-4</v>
      </c>
      <c r="M1091" s="8">
        <v>3.04</v>
      </c>
      <c r="N1091" s="7">
        <f t="shared" si="84"/>
        <v>48</v>
      </c>
    </row>
    <row r="1092" spans="3:14" x14ac:dyDescent="0.3">
      <c r="C1092" t="s">
        <v>419</v>
      </c>
      <c r="D1092">
        <v>1090</v>
      </c>
      <c r="E1092" s="2">
        <f t="shared" si="85"/>
        <v>0.34641238425925924</v>
      </c>
      <c r="F1092">
        <v>3.3</v>
      </c>
      <c r="G1092" s="3">
        <f t="shared" si="86"/>
        <v>5.5E-2</v>
      </c>
      <c r="J1092">
        <v>1090</v>
      </c>
      <c r="K1092" s="2">
        <f t="shared" ref="K1092:K1113" si="88">K1091+M1092/86400</f>
        <v>0.34695670138888962</v>
      </c>
      <c r="L1092" s="2">
        <f t="shared" si="87"/>
        <v>5.4431712963037837E-4</v>
      </c>
      <c r="M1092" s="8">
        <v>1.86</v>
      </c>
      <c r="N1092" s="7">
        <f t="shared" ref="N1092:N1113" si="89">60*MINUTE(L1092)+SECOND(L1092)</f>
        <v>47</v>
      </c>
    </row>
    <row r="1093" spans="3:14" x14ac:dyDescent="0.3">
      <c r="C1093" t="s">
        <v>420</v>
      </c>
      <c r="D1093">
        <v>1091</v>
      </c>
      <c r="E1093" s="2">
        <f t="shared" si="85"/>
        <v>0.34641851851851851</v>
      </c>
      <c r="F1093">
        <v>0.53</v>
      </c>
      <c r="G1093" s="3">
        <f t="shared" si="86"/>
        <v>8.8333333333333337E-3</v>
      </c>
      <c r="J1093">
        <v>1091</v>
      </c>
      <c r="K1093" s="2">
        <f t="shared" si="88"/>
        <v>0.34697938657407479</v>
      </c>
      <c r="L1093" s="2">
        <f t="shared" si="87"/>
        <v>5.6086805555627395E-4</v>
      </c>
      <c r="M1093" s="8">
        <v>1.96</v>
      </c>
      <c r="N1093" s="7">
        <f t="shared" si="89"/>
        <v>48</v>
      </c>
    </row>
    <row r="1094" spans="3:14" x14ac:dyDescent="0.3">
      <c r="C1094" t="s">
        <v>421</v>
      </c>
      <c r="D1094">
        <v>1092</v>
      </c>
      <c r="E1094" s="2">
        <f t="shared" si="85"/>
        <v>0.34647199074074075</v>
      </c>
      <c r="F1094">
        <v>4.62</v>
      </c>
      <c r="G1094" s="3">
        <f t="shared" si="86"/>
        <v>7.6999999999999999E-2</v>
      </c>
      <c r="J1094">
        <v>1092</v>
      </c>
      <c r="K1094" s="2">
        <f t="shared" si="88"/>
        <v>0.34701804398148217</v>
      </c>
      <c r="L1094" s="2">
        <f t="shared" si="87"/>
        <v>5.4605324074141759E-4</v>
      </c>
      <c r="M1094" s="8">
        <v>3.34</v>
      </c>
      <c r="N1094" s="7">
        <f t="shared" si="89"/>
        <v>47</v>
      </c>
    </row>
    <row r="1095" spans="3:14" x14ac:dyDescent="0.3">
      <c r="C1095" t="s">
        <v>422</v>
      </c>
      <c r="D1095">
        <v>1093</v>
      </c>
      <c r="E1095" s="2">
        <f t="shared" si="85"/>
        <v>0.34661851851851855</v>
      </c>
      <c r="F1095">
        <v>12.66</v>
      </c>
      <c r="G1095" s="3">
        <f t="shared" si="86"/>
        <v>0.21099999999999999</v>
      </c>
      <c r="J1095">
        <v>1093</v>
      </c>
      <c r="K1095" s="2">
        <f t="shared" si="88"/>
        <v>0.34704038194444514</v>
      </c>
      <c r="L1095" s="2">
        <f t="shared" si="87"/>
        <v>4.2186342592659409E-4</v>
      </c>
      <c r="M1095" s="8">
        <v>1.93</v>
      </c>
      <c r="N1095" s="7">
        <f t="shared" si="89"/>
        <v>36</v>
      </c>
    </row>
    <row r="1096" spans="3:14" x14ac:dyDescent="0.3">
      <c r="C1096" t="s">
        <v>423</v>
      </c>
      <c r="D1096">
        <v>1094</v>
      </c>
      <c r="E1096" s="2">
        <f t="shared" si="85"/>
        <v>0.34664432870370371</v>
      </c>
      <c r="F1096">
        <v>2.23</v>
      </c>
      <c r="G1096" s="3">
        <f t="shared" si="86"/>
        <v>3.7166666666666667E-2</v>
      </c>
      <c r="J1096">
        <v>1094</v>
      </c>
      <c r="K1096" s="2">
        <f t="shared" si="88"/>
        <v>0.3470629513888896</v>
      </c>
      <c r="L1096" s="2">
        <f t="shared" si="87"/>
        <v>4.1862268518588763E-4</v>
      </c>
      <c r="M1096" s="8">
        <v>1.95</v>
      </c>
      <c r="N1096" s="7">
        <f t="shared" si="89"/>
        <v>36</v>
      </c>
    </row>
    <row r="1097" spans="3:14" x14ac:dyDescent="0.3">
      <c r="C1097" t="s">
        <v>424</v>
      </c>
      <c r="D1097">
        <v>1095</v>
      </c>
      <c r="E1097" s="2">
        <f t="shared" si="85"/>
        <v>0.34669120370370371</v>
      </c>
      <c r="F1097">
        <v>4.05</v>
      </c>
      <c r="G1097" s="3">
        <f t="shared" si="86"/>
        <v>6.7499999999999991E-2</v>
      </c>
      <c r="J1097">
        <v>1095</v>
      </c>
      <c r="K1097" s="2">
        <f t="shared" si="88"/>
        <v>0.3470918865740748</v>
      </c>
      <c r="L1097" s="2">
        <f t="shared" si="87"/>
        <v>4.0068287037109407E-4</v>
      </c>
      <c r="M1097" s="8">
        <v>2.5</v>
      </c>
      <c r="N1097" s="7">
        <f t="shared" si="89"/>
        <v>35</v>
      </c>
    </row>
    <row r="1098" spans="3:14" x14ac:dyDescent="0.3">
      <c r="C1098" t="s">
        <v>425</v>
      </c>
      <c r="D1098">
        <v>1096</v>
      </c>
      <c r="E1098" s="2">
        <f t="shared" si="85"/>
        <v>0.34670636574074076</v>
      </c>
      <c r="F1098">
        <v>1.31</v>
      </c>
      <c r="G1098" s="3">
        <f t="shared" si="86"/>
        <v>2.1833333333333333E-2</v>
      </c>
      <c r="J1098">
        <v>1096</v>
      </c>
      <c r="K1098" s="2">
        <f t="shared" si="88"/>
        <v>0.34711491898148222</v>
      </c>
      <c r="L1098" s="2">
        <f t="shared" si="87"/>
        <v>4.0855324074146049E-4</v>
      </c>
      <c r="M1098" s="8">
        <v>1.99</v>
      </c>
      <c r="N1098" s="7">
        <f t="shared" si="89"/>
        <v>35</v>
      </c>
    </row>
    <row r="1099" spans="3:14" x14ac:dyDescent="0.3">
      <c r="C1099" t="s">
        <v>426</v>
      </c>
      <c r="D1099">
        <v>1097</v>
      </c>
      <c r="E1099" s="2">
        <f t="shared" si="85"/>
        <v>0.3470868055555556</v>
      </c>
      <c r="F1099">
        <v>32.869999999999997</v>
      </c>
      <c r="G1099" s="3">
        <f t="shared" si="86"/>
        <v>0.54783333333333328</v>
      </c>
      <c r="J1099">
        <v>1097</v>
      </c>
      <c r="K1099" s="2">
        <f t="shared" si="88"/>
        <v>0.34714119212963035</v>
      </c>
      <c r="L1099" s="2">
        <f t="shared" si="87"/>
        <v>5.4386574074749561E-5</v>
      </c>
      <c r="M1099" s="8">
        <v>2.27</v>
      </c>
      <c r="N1099" s="7">
        <f t="shared" si="89"/>
        <v>5</v>
      </c>
    </row>
    <row r="1100" spans="3:14" x14ac:dyDescent="0.3">
      <c r="C1100" t="s">
        <v>427</v>
      </c>
      <c r="D1100">
        <v>1098</v>
      </c>
      <c r="E1100" s="2">
        <f t="shared" si="85"/>
        <v>0.34709444444444448</v>
      </c>
      <c r="F1100">
        <v>0.66</v>
      </c>
      <c r="G1100" s="3">
        <f t="shared" si="86"/>
        <v>1.1000000000000001E-2</v>
      </c>
      <c r="J1100">
        <v>1098</v>
      </c>
      <c r="K1100" s="2">
        <f t="shared" si="88"/>
        <v>0.34717406250000071</v>
      </c>
      <c r="L1100" s="2">
        <f t="shared" si="87"/>
        <v>7.9618055556229805E-5</v>
      </c>
      <c r="M1100" s="8">
        <v>2.84</v>
      </c>
      <c r="N1100" s="7">
        <f t="shared" si="89"/>
        <v>7</v>
      </c>
    </row>
    <row r="1101" spans="3:14" x14ac:dyDescent="0.3">
      <c r="C1101" t="s">
        <v>428</v>
      </c>
      <c r="D1101">
        <v>1099</v>
      </c>
      <c r="E1101" s="2">
        <f t="shared" si="85"/>
        <v>0.34714166666666668</v>
      </c>
      <c r="F1101">
        <v>4.08</v>
      </c>
      <c r="G1101" s="3">
        <f t="shared" si="86"/>
        <v>6.8000000000000005E-2</v>
      </c>
      <c r="J1101">
        <v>1099</v>
      </c>
      <c r="K1101" s="2">
        <f t="shared" si="88"/>
        <v>0.34720137731481554</v>
      </c>
      <c r="L1101" s="2">
        <f t="shared" si="87"/>
        <v>5.9710648148858514E-5</v>
      </c>
      <c r="M1101" s="8">
        <v>2.36</v>
      </c>
      <c r="N1101" s="7">
        <f t="shared" si="89"/>
        <v>5</v>
      </c>
    </row>
    <row r="1102" spans="3:14" x14ac:dyDescent="0.3">
      <c r="C1102" t="s">
        <v>429</v>
      </c>
      <c r="D1102">
        <v>1100</v>
      </c>
      <c r="E1102" s="2">
        <f t="shared" ref="E1102:E1165" si="90">E1101+F1102/86400</f>
        <v>0.34716377314814817</v>
      </c>
      <c r="F1102">
        <v>1.91</v>
      </c>
      <c r="G1102" s="3">
        <f t="shared" ref="G1102:G1165" si="91">F1102/60</f>
        <v>3.1833333333333332E-2</v>
      </c>
      <c r="J1102">
        <v>1100</v>
      </c>
      <c r="K1102" s="2">
        <f t="shared" si="88"/>
        <v>0.34722105324074148</v>
      </c>
      <c r="L1102" s="2">
        <f t="shared" si="87"/>
        <v>5.7280092593314791E-5</v>
      </c>
      <c r="M1102" s="8">
        <v>1.7</v>
      </c>
      <c r="N1102" s="7">
        <f t="shared" si="89"/>
        <v>5</v>
      </c>
    </row>
    <row r="1103" spans="3:14" x14ac:dyDescent="0.3">
      <c r="C1103" t="s">
        <v>430</v>
      </c>
      <c r="D1103">
        <v>1101</v>
      </c>
      <c r="E1103" s="2">
        <f t="shared" si="90"/>
        <v>0.34718263888888889</v>
      </c>
      <c r="F1103">
        <v>1.63</v>
      </c>
      <c r="G1103" s="3">
        <f t="shared" si="91"/>
        <v>2.7166666666666665E-2</v>
      </c>
      <c r="J1103">
        <v>1101</v>
      </c>
      <c r="K1103" s="2">
        <f t="shared" si="88"/>
        <v>0.34724350694444517</v>
      </c>
      <c r="L1103" s="2">
        <f t="shared" si="87"/>
        <v>6.0868055556273504E-5</v>
      </c>
      <c r="M1103" s="8">
        <v>1.94</v>
      </c>
      <c r="N1103" s="7">
        <f t="shared" si="89"/>
        <v>5</v>
      </c>
    </row>
    <row r="1104" spans="3:14" x14ac:dyDescent="0.3">
      <c r="C1104" t="s">
        <v>431</v>
      </c>
      <c r="D1104">
        <v>1102</v>
      </c>
      <c r="E1104" s="2">
        <f t="shared" si="90"/>
        <v>0.34720034722222221</v>
      </c>
      <c r="F1104">
        <v>1.53</v>
      </c>
      <c r="G1104" s="3">
        <f t="shared" si="91"/>
        <v>2.5500000000000002E-2</v>
      </c>
      <c r="J1104">
        <v>1102</v>
      </c>
      <c r="K1104" s="2">
        <f t="shared" si="88"/>
        <v>0.34726966435185258</v>
      </c>
      <c r="L1104" s="2">
        <f t="shared" si="87"/>
        <v>6.9317129630375174E-5</v>
      </c>
      <c r="M1104" s="8">
        <v>2.2599999999999998</v>
      </c>
      <c r="N1104" s="7">
        <f t="shared" si="89"/>
        <v>6</v>
      </c>
    </row>
    <row r="1105" spans="3:16" x14ac:dyDescent="0.3">
      <c r="C1105" t="s">
        <v>432</v>
      </c>
      <c r="D1105">
        <v>1103</v>
      </c>
      <c r="E1105" s="2">
        <f t="shared" si="90"/>
        <v>0.34722650462962962</v>
      </c>
      <c r="F1105">
        <v>2.2599999999999998</v>
      </c>
      <c r="G1105" s="3">
        <f t="shared" si="91"/>
        <v>3.7666666666666661E-2</v>
      </c>
      <c r="J1105">
        <v>1103</v>
      </c>
      <c r="K1105" s="2">
        <f t="shared" si="88"/>
        <v>0.34729153935185259</v>
      </c>
      <c r="L1105" s="2">
        <f t="shared" si="87"/>
        <v>6.5034722222967467E-5</v>
      </c>
      <c r="M1105" s="8">
        <v>1.89</v>
      </c>
      <c r="N1105" s="7">
        <f t="shared" si="89"/>
        <v>6</v>
      </c>
    </row>
    <row r="1106" spans="3:16" x14ac:dyDescent="0.3">
      <c r="C1106" t="s">
        <v>433</v>
      </c>
      <c r="D1106">
        <v>1104</v>
      </c>
      <c r="E1106" s="2">
        <f t="shared" si="90"/>
        <v>0.34725578703703702</v>
      </c>
      <c r="F1106">
        <v>2.5299999999999998</v>
      </c>
      <c r="G1106" s="3">
        <f t="shared" si="91"/>
        <v>4.2166666666666665E-2</v>
      </c>
      <c r="J1106">
        <v>1104</v>
      </c>
      <c r="K1106" s="2">
        <f t="shared" si="88"/>
        <v>0.34731387731481556</v>
      </c>
      <c r="L1106" s="2">
        <f t="shared" si="87"/>
        <v>5.8090277778533039E-5</v>
      </c>
      <c r="M1106" s="8">
        <v>1.93</v>
      </c>
      <c r="N1106" s="7">
        <f t="shared" si="89"/>
        <v>5</v>
      </c>
    </row>
    <row r="1107" spans="3:16" x14ac:dyDescent="0.3">
      <c r="C1107" t="s">
        <v>434</v>
      </c>
      <c r="D1107">
        <v>1105</v>
      </c>
      <c r="E1107" s="2">
        <f t="shared" si="90"/>
        <v>0.34728252314814811</v>
      </c>
      <c r="F1107">
        <v>2.31</v>
      </c>
      <c r="G1107" s="3">
        <f t="shared" si="91"/>
        <v>3.85E-2</v>
      </c>
      <c r="J1107">
        <v>1105</v>
      </c>
      <c r="K1107" s="2">
        <f t="shared" si="88"/>
        <v>0.34740658564814891</v>
      </c>
      <c r="L1107" s="2">
        <f t="shared" si="87"/>
        <v>1.2406250000079888E-4</v>
      </c>
      <c r="M1107" s="8">
        <v>8.01</v>
      </c>
      <c r="N1107" s="7">
        <f t="shared" si="89"/>
        <v>11</v>
      </c>
    </row>
    <row r="1108" spans="3:16" x14ac:dyDescent="0.3">
      <c r="C1108" t="s">
        <v>435</v>
      </c>
      <c r="D1108">
        <v>1106</v>
      </c>
      <c r="E1108" s="2">
        <f t="shared" si="90"/>
        <v>0.34729502314814814</v>
      </c>
      <c r="F1108">
        <v>1.08</v>
      </c>
      <c r="G1108" s="3">
        <f t="shared" si="91"/>
        <v>1.8000000000000002E-2</v>
      </c>
      <c r="J1108">
        <v>1106</v>
      </c>
      <c r="K1108" s="2">
        <f t="shared" si="88"/>
        <v>0.34742406250000074</v>
      </c>
      <c r="L1108" s="2">
        <f t="shared" si="87"/>
        <v>1.2903935185260007E-4</v>
      </c>
      <c r="M1108" s="8">
        <v>1.51</v>
      </c>
      <c r="N1108" s="7">
        <f t="shared" si="89"/>
        <v>11</v>
      </c>
    </row>
    <row r="1109" spans="3:16" x14ac:dyDescent="0.3">
      <c r="C1109" t="s">
        <v>436</v>
      </c>
      <c r="D1109">
        <v>1107</v>
      </c>
      <c r="E1109" s="2">
        <f t="shared" si="90"/>
        <v>0.34731412037037035</v>
      </c>
      <c r="F1109">
        <v>1.65</v>
      </c>
      <c r="G1109" s="3">
        <f t="shared" si="91"/>
        <v>2.75E-2</v>
      </c>
      <c r="J1109">
        <v>1107</v>
      </c>
      <c r="K1109" s="2">
        <f t="shared" si="88"/>
        <v>0.3475227893518526</v>
      </c>
      <c r="L1109" s="2">
        <f t="shared" si="87"/>
        <v>2.0866898148225177E-4</v>
      </c>
      <c r="M1109" s="8">
        <v>8.5299999999999994</v>
      </c>
      <c r="N1109" s="7">
        <f t="shared" si="89"/>
        <v>18</v>
      </c>
    </row>
    <row r="1110" spans="3:16" x14ac:dyDescent="0.3">
      <c r="C1110" t="s">
        <v>437</v>
      </c>
      <c r="D1110">
        <v>1108</v>
      </c>
      <c r="E1110" s="2">
        <f t="shared" si="90"/>
        <v>0.3473398148148148</v>
      </c>
      <c r="F1110">
        <v>2.2200000000000002</v>
      </c>
      <c r="G1110" s="3">
        <f t="shared" si="91"/>
        <v>3.7000000000000005E-2</v>
      </c>
      <c r="J1110">
        <v>1108</v>
      </c>
      <c r="K1110" s="2">
        <f t="shared" si="88"/>
        <v>0.34754015046296372</v>
      </c>
      <c r="L1110" s="2">
        <f t="shared" si="87"/>
        <v>2.0033564814891935E-4</v>
      </c>
      <c r="M1110" s="8">
        <v>1.5</v>
      </c>
      <c r="N1110" s="7">
        <f t="shared" si="89"/>
        <v>17</v>
      </c>
    </row>
    <row r="1111" spans="3:16" x14ac:dyDescent="0.3">
      <c r="C1111" t="s">
        <v>438</v>
      </c>
      <c r="D1111">
        <v>1109</v>
      </c>
      <c r="E1111" s="2">
        <f t="shared" si="90"/>
        <v>0.34736759259259259</v>
      </c>
      <c r="F1111">
        <v>2.4</v>
      </c>
      <c r="G1111" s="3">
        <f t="shared" si="91"/>
        <v>0.04</v>
      </c>
      <c r="J1111">
        <v>1109</v>
      </c>
      <c r="K1111" s="2">
        <f t="shared" si="88"/>
        <v>0.34763991898148222</v>
      </c>
      <c r="L1111" s="2">
        <f t="shared" si="87"/>
        <v>2.7232638888963212E-4</v>
      </c>
      <c r="M1111" s="8">
        <v>8.6199999999999992</v>
      </c>
      <c r="N1111" s="7">
        <f t="shared" si="89"/>
        <v>24</v>
      </c>
    </row>
    <row r="1112" spans="3:16" x14ac:dyDescent="0.3">
      <c r="C1112" t="s">
        <v>439</v>
      </c>
      <c r="D1112">
        <v>1110</v>
      </c>
      <c r="E1112" s="2">
        <f t="shared" si="90"/>
        <v>0.34739108796296297</v>
      </c>
      <c r="F1112">
        <v>2.0299999999999998</v>
      </c>
      <c r="G1112" s="3">
        <f t="shared" si="91"/>
        <v>3.3833333333333333E-2</v>
      </c>
      <c r="J1112" s="19">
        <v>1110</v>
      </c>
      <c r="K1112" s="20">
        <f t="shared" si="88"/>
        <v>0.34772533564814889</v>
      </c>
      <c r="L1112" s="20">
        <f t="shared" si="87"/>
        <v>3.3424768518591774E-4</v>
      </c>
      <c r="M1112" s="21">
        <v>7.38</v>
      </c>
      <c r="N1112" s="22">
        <f t="shared" si="89"/>
        <v>29</v>
      </c>
      <c r="O1112" s="19"/>
      <c r="P1112" s="19"/>
    </row>
    <row r="1113" spans="3:16" x14ac:dyDescent="0.3">
      <c r="C1113" t="s">
        <v>440</v>
      </c>
      <c r="D1113">
        <v>1111</v>
      </c>
      <c r="E1113" s="2">
        <f t="shared" si="90"/>
        <v>0.34748298611111111</v>
      </c>
      <c r="F1113">
        <v>7.94</v>
      </c>
      <c r="G1113" s="3">
        <f t="shared" si="91"/>
        <v>0.13233333333333333</v>
      </c>
      <c r="J1113" s="6">
        <v>1111</v>
      </c>
      <c r="K1113" s="4">
        <f t="shared" si="88"/>
        <v>0.34858922453703778</v>
      </c>
      <c r="L1113" s="4">
        <f t="shared" si="87"/>
        <v>1.1062384259266644E-3</v>
      </c>
      <c r="M1113" s="17">
        <v>74.64</v>
      </c>
      <c r="N1113" s="9">
        <f t="shared" si="89"/>
        <v>96</v>
      </c>
      <c r="O1113" s="6"/>
      <c r="P1113" s="6"/>
    </row>
    <row r="1114" spans="3:16" x14ac:dyDescent="0.3">
      <c r="C1114" t="s">
        <v>441</v>
      </c>
      <c r="E1114" s="2">
        <f t="shared" si="90"/>
        <v>0.34749340277777779</v>
      </c>
      <c r="F1114">
        <v>0.9</v>
      </c>
      <c r="G1114" s="3">
        <f t="shared" si="91"/>
        <v>1.5000000000000001E-2</v>
      </c>
      <c r="I1114" s="2"/>
      <c r="J1114" s="2"/>
      <c r="L1114" s="7"/>
    </row>
    <row r="1115" spans="3:16" x14ac:dyDescent="0.3">
      <c r="C1115" t="s">
        <v>442</v>
      </c>
      <c r="E1115" s="2">
        <f t="shared" si="90"/>
        <v>0.3475917824074074</v>
      </c>
      <c r="F1115">
        <v>8.5</v>
      </c>
      <c r="G1115" s="3">
        <f t="shared" si="91"/>
        <v>0.14166666666666666</v>
      </c>
    </row>
    <row r="1116" spans="3:16" x14ac:dyDescent="0.3">
      <c r="C1116" t="s">
        <v>443</v>
      </c>
      <c r="E1116" s="2">
        <f t="shared" si="90"/>
        <v>0.34760752314814813</v>
      </c>
      <c r="F1116">
        <v>1.36</v>
      </c>
      <c r="G1116" s="3">
        <f t="shared" si="91"/>
        <v>2.2666666666666668E-2</v>
      </c>
    </row>
    <row r="1117" spans="3:16" x14ac:dyDescent="0.3">
      <c r="C1117" t="s">
        <v>444</v>
      </c>
      <c r="E1117" s="2">
        <f t="shared" si="90"/>
        <v>0.34770034722222221</v>
      </c>
      <c r="F1117">
        <v>8.02</v>
      </c>
      <c r="G1117" s="3">
        <f t="shared" si="91"/>
        <v>0.13366666666666666</v>
      </c>
    </row>
    <row r="1118" spans="3:16" x14ac:dyDescent="0.3">
      <c r="C1118" t="s">
        <v>445</v>
      </c>
      <c r="E1118" s="2">
        <f t="shared" si="90"/>
        <v>0.34779432870370369</v>
      </c>
      <c r="F1118">
        <v>8.1199999999999992</v>
      </c>
      <c r="G1118" s="3">
        <f t="shared" si="91"/>
        <v>0.13533333333333333</v>
      </c>
    </row>
    <row r="1119" spans="3:16" x14ac:dyDescent="0.3">
      <c r="C1119" t="s">
        <v>446</v>
      </c>
      <c r="E1119" s="2">
        <f t="shared" si="90"/>
        <v>0.34787777777777779</v>
      </c>
      <c r="F1119">
        <v>7.21</v>
      </c>
      <c r="G1119" s="3">
        <f t="shared" si="91"/>
        <v>0.12016666666666667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Buses</vt:lpstr>
      <vt:lpstr>Personas</vt:lpstr>
      <vt:lpstr>PersonasCOPIA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Vicente Ramírez Almonacid</dc:creator>
  <cp:keywords/>
  <dc:description/>
  <cp:lastModifiedBy>Vicente Ignacio Ramirez Almonacid</cp:lastModifiedBy>
  <cp:revision/>
  <dcterms:created xsi:type="dcterms:W3CDTF">2025-05-08T04:00:27Z</dcterms:created>
  <dcterms:modified xsi:type="dcterms:W3CDTF">2025-05-12T17:12:43Z</dcterms:modified>
  <cp:category/>
  <cp:contentStatus/>
</cp:coreProperties>
</file>